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b\Documents\Basketball GM 2020 Rosters\"/>
    </mc:Choice>
  </mc:AlternateContent>
  <xr:revisionPtr revIDLastSave="0" documentId="13_ncr:1_{D691516A-8E91-43D0-AEEF-468A7CA25D86}" xr6:coauthVersionLast="41" xr6:coauthVersionMax="41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finishedData" sheetId="1" r:id="rId1"/>
    <sheet name="toJson" sheetId="5" r:id="rId2"/>
    <sheet name="18-19" sheetId="8" r:id="rId3"/>
    <sheet name="19-20" sheetId="9" r:id="rId4"/>
    <sheet name="19-20Current" sheetId="17" r:id="rId5"/>
    <sheet name="Available" sheetId="14" r:id="rId6"/>
    <sheet name="Signed" sheetId="16" r:id="rId7"/>
    <sheet name="fa" sheetId="15" r:id="rId8"/>
    <sheet name="19-20 export" sheetId="11" r:id="rId9"/>
    <sheet name="19-20FreeAgents" sheetId="12" r:id="rId10"/>
    <sheet name="TEAMIDS" sheetId="10" r:id="rId11"/>
    <sheet name="Face Links" sheetId="7" r:id="rId12"/>
    <sheet name="DraftClassData" sheetId="6" r:id="rId13"/>
    <sheet name="Sheet3" sheetId="4" r:id="rId14"/>
    <sheet name="Sheet2" sheetId="3" r:id="rId15"/>
    <sheet name="Sheet1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7" l="1"/>
  <c r="U3" i="17" s="1"/>
  <c r="S4" i="17"/>
  <c r="U4" i="17" s="1"/>
  <c r="S5" i="17"/>
  <c r="U5" i="17" s="1"/>
  <c r="S6" i="17"/>
  <c r="U6" i="17" s="1"/>
  <c r="S7" i="17"/>
  <c r="U7" i="17" s="1"/>
  <c r="S8" i="17"/>
  <c r="U8" i="17" s="1"/>
  <c r="S9" i="17"/>
  <c r="U9" i="17" s="1"/>
  <c r="S10" i="17"/>
  <c r="U10" i="17" s="1"/>
  <c r="S11" i="17"/>
  <c r="U11" i="17" s="1"/>
  <c r="S12" i="17"/>
  <c r="U12" i="17" s="1"/>
  <c r="S13" i="17"/>
  <c r="U13" i="17" s="1"/>
  <c r="S14" i="17"/>
  <c r="U14" i="17" s="1"/>
  <c r="S15" i="17"/>
  <c r="U15" i="17" s="1"/>
  <c r="S16" i="17"/>
  <c r="U16" i="17" s="1"/>
  <c r="S17" i="17"/>
  <c r="U17" i="17" s="1"/>
  <c r="S18" i="17"/>
  <c r="U18" i="17" s="1"/>
  <c r="S19" i="17"/>
  <c r="U19" i="17" s="1"/>
  <c r="S20" i="17"/>
  <c r="U20" i="17" s="1"/>
  <c r="S21" i="17"/>
  <c r="U21" i="17" s="1"/>
  <c r="S22" i="17"/>
  <c r="U22" i="17" s="1"/>
  <c r="S23" i="17"/>
  <c r="U23" i="17" s="1"/>
  <c r="S24" i="17"/>
  <c r="U24" i="17" s="1"/>
  <c r="S25" i="17"/>
  <c r="U25" i="17" s="1"/>
  <c r="S26" i="17"/>
  <c r="U26" i="17" s="1"/>
  <c r="S27" i="17"/>
  <c r="U27" i="17" s="1"/>
  <c r="S28" i="17"/>
  <c r="U28" i="17" s="1"/>
  <c r="S29" i="17"/>
  <c r="U29" i="17" s="1"/>
  <c r="S30" i="17"/>
  <c r="U30" i="17" s="1"/>
  <c r="S31" i="17"/>
  <c r="U31" i="17" s="1"/>
  <c r="S32" i="17"/>
  <c r="U32" i="17" s="1"/>
  <c r="S33" i="17"/>
  <c r="U33" i="17" s="1"/>
  <c r="S34" i="17"/>
  <c r="U34" i="17" s="1"/>
  <c r="S35" i="17"/>
  <c r="U35" i="17" s="1"/>
  <c r="S36" i="17"/>
  <c r="U36" i="17" s="1"/>
  <c r="S37" i="17"/>
  <c r="U37" i="17" s="1"/>
  <c r="S38" i="17"/>
  <c r="U38" i="17" s="1"/>
  <c r="S39" i="17"/>
  <c r="U39" i="17" s="1"/>
  <c r="S40" i="17"/>
  <c r="U40" i="17" s="1"/>
  <c r="S41" i="17"/>
  <c r="U41" i="17" s="1"/>
  <c r="S42" i="17"/>
  <c r="U42" i="17" s="1"/>
  <c r="S43" i="17"/>
  <c r="U43" i="17" s="1"/>
  <c r="S44" i="17"/>
  <c r="U44" i="17" s="1"/>
  <c r="S45" i="17"/>
  <c r="U45" i="17" s="1"/>
  <c r="S46" i="17"/>
  <c r="U46" i="17" s="1"/>
  <c r="S47" i="17"/>
  <c r="U47" i="17" s="1"/>
  <c r="S48" i="17"/>
  <c r="U48" i="17" s="1"/>
  <c r="S49" i="17"/>
  <c r="U49" i="17" s="1"/>
  <c r="S50" i="17"/>
  <c r="U50" i="17" s="1"/>
  <c r="S51" i="17"/>
  <c r="U51" i="17" s="1"/>
  <c r="S52" i="17"/>
  <c r="U52" i="17" s="1"/>
  <c r="S53" i="17"/>
  <c r="U53" i="17" s="1"/>
  <c r="S54" i="17"/>
  <c r="U54" i="17" s="1"/>
  <c r="S55" i="17"/>
  <c r="U55" i="17" s="1"/>
  <c r="S56" i="17"/>
  <c r="U56" i="17" s="1"/>
  <c r="S57" i="17"/>
  <c r="U57" i="17" s="1"/>
  <c r="S58" i="17"/>
  <c r="U58" i="17" s="1"/>
  <c r="S59" i="17"/>
  <c r="U59" i="17" s="1"/>
  <c r="S60" i="17"/>
  <c r="U60" i="17" s="1"/>
  <c r="S61" i="17"/>
  <c r="U61" i="17" s="1"/>
  <c r="S62" i="17"/>
  <c r="U62" i="17" s="1"/>
  <c r="S63" i="17"/>
  <c r="U63" i="17" s="1"/>
  <c r="S64" i="17"/>
  <c r="U64" i="17" s="1"/>
  <c r="S65" i="17"/>
  <c r="U65" i="17" s="1"/>
  <c r="S66" i="17"/>
  <c r="U66" i="17" s="1"/>
  <c r="S67" i="17"/>
  <c r="U67" i="17" s="1"/>
  <c r="S68" i="17"/>
  <c r="U68" i="17" s="1"/>
  <c r="S69" i="17"/>
  <c r="U69" i="17" s="1"/>
  <c r="S70" i="17"/>
  <c r="U70" i="17" s="1"/>
  <c r="S71" i="17"/>
  <c r="U71" i="17" s="1"/>
  <c r="S72" i="17"/>
  <c r="U72" i="17" s="1"/>
  <c r="S73" i="17"/>
  <c r="U73" i="17" s="1"/>
  <c r="S74" i="17"/>
  <c r="U74" i="17" s="1"/>
  <c r="S75" i="17"/>
  <c r="U75" i="17" s="1"/>
  <c r="S76" i="17"/>
  <c r="U76" i="17" s="1"/>
  <c r="S77" i="17"/>
  <c r="U77" i="17" s="1"/>
  <c r="S78" i="17"/>
  <c r="U78" i="17" s="1"/>
  <c r="S79" i="17"/>
  <c r="U79" i="17" s="1"/>
  <c r="S80" i="17"/>
  <c r="U80" i="17" s="1"/>
  <c r="S81" i="17"/>
  <c r="U81" i="17" s="1"/>
  <c r="S82" i="17"/>
  <c r="U82" i="17" s="1"/>
  <c r="S83" i="17"/>
  <c r="U83" i="17" s="1"/>
  <c r="S84" i="17"/>
  <c r="U84" i="17" s="1"/>
  <c r="S85" i="17"/>
  <c r="U85" i="17" s="1"/>
  <c r="S86" i="17"/>
  <c r="U86" i="17" s="1"/>
  <c r="S87" i="17"/>
  <c r="U87" i="17" s="1"/>
  <c r="S88" i="17"/>
  <c r="U88" i="17" s="1"/>
  <c r="S89" i="17"/>
  <c r="U89" i="17" s="1"/>
  <c r="S90" i="17"/>
  <c r="U90" i="17" s="1"/>
  <c r="S91" i="17"/>
  <c r="U91" i="17" s="1"/>
  <c r="S92" i="17"/>
  <c r="U92" i="17" s="1"/>
  <c r="S93" i="17"/>
  <c r="U93" i="17" s="1"/>
  <c r="S94" i="17"/>
  <c r="U94" i="17" s="1"/>
  <c r="S95" i="17"/>
  <c r="U95" i="17" s="1"/>
  <c r="S96" i="17"/>
  <c r="U96" i="17" s="1"/>
  <c r="S97" i="17"/>
  <c r="U97" i="17" s="1"/>
  <c r="S98" i="17"/>
  <c r="U98" i="17" s="1"/>
  <c r="S99" i="17"/>
  <c r="U99" i="17" s="1"/>
  <c r="S100" i="17"/>
  <c r="U100" i="17" s="1"/>
  <c r="S101" i="17"/>
  <c r="U101" i="17" s="1"/>
  <c r="S102" i="17"/>
  <c r="U102" i="17" s="1"/>
  <c r="S103" i="17"/>
  <c r="U103" i="17" s="1"/>
  <c r="S104" i="17"/>
  <c r="U104" i="17" s="1"/>
  <c r="S105" i="17"/>
  <c r="U105" i="17" s="1"/>
  <c r="S106" i="17"/>
  <c r="U106" i="17" s="1"/>
  <c r="S107" i="17"/>
  <c r="U107" i="17" s="1"/>
  <c r="S108" i="17"/>
  <c r="U108" i="17" s="1"/>
  <c r="S109" i="17"/>
  <c r="U109" i="17" s="1"/>
  <c r="S110" i="17"/>
  <c r="U110" i="17" s="1"/>
  <c r="S111" i="17"/>
  <c r="U111" i="17" s="1"/>
  <c r="S112" i="17"/>
  <c r="U112" i="17" s="1"/>
  <c r="S113" i="17"/>
  <c r="U113" i="17" s="1"/>
  <c r="S114" i="17"/>
  <c r="U114" i="17" s="1"/>
  <c r="S115" i="17"/>
  <c r="U115" i="17" s="1"/>
  <c r="S116" i="17"/>
  <c r="U116" i="17" s="1"/>
  <c r="S117" i="17"/>
  <c r="U117" i="17" s="1"/>
  <c r="S118" i="17"/>
  <c r="U118" i="17" s="1"/>
  <c r="S119" i="17"/>
  <c r="U119" i="17" s="1"/>
  <c r="S120" i="17"/>
  <c r="U120" i="17" s="1"/>
  <c r="S121" i="17"/>
  <c r="U121" i="17" s="1"/>
  <c r="S122" i="17"/>
  <c r="U122" i="17" s="1"/>
  <c r="S123" i="17"/>
  <c r="U123" i="17" s="1"/>
  <c r="S124" i="17"/>
  <c r="U124" i="17" s="1"/>
  <c r="S125" i="17"/>
  <c r="U125" i="17" s="1"/>
  <c r="S126" i="17"/>
  <c r="U126" i="17" s="1"/>
  <c r="S127" i="17"/>
  <c r="U127" i="17" s="1"/>
  <c r="S128" i="17"/>
  <c r="U128" i="17" s="1"/>
  <c r="S129" i="17"/>
  <c r="U129" i="17" s="1"/>
  <c r="S130" i="17"/>
  <c r="U130" i="17" s="1"/>
  <c r="S131" i="17"/>
  <c r="U131" i="17" s="1"/>
  <c r="S132" i="17"/>
  <c r="U132" i="17" s="1"/>
  <c r="S133" i="17"/>
  <c r="U133" i="17" s="1"/>
  <c r="S134" i="17"/>
  <c r="U134" i="17" s="1"/>
  <c r="S135" i="17"/>
  <c r="U135" i="17" s="1"/>
  <c r="S136" i="17"/>
  <c r="U136" i="17" s="1"/>
  <c r="S137" i="17"/>
  <c r="U137" i="17" s="1"/>
  <c r="S138" i="17"/>
  <c r="U138" i="17" s="1"/>
  <c r="S139" i="17"/>
  <c r="U139" i="17" s="1"/>
  <c r="S140" i="17"/>
  <c r="U140" i="17" s="1"/>
  <c r="S141" i="17"/>
  <c r="U141" i="17" s="1"/>
  <c r="S142" i="17"/>
  <c r="U142" i="17" s="1"/>
  <c r="S143" i="17"/>
  <c r="U143" i="17" s="1"/>
  <c r="S144" i="17"/>
  <c r="U144" i="17" s="1"/>
  <c r="S145" i="17"/>
  <c r="U145" i="17" s="1"/>
  <c r="S146" i="17"/>
  <c r="U146" i="17" s="1"/>
  <c r="S147" i="17"/>
  <c r="U147" i="17" s="1"/>
  <c r="S148" i="17"/>
  <c r="U148" i="17" s="1"/>
  <c r="S149" i="17"/>
  <c r="U149" i="17" s="1"/>
  <c r="S150" i="17"/>
  <c r="U150" i="17" s="1"/>
  <c r="S151" i="17"/>
  <c r="U151" i="17" s="1"/>
  <c r="S152" i="17"/>
  <c r="U152" i="17" s="1"/>
  <c r="S153" i="17"/>
  <c r="U153" i="17" s="1"/>
  <c r="S154" i="17"/>
  <c r="U154" i="17" s="1"/>
  <c r="S155" i="17"/>
  <c r="U155" i="17" s="1"/>
  <c r="S156" i="17"/>
  <c r="U156" i="17" s="1"/>
  <c r="S157" i="17"/>
  <c r="U157" i="17" s="1"/>
  <c r="S158" i="17"/>
  <c r="U158" i="17" s="1"/>
  <c r="S159" i="17"/>
  <c r="U159" i="17" s="1"/>
  <c r="S160" i="17"/>
  <c r="U160" i="17" s="1"/>
  <c r="S161" i="17"/>
  <c r="U161" i="17" s="1"/>
  <c r="S162" i="17"/>
  <c r="U162" i="17" s="1"/>
  <c r="S163" i="17"/>
  <c r="U163" i="17" s="1"/>
  <c r="S164" i="17"/>
  <c r="U164" i="17" s="1"/>
  <c r="S165" i="17"/>
  <c r="U165" i="17" s="1"/>
  <c r="S166" i="17"/>
  <c r="U166" i="17" s="1"/>
  <c r="S167" i="17"/>
  <c r="U167" i="17" s="1"/>
  <c r="S168" i="17"/>
  <c r="U168" i="17" s="1"/>
  <c r="S169" i="17"/>
  <c r="U169" i="17" s="1"/>
  <c r="S170" i="17"/>
  <c r="U170" i="17" s="1"/>
  <c r="S171" i="17"/>
  <c r="U171" i="17" s="1"/>
  <c r="S172" i="17"/>
  <c r="U172" i="17" s="1"/>
  <c r="S173" i="17"/>
  <c r="U173" i="17" s="1"/>
  <c r="S174" i="17"/>
  <c r="U174" i="17" s="1"/>
  <c r="S175" i="17"/>
  <c r="U175" i="17" s="1"/>
  <c r="S176" i="17"/>
  <c r="U176" i="17" s="1"/>
  <c r="S177" i="17"/>
  <c r="U177" i="17" s="1"/>
  <c r="S178" i="17"/>
  <c r="U178" i="17" s="1"/>
  <c r="S179" i="17"/>
  <c r="U179" i="17" s="1"/>
  <c r="S180" i="17"/>
  <c r="U180" i="17" s="1"/>
  <c r="S181" i="17"/>
  <c r="U181" i="17" s="1"/>
  <c r="S182" i="17"/>
  <c r="U182" i="17" s="1"/>
  <c r="S183" i="17"/>
  <c r="U183" i="17" s="1"/>
  <c r="S184" i="17"/>
  <c r="U184" i="17" s="1"/>
  <c r="S185" i="17"/>
  <c r="U185" i="17" s="1"/>
  <c r="S186" i="17"/>
  <c r="U186" i="17" s="1"/>
  <c r="S187" i="17"/>
  <c r="U187" i="17" s="1"/>
  <c r="S188" i="17"/>
  <c r="U188" i="17" s="1"/>
  <c r="S189" i="17"/>
  <c r="U189" i="17" s="1"/>
  <c r="S190" i="17"/>
  <c r="U190" i="17" s="1"/>
  <c r="S191" i="17"/>
  <c r="U191" i="17" s="1"/>
  <c r="S192" i="17"/>
  <c r="U192" i="17" s="1"/>
  <c r="S193" i="17"/>
  <c r="U193" i="17" s="1"/>
  <c r="S194" i="17"/>
  <c r="U194" i="17" s="1"/>
  <c r="S195" i="17"/>
  <c r="U195" i="17" s="1"/>
  <c r="S196" i="17"/>
  <c r="U196" i="17" s="1"/>
  <c r="S197" i="17"/>
  <c r="U197" i="17" s="1"/>
  <c r="S198" i="17"/>
  <c r="U198" i="17" s="1"/>
  <c r="S199" i="17"/>
  <c r="U199" i="17" s="1"/>
  <c r="S200" i="17"/>
  <c r="U200" i="17" s="1"/>
  <c r="S201" i="17"/>
  <c r="U201" i="17" s="1"/>
  <c r="S202" i="17"/>
  <c r="U202" i="17" s="1"/>
  <c r="S203" i="17"/>
  <c r="U203" i="17" s="1"/>
  <c r="S204" i="17"/>
  <c r="U204" i="17" s="1"/>
  <c r="S205" i="17"/>
  <c r="U205" i="17" s="1"/>
  <c r="S206" i="17"/>
  <c r="U206" i="17" s="1"/>
  <c r="S207" i="17"/>
  <c r="U207" i="17" s="1"/>
  <c r="S208" i="17"/>
  <c r="U208" i="17" s="1"/>
  <c r="S209" i="17"/>
  <c r="U209" i="17" s="1"/>
  <c r="S210" i="17"/>
  <c r="U210" i="17" s="1"/>
  <c r="S211" i="17"/>
  <c r="U211" i="17" s="1"/>
  <c r="S212" i="17"/>
  <c r="U212" i="17" s="1"/>
  <c r="S213" i="17"/>
  <c r="U213" i="17" s="1"/>
  <c r="S214" i="17"/>
  <c r="U214" i="17" s="1"/>
  <c r="S215" i="17"/>
  <c r="U215" i="17" s="1"/>
  <c r="S216" i="17"/>
  <c r="U216" i="17" s="1"/>
  <c r="S217" i="17"/>
  <c r="U217" i="17" s="1"/>
  <c r="S218" i="17"/>
  <c r="U218" i="17" s="1"/>
  <c r="S219" i="17"/>
  <c r="U219" i="17" s="1"/>
  <c r="S220" i="17"/>
  <c r="U220" i="17" s="1"/>
  <c r="S221" i="17"/>
  <c r="U221" i="17" s="1"/>
  <c r="S222" i="17"/>
  <c r="U222" i="17" s="1"/>
  <c r="S223" i="17"/>
  <c r="U223" i="17" s="1"/>
  <c r="S224" i="17"/>
  <c r="U224" i="17" s="1"/>
  <c r="S225" i="17"/>
  <c r="U225" i="17" s="1"/>
  <c r="S226" i="17"/>
  <c r="U226" i="17" s="1"/>
  <c r="S227" i="17"/>
  <c r="U227" i="17" s="1"/>
  <c r="S228" i="17"/>
  <c r="U228" i="17" s="1"/>
  <c r="S229" i="17"/>
  <c r="U229" i="17" s="1"/>
  <c r="S230" i="17"/>
  <c r="U230" i="17" s="1"/>
  <c r="S231" i="17"/>
  <c r="U231" i="17" s="1"/>
  <c r="S232" i="17"/>
  <c r="U232" i="17" s="1"/>
  <c r="S233" i="17"/>
  <c r="U233" i="17" s="1"/>
  <c r="S234" i="17"/>
  <c r="U234" i="17" s="1"/>
  <c r="S235" i="17"/>
  <c r="U235" i="17" s="1"/>
  <c r="S236" i="17"/>
  <c r="U236" i="17" s="1"/>
  <c r="S237" i="17"/>
  <c r="U237" i="17" s="1"/>
  <c r="S238" i="17"/>
  <c r="U238" i="17" s="1"/>
  <c r="S239" i="17"/>
  <c r="U239" i="17" s="1"/>
  <c r="S240" i="17"/>
  <c r="U240" i="17" s="1"/>
  <c r="S241" i="17"/>
  <c r="U241" i="17" s="1"/>
  <c r="S242" i="17"/>
  <c r="U242" i="17" s="1"/>
  <c r="S243" i="17"/>
  <c r="U243" i="17" s="1"/>
  <c r="S244" i="17"/>
  <c r="U244" i="17" s="1"/>
  <c r="S245" i="17"/>
  <c r="U245" i="17" s="1"/>
  <c r="S246" i="17"/>
  <c r="U246" i="17" s="1"/>
  <c r="S247" i="17"/>
  <c r="U247" i="17" s="1"/>
  <c r="S248" i="17"/>
  <c r="U248" i="17" s="1"/>
  <c r="S249" i="17"/>
  <c r="U249" i="17" s="1"/>
  <c r="S250" i="17"/>
  <c r="U250" i="17" s="1"/>
  <c r="S251" i="17"/>
  <c r="U251" i="17" s="1"/>
  <c r="S252" i="17"/>
  <c r="U252" i="17" s="1"/>
  <c r="S253" i="17"/>
  <c r="U253" i="17" s="1"/>
  <c r="S254" i="17"/>
  <c r="U254" i="17" s="1"/>
  <c r="S255" i="17"/>
  <c r="U255" i="17" s="1"/>
  <c r="S256" i="17"/>
  <c r="U256" i="17" s="1"/>
  <c r="S257" i="17"/>
  <c r="U257" i="17" s="1"/>
  <c r="S258" i="17"/>
  <c r="U258" i="17" s="1"/>
  <c r="S259" i="17"/>
  <c r="U259" i="17" s="1"/>
  <c r="S260" i="17"/>
  <c r="U260" i="17" s="1"/>
  <c r="S261" i="17"/>
  <c r="U261" i="17" s="1"/>
  <c r="S262" i="17"/>
  <c r="U262" i="17" s="1"/>
  <c r="S263" i="17"/>
  <c r="U263" i="17" s="1"/>
  <c r="S264" i="17"/>
  <c r="U264" i="17" s="1"/>
  <c r="S265" i="17"/>
  <c r="U265" i="17" s="1"/>
  <c r="S266" i="17"/>
  <c r="U266" i="17" s="1"/>
  <c r="S267" i="17"/>
  <c r="U267" i="17" s="1"/>
  <c r="S268" i="17"/>
  <c r="U268" i="17" s="1"/>
  <c r="S269" i="17"/>
  <c r="U269" i="17" s="1"/>
  <c r="S270" i="17"/>
  <c r="U270" i="17" s="1"/>
  <c r="S271" i="17"/>
  <c r="U271" i="17" s="1"/>
  <c r="S272" i="17"/>
  <c r="U272" i="17" s="1"/>
  <c r="S273" i="17"/>
  <c r="U273" i="17" s="1"/>
  <c r="S274" i="17"/>
  <c r="U274" i="17" s="1"/>
  <c r="S275" i="17"/>
  <c r="U275" i="17" s="1"/>
  <c r="S276" i="17"/>
  <c r="U276" i="17" s="1"/>
  <c r="S277" i="17"/>
  <c r="U277" i="17" s="1"/>
  <c r="S278" i="17"/>
  <c r="U278" i="17" s="1"/>
  <c r="S279" i="17"/>
  <c r="U279" i="17" s="1"/>
  <c r="S280" i="17"/>
  <c r="U280" i="17" s="1"/>
  <c r="S281" i="17"/>
  <c r="U281" i="17" s="1"/>
  <c r="S282" i="17"/>
  <c r="U282" i="17" s="1"/>
  <c r="S283" i="17"/>
  <c r="U283" i="17" s="1"/>
  <c r="S284" i="17"/>
  <c r="U284" i="17" s="1"/>
  <c r="S285" i="17"/>
  <c r="U285" i="17" s="1"/>
  <c r="S286" i="17"/>
  <c r="U286" i="17" s="1"/>
  <c r="S287" i="17"/>
  <c r="U287" i="17" s="1"/>
  <c r="S288" i="17"/>
  <c r="U288" i="17" s="1"/>
  <c r="S289" i="17"/>
  <c r="U289" i="17" s="1"/>
  <c r="S290" i="17"/>
  <c r="U290" i="17" s="1"/>
  <c r="S291" i="17"/>
  <c r="U291" i="17" s="1"/>
  <c r="S292" i="17"/>
  <c r="U292" i="17" s="1"/>
  <c r="S293" i="17"/>
  <c r="U293" i="17" s="1"/>
  <c r="S294" i="17"/>
  <c r="U294" i="17" s="1"/>
  <c r="S295" i="17"/>
  <c r="U295" i="17" s="1"/>
  <c r="S296" i="17"/>
  <c r="U296" i="17" s="1"/>
  <c r="S297" i="17"/>
  <c r="U297" i="17" s="1"/>
  <c r="S298" i="17"/>
  <c r="U298" i="17" s="1"/>
  <c r="S299" i="17"/>
  <c r="U299" i="17" s="1"/>
  <c r="S300" i="17"/>
  <c r="U300" i="17" s="1"/>
  <c r="S301" i="17"/>
  <c r="U301" i="17" s="1"/>
  <c r="S302" i="17"/>
  <c r="U302" i="17" s="1"/>
  <c r="S303" i="17"/>
  <c r="U303" i="17" s="1"/>
  <c r="S304" i="17"/>
  <c r="U304" i="17" s="1"/>
  <c r="S305" i="17"/>
  <c r="U305" i="17" s="1"/>
  <c r="S306" i="17"/>
  <c r="U306" i="17" s="1"/>
  <c r="S307" i="17"/>
  <c r="U307" i="17" s="1"/>
  <c r="S308" i="17"/>
  <c r="U308" i="17" s="1"/>
  <c r="S309" i="17"/>
  <c r="U309" i="17" s="1"/>
  <c r="S310" i="17"/>
  <c r="U310" i="17" s="1"/>
  <c r="S311" i="17"/>
  <c r="U311" i="17" s="1"/>
  <c r="S312" i="17"/>
  <c r="U312" i="17" s="1"/>
  <c r="S313" i="17"/>
  <c r="U313" i="17" s="1"/>
  <c r="S314" i="17"/>
  <c r="U314" i="17" s="1"/>
  <c r="S315" i="17"/>
  <c r="U315" i="17" s="1"/>
  <c r="S316" i="17"/>
  <c r="U316" i="17" s="1"/>
  <c r="S317" i="17"/>
  <c r="U317" i="17" s="1"/>
  <c r="S318" i="17"/>
  <c r="U318" i="17" s="1"/>
  <c r="S319" i="17"/>
  <c r="U319" i="17" s="1"/>
  <c r="S320" i="17"/>
  <c r="U320" i="17" s="1"/>
  <c r="S321" i="17"/>
  <c r="U321" i="17" s="1"/>
  <c r="S322" i="17"/>
  <c r="U322" i="17" s="1"/>
  <c r="S323" i="17"/>
  <c r="U323" i="17" s="1"/>
  <c r="S324" i="17"/>
  <c r="U324" i="17" s="1"/>
  <c r="S325" i="17"/>
  <c r="U325" i="17" s="1"/>
  <c r="S326" i="17"/>
  <c r="U326" i="17" s="1"/>
  <c r="S327" i="17"/>
  <c r="U327" i="17" s="1"/>
  <c r="S328" i="17"/>
  <c r="U328" i="17" s="1"/>
  <c r="S329" i="17"/>
  <c r="U329" i="17" s="1"/>
  <c r="S330" i="17"/>
  <c r="U330" i="17" s="1"/>
  <c r="S331" i="17"/>
  <c r="U331" i="17" s="1"/>
  <c r="S332" i="17"/>
  <c r="U332" i="17" s="1"/>
  <c r="S333" i="17"/>
  <c r="U333" i="17" s="1"/>
  <c r="S334" i="17"/>
  <c r="U334" i="17" s="1"/>
  <c r="S335" i="17"/>
  <c r="U335" i="17" s="1"/>
  <c r="S336" i="17"/>
  <c r="U336" i="17" s="1"/>
  <c r="S337" i="17"/>
  <c r="U337" i="17" s="1"/>
  <c r="S338" i="17"/>
  <c r="U338" i="17" s="1"/>
  <c r="S339" i="17"/>
  <c r="U339" i="17" s="1"/>
  <c r="S340" i="17"/>
  <c r="U340" i="17" s="1"/>
  <c r="S341" i="17"/>
  <c r="U341" i="17" s="1"/>
  <c r="S342" i="17"/>
  <c r="U342" i="17" s="1"/>
  <c r="S343" i="17"/>
  <c r="U343" i="17" s="1"/>
  <c r="S344" i="17"/>
  <c r="U344" i="17" s="1"/>
  <c r="S345" i="17"/>
  <c r="U345" i="17" s="1"/>
  <c r="S346" i="17"/>
  <c r="U346" i="17" s="1"/>
  <c r="S347" i="17"/>
  <c r="U347" i="17" s="1"/>
  <c r="S348" i="17"/>
  <c r="U348" i="17" s="1"/>
  <c r="S349" i="17"/>
  <c r="U349" i="17" s="1"/>
  <c r="S350" i="17"/>
  <c r="U350" i="17" s="1"/>
  <c r="S351" i="17"/>
  <c r="U351" i="17" s="1"/>
  <c r="S352" i="17"/>
  <c r="U352" i="17" s="1"/>
  <c r="S353" i="17"/>
  <c r="U353" i="17" s="1"/>
  <c r="S354" i="17"/>
  <c r="U354" i="17" s="1"/>
  <c r="S355" i="17"/>
  <c r="U355" i="17" s="1"/>
  <c r="S356" i="17"/>
  <c r="U356" i="17" s="1"/>
  <c r="S357" i="17"/>
  <c r="U357" i="17" s="1"/>
  <c r="S358" i="17"/>
  <c r="U358" i="17" s="1"/>
  <c r="S359" i="17"/>
  <c r="U359" i="17" s="1"/>
  <c r="S360" i="17"/>
  <c r="U360" i="17" s="1"/>
  <c r="S361" i="17"/>
  <c r="U361" i="17" s="1"/>
  <c r="S362" i="17"/>
  <c r="U362" i="17" s="1"/>
  <c r="S363" i="17"/>
  <c r="U363" i="17" s="1"/>
  <c r="S364" i="17"/>
  <c r="U364" i="17" s="1"/>
  <c r="S365" i="17"/>
  <c r="U365" i="17" s="1"/>
  <c r="S366" i="17"/>
  <c r="U366" i="17" s="1"/>
  <c r="S367" i="17"/>
  <c r="U367" i="17" s="1"/>
  <c r="S368" i="17"/>
  <c r="U368" i="17" s="1"/>
  <c r="S369" i="17"/>
  <c r="U369" i="17" s="1"/>
  <c r="S370" i="17"/>
  <c r="U370" i="17" s="1"/>
  <c r="S371" i="17"/>
  <c r="U371" i="17" s="1"/>
  <c r="S372" i="17"/>
  <c r="U372" i="17" s="1"/>
  <c r="S373" i="17"/>
  <c r="U373" i="17" s="1"/>
  <c r="S374" i="17"/>
  <c r="U374" i="17" s="1"/>
  <c r="S375" i="17"/>
  <c r="U375" i="17" s="1"/>
  <c r="S376" i="17"/>
  <c r="U376" i="17" s="1"/>
  <c r="S377" i="17"/>
  <c r="U377" i="17" s="1"/>
  <c r="S378" i="17"/>
  <c r="U378" i="17" s="1"/>
  <c r="S379" i="17"/>
  <c r="U379" i="17" s="1"/>
  <c r="S380" i="17"/>
  <c r="U380" i="17" s="1"/>
  <c r="S381" i="17"/>
  <c r="U381" i="17" s="1"/>
  <c r="S382" i="17"/>
  <c r="U382" i="17" s="1"/>
  <c r="S383" i="17"/>
  <c r="U383" i="17" s="1"/>
  <c r="S384" i="17"/>
  <c r="U384" i="17" s="1"/>
  <c r="S385" i="17"/>
  <c r="U385" i="17" s="1"/>
  <c r="S386" i="17"/>
  <c r="U386" i="17" s="1"/>
  <c r="S387" i="17"/>
  <c r="U387" i="17" s="1"/>
  <c r="S388" i="17"/>
  <c r="U388" i="17" s="1"/>
  <c r="S389" i="17"/>
  <c r="U389" i="17" s="1"/>
  <c r="S390" i="17"/>
  <c r="U390" i="17" s="1"/>
  <c r="S391" i="17"/>
  <c r="U391" i="17" s="1"/>
  <c r="S392" i="17"/>
  <c r="U392" i="17" s="1"/>
  <c r="S393" i="17"/>
  <c r="U393" i="17" s="1"/>
  <c r="S394" i="17"/>
  <c r="U394" i="17" s="1"/>
  <c r="S395" i="17"/>
  <c r="U395" i="17" s="1"/>
  <c r="S396" i="17"/>
  <c r="U396" i="17" s="1"/>
  <c r="S397" i="17"/>
  <c r="U397" i="17" s="1"/>
  <c r="S398" i="17"/>
  <c r="U398" i="17" s="1"/>
  <c r="S399" i="17"/>
  <c r="U399" i="17" s="1"/>
  <c r="S400" i="17"/>
  <c r="U400" i="17" s="1"/>
  <c r="S401" i="17"/>
  <c r="U401" i="17" s="1"/>
  <c r="S402" i="17"/>
  <c r="U402" i="17" s="1"/>
  <c r="S403" i="17"/>
  <c r="U403" i="17" s="1"/>
  <c r="S404" i="17"/>
  <c r="U404" i="17" s="1"/>
  <c r="S405" i="17"/>
  <c r="U405" i="17" s="1"/>
  <c r="S406" i="17"/>
  <c r="U406" i="17" s="1"/>
  <c r="S407" i="17"/>
  <c r="U407" i="17" s="1"/>
  <c r="S408" i="17"/>
  <c r="U408" i="17" s="1"/>
  <c r="S409" i="17"/>
  <c r="U409" i="17" s="1"/>
  <c r="S410" i="17"/>
  <c r="U410" i="17" s="1"/>
  <c r="S411" i="17"/>
  <c r="U411" i="17" s="1"/>
  <c r="S412" i="17"/>
  <c r="U412" i="17" s="1"/>
  <c r="S413" i="17"/>
  <c r="U413" i="17" s="1"/>
  <c r="S414" i="17"/>
  <c r="U414" i="17" s="1"/>
  <c r="S415" i="17"/>
  <c r="U415" i="17" s="1"/>
  <c r="S416" i="17"/>
  <c r="U416" i="17" s="1"/>
  <c r="S417" i="17"/>
  <c r="U417" i="17" s="1"/>
  <c r="S418" i="17"/>
  <c r="U418" i="17" s="1"/>
  <c r="S419" i="17"/>
  <c r="U419" i="17" s="1"/>
  <c r="S420" i="17"/>
  <c r="U420" i="17" s="1"/>
  <c r="S421" i="17"/>
  <c r="U421" i="17" s="1"/>
  <c r="S422" i="17"/>
  <c r="U422" i="17" s="1"/>
  <c r="S423" i="17"/>
  <c r="U423" i="17" s="1"/>
  <c r="S424" i="17"/>
  <c r="U424" i="17" s="1"/>
  <c r="S425" i="17"/>
  <c r="U425" i="17" s="1"/>
  <c r="S426" i="17"/>
  <c r="U426" i="17" s="1"/>
  <c r="S427" i="17"/>
  <c r="U427" i="17" s="1"/>
  <c r="S428" i="17"/>
  <c r="U428" i="17" s="1"/>
  <c r="S429" i="17"/>
  <c r="U429" i="17" s="1"/>
  <c r="S430" i="17"/>
  <c r="U430" i="17" s="1"/>
  <c r="S431" i="17"/>
  <c r="U431" i="17" s="1"/>
  <c r="S432" i="17"/>
  <c r="U432" i="17" s="1"/>
  <c r="S433" i="17"/>
  <c r="U433" i="17" s="1"/>
  <c r="S434" i="17"/>
  <c r="U434" i="17" s="1"/>
  <c r="S435" i="17"/>
  <c r="U435" i="17" s="1"/>
  <c r="S436" i="17"/>
  <c r="U436" i="17" s="1"/>
  <c r="S437" i="17"/>
  <c r="U437" i="17" s="1"/>
  <c r="S438" i="17"/>
  <c r="U438" i="17" s="1"/>
  <c r="S439" i="17"/>
  <c r="U439" i="17" s="1"/>
  <c r="S440" i="17"/>
  <c r="U440" i="17" s="1"/>
  <c r="S441" i="17"/>
  <c r="U441" i="17" s="1"/>
  <c r="S442" i="17"/>
  <c r="U442" i="17" s="1"/>
  <c r="S443" i="17"/>
  <c r="U443" i="17" s="1"/>
  <c r="S444" i="17"/>
  <c r="U444" i="17" s="1"/>
  <c r="S445" i="17"/>
  <c r="U445" i="17" s="1"/>
  <c r="S446" i="17"/>
  <c r="U446" i="17" s="1"/>
  <c r="S447" i="17"/>
  <c r="U447" i="17" s="1"/>
  <c r="S448" i="17"/>
  <c r="U448" i="17" s="1"/>
  <c r="S449" i="17"/>
  <c r="U449" i="17" s="1"/>
  <c r="S450" i="17"/>
  <c r="U450" i="17" s="1"/>
  <c r="S451" i="17"/>
  <c r="U451" i="17" s="1"/>
  <c r="S452" i="17"/>
  <c r="U452" i="17" s="1"/>
  <c r="S453" i="17"/>
  <c r="U453" i="17" s="1"/>
  <c r="S454" i="17"/>
  <c r="U454" i="17" s="1"/>
  <c r="S455" i="17"/>
  <c r="U455" i="17" s="1"/>
  <c r="S456" i="17"/>
  <c r="U456" i="17" s="1"/>
  <c r="S457" i="17"/>
  <c r="U457" i="17" s="1"/>
  <c r="S458" i="17"/>
  <c r="U458" i="17" s="1"/>
  <c r="S459" i="17"/>
  <c r="U459" i="17" s="1"/>
  <c r="S2" i="17"/>
  <c r="U2" i="17" s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2" i="17"/>
  <c r="P3" i="17"/>
  <c r="Q3" i="17" s="1"/>
  <c r="T3" i="17" s="1"/>
  <c r="P4" i="17"/>
  <c r="Q4" i="17" s="1"/>
  <c r="T4" i="17" s="1"/>
  <c r="P5" i="17"/>
  <c r="Q5" i="17" s="1"/>
  <c r="T5" i="17" s="1"/>
  <c r="P6" i="17"/>
  <c r="Q6" i="17" s="1"/>
  <c r="T6" i="17" s="1"/>
  <c r="P7" i="17"/>
  <c r="Q7" i="17" s="1"/>
  <c r="T7" i="17" s="1"/>
  <c r="P8" i="17"/>
  <c r="Q8" i="17" s="1"/>
  <c r="T8" i="17" s="1"/>
  <c r="P9" i="17"/>
  <c r="Q9" i="17" s="1"/>
  <c r="T9" i="17" s="1"/>
  <c r="P10" i="17"/>
  <c r="Q10" i="17" s="1"/>
  <c r="T10" i="17" s="1"/>
  <c r="P11" i="17"/>
  <c r="Q11" i="17" s="1"/>
  <c r="T11" i="17" s="1"/>
  <c r="P12" i="17"/>
  <c r="Q12" i="17" s="1"/>
  <c r="T12" i="17" s="1"/>
  <c r="P13" i="17"/>
  <c r="Q13" i="17" s="1"/>
  <c r="T13" i="17" s="1"/>
  <c r="P14" i="17"/>
  <c r="Q14" i="17" s="1"/>
  <c r="T14" i="17" s="1"/>
  <c r="P15" i="17"/>
  <c r="Q15" i="17" s="1"/>
  <c r="T15" i="17" s="1"/>
  <c r="P16" i="17"/>
  <c r="Q16" i="17" s="1"/>
  <c r="T16" i="17" s="1"/>
  <c r="P17" i="17"/>
  <c r="Q17" i="17" s="1"/>
  <c r="T17" i="17" s="1"/>
  <c r="P18" i="17"/>
  <c r="Q18" i="17" s="1"/>
  <c r="T18" i="17" s="1"/>
  <c r="P19" i="17"/>
  <c r="Q19" i="17" s="1"/>
  <c r="T19" i="17" s="1"/>
  <c r="P20" i="17"/>
  <c r="Q20" i="17" s="1"/>
  <c r="T20" i="17" s="1"/>
  <c r="P21" i="17"/>
  <c r="Q21" i="17" s="1"/>
  <c r="T21" i="17" s="1"/>
  <c r="P22" i="17"/>
  <c r="Q22" i="17" s="1"/>
  <c r="T22" i="17" s="1"/>
  <c r="P23" i="17"/>
  <c r="Q23" i="17" s="1"/>
  <c r="T23" i="17" s="1"/>
  <c r="P24" i="17"/>
  <c r="Q24" i="17" s="1"/>
  <c r="T24" i="17" s="1"/>
  <c r="P25" i="17"/>
  <c r="Q25" i="17" s="1"/>
  <c r="T25" i="17" s="1"/>
  <c r="P26" i="17"/>
  <c r="Q26" i="17" s="1"/>
  <c r="T26" i="17" s="1"/>
  <c r="P27" i="17"/>
  <c r="Q27" i="17" s="1"/>
  <c r="T27" i="17" s="1"/>
  <c r="P28" i="17"/>
  <c r="Q28" i="17" s="1"/>
  <c r="T28" i="17" s="1"/>
  <c r="P29" i="17"/>
  <c r="Q29" i="17" s="1"/>
  <c r="T29" i="17" s="1"/>
  <c r="P30" i="17"/>
  <c r="Q30" i="17" s="1"/>
  <c r="T30" i="17" s="1"/>
  <c r="P31" i="17"/>
  <c r="Q31" i="17" s="1"/>
  <c r="T31" i="17" s="1"/>
  <c r="P32" i="17"/>
  <c r="Q32" i="17" s="1"/>
  <c r="T32" i="17" s="1"/>
  <c r="P33" i="17"/>
  <c r="Q33" i="17" s="1"/>
  <c r="T33" i="17" s="1"/>
  <c r="P34" i="17"/>
  <c r="Q34" i="17" s="1"/>
  <c r="T34" i="17" s="1"/>
  <c r="P35" i="17"/>
  <c r="Q35" i="17" s="1"/>
  <c r="T35" i="17" s="1"/>
  <c r="P36" i="17"/>
  <c r="Q36" i="17" s="1"/>
  <c r="T36" i="17" s="1"/>
  <c r="P37" i="17"/>
  <c r="Q37" i="17" s="1"/>
  <c r="T37" i="17" s="1"/>
  <c r="P38" i="17"/>
  <c r="Q38" i="17" s="1"/>
  <c r="T38" i="17" s="1"/>
  <c r="P39" i="17"/>
  <c r="Q39" i="17" s="1"/>
  <c r="T39" i="17" s="1"/>
  <c r="P40" i="17"/>
  <c r="Q40" i="17" s="1"/>
  <c r="T40" i="17" s="1"/>
  <c r="P41" i="17"/>
  <c r="Q41" i="17" s="1"/>
  <c r="T41" i="17" s="1"/>
  <c r="P42" i="17"/>
  <c r="Q42" i="17" s="1"/>
  <c r="T42" i="17" s="1"/>
  <c r="P43" i="17"/>
  <c r="Q43" i="17" s="1"/>
  <c r="T43" i="17" s="1"/>
  <c r="P44" i="17"/>
  <c r="Q44" i="17" s="1"/>
  <c r="T44" i="17" s="1"/>
  <c r="P45" i="17"/>
  <c r="Q45" i="17" s="1"/>
  <c r="T45" i="17" s="1"/>
  <c r="P46" i="17"/>
  <c r="Q46" i="17" s="1"/>
  <c r="T46" i="17" s="1"/>
  <c r="P47" i="17"/>
  <c r="Q47" i="17" s="1"/>
  <c r="T47" i="17" s="1"/>
  <c r="P48" i="17"/>
  <c r="Q48" i="17" s="1"/>
  <c r="T48" i="17" s="1"/>
  <c r="P49" i="17"/>
  <c r="Q49" i="17" s="1"/>
  <c r="T49" i="17" s="1"/>
  <c r="P50" i="17"/>
  <c r="Q50" i="17" s="1"/>
  <c r="T50" i="17" s="1"/>
  <c r="P51" i="17"/>
  <c r="Q51" i="17" s="1"/>
  <c r="T51" i="17" s="1"/>
  <c r="P52" i="17"/>
  <c r="Q52" i="17" s="1"/>
  <c r="T52" i="17" s="1"/>
  <c r="P53" i="17"/>
  <c r="Q53" i="17" s="1"/>
  <c r="T53" i="17" s="1"/>
  <c r="P54" i="17"/>
  <c r="Q54" i="17" s="1"/>
  <c r="T54" i="17" s="1"/>
  <c r="P55" i="17"/>
  <c r="Q55" i="17" s="1"/>
  <c r="T55" i="17" s="1"/>
  <c r="P56" i="17"/>
  <c r="Q56" i="17" s="1"/>
  <c r="T56" i="17" s="1"/>
  <c r="P57" i="17"/>
  <c r="Q57" i="17" s="1"/>
  <c r="T57" i="17" s="1"/>
  <c r="P58" i="17"/>
  <c r="Q58" i="17" s="1"/>
  <c r="T58" i="17" s="1"/>
  <c r="P59" i="17"/>
  <c r="Q59" i="17" s="1"/>
  <c r="T59" i="17" s="1"/>
  <c r="P60" i="17"/>
  <c r="Q60" i="17" s="1"/>
  <c r="T60" i="17" s="1"/>
  <c r="P61" i="17"/>
  <c r="Q61" i="17" s="1"/>
  <c r="T61" i="17" s="1"/>
  <c r="P62" i="17"/>
  <c r="Q62" i="17" s="1"/>
  <c r="T62" i="17" s="1"/>
  <c r="P63" i="17"/>
  <c r="Q63" i="17" s="1"/>
  <c r="T63" i="17" s="1"/>
  <c r="P64" i="17"/>
  <c r="Q64" i="17" s="1"/>
  <c r="T64" i="17" s="1"/>
  <c r="P65" i="17"/>
  <c r="Q65" i="17" s="1"/>
  <c r="T65" i="17" s="1"/>
  <c r="P66" i="17"/>
  <c r="Q66" i="17" s="1"/>
  <c r="T66" i="17" s="1"/>
  <c r="P67" i="17"/>
  <c r="Q67" i="17" s="1"/>
  <c r="T67" i="17" s="1"/>
  <c r="P68" i="17"/>
  <c r="Q68" i="17" s="1"/>
  <c r="T68" i="17" s="1"/>
  <c r="P69" i="17"/>
  <c r="Q69" i="17" s="1"/>
  <c r="T69" i="17" s="1"/>
  <c r="P70" i="17"/>
  <c r="Q70" i="17" s="1"/>
  <c r="T70" i="17" s="1"/>
  <c r="P71" i="17"/>
  <c r="Q71" i="17" s="1"/>
  <c r="T71" i="17" s="1"/>
  <c r="P72" i="17"/>
  <c r="Q72" i="17" s="1"/>
  <c r="T72" i="17" s="1"/>
  <c r="P73" i="17"/>
  <c r="Q73" i="17" s="1"/>
  <c r="T73" i="17" s="1"/>
  <c r="P74" i="17"/>
  <c r="Q74" i="17" s="1"/>
  <c r="T74" i="17" s="1"/>
  <c r="P75" i="17"/>
  <c r="Q75" i="17" s="1"/>
  <c r="T75" i="17" s="1"/>
  <c r="P76" i="17"/>
  <c r="Q76" i="17" s="1"/>
  <c r="T76" i="17" s="1"/>
  <c r="P77" i="17"/>
  <c r="Q77" i="17" s="1"/>
  <c r="T77" i="17" s="1"/>
  <c r="P78" i="17"/>
  <c r="Q78" i="17" s="1"/>
  <c r="T78" i="17" s="1"/>
  <c r="P79" i="17"/>
  <c r="Q79" i="17" s="1"/>
  <c r="T79" i="17" s="1"/>
  <c r="P80" i="17"/>
  <c r="Q80" i="17" s="1"/>
  <c r="T80" i="17" s="1"/>
  <c r="P81" i="17"/>
  <c r="Q81" i="17" s="1"/>
  <c r="T81" i="17" s="1"/>
  <c r="P82" i="17"/>
  <c r="Q82" i="17" s="1"/>
  <c r="T82" i="17" s="1"/>
  <c r="P83" i="17"/>
  <c r="Q83" i="17" s="1"/>
  <c r="T83" i="17" s="1"/>
  <c r="P84" i="17"/>
  <c r="Q84" i="17" s="1"/>
  <c r="T84" i="17" s="1"/>
  <c r="P85" i="17"/>
  <c r="Q85" i="17" s="1"/>
  <c r="T85" i="17" s="1"/>
  <c r="P86" i="17"/>
  <c r="Q86" i="17" s="1"/>
  <c r="T86" i="17" s="1"/>
  <c r="P87" i="17"/>
  <c r="Q87" i="17" s="1"/>
  <c r="T87" i="17" s="1"/>
  <c r="P88" i="17"/>
  <c r="Q88" i="17" s="1"/>
  <c r="T88" i="17" s="1"/>
  <c r="P89" i="17"/>
  <c r="Q89" i="17" s="1"/>
  <c r="T89" i="17" s="1"/>
  <c r="P90" i="17"/>
  <c r="Q90" i="17" s="1"/>
  <c r="T90" i="17" s="1"/>
  <c r="P91" i="17"/>
  <c r="Q91" i="17" s="1"/>
  <c r="T91" i="17" s="1"/>
  <c r="P92" i="17"/>
  <c r="Q92" i="17" s="1"/>
  <c r="T92" i="17" s="1"/>
  <c r="P93" i="17"/>
  <c r="Q93" i="17" s="1"/>
  <c r="T93" i="17" s="1"/>
  <c r="P94" i="17"/>
  <c r="Q94" i="17" s="1"/>
  <c r="T94" i="17" s="1"/>
  <c r="P95" i="17"/>
  <c r="Q95" i="17" s="1"/>
  <c r="T95" i="17" s="1"/>
  <c r="P96" i="17"/>
  <c r="Q96" i="17" s="1"/>
  <c r="T96" i="17" s="1"/>
  <c r="P97" i="17"/>
  <c r="Q97" i="17" s="1"/>
  <c r="T97" i="17" s="1"/>
  <c r="P98" i="17"/>
  <c r="Q98" i="17" s="1"/>
  <c r="T98" i="17" s="1"/>
  <c r="P99" i="17"/>
  <c r="Q99" i="17" s="1"/>
  <c r="T99" i="17" s="1"/>
  <c r="P100" i="17"/>
  <c r="Q100" i="17" s="1"/>
  <c r="T100" i="17" s="1"/>
  <c r="P101" i="17"/>
  <c r="Q101" i="17" s="1"/>
  <c r="T101" i="17" s="1"/>
  <c r="P102" i="17"/>
  <c r="Q102" i="17" s="1"/>
  <c r="T102" i="17" s="1"/>
  <c r="P103" i="17"/>
  <c r="Q103" i="17" s="1"/>
  <c r="T103" i="17" s="1"/>
  <c r="P104" i="17"/>
  <c r="Q104" i="17" s="1"/>
  <c r="T104" i="17" s="1"/>
  <c r="P105" i="17"/>
  <c r="Q105" i="17" s="1"/>
  <c r="T105" i="17" s="1"/>
  <c r="P106" i="17"/>
  <c r="Q106" i="17" s="1"/>
  <c r="T106" i="17" s="1"/>
  <c r="P107" i="17"/>
  <c r="Q107" i="17" s="1"/>
  <c r="T107" i="17" s="1"/>
  <c r="P108" i="17"/>
  <c r="Q108" i="17" s="1"/>
  <c r="T108" i="17" s="1"/>
  <c r="P109" i="17"/>
  <c r="Q109" i="17" s="1"/>
  <c r="T109" i="17" s="1"/>
  <c r="P110" i="17"/>
  <c r="Q110" i="17" s="1"/>
  <c r="T110" i="17" s="1"/>
  <c r="P111" i="17"/>
  <c r="Q111" i="17" s="1"/>
  <c r="T111" i="17" s="1"/>
  <c r="P112" i="17"/>
  <c r="Q112" i="17" s="1"/>
  <c r="T112" i="17" s="1"/>
  <c r="P113" i="17"/>
  <c r="Q113" i="17" s="1"/>
  <c r="T113" i="17" s="1"/>
  <c r="P114" i="17"/>
  <c r="Q114" i="17" s="1"/>
  <c r="T114" i="17" s="1"/>
  <c r="P115" i="17"/>
  <c r="Q115" i="17" s="1"/>
  <c r="T115" i="17" s="1"/>
  <c r="P116" i="17"/>
  <c r="Q116" i="17" s="1"/>
  <c r="T116" i="17" s="1"/>
  <c r="P117" i="17"/>
  <c r="Q117" i="17" s="1"/>
  <c r="T117" i="17" s="1"/>
  <c r="P118" i="17"/>
  <c r="Q118" i="17" s="1"/>
  <c r="T118" i="17" s="1"/>
  <c r="P119" i="17"/>
  <c r="Q119" i="17" s="1"/>
  <c r="T119" i="17" s="1"/>
  <c r="P120" i="17"/>
  <c r="Q120" i="17" s="1"/>
  <c r="T120" i="17" s="1"/>
  <c r="P121" i="17"/>
  <c r="Q121" i="17" s="1"/>
  <c r="T121" i="17" s="1"/>
  <c r="P122" i="17"/>
  <c r="Q122" i="17" s="1"/>
  <c r="T122" i="17" s="1"/>
  <c r="P123" i="17"/>
  <c r="Q123" i="17" s="1"/>
  <c r="T123" i="17" s="1"/>
  <c r="P124" i="17"/>
  <c r="Q124" i="17" s="1"/>
  <c r="T124" i="17" s="1"/>
  <c r="P125" i="17"/>
  <c r="Q125" i="17" s="1"/>
  <c r="T125" i="17" s="1"/>
  <c r="P126" i="17"/>
  <c r="Q126" i="17" s="1"/>
  <c r="T126" i="17" s="1"/>
  <c r="P127" i="17"/>
  <c r="Q127" i="17" s="1"/>
  <c r="T127" i="17" s="1"/>
  <c r="P128" i="17"/>
  <c r="Q128" i="17" s="1"/>
  <c r="T128" i="17" s="1"/>
  <c r="P129" i="17"/>
  <c r="Q129" i="17" s="1"/>
  <c r="T129" i="17" s="1"/>
  <c r="P130" i="17"/>
  <c r="Q130" i="17" s="1"/>
  <c r="T130" i="17" s="1"/>
  <c r="P131" i="17"/>
  <c r="Q131" i="17" s="1"/>
  <c r="T131" i="17" s="1"/>
  <c r="P132" i="17"/>
  <c r="Q132" i="17" s="1"/>
  <c r="T132" i="17" s="1"/>
  <c r="P133" i="17"/>
  <c r="Q133" i="17" s="1"/>
  <c r="T133" i="17" s="1"/>
  <c r="P134" i="17"/>
  <c r="Q134" i="17" s="1"/>
  <c r="T134" i="17" s="1"/>
  <c r="P135" i="17"/>
  <c r="Q135" i="17" s="1"/>
  <c r="T135" i="17" s="1"/>
  <c r="P136" i="17"/>
  <c r="Q136" i="17" s="1"/>
  <c r="T136" i="17" s="1"/>
  <c r="P137" i="17"/>
  <c r="Q137" i="17" s="1"/>
  <c r="T137" i="17" s="1"/>
  <c r="P138" i="17"/>
  <c r="Q138" i="17" s="1"/>
  <c r="T138" i="17" s="1"/>
  <c r="P139" i="17"/>
  <c r="Q139" i="17" s="1"/>
  <c r="T139" i="17" s="1"/>
  <c r="P140" i="17"/>
  <c r="Q140" i="17" s="1"/>
  <c r="T140" i="17" s="1"/>
  <c r="P141" i="17"/>
  <c r="Q141" i="17" s="1"/>
  <c r="T141" i="17" s="1"/>
  <c r="P142" i="17"/>
  <c r="Q142" i="17" s="1"/>
  <c r="T142" i="17" s="1"/>
  <c r="P143" i="17"/>
  <c r="Q143" i="17" s="1"/>
  <c r="T143" i="17" s="1"/>
  <c r="P144" i="17"/>
  <c r="Q144" i="17" s="1"/>
  <c r="T144" i="17" s="1"/>
  <c r="P145" i="17"/>
  <c r="Q145" i="17" s="1"/>
  <c r="T145" i="17" s="1"/>
  <c r="P146" i="17"/>
  <c r="Q146" i="17" s="1"/>
  <c r="T146" i="17" s="1"/>
  <c r="P147" i="17"/>
  <c r="Q147" i="17" s="1"/>
  <c r="T147" i="17" s="1"/>
  <c r="P148" i="17"/>
  <c r="Q148" i="17" s="1"/>
  <c r="T148" i="17" s="1"/>
  <c r="P149" i="17"/>
  <c r="Q149" i="17" s="1"/>
  <c r="T149" i="17" s="1"/>
  <c r="P150" i="17"/>
  <c r="Q150" i="17" s="1"/>
  <c r="T150" i="17" s="1"/>
  <c r="P151" i="17"/>
  <c r="Q151" i="17" s="1"/>
  <c r="T151" i="17" s="1"/>
  <c r="P152" i="17"/>
  <c r="Q152" i="17" s="1"/>
  <c r="T152" i="17" s="1"/>
  <c r="P153" i="17"/>
  <c r="Q153" i="17" s="1"/>
  <c r="T153" i="17" s="1"/>
  <c r="P154" i="17"/>
  <c r="Q154" i="17" s="1"/>
  <c r="T154" i="17" s="1"/>
  <c r="P155" i="17"/>
  <c r="Q155" i="17" s="1"/>
  <c r="T155" i="17" s="1"/>
  <c r="P156" i="17"/>
  <c r="Q156" i="17" s="1"/>
  <c r="T156" i="17" s="1"/>
  <c r="P157" i="17"/>
  <c r="Q157" i="17" s="1"/>
  <c r="T157" i="17" s="1"/>
  <c r="P158" i="17"/>
  <c r="Q158" i="17" s="1"/>
  <c r="T158" i="17" s="1"/>
  <c r="P159" i="17"/>
  <c r="Q159" i="17" s="1"/>
  <c r="T159" i="17" s="1"/>
  <c r="P160" i="17"/>
  <c r="Q160" i="17" s="1"/>
  <c r="T160" i="17" s="1"/>
  <c r="P161" i="17"/>
  <c r="Q161" i="17" s="1"/>
  <c r="T161" i="17" s="1"/>
  <c r="P162" i="17"/>
  <c r="Q162" i="17" s="1"/>
  <c r="T162" i="17" s="1"/>
  <c r="P163" i="17"/>
  <c r="Q163" i="17" s="1"/>
  <c r="T163" i="17" s="1"/>
  <c r="P164" i="17"/>
  <c r="Q164" i="17" s="1"/>
  <c r="T164" i="17" s="1"/>
  <c r="P165" i="17"/>
  <c r="Q165" i="17" s="1"/>
  <c r="T165" i="17" s="1"/>
  <c r="P166" i="17"/>
  <c r="Q166" i="17" s="1"/>
  <c r="T166" i="17" s="1"/>
  <c r="P167" i="17"/>
  <c r="Q167" i="17" s="1"/>
  <c r="T167" i="17" s="1"/>
  <c r="P168" i="17"/>
  <c r="Q168" i="17" s="1"/>
  <c r="T168" i="17" s="1"/>
  <c r="P169" i="17"/>
  <c r="Q169" i="17" s="1"/>
  <c r="T169" i="17" s="1"/>
  <c r="P170" i="17"/>
  <c r="Q170" i="17" s="1"/>
  <c r="T170" i="17" s="1"/>
  <c r="P171" i="17"/>
  <c r="Q171" i="17" s="1"/>
  <c r="T171" i="17" s="1"/>
  <c r="P172" i="17"/>
  <c r="Q172" i="17" s="1"/>
  <c r="T172" i="17" s="1"/>
  <c r="P173" i="17"/>
  <c r="Q173" i="17" s="1"/>
  <c r="T173" i="17" s="1"/>
  <c r="P174" i="17"/>
  <c r="Q174" i="17" s="1"/>
  <c r="T174" i="17" s="1"/>
  <c r="P175" i="17"/>
  <c r="Q175" i="17" s="1"/>
  <c r="T175" i="17" s="1"/>
  <c r="P176" i="17"/>
  <c r="Q176" i="17" s="1"/>
  <c r="T176" i="17" s="1"/>
  <c r="P177" i="17"/>
  <c r="Q177" i="17" s="1"/>
  <c r="T177" i="17" s="1"/>
  <c r="P178" i="17"/>
  <c r="Q178" i="17" s="1"/>
  <c r="T178" i="17" s="1"/>
  <c r="P179" i="17"/>
  <c r="Q179" i="17" s="1"/>
  <c r="T179" i="17" s="1"/>
  <c r="P180" i="17"/>
  <c r="Q180" i="17" s="1"/>
  <c r="T180" i="17" s="1"/>
  <c r="P181" i="17"/>
  <c r="Q181" i="17" s="1"/>
  <c r="T181" i="17" s="1"/>
  <c r="P182" i="17"/>
  <c r="Q182" i="17" s="1"/>
  <c r="T182" i="17" s="1"/>
  <c r="P183" i="17"/>
  <c r="Q183" i="17" s="1"/>
  <c r="T183" i="17" s="1"/>
  <c r="P184" i="17"/>
  <c r="Q184" i="17" s="1"/>
  <c r="T184" i="17" s="1"/>
  <c r="P185" i="17"/>
  <c r="Q185" i="17" s="1"/>
  <c r="T185" i="17" s="1"/>
  <c r="P186" i="17"/>
  <c r="Q186" i="17" s="1"/>
  <c r="T186" i="17" s="1"/>
  <c r="P187" i="17"/>
  <c r="Q187" i="17" s="1"/>
  <c r="T187" i="17" s="1"/>
  <c r="P188" i="17"/>
  <c r="Q188" i="17" s="1"/>
  <c r="T188" i="17" s="1"/>
  <c r="P189" i="17"/>
  <c r="Q189" i="17" s="1"/>
  <c r="T189" i="17" s="1"/>
  <c r="P190" i="17"/>
  <c r="Q190" i="17" s="1"/>
  <c r="T190" i="17" s="1"/>
  <c r="P191" i="17"/>
  <c r="Q191" i="17" s="1"/>
  <c r="T191" i="17" s="1"/>
  <c r="P192" i="17"/>
  <c r="Q192" i="17" s="1"/>
  <c r="T192" i="17" s="1"/>
  <c r="P193" i="17"/>
  <c r="Q193" i="17" s="1"/>
  <c r="T193" i="17" s="1"/>
  <c r="P194" i="17"/>
  <c r="Q194" i="17" s="1"/>
  <c r="T194" i="17" s="1"/>
  <c r="P195" i="17"/>
  <c r="Q195" i="17" s="1"/>
  <c r="T195" i="17" s="1"/>
  <c r="P196" i="17"/>
  <c r="Q196" i="17" s="1"/>
  <c r="T196" i="17" s="1"/>
  <c r="P197" i="17"/>
  <c r="Q197" i="17" s="1"/>
  <c r="T197" i="17" s="1"/>
  <c r="P198" i="17"/>
  <c r="Q198" i="17" s="1"/>
  <c r="T198" i="17" s="1"/>
  <c r="P199" i="17"/>
  <c r="Q199" i="17" s="1"/>
  <c r="T199" i="17" s="1"/>
  <c r="P200" i="17"/>
  <c r="Q200" i="17" s="1"/>
  <c r="T200" i="17" s="1"/>
  <c r="P201" i="17"/>
  <c r="Q201" i="17" s="1"/>
  <c r="T201" i="17" s="1"/>
  <c r="P202" i="17"/>
  <c r="Q202" i="17" s="1"/>
  <c r="T202" i="17" s="1"/>
  <c r="P203" i="17"/>
  <c r="Q203" i="17" s="1"/>
  <c r="T203" i="17" s="1"/>
  <c r="P204" i="17"/>
  <c r="Q204" i="17" s="1"/>
  <c r="T204" i="17" s="1"/>
  <c r="P205" i="17"/>
  <c r="Q205" i="17" s="1"/>
  <c r="T205" i="17" s="1"/>
  <c r="P206" i="17"/>
  <c r="Q206" i="17" s="1"/>
  <c r="T206" i="17" s="1"/>
  <c r="P207" i="17"/>
  <c r="Q207" i="17" s="1"/>
  <c r="T207" i="17" s="1"/>
  <c r="P208" i="17"/>
  <c r="Q208" i="17" s="1"/>
  <c r="T208" i="17" s="1"/>
  <c r="P209" i="17"/>
  <c r="Q209" i="17" s="1"/>
  <c r="T209" i="17" s="1"/>
  <c r="P210" i="17"/>
  <c r="Q210" i="17" s="1"/>
  <c r="T210" i="17" s="1"/>
  <c r="P211" i="17"/>
  <c r="Q211" i="17" s="1"/>
  <c r="T211" i="17" s="1"/>
  <c r="P212" i="17"/>
  <c r="Q212" i="17" s="1"/>
  <c r="T212" i="17" s="1"/>
  <c r="P213" i="17"/>
  <c r="Q213" i="17" s="1"/>
  <c r="T213" i="17" s="1"/>
  <c r="P214" i="17"/>
  <c r="Q214" i="17" s="1"/>
  <c r="T214" i="17" s="1"/>
  <c r="P215" i="17"/>
  <c r="Q215" i="17" s="1"/>
  <c r="T215" i="17" s="1"/>
  <c r="P216" i="17"/>
  <c r="Q216" i="17" s="1"/>
  <c r="T216" i="17" s="1"/>
  <c r="P217" i="17"/>
  <c r="Q217" i="17" s="1"/>
  <c r="T217" i="17" s="1"/>
  <c r="P218" i="17"/>
  <c r="Q218" i="17" s="1"/>
  <c r="T218" i="17" s="1"/>
  <c r="P219" i="17"/>
  <c r="Q219" i="17" s="1"/>
  <c r="T219" i="17" s="1"/>
  <c r="P220" i="17"/>
  <c r="Q220" i="17" s="1"/>
  <c r="T220" i="17" s="1"/>
  <c r="P221" i="17"/>
  <c r="Q221" i="17" s="1"/>
  <c r="T221" i="17" s="1"/>
  <c r="P222" i="17"/>
  <c r="Q222" i="17" s="1"/>
  <c r="T222" i="17" s="1"/>
  <c r="P223" i="17"/>
  <c r="Q223" i="17" s="1"/>
  <c r="T223" i="17" s="1"/>
  <c r="P224" i="17"/>
  <c r="Q224" i="17" s="1"/>
  <c r="T224" i="17" s="1"/>
  <c r="P225" i="17"/>
  <c r="Q225" i="17" s="1"/>
  <c r="T225" i="17" s="1"/>
  <c r="P226" i="17"/>
  <c r="Q226" i="17" s="1"/>
  <c r="T226" i="17" s="1"/>
  <c r="P227" i="17"/>
  <c r="Q227" i="17" s="1"/>
  <c r="T227" i="17" s="1"/>
  <c r="P228" i="17"/>
  <c r="Q228" i="17" s="1"/>
  <c r="T228" i="17" s="1"/>
  <c r="P229" i="17"/>
  <c r="Q229" i="17" s="1"/>
  <c r="T229" i="17" s="1"/>
  <c r="P230" i="17"/>
  <c r="Q230" i="17" s="1"/>
  <c r="T230" i="17" s="1"/>
  <c r="P231" i="17"/>
  <c r="Q231" i="17" s="1"/>
  <c r="T231" i="17" s="1"/>
  <c r="P232" i="17"/>
  <c r="Q232" i="17" s="1"/>
  <c r="T232" i="17" s="1"/>
  <c r="P233" i="17"/>
  <c r="Q233" i="17" s="1"/>
  <c r="T233" i="17" s="1"/>
  <c r="P234" i="17"/>
  <c r="Q234" i="17" s="1"/>
  <c r="T234" i="17" s="1"/>
  <c r="P235" i="17"/>
  <c r="Q235" i="17" s="1"/>
  <c r="T235" i="17" s="1"/>
  <c r="P236" i="17"/>
  <c r="Q236" i="17" s="1"/>
  <c r="T236" i="17" s="1"/>
  <c r="P237" i="17"/>
  <c r="Q237" i="17" s="1"/>
  <c r="T237" i="17" s="1"/>
  <c r="P238" i="17"/>
  <c r="Q238" i="17" s="1"/>
  <c r="T238" i="17" s="1"/>
  <c r="P239" i="17"/>
  <c r="Q239" i="17" s="1"/>
  <c r="T239" i="17" s="1"/>
  <c r="P240" i="17"/>
  <c r="Q240" i="17" s="1"/>
  <c r="T240" i="17" s="1"/>
  <c r="P241" i="17"/>
  <c r="Q241" i="17" s="1"/>
  <c r="T241" i="17" s="1"/>
  <c r="P242" i="17"/>
  <c r="Q242" i="17" s="1"/>
  <c r="T242" i="17" s="1"/>
  <c r="P243" i="17"/>
  <c r="Q243" i="17" s="1"/>
  <c r="T243" i="17" s="1"/>
  <c r="P244" i="17"/>
  <c r="Q244" i="17" s="1"/>
  <c r="T244" i="17" s="1"/>
  <c r="P245" i="17"/>
  <c r="Q245" i="17" s="1"/>
  <c r="T245" i="17" s="1"/>
  <c r="P246" i="17"/>
  <c r="Q246" i="17" s="1"/>
  <c r="T246" i="17" s="1"/>
  <c r="P247" i="17"/>
  <c r="Q247" i="17" s="1"/>
  <c r="T247" i="17" s="1"/>
  <c r="P248" i="17"/>
  <c r="Q248" i="17" s="1"/>
  <c r="T248" i="17" s="1"/>
  <c r="P249" i="17"/>
  <c r="Q249" i="17" s="1"/>
  <c r="T249" i="17" s="1"/>
  <c r="P250" i="17"/>
  <c r="Q250" i="17" s="1"/>
  <c r="T250" i="17" s="1"/>
  <c r="P251" i="17"/>
  <c r="Q251" i="17" s="1"/>
  <c r="T251" i="17" s="1"/>
  <c r="P252" i="17"/>
  <c r="Q252" i="17" s="1"/>
  <c r="T252" i="17" s="1"/>
  <c r="P253" i="17"/>
  <c r="Q253" i="17" s="1"/>
  <c r="T253" i="17" s="1"/>
  <c r="P254" i="17"/>
  <c r="Q254" i="17" s="1"/>
  <c r="T254" i="17" s="1"/>
  <c r="P255" i="17"/>
  <c r="Q255" i="17" s="1"/>
  <c r="T255" i="17" s="1"/>
  <c r="P256" i="17"/>
  <c r="Q256" i="17" s="1"/>
  <c r="T256" i="17" s="1"/>
  <c r="P257" i="17"/>
  <c r="Q257" i="17" s="1"/>
  <c r="T257" i="17" s="1"/>
  <c r="P258" i="17"/>
  <c r="Q258" i="17" s="1"/>
  <c r="T258" i="17" s="1"/>
  <c r="P259" i="17"/>
  <c r="Q259" i="17" s="1"/>
  <c r="T259" i="17" s="1"/>
  <c r="P260" i="17"/>
  <c r="Q260" i="17" s="1"/>
  <c r="T260" i="17" s="1"/>
  <c r="P261" i="17"/>
  <c r="Q261" i="17" s="1"/>
  <c r="T261" i="17" s="1"/>
  <c r="P262" i="17"/>
  <c r="Q262" i="17" s="1"/>
  <c r="T262" i="17" s="1"/>
  <c r="P263" i="17"/>
  <c r="Q263" i="17" s="1"/>
  <c r="T263" i="17" s="1"/>
  <c r="P264" i="17"/>
  <c r="Q264" i="17" s="1"/>
  <c r="T264" i="17" s="1"/>
  <c r="P265" i="17"/>
  <c r="Q265" i="17" s="1"/>
  <c r="T265" i="17" s="1"/>
  <c r="P266" i="17"/>
  <c r="Q266" i="17" s="1"/>
  <c r="T266" i="17" s="1"/>
  <c r="P267" i="17"/>
  <c r="Q267" i="17" s="1"/>
  <c r="T267" i="17" s="1"/>
  <c r="P268" i="17"/>
  <c r="Q268" i="17" s="1"/>
  <c r="T268" i="17" s="1"/>
  <c r="P269" i="17"/>
  <c r="Q269" i="17" s="1"/>
  <c r="T269" i="17" s="1"/>
  <c r="P270" i="17"/>
  <c r="Q270" i="17" s="1"/>
  <c r="T270" i="17" s="1"/>
  <c r="P271" i="17"/>
  <c r="Q271" i="17" s="1"/>
  <c r="T271" i="17" s="1"/>
  <c r="P272" i="17"/>
  <c r="Q272" i="17" s="1"/>
  <c r="T272" i="17" s="1"/>
  <c r="P273" i="17"/>
  <c r="Q273" i="17" s="1"/>
  <c r="T273" i="17" s="1"/>
  <c r="P274" i="17"/>
  <c r="Q274" i="17" s="1"/>
  <c r="T274" i="17" s="1"/>
  <c r="P275" i="17"/>
  <c r="Q275" i="17" s="1"/>
  <c r="T275" i="17" s="1"/>
  <c r="P276" i="17"/>
  <c r="Q276" i="17" s="1"/>
  <c r="T276" i="17" s="1"/>
  <c r="P277" i="17"/>
  <c r="Q277" i="17" s="1"/>
  <c r="T277" i="17" s="1"/>
  <c r="P278" i="17"/>
  <c r="Q278" i="17" s="1"/>
  <c r="T278" i="17" s="1"/>
  <c r="P279" i="17"/>
  <c r="Q279" i="17" s="1"/>
  <c r="T279" i="17" s="1"/>
  <c r="P280" i="17"/>
  <c r="Q280" i="17" s="1"/>
  <c r="T280" i="17" s="1"/>
  <c r="P281" i="17"/>
  <c r="Q281" i="17" s="1"/>
  <c r="T281" i="17" s="1"/>
  <c r="P282" i="17"/>
  <c r="Q282" i="17" s="1"/>
  <c r="T282" i="17" s="1"/>
  <c r="P283" i="17"/>
  <c r="Q283" i="17" s="1"/>
  <c r="T283" i="17" s="1"/>
  <c r="P284" i="17"/>
  <c r="Q284" i="17" s="1"/>
  <c r="T284" i="17" s="1"/>
  <c r="P285" i="17"/>
  <c r="Q285" i="17" s="1"/>
  <c r="T285" i="17" s="1"/>
  <c r="P286" i="17"/>
  <c r="Q286" i="17" s="1"/>
  <c r="T286" i="17" s="1"/>
  <c r="P287" i="17"/>
  <c r="Q287" i="17" s="1"/>
  <c r="T287" i="17" s="1"/>
  <c r="P288" i="17"/>
  <c r="Q288" i="17" s="1"/>
  <c r="T288" i="17" s="1"/>
  <c r="P289" i="17"/>
  <c r="Q289" i="17" s="1"/>
  <c r="T289" i="17" s="1"/>
  <c r="P290" i="17"/>
  <c r="Q290" i="17" s="1"/>
  <c r="T290" i="17" s="1"/>
  <c r="P291" i="17"/>
  <c r="Q291" i="17" s="1"/>
  <c r="T291" i="17" s="1"/>
  <c r="P292" i="17"/>
  <c r="Q292" i="17" s="1"/>
  <c r="T292" i="17" s="1"/>
  <c r="P293" i="17"/>
  <c r="Q293" i="17" s="1"/>
  <c r="T293" i="17" s="1"/>
  <c r="P294" i="17"/>
  <c r="Q294" i="17" s="1"/>
  <c r="T294" i="17" s="1"/>
  <c r="P295" i="17"/>
  <c r="Q295" i="17" s="1"/>
  <c r="T295" i="17" s="1"/>
  <c r="P296" i="17"/>
  <c r="Q296" i="17" s="1"/>
  <c r="T296" i="17" s="1"/>
  <c r="P297" i="17"/>
  <c r="Q297" i="17" s="1"/>
  <c r="T297" i="17" s="1"/>
  <c r="P298" i="17"/>
  <c r="Q298" i="17" s="1"/>
  <c r="T298" i="17" s="1"/>
  <c r="P299" i="17"/>
  <c r="Q299" i="17" s="1"/>
  <c r="T299" i="17" s="1"/>
  <c r="P300" i="17"/>
  <c r="Q300" i="17" s="1"/>
  <c r="T300" i="17" s="1"/>
  <c r="P301" i="17"/>
  <c r="Q301" i="17" s="1"/>
  <c r="T301" i="17" s="1"/>
  <c r="P302" i="17"/>
  <c r="Q302" i="17" s="1"/>
  <c r="T302" i="17" s="1"/>
  <c r="P303" i="17"/>
  <c r="Q303" i="17" s="1"/>
  <c r="T303" i="17" s="1"/>
  <c r="P304" i="17"/>
  <c r="Q304" i="17" s="1"/>
  <c r="T304" i="17" s="1"/>
  <c r="P305" i="17"/>
  <c r="Q305" i="17" s="1"/>
  <c r="T305" i="17" s="1"/>
  <c r="P306" i="17"/>
  <c r="Q306" i="17" s="1"/>
  <c r="T306" i="17" s="1"/>
  <c r="P307" i="17"/>
  <c r="Q307" i="17" s="1"/>
  <c r="T307" i="17" s="1"/>
  <c r="P308" i="17"/>
  <c r="Q308" i="17" s="1"/>
  <c r="T308" i="17" s="1"/>
  <c r="P309" i="17"/>
  <c r="Q309" i="17" s="1"/>
  <c r="T309" i="17" s="1"/>
  <c r="P310" i="17"/>
  <c r="Q310" i="17" s="1"/>
  <c r="T310" i="17" s="1"/>
  <c r="P311" i="17"/>
  <c r="Q311" i="17" s="1"/>
  <c r="T311" i="17" s="1"/>
  <c r="P312" i="17"/>
  <c r="Q312" i="17" s="1"/>
  <c r="T312" i="17" s="1"/>
  <c r="P313" i="17"/>
  <c r="Q313" i="17" s="1"/>
  <c r="T313" i="17" s="1"/>
  <c r="P314" i="17"/>
  <c r="Q314" i="17" s="1"/>
  <c r="T314" i="17" s="1"/>
  <c r="P315" i="17"/>
  <c r="Q315" i="17" s="1"/>
  <c r="T315" i="17" s="1"/>
  <c r="P316" i="17"/>
  <c r="Q316" i="17" s="1"/>
  <c r="T316" i="17" s="1"/>
  <c r="P317" i="17"/>
  <c r="Q317" i="17" s="1"/>
  <c r="T317" i="17" s="1"/>
  <c r="P318" i="17"/>
  <c r="Q318" i="17" s="1"/>
  <c r="T318" i="17" s="1"/>
  <c r="P319" i="17"/>
  <c r="Q319" i="17" s="1"/>
  <c r="T319" i="17" s="1"/>
  <c r="P320" i="17"/>
  <c r="Q320" i="17" s="1"/>
  <c r="T320" i="17" s="1"/>
  <c r="P321" i="17"/>
  <c r="Q321" i="17" s="1"/>
  <c r="T321" i="17" s="1"/>
  <c r="P322" i="17"/>
  <c r="Q322" i="17" s="1"/>
  <c r="T322" i="17" s="1"/>
  <c r="P323" i="17"/>
  <c r="Q323" i="17" s="1"/>
  <c r="T323" i="17" s="1"/>
  <c r="P324" i="17"/>
  <c r="Q324" i="17" s="1"/>
  <c r="T324" i="17" s="1"/>
  <c r="P325" i="17"/>
  <c r="Q325" i="17" s="1"/>
  <c r="T325" i="17" s="1"/>
  <c r="P326" i="17"/>
  <c r="Q326" i="17" s="1"/>
  <c r="T326" i="17" s="1"/>
  <c r="P327" i="17"/>
  <c r="Q327" i="17" s="1"/>
  <c r="T327" i="17" s="1"/>
  <c r="P328" i="17"/>
  <c r="Q328" i="17" s="1"/>
  <c r="T328" i="17" s="1"/>
  <c r="P329" i="17"/>
  <c r="Q329" i="17" s="1"/>
  <c r="T329" i="17" s="1"/>
  <c r="P330" i="17"/>
  <c r="Q330" i="17" s="1"/>
  <c r="T330" i="17" s="1"/>
  <c r="P331" i="17"/>
  <c r="Q331" i="17" s="1"/>
  <c r="T331" i="17" s="1"/>
  <c r="P332" i="17"/>
  <c r="Q332" i="17" s="1"/>
  <c r="T332" i="17" s="1"/>
  <c r="P333" i="17"/>
  <c r="Q333" i="17" s="1"/>
  <c r="T333" i="17" s="1"/>
  <c r="P334" i="17"/>
  <c r="Q334" i="17" s="1"/>
  <c r="T334" i="17" s="1"/>
  <c r="P335" i="17"/>
  <c r="Q335" i="17" s="1"/>
  <c r="T335" i="17" s="1"/>
  <c r="P336" i="17"/>
  <c r="Q336" i="17" s="1"/>
  <c r="T336" i="17" s="1"/>
  <c r="P337" i="17"/>
  <c r="Q337" i="17" s="1"/>
  <c r="T337" i="17" s="1"/>
  <c r="P338" i="17"/>
  <c r="Q338" i="17" s="1"/>
  <c r="T338" i="17" s="1"/>
  <c r="P339" i="17"/>
  <c r="Q339" i="17" s="1"/>
  <c r="T339" i="17" s="1"/>
  <c r="P340" i="17"/>
  <c r="Q340" i="17" s="1"/>
  <c r="T340" i="17" s="1"/>
  <c r="P341" i="17"/>
  <c r="Q341" i="17" s="1"/>
  <c r="T341" i="17" s="1"/>
  <c r="P342" i="17"/>
  <c r="Q342" i="17" s="1"/>
  <c r="T342" i="17" s="1"/>
  <c r="P343" i="17"/>
  <c r="Q343" i="17" s="1"/>
  <c r="T343" i="17" s="1"/>
  <c r="P344" i="17"/>
  <c r="Q344" i="17" s="1"/>
  <c r="T344" i="17" s="1"/>
  <c r="P345" i="17"/>
  <c r="Q345" i="17" s="1"/>
  <c r="T345" i="17" s="1"/>
  <c r="P346" i="17"/>
  <c r="Q346" i="17" s="1"/>
  <c r="T346" i="17" s="1"/>
  <c r="P347" i="17"/>
  <c r="Q347" i="17" s="1"/>
  <c r="T347" i="17" s="1"/>
  <c r="P348" i="17"/>
  <c r="Q348" i="17" s="1"/>
  <c r="T348" i="17" s="1"/>
  <c r="P349" i="17"/>
  <c r="Q349" i="17" s="1"/>
  <c r="T349" i="17" s="1"/>
  <c r="P350" i="17"/>
  <c r="Q350" i="17" s="1"/>
  <c r="T350" i="17" s="1"/>
  <c r="P351" i="17"/>
  <c r="Q351" i="17" s="1"/>
  <c r="T351" i="17" s="1"/>
  <c r="P352" i="17"/>
  <c r="Q352" i="17" s="1"/>
  <c r="T352" i="17" s="1"/>
  <c r="P353" i="17"/>
  <c r="Q353" i="17" s="1"/>
  <c r="T353" i="17" s="1"/>
  <c r="P354" i="17"/>
  <c r="Q354" i="17" s="1"/>
  <c r="T354" i="17" s="1"/>
  <c r="P355" i="17"/>
  <c r="Q355" i="17" s="1"/>
  <c r="T355" i="17" s="1"/>
  <c r="P356" i="17"/>
  <c r="Q356" i="17" s="1"/>
  <c r="T356" i="17" s="1"/>
  <c r="P357" i="17"/>
  <c r="Q357" i="17" s="1"/>
  <c r="T357" i="17" s="1"/>
  <c r="P358" i="17"/>
  <c r="Q358" i="17" s="1"/>
  <c r="T358" i="17" s="1"/>
  <c r="P359" i="17"/>
  <c r="Q359" i="17" s="1"/>
  <c r="T359" i="17" s="1"/>
  <c r="P360" i="17"/>
  <c r="Q360" i="17" s="1"/>
  <c r="T360" i="17" s="1"/>
  <c r="P361" i="17"/>
  <c r="Q361" i="17" s="1"/>
  <c r="T361" i="17" s="1"/>
  <c r="P362" i="17"/>
  <c r="Q362" i="17" s="1"/>
  <c r="T362" i="17" s="1"/>
  <c r="P363" i="17"/>
  <c r="Q363" i="17" s="1"/>
  <c r="T363" i="17" s="1"/>
  <c r="P364" i="17"/>
  <c r="Q364" i="17" s="1"/>
  <c r="T364" i="17" s="1"/>
  <c r="P365" i="17"/>
  <c r="Q365" i="17" s="1"/>
  <c r="T365" i="17" s="1"/>
  <c r="P366" i="17"/>
  <c r="Q366" i="17" s="1"/>
  <c r="T366" i="17" s="1"/>
  <c r="P367" i="17"/>
  <c r="Q367" i="17" s="1"/>
  <c r="T367" i="17" s="1"/>
  <c r="P368" i="17"/>
  <c r="Q368" i="17" s="1"/>
  <c r="T368" i="17" s="1"/>
  <c r="P369" i="17"/>
  <c r="Q369" i="17" s="1"/>
  <c r="T369" i="17" s="1"/>
  <c r="P370" i="17"/>
  <c r="Q370" i="17" s="1"/>
  <c r="T370" i="17" s="1"/>
  <c r="P371" i="17"/>
  <c r="Q371" i="17" s="1"/>
  <c r="T371" i="17" s="1"/>
  <c r="P372" i="17"/>
  <c r="Q372" i="17" s="1"/>
  <c r="T372" i="17" s="1"/>
  <c r="P373" i="17"/>
  <c r="Q373" i="17" s="1"/>
  <c r="T373" i="17" s="1"/>
  <c r="P374" i="17"/>
  <c r="Q374" i="17" s="1"/>
  <c r="T374" i="17" s="1"/>
  <c r="P375" i="17"/>
  <c r="Q375" i="17" s="1"/>
  <c r="T375" i="17" s="1"/>
  <c r="P376" i="17"/>
  <c r="Q376" i="17" s="1"/>
  <c r="T376" i="17" s="1"/>
  <c r="P377" i="17"/>
  <c r="Q377" i="17" s="1"/>
  <c r="T377" i="17" s="1"/>
  <c r="P378" i="17"/>
  <c r="Q378" i="17" s="1"/>
  <c r="T378" i="17" s="1"/>
  <c r="P379" i="17"/>
  <c r="Q379" i="17" s="1"/>
  <c r="T379" i="17" s="1"/>
  <c r="P380" i="17"/>
  <c r="Q380" i="17" s="1"/>
  <c r="T380" i="17" s="1"/>
  <c r="P381" i="17"/>
  <c r="Q381" i="17" s="1"/>
  <c r="T381" i="17" s="1"/>
  <c r="P382" i="17"/>
  <c r="Q382" i="17" s="1"/>
  <c r="T382" i="17" s="1"/>
  <c r="P383" i="17"/>
  <c r="Q383" i="17" s="1"/>
  <c r="T383" i="17" s="1"/>
  <c r="P384" i="17"/>
  <c r="Q384" i="17" s="1"/>
  <c r="T384" i="17" s="1"/>
  <c r="P385" i="17"/>
  <c r="Q385" i="17" s="1"/>
  <c r="T385" i="17" s="1"/>
  <c r="P386" i="17"/>
  <c r="Q386" i="17" s="1"/>
  <c r="T386" i="17" s="1"/>
  <c r="P387" i="17"/>
  <c r="Q387" i="17" s="1"/>
  <c r="T387" i="17" s="1"/>
  <c r="P388" i="17"/>
  <c r="Q388" i="17" s="1"/>
  <c r="T388" i="17" s="1"/>
  <c r="P389" i="17"/>
  <c r="Q389" i="17" s="1"/>
  <c r="T389" i="17" s="1"/>
  <c r="P390" i="17"/>
  <c r="Q390" i="17" s="1"/>
  <c r="T390" i="17" s="1"/>
  <c r="P391" i="17"/>
  <c r="Q391" i="17" s="1"/>
  <c r="T391" i="17" s="1"/>
  <c r="P392" i="17"/>
  <c r="Q392" i="17" s="1"/>
  <c r="T392" i="17" s="1"/>
  <c r="P393" i="17"/>
  <c r="Q393" i="17" s="1"/>
  <c r="T393" i="17" s="1"/>
  <c r="P394" i="17"/>
  <c r="Q394" i="17" s="1"/>
  <c r="T394" i="17" s="1"/>
  <c r="P395" i="17"/>
  <c r="Q395" i="17" s="1"/>
  <c r="T395" i="17" s="1"/>
  <c r="P396" i="17"/>
  <c r="Q396" i="17" s="1"/>
  <c r="T396" i="17" s="1"/>
  <c r="P397" i="17"/>
  <c r="Q397" i="17" s="1"/>
  <c r="T397" i="17" s="1"/>
  <c r="P398" i="17"/>
  <c r="Q398" i="17" s="1"/>
  <c r="T398" i="17" s="1"/>
  <c r="P399" i="17"/>
  <c r="Q399" i="17" s="1"/>
  <c r="T399" i="17" s="1"/>
  <c r="P400" i="17"/>
  <c r="Q400" i="17" s="1"/>
  <c r="T400" i="17" s="1"/>
  <c r="P401" i="17"/>
  <c r="Q401" i="17" s="1"/>
  <c r="T401" i="17" s="1"/>
  <c r="P402" i="17"/>
  <c r="Q402" i="17" s="1"/>
  <c r="T402" i="17" s="1"/>
  <c r="P403" i="17"/>
  <c r="Q403" i="17" s="1"/>
  <c r="T403" i="17" s="1"/>
  <c r="P404" i="17"/>
  <c r="Q404" i="17" s="1"/>
  <c r="T404" i="17" s="1"/>
  <c r="P405" i="17"/>
  <c r="Q405" i="17" s="1"/>
  <c r="T405" i="17" s="1"/>
  <c r="P406" i="17"/>
  <c r="Q406" i="17" s="1"/>
  <c r="T406" i="17" s="1"/>
  <c r="P407" i="17"/>
  <c r="Q407" i="17" s="1"/>
  <c r="T407" i="17" s="1"/>
  <c r="P408" i="17"/>
  <c r="Q408" i="17" s="1"/>
  <c r="T408" i="17" s="1"/>
  <c r="P409" i="17"/>
  <c r="Q409" i="17" s="1"/>
  <c r="T409" i="17" s="1"/>
  <c r="P410" i="17"/>
  <c r="Q410" i="17" s="1"/>
  <c r="T410" i="17" s="1"/>
  <c r="P411" i="17"/>
  <c r="Q411" i="17" s="1"/>
  <c r="T411" i="17" s="1"/>
  <c r="P412" i="17"/>
  <c r="Q412" i="17" s="1"/>
  <c r="T412" i="17" s="1"/>
  <c r="P413" i="17"/>
  <c r="Q413" i="17" s="1"/>
  <c r="T413" i="17" s="1"/>
  <c r="P414" i="17"/>
  <c r="Q414" i="17" s="1"/>
  <c r="T414" i="17" s="1"/>
  <c r="P415" i="17"/>
  <c r="Q415" i="17" s="1"/>
  <c r="T415" i="17" s="1"/>
  <c r="P416" i="17"/>
  <c r="Q416" i="17" s="1"/>
  <c r="T416" i="17" s="1"/>
  <c r="P417" i="17"/>
  <c r="Q417" i="17" s="1"/>
  <c r="T417" i="17" s="1"/>
  <c r="P418" i="17"/>
  <c r="Q418" i="17" s="1"/>
  <c r="T418" i="17" s="1"/>
  <c r="P419" i="17"/>
  <c r="Q419" i="17" s="1"/>
  <c r="T419" i="17" s="1"/>
  <c r="P420" i="17"/>
  <c r="Q420" i="17" s="1"/>
  <c r="T420" i="17" s="1"/>
  <c r="P421" i="17"/>
  <c r="Q421" i="17" s="1"/>
  <c r="T421" i="17" s="1"/>
  <c r="P422" i="17"/>
  <c r="Q422" i="17" s="1"/>
  <c r="T422" i="17" s="1"/>
  <c r="P423" i="17"/>
  <c r="Q423" i="17" s="1"/>
  <c r="T423" i="17" s="1"/>
  <c r="P424" i="17"/>
  <c r="Q424" i="17" s="1"/>
  <c r="T424" i="17" s="1"/>
  <c r="P425" i="17"/>
  <c r="Q425" i="17" s="1"/>
  <c r="T425" i="17" s="1"/>
  <c r="P426" i="17"/>
  <c r="Q426" i="17" s="1"/>
  <c r="T426" i="17" s="1"/>
  <c r="P427" i="17"/>
  <c r="Q427" i="17" s="1"/>
  <c r="T427" i="17" s="1"/>
  <c r="P428" i="17"/>
  <c r="Q428" i="17" s="1"/>
  <c r="T428" i="17" s="1"/>
  <c r="P429" i="17"/>
  <c r="Q429" i="17" s="1"/>
  <c r="T429" i="17" s="1"/>
  <c r="P430" i="17"/>
  <c r="Q430" i="17" s="1"/>
  <c r="T430" i="17" s="1"/>
  <c r="P431" i="17"/>
  <c r="Q431" i="17" s="1"/>
  <c r="T431" i="17" s="1"/>
  <c r="P432" i="17"/>
  <c r="Q432" i="17" s="1"/>
  <c r="T432" i="17" s="1"/>
  <c r="P433" i="17"/>
  <c r="Q433" i="17" s="1"/>
  <c r="T433" i="17" s="1"/>
  <c r="P434" i="17"/>
  <c r="Q434" i="17" s="1"/>
  <c r="T434" i="17" s="1"/>
  <c r="P435" i="17"/>
  <c r="Q435" i="17" s="1"/>
  <c r="T435" i="17" s="1"/>
  <c r="P436" i="17"/>
  <c r="Q436" i="17" s="1"/>
  <c r="T436" i="17" s="1"/>
  <c r="P437" i="17"/>
  <c r="Q437" i="17" s="1"/>
  <c r="T437" i="17" s="1"/>
  <c r="P438" i="17"/>
  <c r="Q438" i="17" s="1"/>
  <c r="T438" i="17" s="1"/>
  <c r="P439" i="17"/>
  <c r="Q439" i="17" s="1"/>
  <c r="T439" i="17" s="1"/>
  <c r="P440" i="17"/>
  <c r="Q440" i="17" s="1"/>
  <c r="T440" i="17" s="1"/>
  <c r="P441" i="17"/>
  <c r="Q441" i="17" s="1"/>
  <c r="T441" i="17" s="1"/>
  <c r="P442" i="17"/>
  <c r="Q442" i="17" s="1"/>
  <c r="T442" i="17" s="1"/>
  <c r="P443" i="17"/>
  <c r="Q443" i="17" s="1"/>
  <c r="T443" i="17" s="1"/>
  <c r="P444" i="17"/>
  <c r="Q444" i="17" s="1"/>
  <c r="T444" i="17" s="1"/>
  <c r="P445" i="17"/>
  <c r="Q445" i="17" s="1"/>
  <c r="T445" i="17" s="1"/>
  <c r="P446" i="17"/>
  <c r="Q446" i="17" s="1"/>
  <c r="T446" i="17" s="1"/>
  <c r="P447" i="17"/>
  <c r="Q447" i="17" s="1"/>
  <c r="T447" i="17" s="1"/>
  <c r="P448" i="17"/>
  <c r="Q448" i="17" s="1"/>
  <c r="T448" i="17" s="1"/>
  <c r="P449" i="17"/>
  <c r="Q449" i="17" s="1"/>
  <c r="T449" i="17" s="1"/>
  <c r="P450" i="17"/>
  <c r="Q450" i="17" s="1"/>
  <c r="T450" i="17" s="1"/>
  <c r="P451" i="17"/>
  <c r="Q451" i="17" s="1"/>
  <c r="T451" i="17" s="1"/>
  <c r="P452" i="17"/>
  <c r="Q452" i="17" s="1"/>
  <c r="T452" i="17" s="1"/>
  <c r="P453" i="17"/>
  <c r="Q453" i="17" s="1"/>
  <c r="T453" i="17" s="1"/>
  <c r="P454" i="17"/>
  <c r="Q454" i="17" s="1"/>
  <c r="T454" i="17" s="1"/>
  <c r="P455" i="17"/>
  <c r="Q455" i="17" s="1"/>
  <c r="T455" i="17" s="1"/>
  <c r="P456" i="17"/>
  <c r="Q456" i="17" s="1"/>
  <c r="T456" i="17" s="1"/>
  <c r="P457" i="17"/>
  <c r="Q457" i="17" s="1"/>
  <c r="T457" i="17" s="1"/>
  <c r="P458" i="17"/>
  <c r="Q458" i="17" s="1"/>
  <c r="T458" i="17" s="1"/>
  <c r="P459" i="17"/>
  <c r="Q459" i="17" s="1"/>
  <c r="T459" i="17" s="1"/>
  <c r="P2" i="17"/>
  <c r="Q2" i="17" s="1"/>
  <c r="T2" i="17" s="1"/>
  <c r="V5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L3" i="12"/>
  <c r="O3" i="12" s="1"/>
  <c r="M3" i="12"/>
  <c r="N3" i="12"/>
  <c r="L4" i="12"/>
  <c r="O4" i="12" s="1"/>
  <c r="M4" i="12"/>
  <c r="N4" i="12"/>
  <c r="L5" i="12"/>
  <c r="O5" i="12" s="1"/>
  <c r="M5" i="12"/>
  <c r="N5" i="12"/>
  <c r="L6" i="12"/>
  <c r="O6" i="12" s="1"/>
  <c r="M6" i="12"/>
  <c r="N6" i="12"/>
  <c r="L7" i="12"/>
  <c r="O7" i="12" s="1"/>
  <c r="M7" i="12"/>
  <c r="N7" i="12"/>
  <c r="L8" i="12"/>
  <c r="O8" i="12" s="1"/>
  <c r="M8" i="12"/>
  <c r="N8" i="12"/>
  <c r="L9" i="12"/>
  <c r="O9" i="12" s="1"/>
  <c r="M9" i="12"/>
  <c r="N9" i="12"/>
  <c r="L10" i="12"/>
  <c r="O10" i="12" s="1"/>
  <c r="M10" i="12"/>
  <c r="N10" i="12"/>
  <c r="L11" i="12"/>
  <c r="O11" i="12" s="1"/>
  <c r="M11" i="12"/>
  <c r="N11" i="12"/>
  <c r="L12" i="12"/>
  <c r="O12" i="12" s="1"/>
  <c r="M12" i="12"/>
  <c r="N12" i="12"/>
  <c r="L13" i="12"/>
  <c r="O13" i="12" s="1"/>
  <c r="M13" i="12"/>
  <c r="N13" i="12"/>
  <c r="L14" i="12"/>
  <c r="O14" i="12" s="1"/>
  <c r="M14" i="12"/>
  <c r="N14" i="12"/>
  <c r="L15" i="12"/>
  <c r="O15" i="12" s="1"/>
  <c r="M15" i="12"/>
  <c r="N15" i="12"/>
  <c r="L16" i="12"/>
  <c r="O16" i="12" s="1"/>
  <c r="M16" i="12"/>
  <c r="N16" i="12"/>
  <c r="L17" i="12"/>
  <c r="O17" i="12" s="1"/>
  <c r="M17" i="12"/>
  <c r="N17" i="12"/>
  <c r="L18" i="12"/>
  <c r="O18" i="12" s="1"/>
  <c r="M18" i="12"/>
  <c r="N18" i="12"/>
  <c r="L19" i="12"/>
  <c r="O19" i="12" s="1"/>
  <c r="M19" i="12"/>
  <c r="N19" i="12"/>
  <c r="L20" i="12"/>
  <c r="O20" i="12" s="1"/>
  <c r="M20" i="12"/>
  <c r="N20" i="12"/>
  <c r="L21" i="12"/>
  <c r="O21" i="12" s="1"/>
  <c r="M21" i="12"/>
  <c r="N21" i="12"/>
  <c r="L22" i="12"/>
  <c r="O22" i="12" s="1"/>
  <c r="M22" i="12"/>
  <c r="N22" i="12"/>
  <c r="L23" i="12"/>
  <c r="O23" i="12" s="1"/>
  <c r="M23" i="12"/>
  <c r="N23" i="12"/>
  <c r="L24" i="12"/>
  <c r="O24" i="12" s="1"/>
  <c r="M24" i="12"/>
  <c r="N24" i="12"/>
  <c r="L25" i="12"/>
  <c r="O25" i="12" s="1"/>
  <c r="M25" i="12"/>
  <c r="N25" i="12"/>
  <c r="L26" i="12"/>
  <c r="O26" i="12" s="1"/>
  <c r="M26" i="12"/>
  <c r="N26" i="12"/>
  <c r="L27" i="12"/>
  <c r="O27" i="12" s="1"/>
  <c r="M27" i="12"/>
  <c r="N27" i="12"/>
  <c r="L28" i="12"/>
  <c r="O28" i="12" s="1"/>
  <c r="M28" i="12"/>
  <c r="N28" i="12"/>
  <c r="L29" i="12"/>
  <c r="O29" i="12" s="1"/>
  <c r="M29" i="12"/>
  <c r="N29" i="12"/>
  <c r="L30" i="12"/>
  <c r="O30" i="12" s="1"/>
  <c r="M30" i="12"/>
  <c r="N30" i="12"/>
  <c r="L31" i="12"/>
  <c r="O31" i="12" s="1"/>
  <c r="M31" i="12"/>
  <c r="N31" i="12"/>
  <c r="L32" i="12"/>
  <c r="O32" i="12" s="1"/>
  <c r="M32" i="12"/>
  <c r="N32" i="12"/>
  <c r="L33" i="12"/>
  <c r="O33" i="12" s="1"/>
  <c r="M33" i="12"/>
  <c r="N33" i="12"/>
  <c r="L34" i="12"/>
  <c r="O34" i="12" s="1"/>
  <c r="M34" i="12"/>
  <c r="N34" i="12"/>
  <c r="L35" i="12"/>
  <c r="O35" i="12" s="1"/>
  <c r="M35" i="12"/>
  <c r="N35" i="12"/>
  <c r="L36" i="12"/>
  <c r="O36" i="12" s="1"/>
  <c r="M36" i="12"/>
  <c r="N36" i="12"/>
  <c r="L37" i="12"/>
  <c r="O37" i="12" s="1"/>
  <c r="M37" i="12"/>
  <c r="N37" i="12"/>
  <c r="L38" i="12"/>
  <c r="O38" i="12" s="1"/>
  <c r="M38" i="12"/>
  <c r="N38" i="12"/>
  <c r="L39" i="12"/>
  <c r="O39" i="12" s="1"/>
  <c r="M39" i="12"/>
  <c r="N39" i="12"/>
  <c r="L40" i="12"/>
  <c r="O40" i="12" s="1"/>
  <c r="M40" i="12"/>
  <c r="N40" i="12"/>
  <c r="L41" i="12"/>
  <c r="O41" i="12" s="1"/>
  <c r="M41" i="12"/>
  <c r="N41" i="12"/>
  <c r="L42" i="12"/>
  <c r="O42" i="12" s="1"/>
  <c r="M42" i="12"/>
  <c r="N42" i="12"/>
  <c r="L43" i="12"/>
  <c r="O43" i="12" s="1"/>
  <c r="M43" i="12"/>
  <c r="N43" i="12"/>
  <c r="L44" i="12"/>
  <c r="O44" i="12" s="1"/>
  <c r="M44" i="12"/>
  <c r="N44" i="12"/>
  <c r="L45" i="12"/>
  <c r="O45" i="12" s="1"/>
  <c r="M45" i="12"/>
  <c r="N45" i="12"/>
  <c r="L46" i="12"/>
  <c r="O46" i="12" s="1"/>
  <c r="M46" i="12"/>
  <c r="N46" i="12"/>
  <c r="L47" i="12"/>
  <c r="O47" i="12" s="1"/>
  <c r="M47" i="12"/>
  <c r="N47" i="12"/>
  <c r="L48" i="12"/>
  <c r="O48" i="12" s="1"/>
  <c r="M48" i="12"/>
  <c r="N48" i="12"/>
  <c r="L49" i="12"/>
  <c r="O49" i="12" s="1"/>
  <c r="M49" i="12"/>
  <c r="N49" i="12"/>
  <c r="L50" i="12"/>
  <c r="O50" i="12" s="1"/>
  <c r="M50" i="12"/>
  <c r="N50" i="12"/>
  <c r="L51" i="12"/>
  <c r="O51" i="12" s="1"/>
  <c r="M51" i="12"/>
  <c r="N51" i="12"/>
  <c r="L52" i="12"/>
  <c r="O52" i="12" s="1"/>
  <c r="M52" i="12"/>
  <c r="N52" i="12"/>
  <c r="L53" i="12"/>
  <c r="O53" i="12" s="1"/>
  <c r="M53" i="12"/>
  <c r="N53" i="12"/>
  <c r="L54" i="12"/>
  <c r="O54" i="12" s="1"/>
  <c r="M54" i="12"/>
  <c r="N54" i="12"/>
  <c r="L55" i="12"/>
  <c r="O55" i="12" s="1"/>
  <c r="M55" i="12"/>
  <c r="N55" i="12"/>
  <c r="L56" i="12"/>
  <c r="O56" i="12" s="1"/>
  <c r="M56" i="12"/>
  <c r="N56" i="12"/>
  <c r="L57" i="12"/>
  <c r="O57" i="12" s="1"/>
  <c r="M57" i="12"/>
  <c r="N57" i="12"/>
  <c r="L58" i="12"/>
  <c r="O58" i="12" s="1"/>
  <c r="M58" i="12"/>
  <c r="N58" i="12"/>
  <c r="L59" i="12"/>
  <c r="O59" i="12" s="1"/>
  <c r="M59" i="12"/>
  <c r="N59" i="12"/>
  <c r="L60" i="12"/>
  <c r="O60" i="12" s="1"/>
  <c r="M60" i="12"/>
  <c r="N60" i="12"/>
  <c r="L61" i="12"/>
  <c r="O61" i="12" s="1"/>
  <c r="M61" i="12"/>
  <c r="N61" i="12"/>
  <c r="L62" i="12"/>
  <c r="O62" i="12" s="1"/>
  <c r="M62" i="12"/>
  <c r="N62" i="12"/>
  <c r="L63" i="12"/>
  <c r="O63" i="12" s="1"/>
  <c r="M63" i="12"/>
  <c r="N63" i="12"/>
  <c r="L64" i="12"/>
  <c r="O64" i="12" s="1"/>
  <c r="M64" i="12"/>
  <c r="N64" i="12"/>
  <c r="L65" i="12"/>
  <c r="O65" i="12" s="1"/>
  <c r="M65" i="12"/>
  <c r="N65" i="12"/>
  <c r="L66" i="12"/>
  <c r="O66" i="12" s="1"/>
  <c r="M66" i="12"/>
  <c r="N66" i="12"/>
  <c r="L67" i="12"/>
  <c r="O67" i="12" s="1"/>
  <c r="M67" i="12"/>
  <c r="N67" i="12"/>
  <c r="L68" i="12"/>
  <c r="O68" i="12" s="1"/>
  <c r="M68" i="12"/>
  <c r="N68" i="12"/>
  <c r="L69" i="12"/>
  <c r="O69" i="12" s="1"/>
  <c r="M69" i="12"/>
  <c r="N69" i="12"/>
  <c r="L70" i="12"/>
  <c r="O70" i="12" s="1"/>
  <c r="M70" i="12"/>
  <c r="N70" i="12"/>
  <c r="L71" i="12"/>
  <c r="O71" i="12" s="1"/>
  <c r="M71" i="12"/>
  <c r="N71" i="12"/>
  <c r="L72" i="12"/>
  <c r="O72" i="12" s="1"/>
  <c r="M72" i="12"/>
  <c r="N72" i="12"/>
  <c r="L73" i="12"/>
  <c r="O73" i="12" s="1"/>
  <c r="M73" i="12"/>
  <c r="N73" i="12"/>
  <c r="L74" i="12"/>
  <c r="O74" i="12" s="1"/>
  <c r="M74" i="12"/>
  <c r="N74" i="12"/>
  <c r="L75" i="12"/>
  <c r="O75" i="12" s="1"/>
  <c r="M75" i="12"/>
  <c r="N75" i="12"/>
  <c r="L76" i="12"/>
  <c r="O76" i="12" s="1"/>
  <c r="M76" i="12"/>
  <c r="N76" i="12"/>
  <c r="L78" i="12"/>
  <c r="O78" i="12" s="1"/>
  <c r="M78" i="12"/>
  <c r="N78" i="12"/>
  <c r="L79" i="12"/>
  <c r="O79" i="12" s="1"/>
  <c r="M79" i="12"/>
  <c r="N79" i="12"/>
  <c r="L80" i="12"/>
  <c r="O80" i="12" s="1"/>
  <c r="M80" i="12"/>
  <c r="N80" i="12"/>
  <c r="L81" i="12"/>
  <c r="O81" i="12" s="1"/>
  <c r="M81" i="12"/>
  <c r="N81" i="12"/>
  <c r="L82" i="12"/>
  <c r="O82" i="12" s="1"/>
  <c r="M82" i="12"/>
  <c r="N82" i="12"/>
  <c r="L83" i="12"/>
  <c r="O83" i="12" s="1"/>
  <c r="M83" i="12"/>
  <c r="N83" i="12"/>
  <c r="L84" i="12"/>
  <c r="O84" i="12" s="1"/>
  <c r="M84" i="12"/>
  <c r="N84" i="12"/>
  <c r="L85" i="12"/>
  <c r="O85" i="12" s="1"/>
  <c r="M85" i="12"/>
  <c r="N85" i="12"/>
  <c r="L86" i="12"/>
  <c r="O86" i="12" s="1"/>
  <c r="M86" i="12"/>
  <c r="N86" i="12"/>
  <c r="L87" i="12"/>
  <c r="O87" i="12" s="1"/>
  <c r="M87" i="12"/>
  <c r="N87" i="12"/>
  <c r="L88" i="12"/>
  <c r="O88" i="12" s="1"/>
  <c r="M88" i="12"/>
  <c r="N88" i="12"/>
  <c r="L89" i="12"/>
  <c r="O89" i="12" s="1"/>
  <c r="M89" i="12"/>
  <c r="N89" i="12"/>
  <c r="L90" i="12"/>
  <c r="O90" i="12" s="1"/>
  <c r="M90" i="12"/>
  <c r="N90" i="12"/>
  <c r="L91" i="12"/>
  <c r="O91" i="12" s="1"/>
  <c r="M91" i="12"/>
  <c r="N91" i="12"/>
  <c r="L92" i="12"/>
  <c r="O92" i="12" s="1"/>
  <c r="M92" i="12"/>
  <c r="N92" i="12"/>
  <c r="L93" i="12"/>
  <c r="O93" i="12" s="1"/>
  <c r="M93" i="12"/>
  <c r="N93" i="12"/>
  <c r="L94" i="12"/>
  <c r="O94" i="12" s="1"/>
  <c r="M94" i="12"/>
  <c r="N94" i="12"/>
  <c r="L95" i="12"/>
  <c r="O95" i="12" s="1"/>
  <c r="M95" i="12"/>
  <c r="N95" i="12"/>
  <c r="L96" i="12"/>
  <c r="O96" i="12" s="1"/>
  <c r="M96" i="12"/>
  <c r="N96" i="12"/>
  <c r="L97" i="12"/>
  <c r="O97" i="12" s="1"/>
  <c r="M97" i="12"/>
  <c r="N97" i="12"/>
  <c r="L98" i="12"/>
  <c r="O98" i="12" s="1"/>
  <c r="M98" i="12"/>
  <c r="N98" i="12"/>
  <c r="L99" i="12"/>
  <c r="O99" i="12" s="1"/>
  <c r="M99" i="12"/>
  <c r="N99" i="12"/>
  <c r="L100" i="12"/>
  <c r="O100" i="12" s="1"/>
  <c r="M100" i="12"/>
  <c r="N100" i="12"/>
  <c r="L101" i="12"/>
  <c r="O101" i="12" s="1"/>
  <c r="M101" i="12"/>
  <c r="N101" i="12"/>
  <c r="L102" i="12"/>
  <c r="O102" i="12" s="1"/>
  <c r="M102" i="12"/>
  <c r="N102" i="12"/>
  <c r="L103" i="12"/>
  <c r="O103" i="12" s="1"/>
  <c r="M103" i="12"/>
  <c r="N103" i="12"/>
  <c r="L104" i="12"/>
  <c r="O104" i="12" s="1"/>
  <c r="M104" i="12"/>
  <c r="N104" i="12"/>
  <c r="L105" i="12"/>
  <c r="O105" i="12" s="1"/>
  <c r="M105" i="12"/>
  <c r="N105" i="12"/>
  <c r="L106" i="12"/>
  <c r="O106" i="12" s="1"/>
  <c r="M106" i="12"/>
  <c r="N106" i="12"/>
  <c r="L107" i="12"/>
  <c r="O107" i="12" s="1"/>
  <c r="M107" i="12"/>
  <c r="N107" i="12"/>
  <c r="L108" i="12"/>
  <c r="O108" i="12" s="1"/>
  <c r="M108" i="12"/>
  <c r="N108" i="12"/>
  <c r="L109" i="12"/>
  <c r="O109" i="12" s="1"/>
  <c r="M109" i="12"/>
  <c r="N109" i="12"/>
  <c r="L110" i="12"/>
  <c r="O110" i="12" s="1"/>
  <c r="M110" i="12"/>
  <c r="N110" i="12"/>
  <c r="L111" i="12"/>
  <c r="O111" i="12" s="1"/>
  <c r="M111" i="12"/>
  <c r="N111" i="12"/>
  <c r="L112" i="12"/>
  <c r="O112" i="12" s="1"/>
  <c r="M112" i="12"/>
  <c r="N112" i="12"/>
  <c r="L113" i="12"/>
  <c r="O113" i="12" s="1"/>
  <c r="M113" i="12"/>
  <c r="N113" i="12"/>
  <c r="L114" i="12"/>
  <c r="O114" i="12" s="1"/>
  <c r="M114" i="12"/>
  <c r="N114" i="12"/>
  <c r="L115" i="12"/>
  <c r="O115" i="12" s="1"/>
  <c r="M115" i="12"/>
  <c r="N115" i="12"/>
  <c r="L116" i="12"/>
  <c r="O116" i="12" s="1"/>
  <c r="M116" i="12"/>
  <c r="N116" i="12"/>
  <c r="L117" i="12"/>
  <c r="O117" i="12" s="1"/>
  <c r="M117" i="12"/>
  <c r="N117" i="12"/>
  <c r="L118" i="12"/>
  <c r="O118" i="12" s="1"/>
  <c r="M118" i="12"/>
  <c r="N118" i="12"/>
  <c r="L119" i="12"/>
  <c r="O119" i="12" s="1"/>
  <c r="M119" i="12"/>
  <c r="N119" i="12"/>
  <c r="L120" i="12"/>
  <c r="O120" i="12" s="1"/>
  <c r="M120" i="12"/>
  <c r="N120" i="12"/>
  <c r="L121" i="12"/>
  <c r="O121" i="12" s="1"/>
  <c r="M121" i="12"/>
  <c r="N121" i="12"/>
  <c r="L122" i="12"/>
  <c r="O122" i="12" s="1"/>
  <c r="M122" i="12"/>
  <c r="N122" i="12"/>
  <c r="L123" i="12"/>
  <c r="O123" i="12" s="1"/>
  <c r="M123" i="12"/>
  <c r="N123" i="12"/>
  <c r="L124" i="12"/>
  <c r="O124" i="12" s="1"/>
  <c r="M124" i="12"/>
  <c r="N124" i="12"/>
  <c r="L125" i="12"/>
  <c r="O125" i="12" s="1"/>
  <c r="M125" i="12"/>
  <c r="N125" i="12"/>
  <c r="L126" i="12"/>
  <c r="O126" i="12" s="1"/>
  <c r="M126" i="12"/>
  <c r="N126" i="12"/>
  <c r="L127" i="12"/>
  <c r="O127" i="12" s="1"/>
  <c r="M127" i="12"/>
  <c r="N127" i="12"/>
  <c r="L128" i="12"/>
  <c r="O128" i="12" s="1"/>
  <c r="M128" i="12"/>
  <c r="N128" i="12"/>
  <c r="L129" i="12"/>
  <c r="O129" i="12" s="1"/>
  <c r="M129" i="12"/>
  <c r="N129" i="12"/>
  <c r="L130" i="12"/>
  <c r="O130" i="12" s="1"/>
  <c r="M130" i="12"/>
  <c r="N130" i="12"/>
  <c r="L131" i="12"/>
  <c r="O131" i="12" s="1"/>
  <c r="M131" i="12"/>
  <c r="N131" i="12"/>
  <c r="L132" i="12"/>
  <c r="O132" i="12" s="1"/>
  <c r="M132" i="12"/>
  <c r="N132" i="12"/>
  <c r="L133" i="12"/>
  <c r="O133" i="12" s="1"/>
  <c r="M133" i="12"/>
  <c r="N133" i="12"/>
  <c r="L134" i="12"/>
  <c r="O134" i="12" s="1"/>
  <c r="M134" i="12"/>
  <c r="N134" i="12"/>
  <c r="L135" i="12"/>
  <c r="O135" i="12" s="1"/>
  <c r="M135" i="12"/>
  <c r="N135" i="12"/>
  <c r="L77" i="12"/>
  <c r="O77" i="12" s="1"/>
  <c r="M77" i="12"/>
  <c r="N77" i="12"/>
  <c r="L136" i="12"/>
  <c r="O136" i="12" s="1"/>
  <c r="M136" i="12"/>
  <c r="N136" i="12"/>
  <c r="L137" i="12"/>
  <c r="O137" i="12" s="1"/>
  <c r="M137" i="12"/>
  <c r="N137" i="12"/>
  <c r="L138" i="12"/>
  <c r="O138" i="12" s="1"/>
  <c r="M138" i="12"/>
  <c r="N138" i="12"/>
  <c r="L139" i="12"/>
  <c r="O139" i="12" s="1"/>
  <c r="M139" i="12"/>
  <c r="N139" i="12"/>
  <c r="L140" i="12"/>
  <c r="O140" i="12" s="1"/>
  <c r="M140" i="12"/>
  <c r="N140" i="12"/>
  <c r="L141" i="12"/>
  <c r="O141" i="12" s="1"/>
  <c r="M141" i="12"/>
  <c r="N141" i="12"/>
  <c r="L142" i="12"/>
  <c r="O142" i="12" s="1"/>
  <c r="M142" i="12"/>
  <c r="N142" i="12"/>
  <c r="L143" i="12"/>
  <c r="O143" i="12" s="1"/>
  <c r="M143" i="12"/>
  <c r="N143" i="12"/>
  <c r="L144" i="12"/>
  <c r="O144" i="12" s="1"/>
  <c r="M144" i="12"/>
  <c r="N144" i="12"/>
  <c r="L145" i="12"/>
  <c r="O145" i="12" s="1"/>
  <c r="M145" i="12"/>
  <c r="N145" i="12"/>
  <c r="L146" i="12"/>
  <c r="O146" i="12" s="1"/>
  <c r="M146" i="12"/>
  <c r="N146" i="12"/>
  <c r="L147" i="12"/>
  <c r="O147" i="12" s="1"/>
  <c r="M147" i="12"/>
  <c r="N147" i="12"/>
  <c r="L148" i="12"/>
  <c r="O148" i="12" s="1"/>
  <c r="M148" i="12"/>
  <c r="N148" i="12"/>
  <c r="L149" i="12"/>
  <c r="O149" i="12" s="1"/>
  <c r="M149" i="12"/>
  <c r="N149" i="12"/>
  <c r="L150" i="12"/>
  <c r="O150" i="12" s="1"/>
  <c r="M150" i="12"/>
  <c r="N150" i="12"/>
  <c r="L151" i="12"/>
  <c r="O151" i="12" s="1"/>
  <c r="M151" i="12"/>
  <c r="N151" i="12"/>
  <c r="L152" i="12"/>
  <c r="O152" i="12" s="1"/>
  <c r="M152" i="12"/>
  <c r="N152" i="12"/>
  <c r="L153" i="12"/>
  <c r="O153" i="12" s="1"/>
  <c r="M153" i="12"/>
  <c r="N153" i="12"/>
  <c r="L154" i="12"/>
  <c r="O154" i="12" s="1"/>
  <c r="M154" i="12"/>
  <c r="N154" i="12"/>
  <c r="L155" i="12"/>
  <c r="O155" i="12" s="1"/>
  <c r="M155" i="12"/>
  <c r="N155" i="12"/>
  <c r="L156" i="12"/>
  <c r="O156" i="12" s="1"/>
  <c r="M156" i="12"/>
  <c r="N156" i="12"/>
  <c r="L157" i="12"/>
  <c r="O157" i="12" s="1"/>
  <c r="M157" i="12"/>
  <c r="N157" i="12"/>
  <c r="L158" i="12"/>
  <c r="O158" i="12" s="1"/>
  <c r="M158" i="12"/>
  <c r="N158" i="12"/>
  <c r="L159" i="12"/>
  <c r="O159" i="12" s="1"/>
  <c r="M159" i="12"/>
  <c r="N159" i="12"/>
  <c r="L160" i="12"/>
  <c r="O160" i="12" s="1"/>
  <c r="M160" i="12"/>
  <c r="N160" i="12"/>
  <c r="L161" i="12"/>
  <c r="O161" i="12" s="1"/>
  <c r="M161" i="12"/>
  <c r="N161" i="12"/>
  <c r="L162" i="12"/>
  <c r="O162" i="12" s="1"/>
  <c r="M162" i="12"/>
  <c r="N162" i="12"/>
  <c r="L163" i="12"/>
  <c r="O163" i="12" s="1"/>
  <c r="M163" i="12"/>
  <c r="N163" i="12"/>
  <c r="L164" i="12"/>
  <c r="O164" i="12" s="1"/>
  <c r="M164" i="12"/>
  <c r="N164" i="12"/>
  <c r="L165" i="12"/>
  <c r="O165" i="12" s="1"/>
  <c r="M165" i="12"/>
  <c r="N165" i="12"/>
  <c r="L166" i="12"/>
  <c r="O166" i="12" s="1"/>
  <c r="M166" i="12"/>
  <c r="N166" i="12"/>
  <c r="L167" i="12"/>
  <c r="O167" i="12" s="1"/>
  <c r="M167" i="12"/>
  <c r="N167" i="12"/>
  <c r="L168" i="12"/>
  <c r="O168" i="12" s="1"/>
  <c r="M168" i="12"/>
  <c r="N168" i="12"/>
  <c r="L169" i="12"/>
  <c r="O169" i="12" s="1"/>
  <c r="M169" i="12"/>
  <c r="N169" i="12"/>
  <c r="L170" i="12"/>
  <c r="O170" i="12" s="1"/>
  <c r="M170" i="12"/>
  <c r="N170" i="12"/>
  <c r="L171" i="12"/>
  <c r="O171" i="12" s="1"/>
  <c r="M171" i="12"/>
  <c r="N171" i="12"/>
  <c r="L172" i="12"/>
  <c r="O172" i="12" s="1"/>
  <c r="M172" i="12"/>
  <c r="N172" i="12"/>
  <c r="L173" i="12"/>
  <c r="O173" i="12" s="1"/>
  <c r="M173" i="12"/>
  <c r="N173" i="12"/>
  <c r="L174" i="12"/>
  <c r="O174" i="12" s="1"/>
  <c r="M174" i="12"/>
  <c r="N174" i="12"/>
  <c r="L175" i="12"/>
  <c r="O175" i="12" s="1"/>
  <c r="M175" i="12"/>
  <c r="N175" i="12"/>
  <c r="L176" i="12"/>
  <c r="O176" i="12" s="1"/>
  <c r="M176" i="12"/>
  <c r="N176" i="12"/>
  <c r="L177" i="12"/>
  <c r="O177" i="12" s="1"/>
  <c r="M177" i="12"/>
  <c r="N177" i="12"/>
  <c r="L178" i="12"/>
  <c r="O178" i="12" s="1"/>
  <c r="M178" i="12"/>
  <c r="N178" i="12"/>
  <c r="L179" i="12"/>
  <c r="O179" i="12" s="1"/>
  <c r="M179" i="12"/>
  <c r="N179" i="12"/>
  <c r="L180" i="12"/>
  <c r="O180" i="12" s="1"/>
  <c r="M180" i="12"/>
  <c r="N180" i="12"/>
  <c r="L181" i="12"/>
  <c r="O181" i="12" s="1"/>
  <c r="M181" i="12"/>
  <c r="N181" i="12"/>
  <c r="L182" i="12"/>
  <c r="O182" i="12" s="1"/>
  <c r="M182" i="12"/>
  <c r="N182" i="12"/>
  <c r="L183" i="12"/>
  <c r="O183" i="12" s="1"/>
  <c r="M183" i="12"/>
  <c r="N183" i="12"/>
  <c r="L184" i="12"/>
  <c r="O184" i="12" s="1"/>
  <c r="M184" i="12"/>
  <c r="N184" i="12"/>
  <c r="L185" i="12"/>
  <c r="O185" i="12" s="1"/>
  <c r="M185" i="12"/>
  <c r="N185" i="12"/>
  <c r="L186" i="12"/>
  <c r="O186" i="12" s="1"/>
  <c r="M186" i="12"/>
  <c r="N186" i="12"/>
  <c r="L187" i="12"/>
  <c r="O187" i="12" s="1"/>
  <c r="M187" i="12"/>
  <c r="N187" i="12"/>
  <c r="L188" i="12"/>
  <c r="O188" i="12" s="1"/>
  <c r="M188" i="12"/>
  <c r="N188" i="12"/>
  <c r="L189" i="12"/>
  <c r="O189" i="12" s="1"/>
  <c r="M189" i="12"/>
  <c r="N189" i="12"/>
  <c r="L190" i="12"/>
  <c r="O190" i="12" s="1"/>
  <c r="M190" i="12"/>
  <c r="N190" i="12"/>
  <c r="L191" i="12"/>
  <c r="O191" i="12" s="1"/>
  <c r="M191" i="12"/>
  <c r="N191" i="12"/>
  <c r="L192" i="12"/>
  <c r="O192" i="12" s="1"/>
  <c r="M192" i="12"/>
  <c r="N192" i="12"/>
  <c r="L193" i="12"/>
  <c r="O193" i="12" s="1"/>
  <c r="M193" i="12"/>
  <c r="N193" i="12"/>
  <c r="L194" i="12"/>
  <c r="O194" i="12" s="1"/>
  <c r="M194" i="12"/>
  <c r="N194" i="12"/>
  <c r="L195" i="12"/>
  <c r="O195" i="12" s="1"/>
  <c r="M195" i="12"/>
  <c r="N195" i="12"/>
  <c r="L196" i="12"/>
  <c r="O196" i="12" s="1"/>
  <c r="M196" i="12"/>
  <c r="N196" i="12"/>
  <c r="L197" i="12"/>
  <c r="O197" i="12" s="1"/>
  <c r="M197" i="12"/>
  <c r="N197" i="12"/>
  <c r="L198" i="12"/>
  <c r="O198" i="12" s="1"/>
  <c r="M198" i="12"/>
  <c r="N198" i="12"/>
  <c r="L199" i="12"/>
  <c r="O199" i="12" s="1"/>
  <c r="M199" i="12"/>
  <c r="N199" i="12"/>
  <c r="L200" i="12"/>
  <c r="O200" i="12" s="1"/>
  <c r="M200" i="12"/>
  <c r="N200" i="12"/>
  <c r="L201" i="12"/>
  <c r="O201" i="12" s="1"/>
  <c r="M201" i="12"/>
  <c r="N201" i="12"/>
  <c r="L202" i="12"/>
  <c r="O202" i="12" s="1"/>
  <c r="M202" i="12"/>
  <c r="N202" i="12"/>
  <c r="L203" i="12"/>
  <c r="O203" i="12" s="1"/>
  <c r="M203" i="12"/>
  <c r="N203" i="12"/>
  <c r="L204" i="12"/>
  <c r="O204" i="12" s="1"/>
  <c r="M204" i="12"/>
  <c r="N204" i="12"/>
  <c r="L205" i="12"/>
  <c r="O205" i="12" s="1"/>
  <c r="M205" i="12"/>
  <c r="N205" i="12"/>
  <c r="L206" i="12"/>
  <c r="O206" i="12" s="1"/>
  <c r="M206" i="12"/>
  <c r="N206" i="12"/>
  <c r="L207" i="12"/>
  <c r="O207" i="12" s="1"/>
  <c r="M207" i="12"/>
  <c r="N207" i="12"/>
  <c r="L208" i="12"/>
  <c r="O208" i="12" s="1"/>
  <c r="M208" i="12"/>
  <c r="N208" i="12"/>
  <c r="L209" i="12"/>
  <c r="O209" i="12" s="1"/>
  <c r="M209" i="12"/>
  <c r="N209" i="12"/>
  <c r="L210" i="12"/>
  <c r="O210" i="12" s="1"/>
  <c r="M210" i="12"/>
  <c r="N210" i="12"/>
  <c r="L211" i="12"/>
  <c r="O211" i="12" s="1"/>
  <c r="M211" i="12"/>
  <c r="N211" i="12"/>
  <c r="L212" i="12"/>
  <c r="O212" i="12" s="1"/>
  <c r="M212" i="12"/>
  <c r="N212" i="12"/>
  <c r="L213" i="12"/>
  <c r="O213" i="12" s="1"/>
  <c r="M213" i="12"/>
  <c r="N213" i="12"/>
  <c r="L214" i="12"/>
  <c r="O214" i="12" s="1"/>
  <c r="M214" i="12"/>
  <c r="N214" i="12"/>
  <c r="L215" i="12"/>
  <c r="O215" i="12" s="1"/>
  <c r="M215" i="12"/>
  <c r="N215" i="12"/>
  <c r="L216" i="12"/>
  <c r="O216" i="12" s="1"/>
  <c r="M216" i="12"/>
  <c r="N216" i="12"/>
  <c r="L217" i="12"/>
  <c r="O217" i="12" s="1"/>
  <c r="M217" i="12"/>
  <c r="N217" i="12"/>
  <c r="L218" i="12"/>
  <c r="O218" i="12" s="1"/>
  <c r="M218" i="12"/>
  <c r="N218" i="12"/>
  <c r="L219" i="12"/>
  <c r="O219" i="12" s="1"/>
  <c r="M219" i="12"/>
  <c r="N219" i="12"/>
  <c r="L220" i="12"/>
  <c r="O220" i="12" s="1"/>
  <c r="M220" i="12"/>
  <c r="N220" i="12"/>
  <c r="L221" i="12"/>
  <c r="O221" i="12" s="1"/>
  <c r="M221" i="12"/>
  <c r="N221" i="12"/>
  <c r="L222" i="12"/>
  <c r="O222" i="12" s="1"/>
  <c r="M222" i="12"/>
  <c r="N222" i="12"/>
  <c r="L223" i="12"/>
  <c r="O223" i="12" s="1"/>
  <c r="M223" i="12"/>
  <c r="N223" i="12"/>
  <c r="L224" i="12"/>
  <c r="O224" i="12" s="1"/>
  <c r="M224" i="12"/>
  <c r="N224" i="12"/>
  <c r="L225" i="12"/>
  <c r="O225" i="12" s="1"/>
  <c r="M225" i="12"/>
  <c r="N225" i="12"/>
  <c r="L226" i="12"/>
  <c r="O226" i="12" s="1"/>
  <c r="M226" i="12"/>
  <c r="N226" i="12"/>
  <c r="L227" i="12"/>
  <c r="O227" i="12" s="1"/>
  <c r="M227" i="12"/>
  <c r="N227" i="12"/>
  <c r="L228" i="12"/>
  <c r="O228" i="12" s="1"/>
  <c r="M228" i="12"/>
  <c r="N228" i="12"/>
  <c r="L229" i="12"/>
  <c r="O229" i="12" s="1"/>
  <c r="M229" i="12"/>
  <c r="N229" i="12"/>
  <c r="L230" i="12"/>
  <c r="O230" i="12" s="1"/>
  <c r="M230" i="12"/>
  <c r="N230" i="12"/>
  <c r="L231" i="12"/>
  <c r="O231" i="12" s="1"/>
  <c r="M231" i="12"/>
  <c r="N231" i="12"/>
  <c r="L232" i="12"/>
  <c r="O232" i="12" s="1"/>
  <c r="M232" i="12"/>
  <c r="N232" i="12"/>
  <c r="L233" i="12"/>
  <c r="O233" i="12" s="1"/>
  <c r="M233" i="12"/>
  <c r="N233" i="12"/>
  <c r="L234" i="12"/>
  <c r="O234" i="12" s="1"/>
  <c r="M234" i="12"/>
  <c r="N234" i="12"/>
  <c r="U327" i="9"/>
  <c r="V327" i="9" s="1"/>
  <c r="W327" i="9"/>
  <c r="X327" i="9"/>
  <c r="U328" i="9"/>
  <c r="V328" i="9" s="1"/>
  <c r="W328" i="9"/>
  <c r="X328" i="9"/>
  <c r="U329" i="9"/>
  <c r="V329" i="9" s="1"/>
  <c r="W329" i="9"/>
  <c r="X329" i="9"/>
  <c r="U330" i="9"/>
  <c r="V330" i="9" s="1"/>
  <c r="W330" i="9"/>
  <c r="X330" i="9"/>
  <c r="U331" i="9"/>
  <c r="V331" i="9" s="1"/>
  <c r="W331" i="9"/>
  <c r="X331" i="9"/>
  <c r="U332" i="9"/>
  <c r="V332" i="9" s="1"/>
  <c r="W332" i="9"/>
  <c r="X332" i="9"/>
  <c r="U333" i="9"/>
  <c r="V333" i="9" s="1"/>
  <c r="W333" i="9"/>
  <c r="X333" i="9"/>
  <c r="U334" i="9"/>
  <c r="V334" i="9" s="1"/>
  <c r="W334" i="9"/>
  <c r="X334" i="9"/>
  <c r="U335" i="9"/>
  <c r="V335" i="9" s="1"/>
  <c r="W335" i="9"/>
  <c r="X335" i="9"/>
  <c r="U336" i="9"/>
  <c r="V336" i="9" s="1"/>
  <c r="W336" i="9"/>
  <c r="X336" i="9"/>
  <c r="U337" i="9"/>
  <c r="V337" i="9" s="1"/>
  <c r="W337" i="9"/>
  <c r="X337" i="9"/>
  <c r="U338" i="9"/>
  <c r="V338" i="9" s="1"/>
  <c r="W338" i="9"/>
  <c r="X338" i="9"/>
  <c r="U339" i="9"/>
  <c r="V339" i="9" s="1"/>
  <c r="W339" i="9"/>
  <c r="X339" i="9"/>
  <c r="U340" i="9"/>
  <c r="V340" i="9" s="1"/>
  <c r="W340" i="9"/>
  <c r="X340" i="9"/>
  <c r="U341" i="9"/>
  <c r="V341" i="9" s="1"/>
  <c r="W341" i="9"/>
  <c r="X341" i="9"/>
  <c r="U342" i="9"/>
  <c r="V342" i="9" s="1"/>
  <c r="W342" i="9"/>
  <c r="X342" i="9"/>
  <c r="U343" i="9"/>
  <c r="V343" i="9" s="1"/>
  <c r="W343" i="9"/>
  <c r="X343" i="9"/>
  <c r="U344" i="9"/>
  <c r="V344" i="9" s="1"/>
  <c r="W344" i="9"/>
  <c r="X344" i="9"/>
  <c r="U345" i="9"/>
  <c r="V345" i="9" s="1"/>
  <c r="W345" i="9"/>
  <c r="X345" i="9"/>
  <c r="U346" i="9"/>
  <c r="V346" i="9" s="1"/>
  <c r="W346" i="9"/>
  <c r="X346" i="9"/>
  <c r="U347" i="9"/>
  <c r="V347" i="9" s="1"/>
  <c r="W347" i="9"/>
  <c r="X347" i="9"/>
  <c r="U348" i="9"/>
  <c r="V348" i="9" s="1"/>
  <c r="W348" i="9"/>
  <c r="X348" i="9"/>
  <c r="U349" i="9"/>
  <c r="V349" i="9" s="1"/>
  <c r="W349" i="9"/>
  <c r="X349" i="9"/>
  <c r="U350" i="9"/>
  <c r="V350" i="9" s="1"/>
  <c r="W350" i="9"/>
  <c r="X350" i="9"/>
  <c r="U351" i="9"/>
  <c r="V351" i="9" s="1"/>
  <c r="W351" i="9"/>
  <c r="X351" i="9"/>
  <c r="U352" i="9"/>
  <c r="V352" i="9" s="1"/>
  <c r="W352" i="9"/>
  <c r="X352" i="9"/>
  <c r="U353" i="9"/>
  <c r="V353" i="9" s="1"/>
  <c r="W353" i="9"/>
  <c r="X353" i="9"/>
  <c r="U354" i="9"/>
  <c r="V354" i="9" s="1"/>
  <c r="W354" i="9"/>
  <c r="X354" i="9"/>
  <c r="U355" i="9"/>
  <c r="V355" i="9" s="1"/>
  <c r="W355" i="9"/>
  <c r="X355" i="9"/>
  <c r="U356" i="9"/>
  <c r="V356" i="9" s="1"/>
  <c r="W356" i="9"/>
  <c r="X356" i="9"/>
  <c r="U357" i="9"/>
  <c r="V357" i="9" s="1"/>
  <c r="W357" i="9"/>
  <c r="X357" i="9"/>
  <c r="U358" i="9"/>
  <c r="V358" i="9" s="1"/>
  <c r="W358" i="9"/>
  <c r="X358" i="9"/>
  <c r="U359" i="9"/>
  <c r="V359" i="9" s="1"/>
  <c r="W359" i="9"/>
  <c r="X359" i="9"/>
  <c r="U360" i="9"/>
  <c r="V360" i="9" s="1"/>
  <c r="W360" i="9"/>
  <c r="X360" i="9"/>
  <c r="U361" i="9"/>
  <c r="V361" i="9" s="1"/>
  <c r="W361" i="9"/>
  <c r="X361" i="9"/>
  <c r="U362" i="9"/>
  <c r="V362" i="9" s="1"/>
  <c r="W362" i="9"/>
  <c r="X362" i="9"/>
  <c r="U363" i="9"/>
  <c r="V363" i="9" s="1"/>
  <c r="W363" i="9"/>
  <c r="X363" i="9"/>
  <c r="U364" i="9"/>
  <c r="V364" i="9" s="1"/>
  <c r="W364" i="9"/>
  <c r="X364" i="9"/>
  <c r="U365" i="9"/>
  <c r="V365" i="9" s="1"/>
  <c r="W365" i="9"/>
  <c r="X365" i="9"/>
  <c r="U366" i="9"/>
  <c r="V366" i="9" s="1"/>
  <c r="W366" i="9"/>
  <c r="X366" i="9"/>
  <c r="U367" i="9"/>
  <c r="V367" i="9" s="1"/>
  <c r="W367" i="9"/>
  <c r="X367" i="9"/>
  <c r="U368" i="9"/>
  <c r="V368" i="9" s="1"/>
  <c r="W368" i="9"/>
  <c r="X368" i="9"/>
  <c r="U369" i="9"/>
  <c r="V369" i="9" s="1"/>
  <c r="W369" i="9"/>
  <c r="X369" i="9"/>
  <c r="U370" i="9"/>
  <c r="V370" i="9" s="1"/>
  <c r="W370" i="9"/>
  <c r="X370" i="9"/>
  <c r="U371" i="9"/>
  <c r="V371" i="9" s="1"/>
  <c r="W371" i="9"/>
  <c r="X371" i="9"/>
  <c r="U372" i="9"/>
  <c r="V372" i="9" s="1"/>
  <c r="W372" i="9"/>
  <c r="X372" i="9"/>
  <c r="U373" i="9"/>
  <c r="V373" i="9" s="1"/>
  <c r="W373" i="9"/>
  <c r="X373" i="9"/>
  <c r="U374" i="9"/>
  <c r="V374" i="9" s="1"/>
  <c r="W374" i="9"/>
  <c r="X374" i="9"/>
  <c r="U375" i="9"/>
  <c r="V375" i="9" s="1"/>
  <c r="W375" i="9"/>
  <c r="X375" i="9"/>
  <c r="U376" i="9"/>
  <c r="V376" i="9" s="1"/>
  <c r="W376" i="9"/>
  <c r="X376" i="9"/>
  <c r="U377" i="9"/>
  <c r="V377" i="9" s="1"/>
  <c r="W377" i="9"/>
  <c r="X377" i="9"/>
  <c r="U378" i="9"/>
  <c r="V378" i="9" s="1"/>
  <c r="W378" i="9"/>
  <c r="X378" i="9"/>
  <c r="U379" i="9"/>
  <c r="V379" i="9" s="1"/>
  <c r="W379" i="9"/>
  <c r="X379" i="9"/>
  <c r="U380" i="9"/>
  <c r="V380" i="9" s="1"/>
  <c r="W380" i="9"/>
  <c r="X380" i="9"/>
  <c r="U381" i="9"/>
  <c r="V381" i="9" s="1"/>
  <c r="W381" i="9"/>
  <c r="X381" i="9"/>
  <c r="U382" i="9"/>
  <c r="V382" i="9" s="1"/>
  <c r="W382" i="9"/>
  <c r="X382" i="9"/>
  <c r="U383" i="9"/>
  <c r="V383" i="9" s="1"/>
  <c r="W383" i="9"/>
  <c r="X383" i="9"/>
  <c r="U384" i="9"/>
  <c r="V384" i="9" s="1"/>
  <c r="W384" i="9"/>
  <c r="X384" i="9"/>
  <c r="U385" i="9"/>
  <c r="V385" i="9" s="1"/>
  <c r="W385" i="9"/>
  <c r="X385" i="9"/>
  <c r="U386" i="9"/>
  <c r="V386" i="9" s="1"/>
  <c r="W386" i="9"/>
  <c r="X386" i="9"/>
  <c r="U387" i="9"/>
  <c r="V387" i="9" s="1"/>
  <c r="W387" i="9"/>
  <c r="X387" i="9"/>
  <c r="U388" i="9"/>
  <c r="V388" i="9" s="1"/>
  <c r="W388" i="9"/>
  <c r="X388" i="9"/>
  <c r="U389" i="9"/>
  <c r="V389" i="9" s="1"/>
  <c r="W389" i="9"/>
  <c r="X389" i="9"/>
  <c r="U390" i="9"/>
  <c r="V390" i="9" s="1"/>
  <c r="W390" i="9"/>
  <c r="X390" i="9"/>
  <c r="U391" i="9"/>
  <c r="V391" i="9" s="1"/>
  <c r="W391" i="9"/>
  <c r="X391" i="9"/>
  <c r="U392" i="9"/>
  <c r="V392" i="9" s="1"/>
  <c r="W392" i="9"/>
  <c r="X392" i="9"/>
  <c r="U393" i="9"/>
  <c r="V393" i="9" s="1"/>
  <c r="W393" i="9"/>
  <c r="X393" i="9"/>
  <c r="U394" i="9"/>
  <c r="V394" i="9" s="1"/>
  <c r="W394" i="9"/>
  <c r="X394" i="9"/>
  <c r="U395" i="9"/>
  <c r="V395" i="9" s="1"/>
  <c r="W395" i="9"/>
  <c r="X395" i="9"/>
  <c r="U396" i="9"/>
  <c r="V396" i="9" s="1"/>
  <c r="W396" i="9"/>
  <c r="X396" i="9"/>
  <c r="U397" i="9"/>
  <c r="V397" i="9" s="1"/>
  <c r="W397" i="9"/>
  <c r="X397" i="9"/>
  <c r="U398" i="9"/>
  <c r="V398" i="9" s="1"/>
  <c r="W398" i="9"/>
  <c r="X398" i="9"/>
  <c r="U399" i="9"/>
  <c r="V399" i="9" s="1"/>
  <c r="W399" i="9"/>
  <c r="X399" i="9"/>
  <c r="L2" i="12" l="1"/>
  <c r="O2" i="12" s="1"/>
  <c r="M2" i="12"/>
  <c r="N2" i="12"/>
  <c r="AQ3" i="1"/>
  <c r="AQ2" i="1" l="1"/>
  <c r="W85" i="9" l="1"/>
  <c r="X85" i="9"/>
  <c r="W137" i="9"/>
  <c r="X137" i="9"/>
  <c r="W238" i="9"/>
  <c r="X238" i="9"/>
  <c r="W254" i="9"/>
  <c r="X254" i="9"/>
  <c r="W402" i="9"/>
  <c r="X402" i="9"/>
  <c r="W37" i="9"/>
  <c r="X37" i="9"/>
  <c r="W72" i="9"/>
  <c r="X72" i="9"/>
  <c r="W125" i="9"/>
  <c r="X125" i="9"/>
  <c r="W234" i="9"/>
  <c r="X234" i="9"/>
  <c r="W267" i="9"/>
  <c r="W32" i="9"/>
  <c r="X32" i="9"/>
  <c r="W88" i="9"/>
  <c r="X88" i="9"/>
  <c r="W111" i="9"/>
  <c r="X111" i="9"/>
  <c r="W249" i="9"/>
  <c r="X249" i="9"/>
  <c r="W285" i="9"/>
  <c r="X285" i="9"/>
  <c r="W99" i="9"/>
  <c r="X99" i="9"/>
  <c r="W279" i="9"/>
  <c r="X279" i="9"/>
  <c r="W6" i="9"/>
  <c r="X6" i="9"/>
  <c r="W145" i="9"/>
  <c r="X145" i="9"/>
  <c r="W242" i="9"/>
  <c r="X242" i="9"/>
  <c r="W246" i="9"/>
  <c r="X246" i="9"/>
  <c r="W400" i="9"/>
  <c r="W25" i="9"/>
  <c r="X25" i="9"/>
  <c r="W76" i="9"/>
  <c r="X76" i="9"/>
  <c r="W121" i="9"/>
  <c r="X121" i="9"/>
  <c r="W196" i="9"/>
  <c r="X196" i="9"/>
  <c r="W268" i="9"/>
  <c r="X268" i="9"/>
  <c r="W164" i="9"/>
  <c r="X164" i="9"/>
  <c r="W181" i="9"/>
  <c r="X181" i="9"/>
  <c r="W230" i="9"/>
  <c r="X230" i="9"/>
  <c r="W318" i="9"/>
  <c r="X318" i="9"/>
  <c r="W7" i="9"/>
  <c r="X7" i="9"/>
  <c r="W26" i="9"/>
  <c r="X26" i="9"/>
  <c r="W74" i="9"/>
  <c r="X74" i="9"/>
  <c r="W90" i="9"/>
  <c r="X90" i="9"/>
  <c r="W182" i="9"/>
  <c r="X182" i="9"/>
  <c r="W188" i="9"/>
  <c r="X188" i="9"/>
  <c r="W237" i="9"/>
  <c r="X237" i="9"/>
  <c r="W324" i="9"/>
  <c r="X324" i="9"/>
  <c r="W325" i="9"/>
  <c r="X325" i="9"/>
  <c r="W208" i="9"/>
  <c r="X208" i="9"/>
  <c r="W199" i="9"/>
  <c r="X199" i="9"/>
  <c r="W41" i="9"/>
  <c r="X41" i="9"/>
  <c r="W141" i="9"/>
  <c r="X141" i="9"/>
  <c r="W244" i="9"/>
  <c r="X244" i="9"/>
  <c r="W174" i="9"/>
  <c r="X174" i="9"/>
  <c r="W210" i="9"/>
  <c r="X210" i="9"/>
  <c r="W310" i="9"/>
  <c r="X310" i="9"/>
  <c r="W78" i="9"/>
  <c r="X78" i="9"/>
  <c r="W166" i="9"/>
  <c r="X166" i="9"/>
  <c r="W33" i="9"/>
  <c r="X33" i="9"/>
  <c r="W122" i="9"/>
  <c r="X122" i="9"/>
  <c r="W221" i="9"/>
  <c r="X221" i="9"/>
  <c r="W293" i="9"/>
  <c r="X293" i="9"/>
  <c r="W306" i="9"/>
  <c r="X306" i="9"/>
  <c r="W9" i="9"/>
  <c r="X9" i="9"/>
  <c r="W243" i="9"/>
  <c r="X243" i="9"/>
  <c r="W288" i="9"/>
  <c r="X288" i="9"/>
  <c r="W309" i="9"/>
  <c r="X309" i="9"/>
  <c r="W5" i="9"/>
  <c r="X5" i="9"/>
  <c r="W178" i="9"/>
  <c r="X178" i="9"/>
  <c r="W294" i="9"/>
  <c r="X294" i="9"/>
  <c r="W326" i="9"/>
  <c r="X326" i="9"/>
  <c r="W133" i="9"/>
  <c r="X133" i="9"/>
  <c r="W233" i="9"/>
  <c r="X233" i="9"/>
  <c r="W22" i="9"/>
  <c r="X22" i="9"/>
  <c r="W277" i="9"/>
  <c r="X277" i="9"/>
  <c r="W63" i="9"/>
  <c r="X63" i="9"/>
  <c r="W103" i="9"/>
  <c r="X103" i="9"/>
  <c r="W151" i="9"/>
  <c r="X151" i="9"/>
  <c r="W91" i="9"/>
  <c r="X91" i="9"/>
  <c r="W319" i="9"/>
  <c r="X319" i="9"/>
  <c r="W35" i="9"/>
  <c r="X35" i="9"/>
  <c r="W120" i="9"/>
  <c r="X120" i="9"/>
  <c r="W124" i="9"/>
  <c r="X124" i="9"/>
  <c r="W192" i="9"/>
  <c r="X192" i="9"/>
  <c r="W160" i="9"/>
  <c r="X160" i="9"/>
  <c r="W2" i="9"/>
  <c r="X2" i="9"/>
  <c r="W3" i="9"/>
  <c r="X3" i="9"/>
  <c r="W4" i="9"/>
  <c r="X4" i="9"/>
  <c r="W8" i="9"/>
  <c r="X8" i="9"/>
  <c r="W10" i="9"/>
  <c r="X10" i="9"/>
  <c r="W11" i="9"/>
  <c r="X11" i="9"/>
  <c r="W12" i="9"/>
  <c r="X12" i="9"/>
  <c r="W13" i="9"/>
  <c r="X13" i="9"/>
  <c r="W14" i="9"/>
  <c r="X14" i="9"/>
  <c r="W15" i="9"/>
  <c r="X15" i="9"/>
  <c r="W16" i="9"/>
  <c r="X16" i="9"/>
  <c r="W17" i="9"/>
  <c r="X17" i="9"/>
  <c r="W18" i="9"/>
  <c r="X18" i="9"/>
  <c r="W19" i="9"/>
  <c r="X19" i="9"/>
  <c r="W20" i="9"/>
  <c r="X20" i="9"/>
  <c r="W21" i="9"/>
  <c r="X21" i="9"/>
  <c r="W23" i="9"/>
  <c r="X23" i="9"/>
  <c r="W24" i="9"/>
  <c r="X24" i="9"/>
  <c r="W27" i="9"/>
  <c r="X27" i="9"/>
  <c r="W28" i="9"/>
  <c r="X28" i="9"/>
  <c r="W29" i="9"/>
  <c r="X29" i="9"/>
  <c r="W30" i="9"/>
  <c r="X30" i="9"/>
  <c r="W31" i="9"/>
  <c r="X31" i="9"/>
  <c r="W34" i="9"/>
  <c r="X34" i="9"/>
  <c r="W36" i="9"/>
  <c r="X36" i="9"/>
  <c r="W38" i="9"/>
  <c r="X38" i="9"/>
  <c r="W39" i="9"/>
  <c r="X39" i="9"/>
  <c r="W40" i="9"/>
  <c r="X40" i="9"/>
  <c r="W42" i="9"/>
  <c r="X42" i="9"/>
  <c r="W43" i="9"/>
  <c r="X43" i="9"/>
  <c r="W44" i="9"/>
  <c r="X44" i="9"/>
  <c r="W45" i="9"/>
  <c r="X45" i="9"/>
  <c r="W46" i="9"/>
  <c r="X46" i="9"/>
  <c r="W47" i="9"/>
  <c r="X47" i="9"/>
  <c r="W48" i="9"/>
  <c r="X48" i="9"/>
  <c r="W49" i="9"/>
  <c r="X49" i="9"/>
  <c r="W50" i="9"/>
  <c r="X50" i="9"/>
  <c r="W51" i="9"/>
  <c r="X51" i="9"/>
  <c r="W52" i="9"/>
  <c r="X52" i="9"/>
  <c r="W53" i="9"/>
  <c r="X53" i="9"/>
  <c r="W54" i="9"/>
  <c r="X54" i="9"/>
  <c r="W55" i="9"/>
  <c r="X55" i="9"/>
  <c r="W56" i="9"/>
  <c r="X56" i="9"/>
  <c r="W57" i="9"/>
  <c r="X57" i="9"/>
  <c r="W58" i="9"/>
  <c r="X58" i="9"/>
  <c r="W59" i="9"/>
  <c r="X59" i="9"/>
  <c r="W60" i="9"/>
  <c r="X60" i="9"/>
  <c r="W61" i="9"/>
  <c r="X61" i="9"/>
  <c r="W62" i="9"/>
  <c r="X62" i="9"/>
  <c r="W64" i="9"/>
  <c r="X64" i="9"/>
  <c r="W65" i="9"/>
  <c r="X65" i="9"/>
  <c r="W66" i="9"/>
  <c r="X66" i="9"/>
  <c r="W67" i="9"/>
  <c r="X67" i="9"/>
  <c r="W68" i="9"/>
  <c r="X68" i="9"/>
  <c r="W69" i="9"/>
  <c r="X69" i="9"/>
  <c r="W70" i="9"/>
  <c r="X70" i="9"/>
  <c r="W71" i="9"/>
  <c r="X71" i="9"/>
  <c r="W73" i="9"/>
  <c r="X73" i="9"/>
  <c r="W75" i="9"/>
  <c r="X75" i="9"/>
  <c r="W77" i="9"/>
  <c r="X77" i="9"/>
  <c r="W79" i="9"/>
  <c r="X79" i="9"/>
  <c r="W80" i="9"/>
  <c r="X80" i="9"/>
  <c r="W81" i="9"/>
  <c r="X81" i="9"/>
  <c r="W82" i="9"/>
  <c r="X82" i="9"/>
  <c r="W83" i="9"/>
  <c r="X83" i="9"/>
  <c r="W84" i="9"/>
  <c r="X84" i="9"/>
  <c r="W86" i="9"/>
  <c r="X86" i="9"/>
  <c r="W87" i="9"/>
  <c r="X87" i="9"/>
  <c r="W89" i="9"/>
  <c r="X89" i="9"/>
  <c r="W92" i="9"/>
  <c r="X92" i="9"/>
  <c r="W93" i="9"/>
  <c r="X93" i="9"/>
  <c r="W94" i="9"/>
  <c r="X94" i="9"/>
  <c r="W95" i="9"/>
  <c r="X95" i="9"/>
  <c r="W96" i="9"/>
  <c r="X96" i="9"/>
  <c r="W97" i="9"/>
  <c r="X97" i="9"/>
  <c r="W98" i="9"/>
  <c r="X98" i="9"/>
  <c r="W100" i="9"/>
  <c r="X100" i="9"/>
  <c r="W101" i="9"/>
  <c r="X101" i="9"/>
  <c r="W102" i="9"/>
  <c r="X102" i="9"/>
  <c r="W104" i="9"/>
  <c r="X104" i="9"/>
  <c r="W105" i="9"/>
  <c r="X105" i="9"/>
  <c r="W106" i="9"/>
  <c r="X106" i="9"/>
  <c r="W107" i="9"/>
  <c r="X107" i="9"/>
  <c r="W108" i="9"/>
  <c r="X108" i="9"/>
  <c r="W109" i="9"/>
  <c r="X109" i="9"/>
  <c r="W110" i="9"/>
  <c r="X110" i="9"/>
  <c r="W112" i="9"/>
  <c r="X112" i="9"/>
  <c r="W113" i="9"/>
  <c r="X113" i="9"/>
  <c r="W114" i="9"/>
  <c r="X114" i="9"/>
  <c r="W115" i="9"/>
  <c r="X115" i="9"/>
  <c r="W116" i="9"/>
  <c r="X116" i="9"/>
  <c r="W117" i="9"/>
  <c r="X117" i="9"/>
  <c r="W118" i="9"/>
  <c r="X118" i="9"/>
  <c r="W119" i="9"/>
  <c r="X119" i="9"/>
  <c r="W123" i="9"/>
  <c r="X123" i="9"/>
  <c r="W126" i="9"/>
  <c r="X126" i="9"/>
  <c r="W127" i="9"/>
  <c r="X127" i="9"/>
  <c r="W128" i="9"/>
  <c r="X128" i="9"/>
  <c r="W129" i="9"/>
  <c r="X129" i="9"/>
  <c r="W130" i="9"/>
  <c r="X130" i="9"/>
  <c r="W131" i="9"/>
  <c r="X131" i="9"/>
  <c r="W132" i="9"/>
  <c r="X132" i="9"/>
  <c r="W134" i="9"/>
  <c r="X134" i="9"/>
  <c r="W135" i="9"/>
  <c r="X135" i="9"/>
  <c r="W136" i="9"/>
  <c r="X136" i="9"/>
  <c r="W138" i="9"/>
  <c r="X138" i="9"/>
  <c r="W139" i="9"/>
  <c r="X139" i="9"/>
  <c r="W140" i="9"/>
  <c r="X140" i="9"/>
  <c r="W142" i="9"/>
  <c r="X142" i="9"/>
  <c r="W143" i="9"/>
  <c r="X143" i="9"/>
  <c r="W144" i="9"/>
  <c r="X144" i="9"/>
  <c r="W146" i="9"/>
  <c r="X146" i="9"/>
  <c r="W147" i="9"/>
  <c r="X147" i="9"/>
  <c r="W148" i="9"/>
  <c r="X148" i="9"/>
  <c r="W149" i="9"/>
  <c r="X149" i="9"/>
  <c r="W150" i="9"/>
  <c r="X150" i="9"/>
  <c r="W152" i="9"/>
  <c r="X152" i="9"/>
  <c r="W153" i="9"/>
  <c r="X153" i="9"/>
  <c r="W154" i="9"/>
  <c r="X154" i="9"/>
  <c r="W155" i="9"/>
  <c r="X155" i="9"/>
  <c r="W156" i="9"/>
  <c r="X156" i="9"/>
  <c r="W157" i="9"/>
  <c r="X157" i="9"/>
  <c r="W158" i="9"/>
  <c r="X158" i="9"/>
  <c r="W159" i="9"/>
  <c r="X159" i="9"/>
  <c r="W161" i="9"/>
  <c r="X161" i="9"/>
  <c r="W162" i="9"/>
  <c r="X162" i="9"/>
  <c r="W163" i="9"/>
  <c r="X163" i="9"/>
  <c r="W165" i="9"/>
  <c r="X165" i="9"/>
  <c r="W167" i="9"/>
  <c r="X167" i="9"/>
  <c r="W168" i="9"/>
  <c r="X168" i="9"/>
  <c r="W170" i="9"/>
  <c r="X170" i="9"/>
  <c r="W171" i="9"/>
  <c r="X171" i="9"/>
  <c r="W172" i="9"/>
  <c r="X172" i="9"/>
  <c r="W173" i="9"/>
  <c r="X173" i="9"/>
  <c r="W175" i="9"/>
  <c r="X175" i="9"/>
  <c r="W176" i="9"/>
  <c r="X176" i="9"/>
  <c r="W177" i="9"/>
  <c r="X177" i="9"/>
  <c r="W179" i="9"/>
  <c r="X179" i="9"/>
  <c r="W180" i="9"/>
  <c r="X180" i="9"/>
  <c r="W183" i="9"/>
  <c r="X183" i="9"/>
  <c r="W184" i="9"/>
  <c r="X184" i="9"/>
  <c r="W185" i="9"/>
  <c r="X185" i="9"/>
  <c r="W186" i="9"/>
  <c r="X186" i="9"/>
  <c r="W187" i="9"/>
  <c r="X187" i="9"/>
  <c r="W189" i="9"/>
  <c r="X189" i="9"/>
  <c r="W190" i="9"/>
  <c r="X190" i="9"/>
  <c r="W191" i="9"/>
  <c r="X191" i="9"/>
  <c r="W193" i="9"/>
  <c r="X193" i="9"/>
  <c r="W194" i="9"/>
  <c r="X194" i="9"/>
  <c r="W195" i="9"/>
  <c r="X195" i="9"/>
  <c r="W197" i="9"/>
  <c r="X197" i="9"/>
  <c r="W198" i="9"/>
  <c r="X198" i="9"/>
  <c r="W200" i="9"/>
  <c r="X200" i="9"/>
  <c r="W201" i="9"/>
  <c r="X201" i="9"/>
  <c r="W202" i="9"/>
  <c r="X202" i="9"/>
  <c r="W203" i="9"/>
  <c r="X203" i="9"/>
  <c r="W204" i="9"/>
  <c r="X204" i="9"/>
  <c r="W205" i="9"/>
  <c r="X205" i="9"/>
  <c r="W206" i="9"/>
  <c r="X206" i="9"/>
  <c r="W207" i="9"/>
  <c r="X207" i="9"/>
  <c r="W209" i="9"/>
  <c r="X209" i="9"/>
  <c r="W211" i="9"/>
  <c r="X211" i="9"/>
  <c r="W212" i="9"/>
  <c r="X212" i="9"/>
  <c r="W213" i="9"/>
  <c r="X213" i="9"/>
  <c r="W214" i="9"/>
  <c r="X214" i="9"/>
  <c r="W215" i="9"/>
  <c r="X215" i="9"/>
  <c r="W216" i="9"/>
  <c r="X216" i="9"/>
  <c r="W217" i="9"/>
  <c r="X217" i="9"/>
  <c r="W218" i="9"/>
  <c r="X218" i="9"/>
  <c r="W219" i="9"/>
  <c r="X219" i="9"/>
  <c r="W220" i="9"/>
  <c r="X220" i="9"/>
  <c r="W222" i="9"/>
  <c r="X222" i="9"/>
  <c r="W223" i="9"/>
  <c r="X223" i="9"/>
  <c r="W224" i="9"/>
  <c r="X224" i="9"/>
  <c r="W225" i="9"/>
  <c r="X225" i="9"/>
  <c r="W226" i="9"/>
  <c r="X226" i="9"/>
  <c r="W227" i="9"/>
  <c r="X227" i="9"/>
  <c r="W228" i="9"/>
  <c r="X228" i="9"/>
  <c r="W229" i="9"/>
  <c r="X229" i="9"/>
  <c r="W231" i="9"/>
  <c r="X231" i="9"/>
  <c r="W232" i="9"/>
  <c r="X232" i="9"/>
  <c r="W235" i="9"/>
  <c r="X235" i="9"/>
  <c r="W236" i="9"/>
  <c r="X236" i="9"/>
  <c r="W239" i="9"/>
  <c r="X239" i="9"/>
  <c r="W240" i="9"/>
  <c r="X240" i="9"/>
  <c r="W241" i="9"/>
  <c r="X241" i="9"/>
  <c r="W245" i="9"/>
  <c r="X245" i="9"/>
  <c r="W247" i="9"/>
  <c r="X247" i="9"/>
  <c r="W248" i="9"/>
  <c r="X248" i="9"/>
  <c r="W250" i="9"/>
  <c r="X250" i="9"/>
  <c r="W251" i="9"/>
  <c r="X251" i="9"/>
  <c r="W252" i="9"/>
  <c r="X252" i="9"/>
  <c r="W253" i="9"/>
  <c r="X253" i="9"/>
  <c r="W255" i="9"/>
  <c r="X255" i="9"/>
  <c r="W256" i="9"/>
  <c r="X256" i="9"/>
  <c r="W257" i="9"/>
  <c r="X257" i="9"/>
  <c r="W258" i="9"/>
  <c r="X258" i="9"/>
  <c r="W259" i="9"/>
  <c r="X259" i="9"/>
  <c r="W260" i="9"/>
  <c r="X260" i="9"/>
  <c r="W261" i="9"/>
  <c r="X261" i="9"/>
  <c r="W262" i="9"/>
  <c r="X262" i="9"/>
  <c r="W263" i="9"/>
  <c r="X263" i="9"/>
  <c r="W264" i="9"/>
  <c r="X264" i="9"/>
  <c r="W265" i="9"/>
  <c r="X265" i="9"/>
  <c r="W266" i="9"/>
  <c r="X266" i="9"/>
  <c r="W269" i="9"/>
  <c r="X269" i="9"/>
  <c r="W270" i="9"/>
  <c r="X270" i="9"/>
  <c r="W271" i="9"/>
  <c r="X271" i="9"/>
  <c r="W272" i="9"/>
  <c r="X272" i="9"/>
  <c r="W273" i="9"/>
  <c r="X273" i="9"/>
  <c r="W274" i="9"/>
  <c r="X274" i="9"/>
  <c r="W275" i="9"/>
  <c r="X275" i="9"/>
  <c r="W276" i="9"/>
  <c r="X276" i="9"/>
  <c r="W278" i="9"/>
  <c r="X278" i="9"/>
  <c r="W280" i="9"/>
  <c r="X280" i="9"/>
  <c r="W281" i="9"/>
  <c r="X281" i="9"/>
  <c r="W282" i="9"/>
  <c r="X282" i="9"/>
  <c r="W283" i="9"/>
  <c r="X283" i="9"/>
  <c r="W284" i="9"/>
  <c r="X284" i="9"/>
  <c r="W286" i="9"/>
  <c r="X286" i="9"/>
  <c r="W287" i="9"/>
  <c r="X287" i="9"/>
  <c r="W289" i="9"/>
  <c r="X289" i="9"/>
  <c r="W290" i="9"/>
  <c r="X290" i="9"/>
  <c r="W291" i="9"/>
  <c r="X291" i="9"/>
  <c r="W292" i="9"/>
  <c r="X292" i="9"/>
  <c r="W295" i="9"/>
  <c r="X295" i="9"/>
  <c r="W296" i="9"/>
  <c r="X296" i="9"/>
  <c r="W297" i="9"/>
  <c r="X297" i="9"/>
  <c r="W298" i="9"/>
  <c r="X298" i="9"/>
  <c r="W299" i="9"/>
  <c r="X299" i="9"/>
  <c r="W300" i="9"/>
  <c r="X300" i="9"/>
  <c r="W301" i="9"/>
  <c r="X301" i="9"/>
  <c r="W302" i="9"/>
  <c r="X302" i="9"/>
  <c r="W303" i="9"/>
  <c r="X303" i="9"/>
  <c r="W304" i="9"/>
  <c r="X304" i="9"/>
  <c r="W305" i="9"/>
  <c r="X305" i="9"/>
  <c r="W307" i="9"/>
  <c r="X307" i="9"/>
  <c r="W308" i="9"/>
  <c r="X308" i="9"/>
  <c r="W311" i="9"/>
  <c r="X311" i="9"/>
  <c r="W312" i="9"/>
  <c r="X312" i="9"/>
  <c r="W313" i="9"/>
  <c r="X313" i="9"/>
  <c r="W314" i="9"/>
  <c r="X314" i="9"/>
  <c r="W315" i="9"/>
  <c r="X315" i="9"/>
  <c r="W316" i="9"/>
  <c r="X316" i="9"/>
  <c r="W317" i="9"/>
  <c r="X317" i="9"/>
  <c r="W320" i="9"/>
  <c r="X320" i="9"/>
  <c r="W321" i="9"/>
  <c r="X321" i="9"/>
  <c r="W322" i="9"/>
  <c r="X322" i="9"/>
  <c r="W323" i="9"/>
  <c r="X323" i="9"/>
  <c r="W401" i="9"/>
  <c r="X401" i="9"/>
  <c r="W403" i="9"/>
  <c r="X403" i="9"/>
  <c r="W404" i="9"/>
  <c r="X404" i="9"/>
  <c r="W405" i="9"/>
  <c r="X405" i="9"/>
  <c r="W406" i="9"/>
  <c r="X406" i="9"/>
  <c r="W407" i="9"/>
  <c r="X407" i="9"/>
  <c r="W408" i="9"/>
  <c r="X408" i="9"/>
  <c r="W409" i="9"/>
  <c r="X409" i="9"/>
  <c r="W410" i="9"/>
  <c r="X410" i="9"/>
  <c r="W411" i="9"/>
  <c r="X411" i="9"/>
  <c r="W412" i="9"/>
  <c r="X412" i="9"/>
  <c r="W413" i="9"/>
  <c r="X413" i="9"/>
  <c r="W414" i="9"/>
  <c r="X414" i="9"/>
  <c r="W415" i="9"/>
  <c r="X415" i="9"/>
  <c r="W416" i="9"/>
  <c r="X416" i="9"/>
  <c r="W417" i="9"/>
  <c r="X417" i="9"/>
  <c r="W418" i="9"/>
  <c r="X418" i="9"/>
  <c r="W419" i="9"/>
  <c r="X419" i="9"/>
  <c r="W420" i="9"/>
  <c r="X420" i="9"/>
  <c r="W421" i="9"/>
  <c r="X421" i="9"/>
  <c r="W422" i="9"/>
  <c r="X422" i="9"/>
  <c r="W423" i="9"/>
  <c r="X423" i="9"/>
  <c r="W424" i="9"/>
  <c r="X424" i="9"/>
  <c r="W425" i="9"/>
  <c r="X425" i="9"/>
  <c r="W426" i="9"/>
  <c r="X426" i="9"/>
  <c r="W427" i="9"/>
  <c r="X427" i="9"/>
  <c r="W428" i="9"/>
  <c r="X428" i="9"/>
  <c r="W429" i="9"/>
  <c r="X429" i="9"/>
  <c r="W430" i="9"/>
  <c r="X430" i="9"/>
  <c r="W431" i="9"/>
  <c r="X431" i="9"/>
  <c r="W432" i="9"/>
  <c r="X432" i="9"/>
  <c r="W433" i="9"/>
  <c r="X433" i="9"/>
  <c r="W434" i="9"/>
  <c r="X434" i="9"/>
  <c r="W435" i="9"/>
  <c r="X435" i="9"/>
  <c r="W436" i="9"/>
  <c r="X436" i="9"/>
  <c r="W437" i="9"/>
  <c r="X437" i="9"/>
  <c r="X169" i="9"/>
  <c r="W169" i="9"/>
  <c r="U169" i="9"/>
  <c r="U3" i="9"/>
  <c r="V3" i="9" s="1"/>
  <c r="U4" i="9"/>
  <c r="V4" i="9" s="1"/>
  <c r="U5" i="9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27" i="9"/>
  <c r="V27" i="9" s="1"/>
  <c r="U28" i="9"/>
  <c r="V28" i="9" s="1"/>
  <c r="U29" i="9"/>
  <c r="V29" i="9" s="1"/>
  <c r="U30" i="9"/>
  <c r="V30" i="9" s="1"/>
  <c r="U31" i="9"/>
  <c r="V31" i="9" s="1"/>
  <c r="U32" i="9"/>
  <c r="V32" i="9" s="1"/>
  <c r="U33" i="9"/>
  <c r="V33" i="9" s="1"/>
  <c r="U34" i="9"/>
  <c r="V34" i="9" s="1"/>
  <c r="U35" i="9"/>
  <c r="V35" i="9" s="1"/>
  <c r="U36" i="9"/>
  <c r="V36" i="9" s="1"/>
  <c r="U37" i="9"/>
  <c r="V37" i="9" s="1"/>
  <c r="U38" i="9"/>
  <c r="V38" i="9" s="1"/>
  <c r="U39" i="9"/>
  <c r="V39" i="9" s="1"/>
  <c r="U40" i="9"/>
  <c r="V40" i="9" s="1"/>
  <c r="U41" i="9"/>
  <c r="V41" i="9" s="1"/>
  <c r="U42" i="9"/>
  <c r="V42" i="9" s="1"/>
  <c r="U43" i="9"/>
  <c r="V43" i="9" s="1"/>
  <c r="U44" i="9"/>
  <c r="V44" i="9" s="1"/>
  <c r="U45" i="9"/>
  <c r="V45" i="9" s="1"/>
  <c r="U46" i="9"/>
  <c r="V46" i="9" s="1"/>
  <c r="U47" i="9"/>
  <c r="V47" i="9" s="1"/>
  <c r="U48" i="9"/>
  <c r="V48" i="9" s="1"/>
  <c r="U49" i="9"/>
  <c r="V49" i="9" s="1"/>
  <c r="U50" i="9"/>
  <c r="V50" i="9" s="1"/>
  <c r="U51" i="9"/>
  <c r="V51" i="9" s="1"/>
  <c r="U52" i="9"/>
  <c r="V52" i="9" s="1"/>
  <c r="U53" i="9"/>
  <c r="V53" i="9" s="1"/>
  <c r="U54" i="9"/>
  <c r="V54" i="9" s="1"/>
  <c r="U55" i="9"/>
  <c r="V55" i="9" s="1"/>
  <c r="U56" i="9"/>
  <c r="V56" i="9" s="1"/>
  <c r="U57" i="9"/>
  <c r="V57" i="9" s="1"/>
  <c r="U58" i="9"/>
  <c r="V58" i="9" s="1"/>
  <c r="U59" i="9"/>
  <c r="V59" i="9" s="1"/>
  <c r="U60" i="9"/>
  <c r="V60" i="9" s="1"/>
  <c r="U61" i="9"/>
  <c r="V61" i="9" s="1"/>
  <c r="U62" i="9"/>
  <c r="V62" i="9" s="1"/>
  <c r="U63" i="9"/>
  <c r="V63" i="9" s="1"/>
  <c r="U64" i="9"/>
  <c r="V64" i="9" s="1"/>
  <c r="U65" i="9"/>
  <c r="V65" i="9" s="1"/>
  <c r="U66" i="9"/>
  <c r="V66" i="9" s="1"/>
  <c r="U67" i="9"/>
  <c r="V67" i="9" s="1"/>
  <c r="U68" i="9"/>
  <c r="V68" i="9" s="1"/>
  <c r="U69" i="9"/>
  <c r="V69" i="9" s="1"/>
  <c r="U70" i="9"/>
  <c r="V70" i="9" s="1"/>
  <c r="U71" i="9"/>
  <c r="V71" i="9" s="1"/>
  <c r="U72" i="9"/>
  <c r="V72" i="9" s="1"/>
  <c r="U73" i="9"/>
  <c r="V73" i="9" s="1"/>
  <c r="U74" i="9"/>
  <c r="V74" i="9" s="1"/>
  <c r="U75" i="9"/>
  <c r="V75" i="9" s="1"/>
  <c r="U76" i="9"/>
  <c r="V76" i="9" s="1"/>
  <c r="U77" i="9"/>
  <c r="V77" i="9" s="1"/>
  <c r="U78" i="9"/>
  <c r="V78" i="9" s="1"/>
  <c r="U79" i="9"/>
  <c r="V79" i="9" s="1"/>
  <c r="U80" i="9"/>
  <c r="V80" i="9" s="1"/>
  <c r="U81" i="9"/>
  <c r="V81" i="9" s="1"/>
  <c r="U82" i="9"/>
  <c r="V82" i="9" s="1"/>
  <c r="U83" i="9"/>
  <c r="V83" i="9" s="1"/>
  <c r="U84" i="9"/>
  <c r="V84" i="9" s="1"/>
  <c r="U85" i="9"/>
  <c r="V85" i="9" s="1"/>
  <c r="U86" i="9"/>
  <c r="V86" i="9" s="1"/>
  <c r="U87" i="9"/>
  <c r="V87" i="9" s="1"/>
  <c r="U88" i="9"/>
  <c r="V88" i="9" s="1"/>
  <c r="U89" i="9"/>
  <c r="V89" i="9" s="1"/>
  <c r="U90" i="9"/>
  <c r="V90" i="9" s="1"/>
  <c r="U91" i="9"/>
  <c r="V91" i="9" s="1"/>
  <c r="U92" i="9"/>
  <c r="V92" i="9" s="1"/>
  <c r="U93" i="9"/>
  <c r="V93" i="9" s="1"/>
  <c r="U94" i="9"/>
  <c r="V94" i="9" s="1"/>
  <c r="U95" i="9"/>
  <c r="V95" i="9" s="1"/>
  <c r="U96" i="9"/>
  <c r="V96" i="9" s="1"/>
  <c r="U97" i="9"/>
  <c r="V97" i="9" s="1"/>
  <c r="U98" i="9"/>
  <c r="V98" i="9" s="1"/>
  <c r="U99" i="9"/>
  <c r="V99" i="9" s="1"/>
  <c r="U100" i="9"/>
  <c r="V100" i="9" s="1"/>
  <c r="U101" i="9"/>
  <c r="V101" i="9" s="1"/>
  <c r="U102" i="9"/>
  <c r="V102" i="9" s="1"/>
  <c r="U103" i="9"/>
  <c r="V103" i="9" s="1"/>
  <c r="U104" i="9"/>
  <c r="V104" i="9" s="1"/>
  <c r="U105" i="9"/>
  <c r="V105" i="9" s="1"/>
  <c r="U106" i="9"/>
  <c r="V106" i="9" s="1"/>
  <c r="U107" i="9"/>
  <c r="V107" i="9" s="1"/>
  <c r="U108" i="9"/>
  <c r="V108" i="9" s="1"/>
  <c r="U109" i="9"/>
  <c r="V109" i="9" s="1"/>
  <c r="U110" i="9"/>
  <c r="V110" i="9" s="1"/>
  <c r="U111" i="9"/>
  <c r="V111" i="9" s="1"/>
  <c r="U112" i="9"/>
  <c r="V112" i="9" s="1"/>
  <c r="U113" i="9"/>
  <c r="V113" i="9" s="1"/>
  <c r="U114" i="9"/>
  <c r="V114" i="9" s="1"/>
  <c r="U115" i="9"/>
  <c r="V115" i="9" s="1"/>
  <c r="U116" i="9"/>
  <c r="V116" i="9" s="1"/>
  <c r="U117" i="9"/>
  <c r="V117" i="9" s="1"/>
  <c r="U118" i="9"/>
  <c r="V118" i="9" s="1"/>
  <c r="U119" i="9"/>
  <c r="V119" i="9" s="1"/>
  <c r="U120" i="9"/>
  <c r="V120" i="9" s="1"/>
  <c r="U121" i="9"/>
  <c r="V121" i="9" s="1"/>
  <c r="U122" i="9"/>
  <c r="V122" i="9" s="1"/>
  <c r="U123" i="9"/>
  <c r="V123" i="9" s="1"/>
  <c r="U124" i="9"/>
  <c r="V124" i="9" s="1"/>
  <c r="U125" i="9"/>
  <c r="V125" i="9" s="1"/>
  <c r="U126" i="9"/>
  <c r="V126" i="9" s="1"/>
  <c r="U127" i="9"/>
  <c r="V127" i="9" s="1"/>
  <c r="U128" i="9"/>
  <c r="V128" i="9" s="1"/>
  <c r="U129" i="9"/>
  <c r="V129" i="9" s="1"/>
  <c r="U130" i="9"/>
  <c r="V130" i="9" s="1"/>
  <c r="U131" i="9"/>
  <c r="V131" i="9" s="1"/>
  <c r="U132" i="9"/>
  <c r="V132" i="9" s="1"/>
  <c r="U133" i="9"/>
  <c r="V133" i="9" s="1"/>
  <c r="U134" i="9"/>
  <c r="V134" i="9" s="1"/>
  <c r="U135" i="9"/>
  <c r="V135" i="9" s="1"/>
  <c r="U136" i="9"/>
  <c r="V136" i="9" s="1"/>
  <c r="U137" i="9"/>
  <c r="V137" i="9" s="1"/>
  <c r="U138" i="9"/>
  <c r="V138" i="9" s="1"/>
  <c r="U139" i="9"/>
  <c r="V139" i="9" s="1"/>
  <c r="U140" i="9"/>
  <c r="V140" i="9" s="1"/>
  <c r="U141" i="9"/>
  <c r="V141" i="9" s="1"/>
  <c r="U142" i="9"/>
  <c r="V142" i="9" s="1"/>
  <c r="U143" i="9"/>
  <c r="V143" i="9" s="1"/>
  <c r="U144" i="9"/>
  <c r="V144" i="9" s="1"/>
  <c r="U145" i="9"/>
  <c r="V145" i="9" s="1"/>
  <c r="U146" i="9"/>
  <c r="V146" i="9" s="1"/>
  <c r="U147" i="9"/>
  <c r="V147" i="9" s="1"/>
  <c r="U148" i="9"/>
  <c r="V148" i="9" s="1"/>
  <c r="U149" i="9"/>
  <c r="V149" i="9" s="1"/>
  <c r="U150" i="9"/>
  <c r="V150" i="9" s="1"/>
  <c r="U151" i="9"/>
  <c r="V151" i="9" s="1"/>
  <c r="U152" i="9"/>
  <c r="V152" i="9" s="1"/>
  <c r="U153" i="9"/>
  <c r="V153" i="9" s="1"/>
  <c r="U154" i="9"/>
  <c r="V154" i="9" s="1"/>
  <c r="U155" i="9"/>
  <c r="V155" i="9" s="1"/>
  <c r="U156" i="9"/>
  <c r="V156" i="9" s="1"/>
  <c r="U157" i="9"/>
  <c r="V157" i="9" s="1"/>
  <c r="U158" i="9"/>
  <c r="V158" i="9" s="1"/>
  <c r="U159" i="9"/>
  <c r="V159" i="9" s="1"/>
  <c r="U160" i="9"/>
  <c r="V160" i="9" s="1"/>
  <c r="U161" i="9"/>
  <c r="V161" i="9" s="1"/>
  <c r="U162" i="9"/>
  <c r="V162" i="9" s="1"/>
  <c r="U163" i="9"/>
  <c r="V163" i="9" s="1"/>
  <c r="U164" i="9"/>
  <c r="V164" i="9" s="1"/>
  <c r="U165" i="9"/>
  <c r="V165" i="9" s="1"/>
  <c r="U166" i="9"/>
  <c r="V166" i="9" s="1"/>
  <c r="U167" i="9"/>
  <c r="V167" i="9" s="1"/>
  <c r="U168" i="9"/>
  <c r="V168" i="9" s="1"/>
  <c r="U170" i="9"/>
  <c r="V170" i="9" s="1"/>
  <c r="U171" i="9"/>
  <c r="V171" i="9" s="1"/>
  <c r="U172" i="9"/>
  <c r="V172" i="9" s="1"/>
  <c r="U173" i="9"/>
  <c r="V173" i="9" s="1"/>
  <c r="U174" i="9"/>
  <c r="V174" i="9" s="1"/>
  <c r="U175" i="9"/>
  <c r="V175" i="9" s="1"/>
  <c r="U176" i="9"/>
  <c r="V176" i="9" s="1"/>
  <c r="U177" i="9"/>
  <c r="V177" i="9" s="1"/>
  <c r="U178" i="9"/>
  <c r="V178" i="9" s="1"/>
  <c r="U179" i="9"/>
  <c r="V179" i="9" s="1"/>
  <c r="U180" i="9"/>
  <c r="V180" i="9" s="1"/>
  <c r="U181" i="9"/>
  <c r="V181" i="9" s="1"/>
  <c r="U182" i="9"/>
  <c r="V182" i="9" s="1"/>
  <c r="U183" i="9"/>
  <c r="V183" i="9" s="1"/>
  <c r="U184" i="9"/>
  <c r="V184" i="9" s="1"/>
  <c r="U185" i="9"/>
  <c r="V185" i="9" s="1"/>
  <c r="U186" i="9"/>
  <c r="V186" i="9" s="1"/>
  <c r="U187" i="9"/>
  <c r="V187" i="9" s="1"/>
  <c r="U188" i="9"/>
  <c r="V188" i="9" s="1"/>
  <c r="U189" i="9"/>
  <c r="V189" i="9" s="1"/>
  <c r="U190" i="9"/>
  <c r="V190" i="9" s="1"/>
  <c r="U191" i="9"/>
  <c r="V191" i="9" s="1"/>
  <c r="U192" i="9"/>
  <c r="V192" i="9" s="1"/>
  <c r="U193" i="9"/>
  <c r="V193" i="9" s="1"/>
  <c r="U194" i="9"/>
  <c r="V194" i="9" s="1"/>
  <c r="U195" i="9"/>
  <c r="V195" i="9" s="1"/>
  <c r="U196" i="9"/>
  <c r="V196" i="9" s="1"/>
  <c r="U197" i="9"/>
  <c r="V197" i="9" s="1"/>
  <c r="U198" i="9"/>
  <c r="V198" i="9" s="1"/>
  <c r="U199" i="9"/>
  <c r="V199" i="9" s="1"/>
  <c r="U200" i="9"/>
  <c r="V200" i="9" s="1"/>
  <c r="U201" i="9"/>
  <c r="V201" i="9" s="1"/>
  <c r="U202" i="9"/>
  <c r="V202" i="9" s="1"/>
  <c r="U203" i="9"/>
  <c r="V203" i="9" s="1"/>
  <c r="U204" i="9"/>
  <c r="V204" i="9" s="1"/>
  <c r="U205" i="9"/>
  <c r="V205" i="9" s="1"/>
  <c r="U206" i="9"/>
  <c r="V206" i="9" s="1"/>
  <c r="U207" i="9"/>
  <c r="V207" i="9" s="1"/>
  <c r="U208" i="9"/>
  <c r="V208" i="9" s="1"/>
  <c r="U209" i="9"/>
  <c r="V209" i="9" s="1"/>
  <c r="U210" i="9"/>
  <c r="V210" i="9" s="1"/>
  <c r="U211" i="9"/>
  <c r="V211" i="9" s="1"/>
  <c r="U212" i="9"/>
  <c r="V212" i="9" s="1"/>
  <c r="U213" i="9"/>
  <c r="V213" i="9" s="1"/>
  <c r="U214" i="9"/>
  <c r="V214" i="9" s="1"/>
  <c r="U215" i="9"/>
  <c r="V215" i="9" s="1"/>
  <c r="U216" i="9"/>
  <c r="V216" i="9" s="1"/>
  <c r="U217" i="9"/>
  <c r="V217" i="9" s="1"/>
  <c r="U218" i="9"/>
  <c r="V218" i="9" s="1"/>
  <c r="U219" i="9"/>
  <c r="V219" i="9" s="1"/>
  <c r="U220" i="9"/>
  <c r="V220" i="9" s="1"/>
  <c r="U221" i="9"/>
  <c r="V221" i="9" s="1"/>
  <c r="U222" i="9"/>
  <c r="V222" i="9" s="1"/>
  <c r="U223" i="9"/>
  <c r="V223" i="9" s="1"/>
  <c r="U224" i="9"/>
  <c r="V224" i="9" s="1"/>
  <c r="U225" i="9"/>
  <c r="V225" i="9" s="1"/>
  <c r="U226" i="9"/>
  <c r="V226" i="9" s="1"/>
  <c r="U227" i="9"/>
  <c r="V227" i="9" s="1"/>
  <c r="U228" i="9"/>
  <c r="V228" i="9" s="1"/>
  <c r="U229" i="9"/>
  <c r="V229" i="9" s="1"/>
  <c r="U230" i="9"/>
  <c r="V230" i="9" s="1"/>
  <c r="U231" i="9"/>
  <c r="V231" i="9" s="1"/>
  <c r="U232" i="9"/>
  <c r="V232" i="9" s="1"/>
  <c r="U233" i="9"/>
  <c r="V233" i="9" s="1"/>
  <c r="U234" i="9"/>
  <c r="V234" i="9" s="1"/>
  <c r="U235" i="9"/>
  <c r="V235" i="9" s="1"/>
  <c r="U236" i="9"/>
  <c r="V236" i="9" s="1"/>
  <c r="U237" i="9"/>
  <c r="V237" i="9" s="1"/>
  <c r="U238" i="9"/>
  <c r="V238" i="9" s="1"/>
  <c r="U239" i="9"/>
  <c r="V239" i="9" s="1"/>
  <c r="U240" i="9"/>
  <c r="V240" i="9" s="1"/>
  <c r="U241" i="9"/>
  <c r="V241" i="9" s="1"/>
  <c r="U242" i="9"/>
  <c r="V242" i="9" s="1"/>
  <c r="U243" i="9"/>
  <c r="V243" i="9" s="1"/>
  <c r="U244" i="9"/>
  <c r="V244" i="9" s="1"/>
  <c r="U245" i="9"/>
  <c r="V245" i="9" s="1"/>
  <c r="U246" i="9"/>
  <c r="V246" i="9" s="1"/>
  <c r="U247" i="9"/>
  <c r="V247" i="9" s="1"/>
  <c r="U248" i="9"/>
  <c r="V248" i="9" s="1"/>
  <c r="U249" i="9"/>
  <c r="V249" i="9" s="1"/>
  <c r="U250" i="9"/>
  <c r="V250" i="9" s="1"/>
  <c r="U251" i="9"/>
  <c r="V251" i="9" s="1"/>
  <c r="U252" i="9"/>
  <c r="V252" i="9" s="1"/>
  <c r="U253" i="9"/>
  <c r="V253" i="9" s="1"/>
  <c r="U254" i="9"/>
  <c r="V254" i="9" s="1"/>
  <c r="U255" i="9"/>
  <c r="V255" i="9" s="1"/>
  <c r="U256" i="9"/>
  <c r="V256" i="9" s="1"/>
  <c r="U257" i="9"/>
  <c r="V257" i="9" s="1"/>
  <c r="U258" i="9"/>
  <c r="V258" i="9" s="1"/>
  <c r="U259" i="9"/>
  <c r="V259" i="9" s="1"/>
  <c r="U260" i="9"/>
  <c r="V260" i="9" s="1"/>
  <c r="U261" i="9"/>
  <c r="V261" i="9" s="1"/>
  <c r="U262" i="9"/>
  <c r="V262" i="9" s="1"/>
  <c r="U263" i="9"/>
  <c r="V263" i="9" s="1"/>
  <c r="U264" i="9"/>
  <c r="V264" i="9" s="1"/>
  <c r="U265" i="9"/>
  <c r="V265" i="9" s="1"/>
  <c r="U266" i="9"/>
  <c r="V266" i="9" s="1"/>
  <c r="U267" i="9"/>
  <c r="V267" i="9" s="1"/>
  <c r="U268" i="9"/>
  <c r="V268" i="9" s="1"/>
  <c r="U269" i="9"/>
  <c r="V269" i="9" s="1"/>
  <c r="U270" i="9"/>
  <c r="V270" i="9" s="1"/>
  <c r="U271" i="9"/>
  <c r="V271" i="9" s="1"/>
  <c r="U272" i="9"/>
  <c r="V272" i="9" s="1"/>
  <c r="U273" i="9"/>
  <c r="V273" i="9" s="1"/>
  <c r="U274" i="9"/>
  <c r="V274" i="9" s="1"/>
  <c r="U275" i="9"/>
  <c r="V275" i="9" s="1"/>
  <c r="U276" i="9"/>
  <c r="V276" i="9" s="1"/>
  <c r="U277" i="9"/>
  <c r="V277" i="9" s="1"/>
  <c r="U278" i="9"/>
  <c r="V278" i="9" s="1"/>
  <c r="U279" i="9"/>
  <c r="V279" i="9" s="1"/>
  <c r="U280" i="9"/>
  <c r="V280" i="9" s="1"/>
  <c r="U281" i="9"/>
  <c r="V281" i="9" s="1"/>
  <c r="U282" i="9"/>
  <c r="V282" i="9" s="1"/>
  <c r="U283" i="9"/>
  <c r="V283" i="9" s="1"/>
  <c r="U284" i="9"/>
  <c r="V284" i="9" s="1"/>
  <c r="U285" i="9"/>
  <c r="V285" i="9" s="1"/>
  <c r="U286" i="9"/>
  <c r="V286" i="9" s="1"/>
  <c r="U287" i="9"/>
  <c r="V287" i="9" s="1"/>
  <c r="U288" i="9"/>
  <c r="V288" i="9" s="1"/>
  <c r="U289" i="9"/>
  <c r="V289" i="9" s="1"/>
  <c r="U290" i="9"/>
  <c r="V290" i="9" s="1"/>
  <c r="U291" i="9"/>
  <c r="V291" i="9" s="1"/>
  <c r="U292" i="9"/>
  <c r="V292" i="9" s="1"/>
  <c r="U293" i="9"/>
  <c r="V293" i="9" s="1"/>
  <c r="U294" i="9"/>
  <c r="V294" i="9" s="1"/>
  <c r="U295" i="9"/>
  <c r="V295" i="9" s="1"/>
  <c r="U296" i="9"/>
  <c r="V296" i="9" s="1"/>
  <c r="U297" i="9"/>
  <c r="V297" i="9" s="1"/>
  <c r="U298" i="9"/>
  <c r="V298" i="9" s="1"/>
  <c r="U299" i="9"/>
  <c r="V299" i="9" s="1"/>
  <c r="U300" i="9"/>
  <c r="V300" i="9" s="1"/>
  <c r="U301" i="9"/>
  <c r="V301" i="9" s="1"/>
  <c r="U302" i="9"/>
  <c r="V302" i="9" s="1"/>
  <c r="U303" i="9"/>
  <c r="V303" i="9" s="1"/>
  <c r="U304" i="9"/>
  <c r="V304" i="9" s="1"/>
  <c r="U305" i="9"/>
  <c r="V305" i="9" s="1"/>
  <c r="U306" i="9"/>
  <c r="V306" i="9" s="1"/>
  <c r="U307" i="9"/>
  <c r="V307" i="9" s="1"/>
  <c r="U308" i="9"/>
  <c r="V308" i="9" s="1"/>
  <c r="U309" i="9"/>
  <c r="V309" i="9" s="1"/>
  <c r="U310" i="9"/>
  <c r="V310" i="9" s="1"/>
  <c r="U311" i="9"/>
  <c r="V311" i="9" s="1"/>
  <c r="U312" i="9"/>
  <c r="V312" i="9" s="1"/>
  <c r="U313" i="9"/>
  <c r="V313" i="9" s="1"/>
  <c r="U314" i="9"/>
  <c r="V314" i="9" s="1"/>
  <c r="U315" i="9"/>
  <c r="V315" i="9" s="1"/>
  <c r="U316" i="9"/>
  <c r="V316" i="9" s="1"/>
  <c r="U317" i="9"/>
  <c r="V317" i="9" s="1"/>
  <c r="U318" i="9"/>
  <c r="V318" i="9" s="1"/>
  <c r="U319" i="9"/>
  <c r="V319" i="9" s="1"/>
  <c r="U320" i="9"/>
  <c r="V320" i="9" s="1"/>
  <c r="U321" i="9"/>
  <c r="V321" i="9" s="1"/>
  <c r="U322" i="9"/>
  <c r="V322" i="9" s="1"/>
  <c r="U323" i="9"/>
  <c r="V323" i="9" s="1"/>
  <c r="U324" i="9"/>
  <c r="V324" i="9" s="1"/>
  <c r="U325" i="9"/>
  <c r="V325" i="9" s="1"/>
  <c r="U326" i="9"/>
  <c r="V326" i="9" s="1"/>
  <c r="U400" i="9"/>
  <c r="V400" i="9" s="1"/>
  <c r="U401" i="9"/>
  <c r="V401" i="9" s="1"/>
  <c r="U402" i="9"/>
  <c r="V402" i="9" s="1"/>
  <c r="U403" i="9"/>
  <c r="V403" i="9" s="1"/>
  <c r="U404" i="9"/>
  <c r="V404" i="9" s="1"/>
  <c r="U405" i="9"/>
  <c r="V405" i="9" s="1"/>
  <c r="U406" i="9"/>
  <c r="V406" i="9" s="1"/>
  <c r="U407" i="9"/>
  <c r="V407" i="9" s="1"/>
  <c r="U408" i="9"/>
  <c r="V408" i="9" s="1"/>
  <c r="U409" i="9"/>
  <c r="V409" i="9" s="1"/>
  <c r="U410" i="9"/>
  <c r="V410" i="9" s="1"/>
  <c r="U411" i="9"/>
  <c r="V411" i="9" s="1"/>
  <c r="U412" i="9"/>
  <c r="V412" i="9" s="1"/>
  <c r="U413" i="9"/>
  <c r="V413" i="9" s="1"/>
  <c r="U414" i="9"/>
  <c r="V414" i="9" s="1"/>
  <c r="U415" i="9"/>
  <c r="V415" i="9" s="1"/>
  <c r="U416" i="9"/>
  <c r="V416" i="9" s="1"/>
  <c r="U417" i="9"/>
  <c r="V417" i="9" s="1"/>
  <c r="U418" i="9"/>
  <c r="V418" i="9" s="1"/>
  <c r="U419" i="9"/>
  <c r="V419" i="9" s="1"/>
  <c r="U420" i="9"/>
  <c r="V420" i="9" s="1"/>
  <c r="U421" i="9"/>
  <c r="V421" i="9" s="1"/>
  <c r="U422" i="9"/>
  <c r="V422" i="9" s="1"/>
  <c r="U423" i="9"/>
  <c r="V423" i="9" s="1"/>
  <c r="U424" i="9"/>
  <c r="V424" i="9" s="1"/>
  <c r="U425" i="9"/>
  <c r="V425" i="9" s="1"/>
  <c r="U426" i="9"/>
  <c r="V426" i="9" s="1"/>
  <c r="U427" i="9"/>
  <c r="V427" i="9" s="1"/>
  <c r="U428" i="9"/>
  <c r="V428" i="9" s="1"/>
  <c r="U429" i="9"/>
  <c r="V429" i="9" s="1"/>
  <c r="U430" i="9"/>
  <c r="V430" i="9" s="1"/>
  <c r="U431" i="9"/>
  <c r="V431" i="9" s="1"/>
  <c r="U432" i="9"/>
  <c r="V432" i="9" s="1"/>
  <c r="U433" i="9"/>
  <c r="V433" i="9" s="1"/>
  <c r="U434" i="9"/>
  <c r="V434" i="9" s="1"/>
  <c r="U435" i="9"/>
  <c r="V435" i="9" s="1"/>
  <c r="U436" i="9"/>
  <c r="V436" i="9" s="1"/>
  <c r="U437" i="9"/>
  <c r="V437" i="9" s="1"/>
  <c r="U2" i="9"/>
  <c r="V2" i="9" s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2" i="1"/>
  <c r="X2" i="1"/>
  <c r="AB3" i="1" l="1"/>
  <c r="AB4" i="1"/>
  <c r="AC4" i="1" s="1"/>
  <c r="AB5" i="1"/>
  <c r="AB6" i="1"/>
  <c r="AB7" i="1"/>
  <c r="AC7" i="1" s="1"/>
  <c r="AB8" i="1"/>
  <c r="AC8" i="1" s="1"/>
  <c r="AB9" i="1"/>
  <c r="AC9" i="1" s="1"/>
  <c r="AB10" i="1"/>
  <c r="AC10" i="1" s="1"/>
  <c r="AB11" i="1"/>
  <c r="AB12" i="1"/>
  <c r="AC12" i="1" s="1"/>
  <c r="AB13" i="1"/>
  <c r="AB14" i="1"/>
  <c r="AB15" i="1"/>
  <c r="AC15" i="1" s="1"/>
  <c r="AB16" i="1"/>
  <c r="AC16" i="1" s="1"/>
  <c r="AB17" i="1"/>
  <c r="AC17" i="1" s="1"/>
  <c r="AB18" i="1"/>
  <c r="AC18" i="1" s="1"/>
  <c r="AB19" i="1"/>
  <c r="AB20" i="1"/>
  <c r="AC20" i="1" s="1"/>
  <c r="AB21" i="1"/>
  <c r="AB22" i="1"/>
  <c r="AB23" i="1"/>
  <c r="AC23" i="1" s="1"/>
  <c r="AB24" i="1"/>
  <c r="AC24" i="1" s="1"/>
  <c r="AB25" i="1"/>
  <c r="AC25" i="1" s="1"/>
  <c r="AB26" i="1"/>
  <c r="AC26" i="1" s="1"/>
  <c r="AB27" i="1"/>
  <c r="AB28" i="1"/>
  <c r="AC28" i="1" s="1"/>
  <c r="AB29" i="1"/>
  <c r="AB30" i="1"/>
  <c r="AB31" i="1"/>
  <c r="AC31" i="1" s="1"/>
  <c r="AB32" i="1"/>
  <c r="AC32" i="1" s="1"/>
  <c r="AB33" i="1"/>
  <c r="AC33" i="1" s="1"/>
  <c r="AB34" i="1"/>
  <c r="AC34" i="1" s="1"/>
  <c r="AB35" i="1"/>
  <c r="AB36" i="1"/>
  <c r="AC36" i="1" s="1"/>
  <c r="AB37" i="1"/>
  <c r="AB38" i="1"/>
  <c r="AB39" i="1"/>
  <c r="AC39" i="1" s="1"/>
  <c r="AB40" i="1"/>
  <c r="AC40" i="1" s="1"/>
  <c r="AB41" i="1"/>
  <c r="AC41" i="1" s="1"/>
  <c r="AB42" i="1"/>
  <c r="AC42" i="1" s="1"/>
  <c r="AB43" i="1"/>
  <c r="AB44" i="1"/>
  <c r="AC44" i="1" s="1"/>
  <c r="AB45" i="1"/>
  <c r="AB46" i="1"/>
  <c r="AB47" i="1"/>
  <c r="AC47" i="1" s="1"/>
  <c r="AB48" i="1"/>
  <c r="AC48" i="1" s="1"/>
  <c r="AB49" i="1"/>
  <c r="AC49" i="1" s="1"/>
  <c r="AB50" i="1"/>
  <c r="AC50" i="1" s="1"/>
  <c r="AB51" i="1"/>
  <c r="AB52" i="1"/>
  <c r="AC52" i="1" s="1"/>
  <c r="AB53" i="1"/>
  <c r="AB54" i="1"/>
  <c r="AB55" i="1"/>
  <c r="AC55" i="1" s="1"/>
  <c r="AB56" i="1"/>
  <c r="AC56" i="1" s="1"/>
  <c r="AB57" i="1"/>
  <c r="AC57" i="1" s="1"/>
  <c r="AB58" i="1"/>
  <c r="AC58" i="1" s="1"/>
  <c r="AB59" i="1"/>
  <c r="AB60" i="1"/>
  <c r="AC60" i="1" s="1"/>
  <c r="AB61" i="1"/>
  <c r="AB62" i="1"/>
  <c r="AB63" i="1"/>
  <c r="AC63" i="1" s="1"/>
  <c r="AB64" i="1"/>
  <c r="AC64" i="1" s="1"/>
  <c r="AB65" i="1"/>
  <c r="AC65" i="1" s="1"/>
  <c r="AB66" i="1"/>
  <c r="AC66" i="1" s="1"/>
  <c r="AB67" i="1"/>
  <c r="AB68" i="1"/>
  <c r="AC68" i="1" s="1"/>
  <c r="AB69" i="1"/>
  <c r="AB70" i="1"/>
  <c r="AB71" i="1"/>
  <c r="AC71" i="1" s="1"/>
  <c r="AB72" i="1"/>
  <c r="AC72" i="1" s="1"/>
  <c r="AB73" i="1"/>
  <c r="AC73" i="1" s="1"/>
  <c r="AB74" i="1"/>
  <c r="AC74" i="1" s="1"/>
  <c r="AB75" i="1"/>
  <c r="AB76" i="1"/>
  <c r="AC76" i="1" s="1"/>
  <c r="AB77" i="1"/>
  <c r="AB78" i="1"/>
  <c r="AB79" i="1"/>
  <c r="AC79" i="1" s="1"/>
  <c r="AB80" i="1"/>
  <c r="AC80" i="1" s="1"/>
  <c r="AB81" i="1"/>
  <c r="AC81" i="1" s="1"/>
  <c r="AB82" i="1"/>
  <c r="AC82" i="1" s="1"/>
  <c r="AB83" i="1"/>
  <c r="AB84" i="1"/>
  <c r="AC84" i="1" s="1"/>
  <c r="AB85" i="1"/>
  <c r="AB86" i="1"/>
  <c r="AB87" i="1"/>
  <c r="AC87" i="1" s="1"/>
  <c r="AB88" i="1"/>
  <c r="AC88" i="1" s="1"/>
  <c r="AB89" i="1"/>
  <c r="AC89" i="1" s="1"/>
  <c r="AB90" i="1"/>
  <c r="AC90" i="1" s="1"/>
  <c r="AB91" i="1"/>
  <c r="AB92" i="1"/>
  <c r="AC92" i="1" s="1"/>
  <c r="AB93" i="1"/>
  <c r="AB94" i="1"/>
  <c r="AB95" i="1"/>
  <c r="AB96" i="1"/>
  <c r="AC96" i="1" s="1"/>
  <c r="AB97" i="1"/>
  <c r="AC97" i="1" s="1"/>
  <c r="AB98" i="1"/>
  <c r="AC98" i="1" s="1"/>
  <c r="AB99" i="1"/>
  <c r="AB100" i="1"/>
  <c r="AC100" i="1" s="1"/>
  <c r="AB101" i="1"/>
  <c r="AB102" i="1"/>
  <c r="AB103" i="1"/>
  <c r="AB104" i="1"/>
  <c r="AC104" i="1" s="1"/>
  <c r="AB105" i="1"/>
  <c r="AC105" i="1" s="1"/>
  <c r="AB106" i="1"/>
  <c r="AC106" i="1" s="1"/>
  <c r="AB107" i="1"/>
  <c r="AB108" i="1"/>
  <c r="AC108" i="1" s="1"/>
  <c r="AB109" i="1"/>
  <c r="AB110" i="1"/>
  <c r="AB111" i="1"/>
  <c r="AB112" i="1"/>
  <c r="AB113" i="1"/>
  <c r="AB114" i="1"/>
  <c r="AC114" i="1" s="1"/>
  <c r="AB115" i="1"/>
  <c r="AB116" i="1"/>
  <c r="AC116" i="1" s="1"/>
  <c r="AB117" i="1"/>
  <c r="AB118" i="1"/>
  <c r="AB119" i="1"/>
  <c r="AB120" i="1"/>
  <c r="AB121" i="1"/>
  <c r="AB122" i="1"/>
  <c r="AC122" i="1" s="1"/>
  <c r="AB123" i="1"/>
  <c r="AB124" i="1"/>
  <c r="AC124" i="1" s="1"/>
  <c r="AB125" i="1"/>
  <c r="AB126" i="1"/>
  <c r="AB127" i="1"/>
  <c r="AB128" i="1"/>
  <c r="AB129" i="1"/>
  <c r="AB130" i="1"/>
  <c r="AC130" i="1" s="1"/>
  <c r="AB131" i="1"/>
  <c r="AB132" i="1"/>
  <c r="AC132" i="1" s="1"/>
  <c r="AB133" i="1"/>
  <c r="AB134" i="1"/>
  <c r="AB135" i="1"/>
  <c r="AB136" i="1"/>
  <c r="AB137" i="1"/>
  <c r="AB138" i="1"/>
  <c r="AC138" i="1" s="1"/>
  <c r="AB139" i="1"/>
  <c r="AB140" i="1"/>
  <c r="AC140" i="1" s="1"/>
  <c r="AB141" i="1"/>
  <c r="AB142" i="1"/>
  <c r="AB143" i="1"/>
  <c r="AB144" i="1"/>
  <c r="AB145" i="1"/>
  <c r="AB146" i="1"/>
  <c r="AC146" i="1" s="1"/>
  <c r="AB147" i="1"/>
  <c r="AB148" i="1"/>
  <c r="AC148" i="1" s="1"/>
  <c r="AB149" i="1"/>
  <c r="AB150" i="1"/>
  <c r="AB151" i="1"/>
  <c r="AB152" i="1"/>
  <c r="AB153" i="1"/>
  <c r="AB154" i="1"/>
  <c r="AC154" i="1" s="1"/>
  <c r="AB155" i="1"/>
  <c r="AB156" i="1"/>
  <c r="AC156" i="1" s="1"/>
  <c r="AB157" i="1"/>
  <c r="AB158" i="1"/>
  <c r="AB159" i="1"/>
  <c r="AB160" i="1"/>
  <c r="AB161" i="1"/>
  <c r="AB162" i="1"/>
  <c r="AC162" i="1" s="1"/>
  <c r="AB163" i="1"/>
  <c r="AB164" i="1"/>
  <c r="AC164" i="1" s="1"/>
  <c r="AB165" i="1"/>
  <c r="AB166" i="1"/>
  <c r="AB167" i="1"/>
  <c r="AB168" i="1"/>
  <c r="AB169" i="1"/>
  <c r="AB170" i="1"/>
  <c r="AC170" i="1" s="1"/>
  <c r="AB171" i="1"/>
  <c r="AB172" i="1"/>
  <c r="AC172" i="1" s="1"/>
  <c r="AB173" i="1"/>
  <c r="AB174" i="1"/>
  <c r="AB175" i="1"/>
  <c r="AB176" i="1"/>
  <c r="AB177" i="1"/>
  <c r="AB178" i="1"/>
  <c r="AC178" i="1" s="1"/>
  <c r="AB179" i="1"/>
  <c r="AB180" i="1"/>
  <c r="AC180" i="1" s="1"/>
  <c r="AB181" i="1"/>
  <c r="AB182" i="1"/>
  <c r="AB183" i="1"/>
  <c r="AB184" i="1"/>
  <c r="AB185" i="1"/>
  <c r="AB186" i="1"/>
  <c r="AC186" i="1" s="1"/>
  <c r="AB187" i="1"/>
  <c r="AB188" i="1"/>
  <c r="AC188" i="1" s="1"/>
  <c r="AB189" i="1"/>
  <c r="AB190" i="1"/>
  <c r="AB191" i="1"/>
  <c r="AB192" i="1"/>
  <c r="AB193" i="1"/>
  <c r="AB194" i="1"/>
  <c r="AC194" i="1" s="1"/>
  <c r="AB195" i="1"/>
  <c r="AB196" i="1"/>
  <c r="AC196" i="1" s="1"/>
  <c r="AB197" i="1"/>
  <c r="AB198" i="1"/>
  <c r="AB199" i="1"/>
  <c r="AB200" i="1"/>
  <c r="AB201" i="1"/>
  <c r="AB202" i="1"/>
  <c r="AC202" i="1" s="1"/>
  <c r="AB203" i="1"/>
  <c r="AB204" i="1"/>
  <c r="AC204" i="1" s="1"/>
  <c r="AB205" i="1"/>
  <c r="AB206" i="1"/>
  <c r="AB207" i="1"/>
  <c r="AB208" i="1"/>
  <c r="AB209" i="1"/>
  <c r="AB210" i="1"/>
  <c r="AC210" i="1" s="1"/>
  <c r="AB211" i="1"/>
  <c r="AB212" i="1"/>
  <c r="AC212" i="1" s="1"/>
  <c r="AB213" i="1"/>
  <c r="AB214" i="1"/>
  <c r="AB215" i="1"/>
  <c r="AB216" i="1"/>
  <c r="AB217" i="1"/>
  <c r="AB218" i="1"/>
  <c r="AC218" i="1" s="1"/>
  <c r="AB219" i="1"/>
  <c r="AB220" i="1"/>
  <c r="AC220" i="1" s="1"/>
  <c r="AB221" i="1"/>
  <c r="AB222" i="1"/>
  <c r="AB223" i="1"/>
  <c r="AB224" i="1"/>
  <c r="AB225" i="1"/>
  <c r="AB226" i="1"/>
  <c r="AC226" i="1" s="1"/>
  <c r="AB227" i="1"/>
  <c r="AB228" i="1"/>
  <c r="AC228" i="1" s="1"/>
  <c r="AB229" i="1"/>
  <c r="AB230" i="1"/>
  <c r="AB231" i="1"/>
  <c r="AB232" i="1"/>
  <c r="AB233" i="1"/>
  <c r="AB234" i="1"/>
  <c r="AC234" i="1" s="1"/>
  <c r="AB235" i="1"/>
  <c r="AB236" i="1"/>
  <c r="AC236" i="1" s="1"/>
  <c r="AB237" i="1"/>
  <c r="AB238" i="1"/>
  <c r="AB239" i="1"/>
  <c r="AB240" i="1"/>
  <c r="AB241" i="1"/>
  <c r="AB242" i="1"/>
  <c r="AC242" i="1" s="1"/>
  <c r="AB243" i="1"/>
  <c r="AB244" i="1"/>
  <c r="AC244" i="1" s="1"/>
  <c r="AB245" i="1"/>
  <c r="AB246" i="1"/>
  <c r="AB247" i="1"/>
  <c r="AB248" i="1"/>
  <c r="AB249" i="1"/>
  <c r="AB250" i="1"/>
  <c r="AC250" i="1" s="1"/>
  <c r="AB251" i="1"/>
  <c r="AB252" i="1"/>
  <c r="AC252" i="1" s="1"/>
  <c r="AB253" i="1"/>
  <c r="AB254" i="1"/>
  <c r="AB255" i="1"/>
  <c r="AB256" i="1"/>
  <c r="AB257" i="1"/>
  <c r="AB258" i="1"/>
  <c r="AC258" i="1" s="1"/>
  <c r="AB259" i="1"/>
  <c r="AB260" i="1"/>
  <c r="AC260" i="1" s="1"/>
  <c r="AB261" i="1"/>
  <c r="AB262" i="1"/>
  <c r="AB263" i="1"/>
  <c r="AB264" i="1"/>
  <c r="AB265" i="1"/>
  <c r="AB266" i="1"/>
  <c r="AC266" i="1" s="1"/>
  <c r="AB267" i="1"/>
  <c r="AB268" i="1"/>
  <c r="AC268" i="1" s="1"/>
  <c r="AB269" i="1"/>
  <c r="AB270" i="1"/>
  <c r="AB271" i="1"/>
  <c r="AB272" i="1"/>
  <c r="AB273" i="1"/>
  <c r="AB274" i="1"/>
  <c r="AC274" i="1" s="1"/>
  <c r="AB275" i="1"/>
  <c r="AB276" i="1"/>
  <c r="AC276" i="1" s="1"/>
  <c r="AB277" i="1"/>
  <c r="AB278" i="1"/>
  <c r="AB279" i="1"/>
  <c r="AB280" i="1"/>
  <c r="AB281" i="1"/>
  <c r="AB282" i="1"/>
  <c r="AC282" i="1" s="1"/>
  <c r="AB283" i="1"/>
  <c r="AB284" i="1"/>
  <c r="AC284" i="1" s="1"/>
  <c r="AB285" i="1"/>
  <c r="AB286" i="1"/>
  <c r="AB287" i="1"/>
  <c r="AB288" i="1"/>
  <c r="AB289" i="1"/>
  <c r="AB290" i="1"/>
  <c r="AC290" i="1" s="1"/>
  <c r="AB291" i="1"/>
  <c r="AB292" i="1"/>
  <c r="AC292" i="1" s="1"/>
  <c r="AB293" i="1"/>
  <c r="AB294" i="1"/>
  <c r="AB295" i="1"/>
  <c r="AB296" i="1"/>
  <c r="AB297" i="1"/>
  <c r="AB298" i="1"/>
  <c r="AC298" i="1" s="1"/>
  <c r="AB299" i="1"/>
  <c r="AB300" i="1"/>
  <c r="AC300" i="1" s="1"/>
  <c r="AB301" i="1"/>
  <c r="AB302" i="1"/>
  <c r="AB303" i="1"/>
  <c r="AB304" i="1"/>
  <c r="AB305" i="1"/>
  <c r="AB306" i="1"/>
  <c r="AC306" i="1" s="1"/>
  <c r="AB307" i="1"/>
  <c r="AB308" i="1"/>
  <c r="AC308" i="1" s="1"/>
  <c r="AB309" i="1"/>
  <c r="AB310" i="1"/>
  <c r="AB311" i="1"/>
  <c r="AB312" i="1"/>
  <c r="AB313" i="1"/>
  <c r="AB314" i="1"/>
  <c r="AC314" i="1" s="1"/>
  <c r="AB315" i="1"/>
  <c r="AB316" i="1"/>
  <c r="AC316" i="1" s="1"/>
  <c r="AB317" i="1"/>
  <c r="AB318" i="1"/>
  <c r="AB319" i="1"/>
  <c r="AB320" i="1"/>
  <c r="AB321" i="1"/>
  <c r="AB322" i="1"/>
  <c r="AC322" i="1" s="1"/>
  <c r="AB323" i="1"/>
  <c r="AB324" i="1"/>
  <c r="AC324" i="1" s="1"/>
  <c r="AB325" i="1"/>
  <c r="AB326" i="1"/>
  <c r="AB327" i="1"/>
  <c r="AB328" i="1"/>
  <c r="AB329" i="1"/>
  <c r="AB330" i="1"/>
  <c r="AC330" i="1" s="1"/>
  <c r="AB331" i="1"/>
  <c r="AB332" i="1"/>
  <c r="AC332" i="1" s="1"/>
  <c r="AB333" i="1"/>
  <c r="AB334" i="1"/>
  <c r="AB335" i="1"/>
  <c r="AB336" i="1"/>
  <c r="AB337" i="1"/>
  <c r="AB338" i="1"/>
  <c r="AC338" i="1" s="1"/>
  <c r="AB339" i="1"/>
  <c r="AB340" i="1"/>
  <c r="AC340" i="1" s="1"/>
  <c r="AB341" i="1"/>
  <c r="AB342" i="1"/>
  <c r="AB343" i="1"/>
  <c r="AB344" i="1"/>
  <c r="AB345" i="1"/>
  <c r="AB346" i="1"/>
  <c r="AC346" i="1" s="1"/>
  <c r="AB347" i="1"/>
  <c r="AB348" i="1"/>
  <c r="AC348" i="1" s="1"/>
  <c r="AB349" i="1"/>
  <c r="AB350" i="1"/>
  <c r="AB351" i="1"/>
  <c r="AB352" i="1"/>
  <c r="AB353" i="1"/>
  <c r="AB354" i="1"/>
  <c r="AC354" i="1" s="1"/>
  <c r="AB355" i="1"/>
  <c r="AB356" i="1"/>
  <c r="AC356" i="1" s="1"/>
  <c r="AB357" i="1"/>
  <c r="AB358" i="1"/>
  <c r="AB359" i="1"/>
  <c r="AB360" i="1"/>
  <c r="AB361" i="1"/>
  <c r="AB362" i="1"/>
  <c r="AC362" i="1" s="1"/>
  <c r="AB363" i="1"/>
  <c r="AB364" i="1"/>
  <c r="AC364" i="1" s="1"/>
  <c r="AB365" i="1"/>
  <c r="AB366" i="1"/>
  <c r="AB367" i="1"/>
  <c r="AB368" i="1"/>
  <c r="AB369" i="1"/>
  <c r="AB370" i="1"/>
  <c r="AC370" i="1" s="1"/>
  <c r="AB371" i="1"/>
  <c r="AB372" i="1"/>
  <c r="AC372" i="1" s="1"/>
  <c r="AB373" i="1"/>
  <c r="AB374" i="1"/>
  <c r="AB375" i="1"/>
  <c r="AB376" i="1"/>
  <c r="AB377" i="1"/>
  <c r="AB378" i="1"/>
  <c r="AC378" i="1" s="1"/>
  <c r="AB379" i="1"/>
  <c r="AB380" i="1"/>
  <c r="AC380" i="1" s="1"/>
  <c r="AB381" i="1"/>
  <c r="AB382" i="1"/>
  <c r="AB383" i="1"/>
  <c r="AB384" i="1"/>
  <c r="AB385" i="1"/>
  <c r="AB386" i="1"/>
  <c r="AC386" i="1" s="1"/>
  <c r="AB387" i="1"/>
  <c r="AB388" i="1"/>
  <c r="AC388" i="1" s="1"/>
  <c r="AB389" i="1"/>
  <c r="AB390" i="1"/>
  <c r="AB391" i="1"/>
  <c r="AB392" i="1"/>
  <c r="AB393" i="1"/>
  <c r="AB394" i="1"/>
  <c r="AC394" i="1" s="1"/>
  <c r="AB395" i="1"/>
  <c r="AB396" i="1"/>
  <c r="AC396" i="1" s="1"/>
  <c r="AB397" i="1"/>
  <c r="AB398" i="1"/>
  <c r="AB399" i="1"/>
  <c r="AB400" i="1"/>
  <c r="AB401" i="1"/>
  <c r="AB402" i="1"/>
  <c r="AC402" i="1" s="1"/>
  <c r="AB403" i="1"/>
  <c r="AB404" i="1"/>
  <c r="AC404" i="1" s="1"/>
  <c r="AB405" i="1"/>
  <c r="AB406" i="1"/>
  <c r="AB407" i="1"/>
  <c r="AB408" i="1"/>
  <c r="AB409" i="1"/>
  <c r="AB410" i="1"/>
  <c r="AC410" i="1" s="1"/>
  <c r="AB411" i="1"/>
  <c r="AB412" i="1"/>
  <c r="AC412" i="1" s="1"/>
  <c r="AB413" i="1"/>
  <c r="AB414" i="1"/>
  <c r="AB415" i="1"/>
  <c r="AB416" i="1"/>
  <c r="AB417" i="1"/>
  <c r="AB418" i="1"/>
  <c r="AC418" i="1" s="1"/>
  <c r="AB419" i="1"/>
  <c r="AB420" i="1"/>
  <c r="AC420" i="1" s="1"/>
  <c r="AB421" i="1"/>
  <c r="AB422" i="1"/>
  <c r="AB423" i="1"/>
  <c r="AB424" i="1"/>
  <c r="AB425" i="1"/>
  <c r="AB426" i="1"/>
  <c r="AC426" i="1" s="1"/>
  <c r="AB427" i="1"/>
  <c r="AB428" i="1"/>
  <c r="AC428" i="1" s="1"/>
  <c r="AB429" i="1"/>
  <c r="AB430" i="1"/>
  <c r="AB431" i="1"/>
  <c r="AB432" i="1"/>
  <c r="AB433" i="1"/>
  <c r="AB434" i="1"/>
  <c r="AC434" i="1" s="1"/>
  <c r="AB435" i="1"/>
  <c r="AB436" i="1"/>
  <c r="AC436" i="1" s="1"/>
  <c r="AB437" i="1"/>
  <c r="AB438" i="1"/>
  <c r="AB439" i="1"/>
  <c r="AB440" i="1"/>
  <c r="AB441" i="1"/>
  <c r="AB442" i="1"/>
  <c r="AC442" i="1" s="1"/>
  <c r="AB443" i="1"/>
  <c r="AB444" i="1"/>
  <c r="AC444" i="1" s="1"/>
  <c r="AB445" i="1"/>
  <c r="AB446" i="1"/>
  <c r="AB447" i="1"/>
  <c r="AB448" i="1"/>
  <c r="AB449" i="1"/>
  <c r="AB450" i="1"/>
  <c r="AC450" i="1" s="1"/>
  <c r="AB451" i="1"/>
  <c r="AB452" i="1"/>
  <c r="AC452" i="1" s="1"/>
  <c r="AB453" i="1"/>
  <c r="AB454" i="1"/>
  <c r="AB455" i="1"/>
  <c r="AB456" i="1"/>
  <c r="AB457" i="1"/>
  <c r="AB458" i="1"/>
  <c r="AC458" i="1" s="1"/>
  <c r="AB459" i="1"/>
  <c r="AB460" i="1"/>
  <c r="AC460" i="1" s="1"/>
  <c r="AB461" i="1"/>
  <c r="AB462" i="1"/>
  <c r="AB463" i="1"/>
  <c r="AB464" i="1"/>
  <c r="AB465" i="1"/>
  <c r="AB466" i="1"/>
  <c r="AC466" i="1" s="1"/>
  <c r="AB467" i="1"/>
  <c r="AB468" i="1"/>
  <c r="AC468" i="1" s="1"/>
  <c r="AB469" i="1"/>
  <c r="AB470" i="1"/>
  <c r="AB471" i="1"/>
  <c r="AB472" i="1"/>
  <c r="AB473" i="1"/>
  <c r="AB474" i="1"/>
  <c r="AC474" i="1" s="1"/>
  <c r="AB475" i="1"/>
  <c r="AB476" i="1"/>
  <c r="AC476" i="1" s="1"/>
  <c r="AB477" i="1"/>
  <c r="AB478" i="1"/>
  <c r="AB479" i="1"/>
  <c r="AB480" i="1"/>
  <c r="AB481" i="1"/>
  <c r="AB482" i="1"/>
  <c r="AC482" i="1" s="1"/>
  <c r="AB483" i="1"/>
  <c r="AB484" i="1"/>
  <c r="AC484" i="1" s="1"/>
  <c r="AB485" i="1"/>
  <c r="AB486" i="1"/>
  <c r="AB487" i="1"/>
  <c r="AB488" i="1"/>
  <c r="AB489" i="1"/>
  <c r="AB490" i="1"/>
  <c r="AC490" i="1" s="1"/>
  <c r="AB491" i="1"/>
  <c r="AB492" i="1"/>
  <c r="AC492" i="1" s="1"/>
  <c r="AB493" i="1"/>
  <c r="AB494" i="1"/>
  <c r="AB495" i="1"/>
  <c r="AB496" i="1"/>
  <c r="AB497" i="1"/>
  <c r="AB498" i="1"/>
  <c r="AC498" i="1" s="1"/>
  <c r="AB499" i="1"/>
  <c r="AB2" i="1"/>
  <c r="AC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2" i="1"/>
  <c r="AA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2" i="1"/>
  <c r="AN3" i="1"/>
  <c r="AO3" i="1" s="1"/>
  <c r="AP3" i="1" s="1"/>
  <c r="AN4" i="1"/>
  <c r="AO4" i="1" s="1"/>
  <c r="AP4" i="1" s="1"/>
  <c r="AN5" i="1"/>
  <c r="AO5" i="1" s="1"/>
  <c r="AP5" i="1" s="1"/>
  <c r="AN6" i="1"/>
  <c r="AO6" i="1" s="1"/>
  <c r="AP6" i="1" s="1"/>
  <c r="AN7" i="1"/>
  <c r="AO7" i="1" s="1"/>
  <c r="AP7" i="1" s="1"/>
  <c r="AN8" i="1"/>
  <c r="AO8" i="1" s="1"/>
  <c r="AP8" i="1" s="1"/>
  <c r="AN9" i="1"/>
  <c r="AO9" i="1" s="1"/>
  <c r="AP9" i="1" s="1"/>
  <c r="AN10" i="1"/>
  <c r="AO10" i="1" s="1"/>
  <c r="AP10" i="1" s="1"/>
  <c r="AN11" i="1"/>
  <c r="AO11" i="1" s="1"/>
  <c r="AP11" i="1" s="1"/>
  <c r="AN12" i="1"/>
  <c r="AO12" i="1" s="1"/>
  <c r="AP12" i="1" s="1"/>
  <c r="AN13" i="1"/>
  <c r="AO13" i="1" s="1"/>
  <c r="AP13" i="1" s="1"/>
  <c r="AN14" i="1"/>
  <c r="AO14" i="1" s="1"/>
  <c r="AP14" i="1" s="1"/>
  <c r="AN15" i="1"/>
  <c r="AO15" i="1" s="1"/>
  <c r="AP15" i="1" s="1"/>
  <c r="AN16" i="1"/>
  <c r="AO16" i="1" s="1"/>
  <c r="AP16" i="1" s="1"/>
  <c r="AN17" i="1"/>
  <c r="AO17" i="1" s="1"/>
  <c r="AP17" i="1" s="1"/>
  <c r="AN18" i="1"/>
  <c r="AO18" i="1" s="1"/>
  <c r="AP18" i="1" s="1"/>
  <c r="AN19" i="1"/>
  <c r="AO19" i="1" s="1"/>
  <c r="AP19" i="1" s="1"/>
  <c r="AN20" i="1"/>
  <c r="AO20" i="1" s="1"/>
  <c r="AP20" i="1" s="1"/>
  <c r="AN21" i="1"/>
  <c r="AO21" i="1" s="1"/>
  <c r="AP21" i="1" s="1"/>
  <c r="AN22" i="1"/>
  <c r="AO22" i="1" s="1"/>
  <c r="AP22" i="1" s="1"/>
  <c r="AN23" i="1"/>
  <c r="AO23" i="1" s="1"/>
  <c r="AP23" i="1" s="1"/>
  <c r="AN24" i="1"/>
  <c r="AO24" i="1" s="1"/>
  <c r="AP24" i="1" s="1"/>
  <c r="AN25" i="1"/>
  <c r="AO25" i="1" s="1"/>
  <c r="AP25" i="1" s="1"/>
  <c r="AN26" i="1"/>
  <c r="AO26" i="1" s="1"/>
  <c r="AP26" i="1" s="1"/>
  <c r="AN27" i="1"/>
  <c r="AO27" i="1" s="1"/>
  <c r="AP27" i="1" s="1"/>
  <c r="AN28" i="1"/>
  <c r="AO28" i="1" s="1"/>
  <c r="AP28" i="1" s="1"/>
  <c r="AN29" i="1"/>
  <c r="AO29" i="1" s="1"/>
  <c r="AP29" i="1" s="1"/>
  <c r="AN30" i="1"/>
  <c r="AO30" i="1" s="1"/>
  <c r="AP30" i="1" s="1"/>
  <c r="AN31" i="1"/>
  <c r="AO31" i="1" s="1"/>
  <c r="AP31" i="1" s="1"/>
  <c r="AN32" i="1"/>
  <c r="AO32" i="1" s="1"/>
  <c r="AP32" i="1" s="1"/>
  <c r="AN33" i="1"/>
  <c r="AO33" i="1" s="1"/>
  <c r="AP33" i="1" s="1"/>
  <c r="AN34" i="1"/>
  <c r="AO34" i="1" s="1"/>
  <c r="AP34" i="1" s="1"/>
  <c r="AN35" i="1"/>
  <c r="AO35" i="1" s="1"/>
  <c r="AP35" i="1" s="1"/>
  <c r="AN36" i="1"/>
  <c r="AO36" i="1" s="1"/>
  <c r="AP36" i="1" s="1"/>
  <c r="AN37" i="1"/>
  <c r="AO37" i="1" s="1"/>
  <c r="AP37" i="1" s="1"/>
  <c r="AN38" i="1"/>
  <c r="AO38" i="1" s="1"/>
  <c r="AP38" i="1" s="1"/>
  <c r="AN39" i="1"/>
  <c r="AO39" i="1" s="1"/>
  <c r="AP39" i="1" s="1"/>
  <c r="AN40" i="1"/>
  <c r="AO40" i="1" s="1"/>
  <c r="AP40" i="1" s="1"/>
  <c r="AN41" i="1"/>
  <c r="AO41" i="1" s="1"/>
  <c r="AP41" i="1" s="1"/>
  <c r="AN42" i="1"/>
  <c r="AO42" i="1" s="1"/>
  <c r="AP42" i="1" s="1"/>
  <c r="AN43" i="1"/>
  <c r="AO43" i="1" s="1"/>
  <c r="AP43" i="1" s="1"/>
  <c r="AN44" i="1"/>
  <c r="AO44" i="1" s="1"/>
  <c r="AP44" i="1" s="1"/>
  <c r="AN45" i="1"/>
  <c r="AO45" i="1" s="1"/>
  <c r="AP45" i="1" s="1"/>
  <c r="AN46" i="1"/>
  <c r="AO46" i="1" s="1"/>
  <c r="AP46" i="1" s="1"/>
  <c r="AN47" i="1"/>
  <c r="AO47" i="1" s="1"/>
  <c r="AP47" i="1" s="1"/>
  <c r="AN48" i="1"/>
  <c r="AO48" i="1" s="1"/>
  <c r="AP48" i="1" s="1"/>
  <c r="AN49" i="1"/>
  <c r="AO49" i="1" s="1"/>
  <c r="AP49" i="1" s="1"/>
  <c r="AN50" i="1"/>
  <c r="AO50" i="1" s="1"/>
  <c r="AP50" i="1" s="1"/>
  <c r="AN51" i="1"/>
  <c r="AO51" i="1" s="1"/>
  <c r="AP51" i="1" s="1"/>
  <c r="AN52" i="1"/>
  <c r="AO52" i="1" s="1"/>
  <c r="AP52" i="1" s="1"/>
  <c r="AN53" i="1"/>
  <c r="AO53" i="1" s="1"/>
  <c r="AP53" i="1" s="1"/>
  <c r="AN54" i="1"/>
  <c r="AO54" i="1" s="1"/>
  <c r="AP54" i="1" s="1"/>
  <c r="AN55" i="1"/>
  <c r="AO55" i="1" s="1"/>
  <c r="AP55" i="1" s="1"/>
  <c r="AN56" i="1"/>
  <c r="AO56" i="1" s="1"/>
  <c r="AP56" i="1" s="1"/>
  <c r="AN57" i="1"/>
  <c r="AO57" i="1" s="1"/>
  <c r="AP57" i="1" s="1"/>
  <c r="AN58" i="1"/>
  <c r="AO58" i="1" s="1"/>
  <c r="AP58" i="1" s="1"/>
  <c r="AN59" i="1"/>
  <c r="AO59" i="1" s="1"/>
  <c r="AP59" i="1" s="1"/>
  <c r="AN60" i="1"/>
  <c r="AO60" i="1" s="1"/>
  <c r="AP60" i="1" s="1"/>
  <c r="AN61" i="1"/>
  <c r="AO61" i="1" s="1"/>
  <c r="AP61" i="1" s="1"/>
  <c r="AN62" i="1"/>
  <c r="AO62" i="1" s="1"/>
  <c r="AP62" i="1" s="1"/>
  <c r="AN63" i="1"/>
  <c r="AO63" i="1" s="1"/>
  <c r="AP63" i="1" s="1"/>
  <c r="AN64" i="1"/>
  <c r="AO64" i="1" s="1"/>
  <c r="AP64" i="1" s="1"/>
  <c r="AN65" i="1"/>
  <c r="AO65" i="1" s="1"/>
  <c r="AP65" i="1" s="1"/>
  <c r="AN66" i="1"/>
  <c r="AO66" i="1" s="1"/>
  <c r="AP66" i="1" s="1"/>
  <c r="AN67" i="1"/>
  <c r="AO67" i="1" s="1"/>
  <c r="AP67" i="1" s="1"/>
  <c r="AN68" i="1"/>
  <c r="AO68" i="1" s="1"/>
  <c r="AP68" i="1" s="1"/>
  <c r="AN69" i="1"/>
  <c r="AO69" i="1" s="1"/>
  <c r="AP69" i="1" s="1"/>
  <c r="AN70" i="1"/>
  <c r="AO70" i="1" s="1"/>
  <c r="AP70" i="1" s="1"/>
  <c r="AN71" i="1"/>
  <c r="AO71" i="1" s="1"/>
  <c r="AP71" i="1" s="1"/>
  <c r="AN72" i="1"/>
  <c r="AO72" i="1" s="1"/>
  <c r="AP72" i="1" s="1"/>
  <c r="AN73" i="1"/>
  <c r="AO73" i="1" s="1"/>
  <c r="AP73" i="1" s="1"/>
  <c r="AN74" i="1"/>
  <c r="AO74" i="1" s="1"/>
  <c r="AP74" i="1" s="1"/>
  <c r="AN75" i="1"/>
  <c r="AO75" i="1" s="1"/>
  <c r="AP75" i="1" s="1"/>
  <c r="AN76" i="1"/>
  <c r="AO76" i="1" s="1"/>
  <c r="AP76" i="1" s="1"/>
  <c r="AN77" i="1"/>
  <c r="AO77" i="1" s="1"/>
  <c r="AP77" i="1" s="1"/>
  <c r="AN78" i="1"/>
  <c r="AO78" i="1" s="1"/>
  <c r="AP78" i="1" s="1"/>
  <c r="AN79" i="1"/>
  <c r="AO79" i="1" s="1"/>
  <c r="AP79" i="1" s="1"/>
  <c r="AN80" i="1"/>
  <c r="AO80" i="1" s="1"/>
  <c r="AP80" i="1" s="1"/>
  <c r="AN81" i="1"/>
  <c r="AO81" i="1" s="1"/>
  <c r="AP81" i="1" s="1"/>
  <c r="AN82" i="1"/>
  <c r="AO82" i="1" s="1"/>
  <c r="AP82" i="1" s="1"/>
  <c r="AN83" i="1"/>
  <c r="AO83" i="1" s="1"/>
  <c r="AP83" i="1" s="1"/>
  <c r="AN84" i="1"/>
  <c r="AO84" i="1" s="1"/>
  <c r="AP84" i="1" s="1"/>
  <c r="AN85" i="1"/>
  <c r="AO85" i="1" s="1"/>
  <c r="AP85" i="1" s="1"/>
  <c r="AN86" i="1"/>
  <c r="AO86" i="1" s="1"/>
  <c r="AP86" i="1" s="1"/>
  <c r="AN87" i="1"/>
  <c r="AO87" i="1" s="1"/>
  <c r="AP87" i="1" s="1"/>
  <c r="AN88" i="1"/>
  <c r="AO88" i="1" s="1"/>
  <c r="AP88" i="1" s="1"/>
  <c r="AN89" i="1"/>
  <c r="AO89" i="1" s="1"/>
  <c r="AP89" i="1" s="1"/>
  <c r="AN90" i="1"/>
  <c r="AO90" i="1" s="1"/>
  <c r="AP90" i="1" s="1"/>
  <c r="AN91" i="1"/>
  <c r="AO91" i="1" s="1"/>
  <c r="AP91" i="1" s="1"/>
  <c r="AN92" i="1"/>
  <c r="AO92" i="1" s="1"/>
  <c r="AP92" i="1" s="1"/>
  <c r="AN93" i="1"/>
  <c r="AO93" i="1" s="1"/>
  <c r="AP93" i="1" s="1"/>
  <c r="AN94" i="1"/>
  <c r="AO94" i="1" s="1"/>
  <c r="AP94" i="1" s="1"/>
  <c r="AN95" i="1"/>
  <c r="AO95" i="1" s="1"/>
  <c r="AP95" i="1" s="1"/>
  <c r="AN96" i="1"/>
  <c r="AO96" i="1" s="1"/>
  <c r="AP96" i="1" s="1"/>
  <c r="AN97" i="1"/>
  <c r="AO97" i="1" s="1"/>
  <c r="AP97" i="1" s="1"/>
  <c r="AN98" i="1"/>
  <c r="AO98" i="1" s="1"/>
  <c r="AP98" i="1" s="1"/>
  <c r="AN99" i="1"/>
  <c r="AO99" i="1" s="1"/>
  <c r="AP99" i="1" s="1"/>
  <c r="AN100" i="1"/>
  <c r="AO100" i="1" s="1"/>
  <c r="AP100" i="1" s="1"/>
  <c r="AN101" i="1"/>
  <c r="AO101" i="1" s="1"/>
  <c r="AP101" i="1" s="1"/>
  <c r="AN102" i="1"/>
  <c r="AO102" i="1" s="1"/>
  <c r="AP102" i="1" s="1"/>
  <c r="AN103" i="1"/>
  <c r="AO103" i="1" s="1"/>
  <c r="AP103" i="1" s="1"/>
  <c r="AN104" i="1"/>
  <c r="AO104" i="1" s="1"/>
  <c r="AP104" i="1" s="1"/>
  <c r="AN105" i="1"/>
  <c r="AO105" i="1" s="1"/>
  <c r="AP105" i="1" s="1"/>
  <c r="AN106" i="1"/>
  <c r="AO106" i="1" s="1"/>
  <c r="AP106" i="1" s="1"/>
  <c r="AN107" i="1"/>
  <c r="AO107" i="1" s="1"/>
  <c r="AP107" i="1" s="1"/>
  <c r="AN108" i="1"/>
  <c r="AO108" i="1" s="1"/>
  <c r="AP108" i="1" s="1"/>
  <c r="AN109" i="1"/>
  <c r="AO109" i="1" s="1"/>
  <c r="AP109" i="1" s="1"/>
  <c r="AN110" i="1"/>
  <c r="AO110" i="1" s="1"/>
  <c r="AP110" i="1" s="1"/>
  <c r="AN111" i="1"/>
  <c r="AO111" i="1" s="1"/>
  <c r="AP111" i="1" s="1"/>
  <c r="AN112" i="1"/>
  <c r="AO112" i="1" s="1"/>
  <c r="AP112" i="1" s="1"/>
  <c r="AN113" i="1"/>
  <c r="AO113" i="1" s="1"/>
  <c r="AP113" i="1" s="1"/>
  <c r="AN114" i="1"/>
  <c r="AO114" i="1" s="1"/>
  <c r="AP114" i="1" s="1"/>
  <c r="AN115" i="1"/>
  <c r="AO115" i="1" s="1"/>
  <c r="AP115" i="1" s="1"/>
  <c r="AN116" i="1"/>
  <c r="AO116" i="1" s="1"/>
  <c r="AP116" i="1" s="1"/>
  <c r="AN117" i="1"/>
  <c r="AO117" i="1" s="1"/>
  <c r="AP117" i="1" s="1"/>
  <c r="AN118" i="1"/>
  <c r="AO118" i="1" s="1"/>
  <c r="AP118" i="1" s="1"/>
  <c r="AN119" i="1"/>
  <c r="AO119" i="1" s="1"/>
  <c r="AP119" i="1" s="1"/>
  <c r="AN120" i="1"/>
  <c r="AO120" i="1" s="1"/>
  <c r="AP120" i="1" s="1"/>
  <c r="AN121" i="1"/>
  <c r="AO121" i="1" s="1"/>
  <c r="AP121" i="1" s="1"/>
  <c r="AN122" i="1"/>
  <c r="AO122" i="1" s="1"/>
  <c r="AP122" i="1" s="1"/>
  <c r="AN123" i="1"/>
  <c r="AO123" i="1" s="1"/>
  <c r="AP123" i="1" s="1"/>
  <c r="AN124" i="1"/>
  <c r="AO124" i="1" s="1"/>
  <c r="AP124" i="1" s="1"/>
  <c r="AN125" i="1"/>
  <c r="AO125" i="1" s="1"/>
  <c r="AP125" i="1" s="1"/>
  <c r="AN126" i="1"/>
  <c r="AO126" i="1" s="1"/>
  <c r="AP126" i="1" s="1"/>
  <c r="AN127" i="1"/>
  <c r="AO127" i="1" s="1"/>
  <c r="AP127" i="1" s="1"/>
  <c r="AN128" i="1"/>
  <c r="AO128" i="1" s="1"/>
  <c r="AP128" i="1" s="1"/>
  <c r="AN129" i="1"/>
  <c r="AO129" i="1" s="1"/>
  <c r="AP129" i="1" s="1"/>
  <c r="AN130" i="1"/>
  <c r="AO130" i="1" s="1"/>
  <c r="AP130" i="1" s="1"/>
  <c r="AN131" i="1"/>
  <c r="AO131" i="1" s="1"/>
  <c r="AP131" i="1" s="1"/>
  <c r="AN132" i="1"/>
  <c r="AO132" i="1" s="1"/>
  <c r="AP132" i="1" s="1"/>
  <c r="AN133" i="1"/>
  <c r="AO133" i="1" s="1"/>
  <c r="AP133" i="1" s="1"/>
  <c r="AN134" i="1"/>
  <c r="AO134" i="1" s="1"/>
  <c r="AP134" i="1" s="1"/>
  <c r="AN135" i="1"/>
  <c r="AO135" i="1" s="1"/>
  <c r="AP135" i="1" s="1"/>
  <c r="AN136" i="1"/>
  <c r="AO136" i="1" s="1"/>
  <c r="AP136" i="1" s="1"/>
  <c r="AN137" i="1"/>
  <c r="AO137" i="1" s="1"/>
  <c r="AP137" i="1" s="1"/>
  <c r="AN138" i="1"/>
  <c r="AO138" i="1" s="1"/>
  <c r="AP138" i="1" s="1"/>
  <c r="AN139" i="1"/>
  <c r="AO139" i="1" s="1"/>
  <c r="AP139" i="1" s="1"/>
  <c r="AN140" i="1"/>
  <c r="AO140" i="1" s="1"/>
  <c r="AP140" i="1" s="1"/>
  <c r="AN141" i="1"/>
  <c r="AO141" i="1" s="1"/>
  <c r="AP141" i="1" s="1"/>
  <c r="AN142" i="1"/>
  <c r="AO142" i="1" s="1"/>
  <c r="AP142" i="1" s="1"/>
  <c r="AN143" i="1"/>
  <c r="AO143" i="1" s="1"/>
  <c r="AP143" i="1" s="1"/>
  <c r="AN144" i="1"/>
  <c r="AO144" i="1" s="1"/>
  <c r="AP144" i="1" s="1"/>
  <c r="AN145" i="1"/>
  <c r="AO145" i="1" s="1"/>
  <c r="AP145" i="1" s="1"/>
  <c r="AN146" i="1"/>
  <c r="AO146" i="1" s="1"/>
  <c r="AP146" i="1" s="1"/>
  <c r="AN147" i="1"/>
  <c r="AO147" i="1" s="1"/>
  <c r="AP147" i="1" s="1"/>
  <c r="AN148" i="1"/>
  <c r="AO148" i="1" s="1"/>
  <c r="AP148" i="1" s="1"/>
  <c r="AN149" i="1"/>
  <c r="AO149" i="1" s="1"/>
  <c r="AP149" i="1" s="1"/>
  <c r="AN150" i="1"/>
  <c r="AO150" i="1" s="1"/>
  <c r="AP150" i="1" s="1"/>
  <c r="AN151" i="1"/>
  <c r="AO151" i="1" s="1"/>
  <c r="AP151" i="1" s="1"/>
  <c r="AN152" i="1"/>
  <c r="AO152" i="1" s="1"/>
  <c r="AP152" i="1" s="1"/>
  <c r="AN153" i="1"/>
  <c r="AO153" i="1" s="1"/>
  <c r="AP153" i="1" s="1"/>
  <c r="AN154" i="1"/>
  <c r="AO154" i="1" s="1"/>
  <c r="AP154" i="1" s="1"/>
  <c r="AN155" i="1"/>
  <c r="AO155" i="1" s="1"/>
  <c r="AP155" i="1" s="1"/>
  <c r="AN156" i="1"/>
  <c r="AO156" i="1" s="1"/>
  <c r="AP156" i="1" s="1"/>
  <c r="AN157" i="1"/>
  <c r="AO157" i="1" s="1"/>
  <c r="AP157" i="1" s="1"/>
  <c r="AN158" i="1"/>
  <c r="AO158" i="1" s="1"/>
  <c r="AP158" i="1" s="1"/>
  <c r="AN159" i="1"/>
  <c r="AO159" i="1" s="1"/>
  <c r="AP159" i="1" s="1"/>
  <c r="AN160" i="1"/>
  <c r="AO160" i="1" s="1"/>
  <c r="AP160" i="1" s="1"/>
  <c r="AN161" i="1"/>
  <c r="AO161" i="1" s="1"/>
  <c r="AP161" i="1" s="1"/>
  <c r="AN162" i="1"/>
  <c r="AO162" i="1" s="1"/>
  <c r="AP162" i="1" s="1"/>
  <c r="AN163" i="1"/>
  <c r="AO163" i="1" s="1"/>
  <c r="AP163" i="1" s="1"/>
  <c r="AN164" i="1"/>
  <c r="AO164" i="1" s="1"/>
  <c r="AP164" i="1" s="1"/>
  <c r="AN165" i="1"/>
  <c r="AO165" i="1" s="1"/>
  <c r="AP165" i="1" s="1"/>
  <c r="AN166" i="1"/>
  <c r="AO166" i="1" s="1"/>
  <c r="AP166" i="1" s="1"/>
  <c r="AN167" i="1"/>
  <c r="AO167" i="1" s="1"/>
  <c r="AP167" i="1" s="1"/>
  <c r="AN168" i="1"/>
  <c r="AO168" i="1" s="1"/>
  <c r="AP168" i="1" s="1"/>
  <c r="AN169" i="1"/>
  <c r="AO169" i="1" s="1"/>
  <c r="AP169" i="1" s="1"/>
  <c r="AN170" i="1"/>
  <c r="AO170" i="1" s="1"/>
  <c r="AP170" i="1" s="1"/>
  <c r="AN171" i="1"/>
  <c r="AO171" i="1" s="1"/>
  <c r="AP171" i="1" s="1"/>
  <c r="AN172" i="1"/>
  <c r="AO172" i="1" s="1"/>
  <c r="AP172" i="1" s="1"/>
  <c r="AN173" i="1"/>
  <c r="AO173" i="1" s="1"/>
  <c r="AP173" i="1" s="1"/>
  <c r="AN174" i="1"/>
  <c r="AO174" i="1" s="1"/>
  <c r="AP174" i="1" s="1"/>
  <c r="AN175" i="1"/>
  <c r="AO175" i="1" s="1"/>
  <c r="AP175" i="1" s="1"/>
  <c r="AN176" i="1"/>
  <c r="AO176" i="1" s="1"/>
  <c r="AP176" i="1" s="1"/>
  <c r="AN177" i="1"/>
  <c r="AO177" i="1" s="1"/>
  <c r="AP177" i="1" s="1"/>
  <c r="AN178" i="1"/>
  <c r="AO178" i="1" s="1"/>
  <c r="AP178" i="1" s="1"/>
  <c r="AN179" i="1"/>
  <c r="AO179" i="1" s="1"/>
  <c r="AP179" i="1" s="1"/>
  <c r="AN180" i="1"/>
  <c r="AO180" i="1" s="1"/>
  <c r="AP180" i="1" s="1"/>
  <c r="AN181" i="1"/>
  <c r="AO181" i="1" s="1"/>
  <c r="AP181" i="1" s="1"/>
  <c r="AN182" i="1"/>
  <c r="AO182" i="1" s="1"/>
  <c r="AP182" i="1" s="1"/>
  <c r="AN183" i="1"/>
  <c r="AO183" i="1" s="1"/>
  <c r="AP183" i="1" s="1"/>
  <c r="AN184" i="1"/>
  <c r="AO184" i="1" s="1"/>
  <c r="AP184" i="1" s="1"/>
  <c r="AN185" i="1"/>
  <c r="AO185" i="1" s="1"/>
  <c r="AP185" i="1" s="1"/>
  <c r="AN186" i="1"/>
  <c r="AO186" i="1" s="1"/>
  <c r="AP186" i="1" s="1"/>
  <c r="AN187" i="1"/>
  <c r="AO187" i="1" s="1"/>
  <c r="AP187" i="1" s="1"/>
  <c r="AN188" i="1"/>
  <c r="AO188" i="1" s="1"/>
  <c r="AP188" i="1" s="1"/>
  <c r="AN189" i="1"/>
  <c r="AO189" i="1" s="1"/>
  <c r="AP189" i="1" s="1"/>
  <c r="AN190" i="1"/>
  <c r="AO190" i="1" s="1"/>
  <c r="AP190" i="1" s="1"/>
  <c r="AN191" i="1"/>
  <c r="AO191" i="1" s="1"/>
  <c r="AP191" i="1" s="1"/>
  <c r="AN192" i="1"/>
  <c r="AO192" i="1" s="1"/>
  <c r="AP192" i="1" s="1"/>
  <c r="AN193" i="1"/>
  <c r="AO193" i="1" s="1"/>
  <c r="AP193" i="1" s="1"/>
  <c r="AN194" i="1"/>
  <c r="AO194" i="1" s="1"/>
  <c r="AP194" i="1" s="1"/>
  <c r="AN195" i="1"/>
  <c r="AO195" i="1" s="1"/>
  <c r="AP195" i="1" s="1"/>
  <c r="AN196" i="1"/>
  <c r="AO196" i="1" s="1"/>
  <c r="AP196" i="1" s="1"/>
  <c r="AN197" i="1"/>
  <c r="AO197" i="1" s="1"/>
  <c r="AP197" i="1" s="1"/>
  <c r="AN198" i="1"/>
  <c r="AO198" i="1" s="1"/>
  <c r="AP198" i="1" s="1"/>
  <c r="AN199" i="1"/>
  <c r="AO199" i="1" s="1"/>
  <c r="AP199" i="1" s="1"/>
  <c r="AN200" i="1"/>
  <c r="AO200" i="1" s="1"/>
  <c r="AP200" i="1" s="1"/>
  <c r="AN201" i="1"/>
  <c r="AO201" i="1" s="1"/>
  <c r="AP201" i="1" s="1"/>
  <c r="AN202" i="1"/>
  <c r="AO202" i="1" s="1"/>
  <c r="AP202" i="1" s="1"/>
  <c r="AN203" i="1"/>
  <c r="AO203" i="1" s="1"/>
  <c r="AP203" i="1" s="1"/>
  <c r="AN204" i="1"/>
  <c r="AO204" i="1" s="1"/>
  <c r="AP204" i="1" s="1"/>
  <c r="AN205" i="1"/>
  <c r="AO205" i="1" s="1"/>
  <c r="AP205" i="1" s="1"/>
  <c r="AN206" i="1"/>
  <c r="AO206" i="1" s="1"/>
  <c r="AP206" i="1" s="1"/>
  <c r="AN207" i="1"/>
  <c r="AO207" i="1" s="1"/>
  <c r="AP207" i="1" s="1"/>
  <c r="AN208" i="1"/>
  <c r="AO208" i="1" s="1"/>
  <c r="AP208" i="1" s="1"/>
  <c r="AN209" i="1"/>
  <c r="AO209" i="1" s="1"/>
  <c r="AP209" i="1" s="1"/>
  <c r="AN210" i="1"/>
  <c r="AO210" i="1" s="1"/>
  <c r="AP210" i="1" s="1"/>
  <c r="AN211" i="1"/>
  <c r="AO211" i="1" s="1"/>
  <c r="AP211" i="1" s="1"/>
  <c r="AN212" i="1"/>
  <c r="AO212" i="1" s="1"/>
  <c r="AP212" i="1" s="1"/>
  <c r="AN213" i="1"/>
  <c r="AO213" i="1" s="1"/>
  <c r="AP213" i="1" s="1"/>
  <c r="AN214" i="1"/>
  <c r="AO214" i="1" s="1"/>
  <c r="AP214" i="1" s="1"/>
  <c r="AN215" i="1"/>
  <c r="AO215" i="1" s="1"/>
  <c r="AP215" i="1" s="1"/>
  <c r="AN216" i="1"/>
  <c r="AO216" i="1" s="1"/>
  <c r="AP216" i="1" s="1"/>
  <c r="AN217" i="1"/>
  <c r="AO217" i="1" s="1"/>
  <c r="AP217" i="1" s="1"/>
  <c r="AN218" i="1"/>
  <c r="AO218" i="1" s="1"/>
  <c r="AP218" i="1" s="1"/>
  <c r="AN219" i="1"/>
  <c r="AO219" i="1" s="1"/>
  <c r="AP219" i="1" s="1"/>
  <c r="AN220" i="1"/>
  <c r="AO220" i="1" s="1"/>
  <c r="AP220" i="1" s="1"/>
  <c r="AN221" i="1"/>
  <c r="AO221" i="1" s="1"/>
  <c r="AP221" i="1" s="1"/>
  <c r="AN222" i="1"/>
  <c r="AO222" i="1" s="1"/>
  <c r="AP222" i="1" s="1"/>
  <c r="AN223" i="1"/>
  <c r="AO223" i="1" s="1"/>
  <c r="AP223" i="1" s="1"/>
  <c r="AN224" i="1"/>
  <c r="AO224" i="1" s="1"/>
  <c r="AP224" i="1" s="1"/>
  <c r="AN225" i="1"/>
  <c r="AO225" i="1" s="1"/>
  <c r="AP225" i="1" s="1"/>
  <c r="AN226" i="1"/>
  <c r="AO226" i="1" s="1"/>
  <c r="AP226" i="1" s="1"/>
  <c r="AN227" i="1"/>
  <c r="AO227" i="1" s="1"/>
  <c r="AP227" i="1" s="1"/>
  <c r="AN228" i="1"/>
  <c r="AO228" i="1" s="1"/>
  <c r="AP228" i="1" s="1"/>
  <c r="AN229" i="1"/>
  <c r="AO229" i="1" s="1"/>
  <c r="AP229" i="1" s="1"/>
  <c r="AN230" i="1"/>
  <c r="AO230" i="1" s="1"/>
  <c r="AP230" i="1" s="1"/>
  <c r="AN231" i="1"/>
  <c r="AO231" i="1" s="1"/>
  <c r="AP231" i="1" s="1"/>
  <c r="AN232" i="1"/>
  <c r="AO232" i="1" s="1"/>
  <c r="AP232" i="1" s="1"/>
  <c r="AN233" i="1"/>
  <c r="AO233" i="1" s="1"/>
  <c r="AP233" i="1" s="1"/>
  <c r="AN234" i="1"/>
  <c r="AO234" i="1" s="1"/>
  <c r="AP234" i="1" s="1"/>
  <c r="AN235" i="1"/>
  <c r="AO235" i="1" s="1"/>
  <c r="AP235" i="1" s="1"/>
  <c r="AN236" i="1"/>
  <c r="AO236" i="1" s="1"/>
  <c r="AP236" i="1" s="1"/>
  <c r="AN237" i="1"/>
  <c r="AO237" i="1" s="1"/>
  <c r="AP237" i="1" s="1"/>
  <c r="AN238" i="1"/>
  <c r="AO238" i="1" s="1"/>
  <c r="AP238" i="1" s="1"/>
  <c r="AN239" i="1"/>
  <c r="AO239" i="1" s="1"/>
  <c r="AP239" i="1" s="1"/>
  <c r="AN240" i="1"/>
  <c r="AO240" i="1" s="1"/>
  <c r="AP240" i="1" s="1"/>
  <c r="AN241" i="1"/>
  <c r="AO241" i="1" s="1"/>
  <c r="AP241" i="1" s="1"/>
  <c r="AN242" i="1"/>
  <c r="AO242" i="1" s="1"/>
  <c r="AP242" i="1" s="1"/>
  <c r="AN243" i="1"/>
  <c r="AO243" i="1" s="1"/>
  <c r="AP243" i="1" s="1"/>
  <c r="AN244" i="1"/>
  <c r="AO244" i="1" s="1"/>
  <c r="AP244" i="1" s="1"/>
  <c r="AN245" i="1"/>
  <c r="AO245" i="1" s="1"/>
  <c r="AP245" i="1" s="1"/>
  <c r="AN246" i="1"/>
  <c r="AO246" i="1" s="1"/>
  <c r="AP246" i="1" s="1"/>
  <c r="AN247" i="1"/>
  <c r="AO247" i="1" s="1"/>
  <c r="AP247" i="1" s="1"/>
  <c r="AN248" i="1"/>
  <c r="AO248" i="1" s="1"/>
  <c r="AP248" i="1" s="1"/>
  <c r="AN249" i="1"/>
  <c r="AO249" i="1" s="1"/>
  <c r="AP249" i="1" s="1"/>
  <c r="AN250" i="1"/>
  <c r="AO250" i="1" s="1"/>
  <c r="AP250" i="1" s="1"/>
  <c r="AN251" i="1"/>
  <c r="AO251" i="1" s="1"/>
  <c r="AP251" i="1" s="1"/>
  <c r="AN252" i="1"/>
  <c r="AO252" i="1" s="1"/>
  <c r="AP252" i="1" s="1"/>
  <c r="AN253" i="1"/>
  <c r="AO253" i="1" s="1"/>
  <c r="AP253" i="1" s="1"/>
  <c r="AN254" i="1"/>
  <c r="AO254" i="1" s="1"/>
  <c r="AP254" i="1" s="1"/>
  <c r="AN255" i="1"/>
  <c r="AO255" i="1" s="1"/>
  <c r="AP255" i="1" s="1"/>
  <c r="AN256" i="1"/>
  <c r="AO256" i="1" s="1"/>
  <c r="AP256" i="1" s="1"/>
  <c r="AN257" i="1"/>
  <c r="AO257" i="1" s="1"/>
  <c r="AP257" i="1" s="1"/>
  <c r="AN258" i="1"/>
  <c r="AO258" i="1" s="1"/>
  <c r="AP258" i="1" s="1"/>
  <c r="AN259" i="1"/>
  <c r="AO259" i="1" s="1"/>
  <c r="AP259" i="1" s="1"/>
  <c r="AN260" i="1"/>
  <c r="AO260" i="1" s="1"/>
  <c r="AP260" i="1" s="1"/>
  <c r="AN261" i="1"/>
  <c r="AO261" i="1" s="1"/>
  <c r="AP261" i="1" s="1"/>
  <c r="AN262" i="1"/>
  <c r="AO262" i="1" s="1"/>
  <c r="AP262" i="1" s="1"/>
  <c r="AN263" i="1"/>
  <c r="AO263" i="1" s="1"/>
  <c r="AP263" i="1" s="1"/>
  <c r="AN264" i="1"/>
  <c r="AO264" i="1" s="1"/>
  <c r="AP264" i="1" s="1"/>
  <c r="AN265" i="1"/>
  <c r="AO265" i="1" s="1"/>
  <c r="AP265" i="1" s="1"/>
  <c r="AN266" i="1"/>
  <c r="AO266" i="1" s="1"/>
  <c r="AP266" i="1" s="1"/>
  <c r="AN267" i="1"/>
  <c r="AO267" i="1" s="1"/>
  <c r="AP267" i="1" s="1"/>
  <c r="AN268" i="1"/>
  <c r="AO268" i="1" s="1"/>
  <c r="AP268" i="1" s="1"/>
  <c r="AN269" i="1"/>
  <c r="AO269" i="1" s="1"/>
  <c r="AP269" i="1" s="1"/>
  <c r="AN270" i="1"/>
  <c r="AO270" i="1" s="1"/>
  <c r="AP270" i="1" s="1"/>
  <c r="AN271" i="1"/>
  <c r="AO271" i="1" s="1"/>
  <c r="AP271" i="1" s="1"/>
  <c r="AN272" i="1"/>
  <c r="AO272" i="1" s="1"/>
  <c r="AP272" i="1" s="1"/>
  <c r="AN273" i="1"/>
  <c r="AO273" i="1" s="1"/>
  <c r="AP273" i="1" s="1"/>
  <c r="AN274" i="1"/>
  <c r="AO274" i="1" s="1"/>
  <c r="AP274" i="1" s="1"/>
  <c r="AN275" i="1"/>
  <c r="AO275" i="1" s="1"/>
  <c r="AP275" i="1" s="1"/>
  <c r="AN276" i="1"/>
  <c r="AO276" i="1" s="1"/>
  <c r="AP276" i="1" s="1"/>
  <c r="AN277" i="1"/>
  <c r="AO277" i="1" s="1"/>
  <c r="AP277" i="1" s="1"/>
  <c r="AN278" i="1"/>
  <c r="AO278" i="1" s="1"/>
  <c r="AP278" i="1" s="1"/>
  <c r="AN279" i="1"/>
  <c r="AO279" i="1" s="1"/>
  <c r="AP279" i="1" s="1"/>
  <c r="AN280" i="1"/>
  <c r="AO280" i="1" s="1"/>
  <c r="AP280" i="1" s="1"/>
  <c r="AN281" i="1"/>
  <c r="AO281" i="1" s="1"/>
  <c r="AP281" i="1" s="1"/>
  <c r="AN282" i="1"/>
  <c r="AO282" i="1" s="1"/>
  <c r="AP282" i="1" s="1"/>
  <c r="AN283" i="1"/>
  <c r="AO283" i="1" s="1"/>
  <c r="AP283" i="1" s="1"/>
  <c r="AN284" i="1"/>
  <c r="AO284" i="1" s="1"/>
  <c r="AP284" i="1" s="1"/>
  <c r="AN285" i="1"/>
  <c r="AO285" i="1" s="1"/>
  <c r="AP285" i="1" s="1"/>
  <c r="AN286" i="1"/>
  <c r="AO286" i="1" s="1"/>
  <c r="AP286" i="1" s="1"/>
  <c r="AN287" i="1"/>
  <c r="AO287" i="1" s="1"/>
  <c r="AP287" i="1" s="1"/>
  <c r="AN288" i="1"/>
  <c r="AO288" i="1" s="1"/>
  <c r="AP288" i="1" s="1"/>
  <c r="AN289" i="1"/>
  <c r="AO289" i="1" s="1"/>
  <c r="AP289" i="1" s="1"/>
  <c r="AN290" i="1"/>
  <c r="AO290" i="1" s="1"/>
  <c r="AP290" i="1" s="1"/>
  <c r="AN291" i="1"/>
  <c r="AO291" i="1" s="1"/>
  <c r="AP291" i="1" s="1"/>
  <c r="AN292" i="1"/>
  <c r="AO292" i="1" s="1"/>
  <c r="AP292" i="1" s="1"/>
  <c r="AN293" i="1"/>
  <c r="AO293" i="1" s="1"/>
  <c r="AP293" i="1" s="1"/>
  <c r="AN294" i="1"/>
  <c r="AO294" i="1" s="1"/>
  <c r="AP294" i="1" s="1"/>
  <c r="AN295" i="1"/>
  <c r="AO295" i="1" s="1"/>
  <c r="AP295" i="1" s="1"/>
  <c r="AN296" i="1"/>
  <c r="AO296" i="1" s="1"/>
  <c r="AP296" i="1" s="1"/>
  <c r="AN297" i="1"/>
  <c r="AO297" i="1" s="1"/>
  <c r="AP297" i="1" s="1"/>
  <c r="AN298" i="1"/>
  <c r="AO298" i="1" s="1"/>
  <c r="AP298" i="1" s="1"/>
  <c r="AN299" i="1"/>
  <c r="AO299" i="1" s="1"/>
  <c r="AP299" i="1" s="1"/>
  <c r="AN300" i="1"/>
  <c r="AO300" i="1" s="1"/>
  <c r="AP300" i="1" s="1"/>
  <c r="AN301" i="1"/>
  <c r="AO301" i="1" s="1"/>
  <c r="AP301" i="1" s="1"/>
  <c r="AN302" i="1"/>
  <c r="AO302" i="1" s="1"/>
  <c r="AP302" i="1" s="1"/>
  <c r="AN303" i="1"/>
  <c r="AO303" i="1" s="1"/>
  <c r="AP303" i="1" s="1"/>
  <c r="AN304" i="1"/>
  <c r="AO304" i="1" s="1"/>
  <c r="AP304" i="1" s="1"/>
  <c r="AN305" i="1"/>
  <c r="AO305" i="1" s="1"/>
  <c r="AP305" i="1" s="1"/>
  <c r="AN306" i="1"/>
  <c r="AO306" i="1" s="1"/>
  <c r="AP306" i="1" s="1"/>
  <c r="AN307" i="1"/>
  <c r="AO307" i="1" s="1"/>
  <c r="AP307" i="1" s="1"/>
  <c r="AN308" i="1"/>
  <c r="AO308" i="1" s="1"/>
  <c r="AP308" i="1" s="1"/>
  <c r="AN309" i="1"/>
  <c r="AO309" i="1" s="1"/>
  <c r="AP309" i="1" s="1"/>
  <c r="AN310" i="1"/>
  <c r="AO310" i="1" s="1"/>
  <c r="AP310" i="1" s="1"/>
  <c r="AN311" i="1"/>
  <c r="AO311" i="1" s="1"/>
  <c r="AP311" i="1" s="1"/>
  <c r="AN312" i="1"/>
  <c r="AO312" i="1" s="1"/>
  <c r="AP312" i="1" s="1"/>
  <c r="AN313" i="1"/>
  <c r="AO313" i="1" s="1"/>
  <c r="AP313" i="1" s="1"/>
  <c r="AN314" i="1"/>
  <c r="AO314" i="1" s="1"/>
  <c r="AP314" i="1" s="1"/>
  <c r="AN315" i="1"/>
  <c r="AO315" i="1" s="1"/>
  <c r="AP315" i="1" s="1"/>
  <c r="AN316" i="1"/>
  <c r="AO316" i="1" s="1"/>
  <c r="AP316" i="1" s="1"/>
  <c r="AN317" i="1"/>
  <c r="AO317" i="1" s="1"/>
  <c r="AP317" i="1" s="1"/>
  <c r="AN318" i="1"/>
  <c r="AO318" i="1" s="1"/>
  <c r="AP318" i="1" s="1"/>
  <c r="AN319" i="1"/>
  <c r="AO319" i="1" s="1"/>
  <c r="AP319" i="1" s="1"/>
  <c r="AN320" i="1"/>
  <c r="AO320" i="1" s="1"/>
  <c r="AP320" i="1" s="1"/>
  <c r="AN321" i="1"/>
  <c r="AO321" i="1" s="1"/>
  <c r="AP321" i="1" s="1"/>
  <c r="AN322" i="1"/>
  <c r="AO322" i="1" s="1"/>
  <c r="AP322" i="1" s="1"/>
  <c r="AN323" i="1"/>
  <c r="AO323" i="1" s="1"/>
  <c r="AP323" i="1" s="1"/>
  <c r="AN324" i="1"/>
  <c r="AO324" i="1" s="1"/>
  <c r="AP324" i="1" s="1"/>
  <c r="AN325" i="1"/>
  <c r="AO325" i="1" s="1"/>
  <c r="AP325" i="1" s="1"/>
  <c r="AN326" i="1"/>
  <c r="AO326" i="1" s="1"/>
  <c r="AP326" i="1" s="1"/>
  <c r="AN327" i="1"/>
  <c r="AO327" i="1" s="1"/>
  <c r="AP327" i="1" s="1"/>
  <c r="AN328" i="1"/>
  <c r="AO328" i="1" s="1"/>
  <c r="AP328" i="1" s="1"/>
  <c r="AN329" i="1"/>
  <c r="AO329" i="1" s="1"/>
  <c r="AP329" i="1" s="1"/>
  <c r="AN330" i="1"/>
  <c r="AO330" i="1" s="1"/>
  <c r="AP330" i="1" s="1"/>
  <c r="AN331" i="1"/>
  <c r="AO331" i="1" s="1"/>
  <c r="AP331" i="1" s="1"/>
  <c r="AN332" i="1"/>
  <c r="AO332" i="1" s="1"/>
  <c r="AP332" i="1" s="1"/>
  <c r="AN333" i="1"/>
  <c r="AO333" i="1" s="1"/>
  <c r="AP333" i="1" s="1"/>
  <c r="AN334" i="1"/>
  <c r="AO334" i="1" s="1"/>
  <c r="AP334" i="1" s="1"/>
  <c r="AN335" i="1"/>
  <c r="AO335" i="1" s="1"/>
  <c r="AP335" i="1" s="1"/>
  <c r="AN336" i="1"/>
  <c r="AO336" i="1" s="1"/>
  <c r="AP336" i="1" s="1"/>
  <c r="AN337" i="1"/>
  <c r="AO337" i="1" s="1"/>
  <c r="AP337" i="1" s="1"/>
  <c r="AN338" i="1"/>
  <c r="AO338" i="1" s="1"/>
  <c r="AP338" i="1" s="1"/>
  <c r="AN339" i="1"/>
  <c r="AO339" i="1" s="1"/>
  <c r="AP339" i="1" s="1"/>
  <c r="AN340" i="1"/>
  <c r="AO340" i="1" s="1"/>
  <c r="AP340" i="1" s="1"/>
  <c r="AN341" i="1"/>
  <c r="AO341" i="1" s="1"/>
  <c r="AP341" i="1" s="1"/>
  <c r="AN342" i="1"/>
  <c r="AO342" i="1" s="1"/>
  <c r="AP342" i="1" s="1"/>
  <c r="AN343" i="1"/>
  <c r="AO343" i="1" s="1"/>
  <c r="AP343" i="1" s="1"/>
  <c r="AN344" i="1"/>
  <c r="AO344" i="1" s="1"/>
  <c r="AP344" i="1" s="1"/>
  <c r="AN345" i="1"/>
  <c r="AO345" i="1" s="1"/>
  <c r="AP345" i="1" s="1"/>
  <c r="AN346" i="1"/>
  <c r="AO346" i="1" s="1"/>
  <c r="AP346" i="1" s="1"/>
  <c r="AN347" i="1"/>
  <c r="AO347" i="1" s="1"/>
  <c r="AP347" i="1" s="1"/>
  <c r="AN348" i="1"/>
  <c r="AO348" i="1" s="1"/>
  <c r="AP348" i="1" s="1"/>
  <c r="AN349" i="1"/>
  <c r="AO349" i="1" s="1"/>
  <c r="AP349" i="1" s="1"/>
  <c r="AN350" i="1"/>
  <c r="AO350" i="1" s="1"/>
  <c r="AP350" i="1" s="1"/>
  <c r="AN351" i="1"/>
  <c r="AO351" i="1" s="1"/>
  <c r="AP351" i="1" s="1"/>
  <c r="AN352" i="1"/>
  <c r="AO352" i="1" s="1"/>
  <c r="AP352" i="1" s="1"/>
  <c r="AN353" i="1"/>
  <c r="AO353" i="1" s="1"/>
  <c r="AP353" i="1" s="1"/>
  <c r="AN354" i="1"/>
  <c r="AO354" i="1" s="1"/>
  <c r="AP354" i="1" s="1"/>
  <c r="AN355" i="1"/>
  <c r="AO355" i="1" s="1"/>
  <c r="AP355" i="1" s="1"/>
  <c r="AN356" i="1"/>
  <c r="AO356" i="1" s="1"/>
  <c r="AP356" i="1" s="1"/>
  <c r="AN357" i="1"/>
  <c r="AO357" i="1" s="1"/>
  <c r="AP357" i="1" s="1"/>
  <c r="AN358" i="1"/>
  <c r="AO358" i="1" s="1"/>
  <c r="AP358" i="1" s="1"/>
  <c r="AN359" i="1"/>
  <c r="AO359" i="1" s="1"/>
  <c r="AP359" i="1" s="1"/>
  <c r="AN360" i="1"/>
  <c r="AO360" i="1" s="1"/>
  <c r="AP360" i="1" s="1"/>
  <c r="AN361" i="1"/>
  <c r="AO361" i="1" s="1"/>
  <c r="AP361" i="1" s="1"/>
  <c r="AN362" i="1"/>
  <c r="AO362" i="1" s="1"/>
  <c r="AP362" i="1" s="1"/>
  <c r="AN363" i="1"/>
  <c r="AO363" i="1" s="1"/>
  <c r="AP363" i="1" s="1"/>
  <c r="AN364" i="1"/>
  <c r="AO364" i="1" s="1"/>
  <c r="AP364" i="1" s="1"/>
  <c r="AN365" i="1"/>
  <c r="AO365" i="1" s="1"/>
  <c r="AP365" i="1" s="1"/>
  <c r="AN366" i="1"/>
  <c r="AO366" i="1" s="1"/>
  <c r="AP366" i="1" s="1"/>
  <c r="AN367" i="1"/>
  <c r="AO367" i="1" s="1"/>
  <c r="AP367" i="1" s="1"/>
  <c r="AN368" i="1"/>
  <c r="AO368" i="1" s="1"/>
  <c r="AP368" i="1" s="1"/>
  <c r="AN369" i="1"/>
  <c r="AO369" i="1" s="1"/>
  <c r="AP369" i="1" s="1"/>
  <c r="AN370" i="1"/>
  <c r="AO370" i="1" s="1"/>
  <c r="AP370" i="1" s="1"/>
  <c r="AN371" i="1"/>
  <c r="AO371" i="1" s="1"/>
  <c r="AP371" i="1" s="1"/>
  <c r="AN372" i="1"/>
  <c r="AO372" i="1" s="1"/>
  <c r="AP372" i="1" s="1"/>
  <c r="AN373" i="1"/>
  <c r="AO373" i="1" s="1"/>
  <c r="AP373" i="1" s="1"/>
  <c r="AN374" i="1"/>
  <c r="AO374" i="1" s="1"/>
  <c r="AP374" i="1" s="1"/>
  <c r="AN375" i="1"/>
  <c r="AO375" i="1" s="1"/>
  <c r="AP375" i="1" s="1"/>
  <c r="AN376" i="1"/>
  <c r="AO376" i="1" s="1"/>
  <c r="AP376" i="1" s="1"/>
  <c r="AN377" i="1"/>
  <c r="AO377" i="1" s="1"/>
  <c r="AP377" i="1" s="1"/>
  <c r="AN378" i="1"/>
  <c r="AO378" i="1" s="1"/>
  <c r="AP378" i="1" s="1"/>
  <c r="AN379" i="1"/>
  <c r="AO379" i="1" s="1"/>
  <c r="AP379" i="1" s="1"/>
  <c r="AN380" i="1"/>
  <c r="AO380" i="1" s="1"/>
  <c r="AP380" i="1" s="1"/>
  <c r="AN381" i="1"/>
  <c r="AO381" i="1" s="1"/>
  <c r="AP381" i="1" s="1"/>
  <c r="AN382" i="1"/>
  <c r="AO382" i="1" s="1"/>
  <c r="AP382" i="1" s="1"/>
  <c r="AN383" i="1"/>
  <c r="AO383" i="1" s="1"/>
  <c r="AP383" i="1" s="1"/>
  <c r="AN384" i="1"/>
  <c r="AO384" i="1" s="1"/>
  <c r="AP384" i="1" s="1"/>
  <c r="AN385" i="1"/>
  <c r="AO385" i="1" s="1"/>
  <c r="AP385" i="1" s="1"/>
  <c r="AN386" i="1"/>
  <c r="AO386" i="1" s="1"/>
  <c r="AP386" i="1" s="1"/>
  <c r="AN387" i="1"/>
  <c r="AO387" i="1" s="1"/>
  <c r="AP387" i="1" s="1"/>
  <c r="AN388" i="1"/>
  <c r="AO388" i="1" s="1"/>
  <c r="AP388" i="1" s="1"/>
  <c r="AN389" i="1"/>
  <c r="AO389" i="1" s="1"/>
  <c r="AP389" i="1" s="1"/>
  <c r="AN390" i="1"/>
  <c r="AO390" i="1" s="1"/>
  <c r="AP390" i="1" s="1"/>
  <c r="AN391" i="1"/>
  <c r="AO391" i="1" s="1"/>
  <c r="AP391" i="1" s="1"/>
  <c r="AN392" i="1"/>
  <c r="AO392" i="1" s="1"/>
  <c r="AP392" i="1" s="1"/>
  <c r="AN393" i="1"/>
  <c r="AO393" i="1" s="1"/>
  <c r="AP393" i="1" s="1"/>
  <c r="AN394" i="1"/>
  <c r="AO394" i="1" s="1"/>
  <c r="AP394" i="1" s="1"/>
  <c r="AN395" i="1"/>
  <c r="AO395" i="1" s="1"/>
  <c r="AP395" i="1" s="1"/>
  <c r="AN396" i="1"/>
  <c r="AO396" i="1" s="1"/>
  <c r="AP396" i="1" s="1"/>
  <c r="AN397" i="1"/>
  <c r="AO397" i="1" s="1"/>
  <c r="AP397" i="1" s="1"/>
  <c r="AN398" i="1"/>
  <c r="AO398" i="1" s="1"/>
  <c r="AP398" i="1" s="1"/>
  <c r="AN399" i="1"/>
  <c r="AO399" i="1" s="1"/>
  <c r="AP399" i="1" s="1"/>
  <c r="AN400" i="1"/>
  <c r="AO400" i="1" s="1"/>
  <c r="AP400" i="1" s="1"/>
  <c r="AN401" i="1"/>
  <c r="AO401" i="1" s="1"/>
  <c r="AP401" i="1" s="1"/>
  <c r="AN402" i="1"/>
  <c r="AO402" i="1" s="1"/>
  <c r="AP402" i="1" s="1"/>
  <c r="AN403" i="1"/>
  <c r="AO403" i="1" s="1"/>
  <c r="AP403" i="1" s="1"/>
  <c r="AN404" i="1"/>
  <c r="AO404" i="1" s="1"/>
  <c r="AP404" i="1" s="1"/>
  <c r="AN405" i="1"/>
  <c r="AO405" i="1" s="1"/>
  <c r="AP405" i="1" s="1"/>
  <c r="AN406" i="1"/>
  <c r="AO406" i="1" s="1"/>
  <c r="AP406" i="1" s="1"/>
  <c r="AN407" i="1"/>
  <c r="AO407" i="1" s="1"/>
  <c r="AP407" i="1" s="1"/>
  <c r="AN408" i="1"/>
  <c r="AO408" i="1" s="1"/>
  <c r="AP408" i="1" s="1"/>
  <c r="AN409" i="1"/>
  <c r="AO409" i="1" s="1"/>
  <c r="AP409" i="1" s="1"/>
  <c r="AN410" i="1"/>
  <c r="AO410" i="1" s="1"/>
  <c r="AP410" i="1" s="1"/>
  <c r="AN411" i="1"/>
  <c r="AO411" i="1" s="1"/>
  <c r="AP411" i="1" s="1"/>
  <c r="AN412" i="1"/>
  <c r="AO412" i="1" s="1"/>
  <c r="AP412" i="1" s="1"/>
  <c r="AN413" i="1"/>
  <c r="AO413" i="1" s="1"/>
  <c r="AP413" i="1" s="1"/>
  <c r="AN414" i="1"/>
  <c r="AO414" i="1" s="1"/>
  <c r="AP414" i="1" s="1"/>
  <c r="AN415" i="1"/>
  <c r="AO415" i="1" s="1"/>
  <c r="AP415" i="1" s="1"/>
  <c r="AN416" i="1"/>
  <c r="AO416" i="1" s="1"/>
  <c r="AP416" i="1" s="1"/>
  <c r="AN417" i="1"/>
  <c r="AO417" i="1" s="1"/>
  <c r="AP417" i="1" s="1"/>
  <c r="AN418" i="1"/>
  <c r="AO418" i="1" s="1"/>
  <c r="AP418" i="1" s="1"/>
  <c r="AN419" i="1"/>
  <c r="AO419" i="1" s="1"/>
  <c r="AP419" i="1" s="1"/>
  <c r="AN420" i="1"/>
  <c r="AO420" i="1" s="1"/>
  <c r="AP420" i="1" s="1"/>
  <c r="AN421" i="1"/>
  <c r="AO421" i="1" s="1"/>
  <c r="AP421" i="1" s="1"/>
  <c r="AN422" i="1"/>
  <c r="AO422" i="1" s="1"/>
  <c r="AP422" i="1" s="1"/>
  <c r="AN423" i="1"/>
  <c r="AO423" i="1" s="1"/>
  <c r="AP423" i="1" s="1"/>
  <c r="AN424" i="1"/>
  <c r="AO424" i="1" s="1"/>
  <c r="AP424" i="1" s="1"/>
  <c r="AN425" i="1"/>
  <c r="AO425" i="1" s="1"/>
  <c r="AP425" i="1" s="1"/>
  <c r="AN426" i="1"/>
  <c r="AO426" i="1" s="1"/>
  <c r="AP426" i="1" s="1"/>
  <c r="AN427" i="1"/>
  <c r="AO427" i="1" s="1"/>
  <c r="AP427" i="1" s="1"/>
  <c r="AN428" i="1"/>
  <c r="AO428" i="1" s="1"/>
  <c r="AP428" i="1" s="1"/>
  <c r="AN429" i="1"/>
  <c r="AO429" i="1" s="1"/>
  <c r="AP429" i="1" s="1"/>
  <c r="AN430" i="1"/>
  <c r="AO430" i="1" s="1"/>
  <c r="AP430" i="1" s="1"/>
  <c r="AN431" i="1"/>
  <c r="AO431" i="1" s="1"/>
  <c r="AP431" i="1" s="1"/>
  <c r="AN432" i="1"/>
  <c r="AO432" i="1" s="1"/>
  <c r="AP432" i="1" s="1"/>
  <c r="AN433" i="1"/>
  <c r="AO433" i="1" s="1"/>
  <c r="AP433" i="1" s="1"/>
  <c r="AN434" i="1"/>
  <c r="AO434" i="1" s="1"/>
  <c r="AP434" i="1" s="1"/>
  <c r="AN435" i="1"/>
  <c r="AO435" i="1" s="1"/>
  <c r="AP435" i="1" s="1"/>
  <c r="AN436" i="1"/>
  <c r="AO436" i="1" s="1"/>
  <c r="AP436" i="1" s="1"/>
  <c r="AN437" i="1"/>
  <c r="AO437" i="1" s="1"/>
  <c r="AP437" i="1" s="1"/>
  <c r="AN438" i="1"/>
  <c r="AO438" i="1" s="1"/>
  <c r="AP438" i="1" s="1"/>
  <c r="AN439" i="1"/>
  <c r="AO439" i="1" s="1"/>
  <c r="AP439" i="1" s="1"/>
  <c r="AN440" i="1"/>
  <c r="AO440" i="1" s="1"/>
  <c r="AP440" i="1" s="1"/>
  <c r="AN441" i="1"/>
  <c r="AO441" i="1" s="1"/>
  <c r="AP441" i="1" s="1"/>
  <c r="AN442" i="1"/>
  <c r="AO442" i="1" s="1"/>
  <c r="AP442" i="1" s="1"/>
  <c r="AN443" i="1"/>
  <c r="AO443" i="1" s="1"/>
  <c r="AP443" i="1" s="1"/>
  <c r="AN444" i="1"/>
  <c r="AO444" i="1" s="1"/>
  <c r="AP444" i="1" s="1"/>
  <c r="AN445" i="1"/>
  <c r="AO445" i="1" s="1"/>
  <c r="AP445" i="1" s="1"/>
  <c r="AN446" i="1"/>
  <c r="AO446" i="1" s="1"/>
  <c r="AP446" i="1" s="1"/>
  <c r="AN447" i="1"/>
  <c r="AO447" i="1" s="1"/>
  <c r="AP447" i="1" s="1"/>
  <c r="AN448" i="1"/>
  <c r="AO448" i="1" s="1"/>
  <c r="AP448" i="1" s="1"/>
  <c r="AN449" i="1"/>
  <c r="AO449" i="1" s="1"/>
  <c r="AP449" i="1" s="1"/>
  <c r="AN450" i="1"/>
  <c r="AO450" i="1" s="1"/>
  <c r="AP450" i="1" s="1"/>
  <c r="AN451" i="1"/>
  <c r="AO451" i="1" s="1"/>
  <c r="AP451" i="1" s="1"/>
  <c r="AN452" i="1"/>
  <c r="AO452" i="1" s="1"/>
  <c r="AP452" i="1" s="1"/>
  <c r="AN453" i="1"/>
  <c r="AO453" i="1" s="1"/>
  <c r="AP453" i="1" s="1"/>
  <c r="AN454" i="1"/>
  <c r="AO454" i="1" s="1"/>
  <c r="AP454" i="1" s="1"/>
  <c r="AN455" i="1"/>
  <c r="AO455" i="1" s="1"/>
  <c r="AP455" i="1" s="1"/>
  <c r="AN456" i="1"/>
  <c r="AO456" i="1" s="1"/>
  <c r="AP456" i="1" s="1"/>
  <c r="AN457" i="1"/>
  <c r="AO457" i="1" s="1"/>
  <c r="AP457" i="1" s="1"/>
  <c r="AN458" i="1"/>
  <c r="AO458" i="1" s="1"/>
  <c r="AP458" i="1" s="1"/>
  <c r="AN459" i="1"/>
  <c r="AO459" i="1" s="1"/>
  <c r="AP459" i="1" s="1"/>
  <c r="AN460" i="1"/>
  <c r="AO460" i="1" s="1"/>
  <c r="AP460" i="1" s="1"/>
  <c r="AN461" i="1"/>
  <c r="AO461" i="1" s="1"/>
  <c r="AP461" i="1" s="1"/>
  <c r="AN462" i="1"/>
  <c r="AO462" i="1" s="1"/>
  <c r="AP462" i="1" s="1"/>
  <c r="AN463" i="1"/>
  <c r="AO463" i="1" s="1"/>
  <c r="AP463" i="1" s="1"/>
  <c r="AN464" i="1"/>
  <c r="AO464" i="1" s="1"/>
  <c r="AP464" i="1" s="1"/>
  <c r="AN465" i="1"/>
  <c r="AO465" i="1" s="1"/>
  <c r="AP465" i="1" s="1"/>
  <c r="AN466" i="1"/>
  <c r="AO466" i="1" s="1"/>
  <c r="AP466" i="1" s="1"/>
  <c r="AN467" i="1"/>
  <c r="AO467" i="1" s="1"/>
  <c r="AP467" i="1" s="1"/>
  <c r="AN468" i="1"/>
  <c r="AO468" i="1" s="1"/>
  <c r="AP468" i="1" s="1"/>
  <c r="AN469" i="1"/>
  <c r="AO469" i="1" s="1"/>
  <c r="AP469" i="1" s="1"/>
  <c r="AN470" i="1"/>
  <c r="AO470" i="1" s="1"/>
  <c r="AP470" i="1" s="1"/>
  <c r="AN471" i="1"/>
  <c r="AO471" i="1" s="1"/>
  <c r="AP471" i="1" s="1"/>
  <c r="AN472" i="1"/>
  <c r="AO472" i="1" s="1"/>
  <c r="AP472" i="1" s="1"/>
  <c r="AN473" i="1"/>
  <c r="AO473" i="1" s="1"/>
  <c r="AP473" i="1" s="1"/>
  <c r="AN474" i="1"/>
  <c r="AO474" i="1" s="1"/>
  <c r="AP474" i="1" s="1"/>
  <c r="AN475" i="1"/>
  <c r="AO475" i="1" s="1"/>
  <c r="AP475" i="1" s="1"/>
  <c r="AN476" i="1"/>
  <c r="AO476" i="1" s="1"/>
  <c r="AP476" i="1" s="1"/>
  <c r="AN477" i="1"/>
  <c r="AO477" i="1" s="1"/>
  <c r="AP477" i="1" s="1"/>
  <c r="AN478" i="1"/>
  <c r="AO478" i="1" s="1"/>
  <c r="AP478" i="1" s="1"/>
  <c r="AN479" i="1"/>
  <c r="AO479" i="1" s="1"/>
  <c r="AP479" i="1" s="1"/>
  <c r="AN480" i="1"/>
  <c r="AO480" i="1" s="1"/>
  <c r="AP480" i="1" s="1"/>
  <c r="AN481" i="1"/>
  <c r="AO481" i="1" s="1"/>
  <c r="AP481" i="1" s="1"/>
  <c r="AN482" i="1"/>
  <c r="AO482" i="1" s="1"/>
  <c r="AP482" i="1" s="1"/>
  <c r="AN483" i="1"/>
  <c r="AO483" i="1" s="1"/>
  <c r="AP483" i="1" s="1"/>
  <c r="AN484" i="1"/>
  <c r="AO484" i="1" s="1"/>
  <c r="AP484" i="1" s="1"/>
  <c r="AN485" i="1"/>
  <c r="AO485" i="1" s="1"/>
  <c r="AP485" i="1" s="1"/>
  <c r="AN486" i="1"/>
  <c r="AO486" i="1" s="1"/>
  <c r="AP486" i="1" s="1"/>
  <c r="AN487" i="1"/>
  <c r="AO487" i="1" s="1"/>
  <c r="AP487" i="1" s="1"/>
  <c r="AN488" i="1"/>
  <c r="AO488" i="1" s="1"/>
  <c r="AP488" i="1" s="1"/>
  <c r="AN489" i="1"/>
  <c r="AO489" i="1" s="1"/>
  <c r="AP489" i="1" s="1"/>
  <c r="AN490" i="1"/>
  <c r="AO490" i="1" s="1"/>
  <c r="AP490" i="1" s="1"/>
  <c r="AN491" i="1"/>
  <c r="AO491" i="1" s="1"/>
  <c r="AP491" i="1" s="1"/>
  <c r="AN492" i="1"/>
  <c r="AO492" i="1" s="1"/>
  <c r="AP492" i="1" s="1"/>
  <c r="AN493" i="1"/>
  <c r="AO493" i="1" s="1"/>
  <c r="AP493" i="1" s="1"/>
  <c r="AN494" i="1"/>
  <c r="AO494" i="1" s="1"/>
  <c r="AP494" i="1" s="1"/>
  <c r="AN495" i="1"/>
  <c r="AO495" i="1" s="1"/>
  <c r="AP495" i="1" s="1"/>
  <c r="AN496" i="1"/>
  <c r="AO496" i="1" s="1"/>
  <c r="AP496" i="1" s="1"/>
  <c r="AN497" i="1"/>
  <c r="AO497" i="1" s="1"/>
  <c r="AP497" i="1" s="1"/>
  <c r="AN498" i="1"/>
  <c r="AO498" i="1" s="1"/>
  <c r="AP498" i="1" s="1"/>
  <c r="AN499" i="1"/>
  <c r="AO499" i="1" s="1"/>
  <c r="AP499" i="1" s="1"/>
  <c r="AN2" i="1"/>
  <c r="AO2" i="1" s="1"/>
  <c r="X3" i="1"/>
  <c r="X4" i="1"/>
  <c r="X5" i="1"/>
  <c r="X6" i="1"/>
  <c r="AU6" i="1" s="1"/>
  <c r="AV6" i="1" s="1"/>
  <c r="AW6" i="1" s="1"/>
  <c r="AX6" i="1" s="1"/>
  <c r="X7" i="1"/>
  <c r="X8" i="1"/>
  <c r="X9" i="1"/>
  <c r="X10" i="1"/>
  <c r="X11" i="1"/>
  <c r="X12" i="1"/>
  <c r="X13" i="1"/>
  <c r="AU13" i="1" s="1"/>
  <c r="AV13" i="1" s="1"/>
  <c r="AW13" i="1" s="1"/>
  <c r="AX13" i="1" s="1"/>
  <c r="X14" i="1"/>
  <c r="X15" i="1"/>
  <c r="X16" i="1"/>
  <c r="X17" i="1"/>
  <c r="X18" i="1"/>
  <c r="AU18" i="1" s="1"/>
  <c r="AV18" i="1" s="1"/>
  <c r="AW18" i="1" s="1"/>
  <c r="AX18" i="1" s="1"/>
  <c r="X19" i="1"/>
  <c r="X20" i="1"/>
  <c r="X21" i="1"/>
  <c r="AU21" i="1" s="1"/>
  <c r="AV21" i="1" s="1"/>
  <c r="AW21" i="1" s="1"/>
  <c r="AX21" i="1" s="1"/>
  <c r="X22" i="1"/>
  <c r="AU22" i="1" s="1"/>
  <c r="AV22" i="1" s="1"/>
  <c r="AW22" i="1" s="1"/>
  <c r="AX22" i="1" s="1"/>
  <c r="X23" i="1"/>
  <c r="X24" i="1"/>
  <c r="X25" i="1"/>
  <c r="X26" i="1"/>
  <c r="AU26" i="1" s="1"/>
  <c r="AV26" i="1" s="1"/>
  <c r="AW26" i="1" s="1"/>
  <c r="AX26" i="1" s="1"/>
  <c r="X27" i="1"/>
  <c r="X28" i="1"/>
  <c r="X29" i="1"/>
  <c r="X30" i="1"/>
  <c r="X31" i="1"/>
  <c r="X32" i="1"/>
  <c r="X33" i="1"/>
  <c r="X34" i="1"/>
  <c r="AU34" i="1" s="1"/>
  <c r="AV34" i="1" s="1"/>
  <c r="AW34" i="1" s="1"/>
  <c r="AX34" i="1" s="1"/>
  <c r="X35" i="1"/>
  <c r="AU35" i="1" s="1"/>
  <c r="AV35" i="1" s="1"/>
  <c r="AW35" i="1" s="1"/>
  <c r="AX35" i="1" s="1"/>
  <c r="X36" i="1"/>
  <c r="AU36" i="1" s="1"/>
  <c r="AV36" i="1" s="1"/>
  <c r="AW36" i="1" s="1"/>
  <c r="AX36" i="1" s="1"/>
  <c r="X37" i="1"/>
  <c r="X38" i="1"/>
  <c r="AU38" i="1" s="1"/>
  <c r="AV38" i="1" s="1"/>
  <c r="AW38" i="1" s="1"/>
  <c r="AX38" i="1" s="1"/>
  <c r="X39" i="1"/>
  <c r="X40" i="1"/>
  <c r="X41" i="1"/>
  <c r="X42" i="1"/>
  <c r="X43" i="1"/>
  <c r="X44" i="1"/>
  <c r="X45" i="1"/>
  <c r="AU45" i="1" s="1"/>
  <c r="AV45" i="1" s="1"/>
  <c r="AW45" i="1" s="1"/>
  <c r="AX45" i="1" s="1"/>
  <c r="X46" i="1"/>
  <c r="X47" i="1"/>
  <c r="X48" i="1"/>
  <c r="X49" i="1"/>
  <c r="X50" i="1"/>
  <c r="X51" i="1"/>
  <c r="X52" i="1"/>
  <c r="X53" i="1"/>
  <c r="X54" i="1"/>
  <c r="AU54" i="1" s="1"/>
  <c r="AV54" i="1" s="1"/>
  <c r="AW54" i="1" s="1"/>
  <c r="AX54" i="1" s="1"/>
  <c r="X55" i="1"/>
  <c r="AU55" i="1" s="1"/>
  <c r="AV55" i="1" s="1"/>
  <c r="AW55" i="1" s="1"/>
  <c r="AX55" i="1" s="1"/>
  <c r="X56" i="1"/>
  <c r="X57" i="1"/>
  <c r="X58" i="1"/>
  <c r="X59" i="1"/>
  <c r="X60" i="1"/>
  <c r="X61" i="1"/>
  <c r="X62" i="1"/>
  <c r="X63" i="1"/>
  <c r="X64" i="1"/>
  <c r="X65" i="1"/>
  <c r="X66" i="1"/>
  <c r="AU66" i="1" s="1"/>
  <c r="AV66" i="1" s="1"/>
  <c r="AW66" i="1" s="1"/>
  <c r="AX66" i="1" s="1"/>
  <c r="X67" i="1"/>
  <c r="X68" i="1"/>
  <c r="X69" i="1"/>
  <c r="X70" i="1"/>
  <c r="X71" i="1"/>
  <c r="AU71" i="1" s="1"/>
  <c r="AV71" i="1" s="1"/>
  <c r="AW71" i="1" s="1"/>
  <c r="AX71" i="1" s="1"/>
  <c r="X72" i="1"/>
  <c r="X73" i="1"/>
  <c r="X74" i="1"/>
  <c r="X75" i="1"/>
  <c r="X76" i="1"/>
  <c r="X77" i="1"/>
  <c r="X78" i="1"/>
  <c r="AU78" i="1" s="1"/>
  <c r="AV78" i="1" s="1"/>
  <c r="AW78" i="1" s="1"/>
  <c r="AX78" i="1" s="1"/>
  <c r="X79" i="1"/>
  <c r="X80" i="1"/>
  <c r="X81" i="1"/>
  <c r="X82" i="1"/>
  <c r="AU82" i="1" s="1"/>
  <c r="AV82" i="1" s="1"/>
  <c r="AW82" i="1" s="1"/>
  <c r="AX82" i="1" s="1"/>
  <c r="X83" i="1"/>
  <c r="X84" i="1"/>
  <c r="X85" i="1"/>
  <c r="X86" i="1"/>
  <c r="X87" i="1"/>
  <c r="X88" i="1"/>
  <c r="X89" i="1"/>
  <c r="X90" i="1"/>
  <c r="X91" i="1"/>
  <c r="X92" i="1"/>
  <c r="AU92" i="1" s="1"/>
  <c r="AV92" i="1" s="1"/>
  <c r="AW92" i="1" s="1"/>
  <c r="AX92" i="1" s="1"/>
  <c r="X93" i="1"/>
  <c r="X94" i="1"/>
  <c r="X95" i="1"/>
  <c r="X96" i="1"/>
  <c r="X97" i="1"/>
  <c r="X98" i="1"/>
  <c r="X99" i="1"/>
  <c r="AU99" i="1" s="1"/>
  <c r="AV99" i="1" s="1"/>
  <c r="AW99" i="1" s="1"/>
  <c r="AX99" i="1" s="1"/>
  <c r="X100" i="1"/>
  <c r="X101" i="1"/>
  <c r="AU101" i="1" s="1"/>
  <c r="AV101" i="1" s="1"/>
  <c r="AW101" i="1" s="1"/>
  <c r="AX101" i="1" s="1"/>
  <c r="X102" i="1"/>
  <c r="X103" i="1"/>
  <c r="AU103" i="1" s="1"/>
  <c r="AV103" i="1" s="1"/>
  <c r="AW103" i="1" s="1"/>
  <c r="AX103" i="1" s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AU124" i="1" s="1"/>
  <c r="AV124" i="1" s="1"/>
  <c r="AW124" i="1" s="1"/>
  <c r="AX124" i="1" s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AU141" i="1" s="1"/>
  <c r="AV141" i="1" s="1"/>
  <c r="AW141" i="1" s="1"/>
  <c r="AX141" i="1" s="1"/>
  <c r="X142" i="1"/>
  <c r="X143" i="1"/>
  <c r="X144" i="1"/>
  <c r="X145" i="1"/>
  <c r="X146" i="1"/>
  <c r="X147" i="1"/>
  <c r="AU147" i="1" s="1"/>
  <c r="AV147" i="1" s="1"/>
  <c r="AW147" i="1" s="1"/>
  <c r="AX147" i="1" s="1"/>
  <c r="X148" i="1"/>
  <c r="X149" i="1"/>
  <c r="X150" i="1"/>
  <c r="X151" i="1"/>
  <c r="AU151" i="1" s="1"/>
  <c r="AV151" i="1" s="1"/>
  <c r="AW151" i="1" s="1"/>
  <c r="AX151" i="1" s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AU178" i="1" s="1"/>
  <c r="AV178" i="1" s="1"/>
  <c r="AW178" i="1" s="1"/>
  <c r="AX178" i="1" s="1"/>
  <c r="X179" i="1"/>
  <c r="X180" i="1"/>
  <c r="AU180" i="1" s="1"/>
  <c r="AV180" i="1" s="1"/>
  <c r="AW180" i="1" s="1"/>
  <c r="AX180" i="1" s="1"/>
  <c r="X181" i="1"/>
  <c r="X182" i="1"/>
  <c r="AU182" i="1" s="1"/>
  <c r="AV182" i="1" s="1"/>
  <c r="AW182" i="1" s="1"/>
  <c r="AX182" i="1" s="1"/>
  <c r="X183" i="1"/>
  <c r="AU183" i="1" s="1"/>
  <c r="AV183" i="1" s="1"/>
  <c r="AW183" i="1" s="1"/>
  <c r="AX183" i="1" s="1"/>
  <c r="X184" i="1"/>
  <c r="X185" i="1"/>
  <c r="X186" i="1"/>
  <c r="X187" i="1"/>
  <c r="AU187" i="1" s="1"/>
  <c r="AV187" i="1" s="1"/>
  <c r="AW187" i="1" s="1"/>
  <c r="AX187" i="1" s="1"/>
  <c r="X188" i="1"/>
  <c r="X189" i="1"/>
  <c r="AU189" i="1" s="1"/>
  <c r="AV189" i="1" s="1"/>
  <c r="AW189" i="1" s="1"/>
  <c r="AX189" i="1" s="1"/>
  <c r="X190" i="1"/>
  <c r="X191" i="1"/>
  <c r="AU191" i="1" s="1"/>
  <c r="AV191" i="1" s="1"/>
  <c r="AW191" i="1" s="1"/>
  <c r="AX191" i="1" s="1"/>
  <c r="X192" i="1"/>
  <c r="X193" i="1"/>
  <c r="X194" i="1"/>
  <c r="AU194" i="1" s="1"/>
  <c r="AV194" i="1" s="1"/>
  <c r="AW194" i="1" s="1"/>
  <c r="AX194" i="1" s="1"/>
  <c r="X195" i="1"/>
  <c r="X196" i="1"/>
  <c r="AU196" i="1" s="1"/>
  <c r="AV196" i="1" s="1"/>
  <c r="AW196" i="1" s="1"/>
  <c r="AX196" i="1" s="1"/>
  <c r="X197" i="1"/>
  <c r="AU197" i="1" s="1"/>
  <c r="AV197" i="1" s="1"/>
  <c r="AW197" i="1" s="1"/>
  <c r="AX197" i="1" s="1"/>
  <c r="X198" i="1"/>
  <c r="X199" i="1"/>
  <c r="AU199" i="1" s="1"/>
  <c r="AV199" i="1" s="1"/>
  <c r="AW199" i="1" s="1"/>
  <c r="AX199" i="1" s="1"/>
  <c r="X200" i="1"/>
  <c r="X201" i="1"/>
  <c r="X202" i="1"/>
  <c r="X203" i="1"/>
  <c r="AU203" i="1" s="1"/>
  <c r="AV203" i="1" s="1"/>
  <c r="AW203" i="1" s="1"/>
  <c r="AX203" i="1" s="1"/>
  <c r="X204" i="1"/>
  <c r="X205" i="1"/>
  <c r="AU205" i="1" s="1"/>
  <c r="AV205" i="1" s="1"/>
  <c r="AW205" i="1" s="1"/>
  <c r="AX205" i="1" s="1"/>
  <c r="X206" i="1"/>
  <c r="X207" i="1"/>
  <c r="X208" i="1"/>
  <c r="X209" i="1"/>
  <c r="X210" i="1"/>
  <c r="X211" i="1"/>
  <c r="X212" i="1"/>
  <c r="AU212" i="1" s="1"/>
  <c r="AV212" i="1" s="1"/>
  <c r="AW212" i="1" s="1"/>
  <c r="AX212" i="1" s="1"/>
  <c r="X213" i="1"/>
  <c r="X214" i="1"/>
  <c r="X215" i="1"/>
  <c r="X216" i="1"/>
  <c r="X217" i="1"/>
  <c r="X218" i="1"/>
  <c r="X219" i="1"/>
  <c r="X220" i="1"/>
  <c r="X221" i="1"/>
  <c r="AU221" i="1" s="1"/>
  <c r="AV221" i="1" s="1"/>
  <c r="AW221" i="1" s="1"/>
  <c r="AX221" i="1" s="1"/>
  <c r="X222" i="1"/>
  <c r="X223" i="1"/>
  <c r="AU223" i="1" s="1"/>
  <c r="AV223" i="1" s="1"/>
  <c r="AW223" i="1" s="1"/>
  <c r="AX223" i="1" s="1"/>
  <c r="X224" i="1"/>
  <c r="AU224" i="1" s="1"/>
  <c r="AV224" i="1" s="1"/>
  <c r="AW224" i="1" s="1"/>
  <c r="AX224" i="1" s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AU242" i="1" s="1"/>
  <c r="AV242" i="1" s="1"/>
  <c r="AW242" i="1" s="1"/>
  <c r="AX242" i="1" s="1"/>
  <c r="X243" i="1"/>
  <c r="X244" i="1"/>
  <c r="X245" i="1"/>
  <c r="X246" i="1"/>
  <c r="X247" i="1"/>
  <c r="X248" i="1"/>
  <c r="X249" i="1"/>
  <c r="X250" i="1"/>
  <c r="AU250" i="1" s="1"/>
  <c r="AV250" i="1" s="1"/>
  <c r="AW250" i="1" s="1"/>
  <c r="AX250" i="1" s="1"/>
  <c r="X251" i="1"/>
  <c r="AU251" i="1" s="1"/>
  <c r="AV251" i="1" s="1"/>
  <c r="AW251" i="1" s="1"/>
  <c r="AX251" i="1" s="1"/>
  <c r="X252" i="1"/>
  <c r="AU252" i="1" s="1"/>
  <c r="AV252" i="1" s="1"/>
  <c r="AW252" i="1" s="1"/>
  <c r="AX252" i="1" s="1"/>
  <c r="X253" i="1"/>
  <c r="X254" i="1"/>
  <c r="X255" i="1"/>
  <c r="X256" i="1"/>
  <c r="X257" i="1"/>
  <c r="X258" i="1"/>
  <c r="AU258" i="1" s="1"/>
  <c r="AV258" i="1" s="1"/>
  <c r="AW258" i="1" s="1"/>
  <c r="AX258" i="1" s="1"/>
  <c r="X259" i="1"/>
  <c r="X260" i="1"/>
  <c r="X261" i="1"/>
  <c r="X262" i="1"/>
  <c r="X263" i="1"/>
  <c r="X264" i="1"/>
  <c r="X265" i="1"/>
  <c r="X266" i="1"/>
  <c r="X267" i="1"/>
  <c r="X268" i="1"/>
  <c r="AU268" i="1" s="1"/>
  <c r="AV268" i="1" s="1"/>
  <c r="AW268" i="1" s="1"/>
  <c r="AX268" i="1" s="1"/>
  <c r="X269" i="1"/>
  <c r="X270" i="1"/>
  <c r="X271" i="1"/>
  <c r="X272" i="1"/>
  <c r="X273" i="1"/>
  <c r="X274" i="1"/>
  <c r="X275" i="1"/>
  <c r="X276" i="1"/>
  <c r="X277" i="1"/>
  <c r="AU277" i="1" s="1"/>
  <c r="AV277" i="1" s="1"/>
  <c r="AW277" i="1" s="1"/>
  <c r="AX277" i="1" s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AU294" i="1" s="1"/>
  <c r="AV294" i="1" s="1"/>
  <c r="AW294" i="1" s="1"/>
  <c r="AX294" i="1" s="1"/>
  <c r="X295" i="1"/>
  <c r="AU295" i="1" s="1"/>
  <c r="AV295" i="1" s="1"/>
  <c r="AW295" i="1" s="1"/>
  <c r="AX295" i="1" s="1"/>
  <c r="X296" i="1"/>
  <c r="X297" i="1"/>
  <c r="X298" i="1"/>
  <c r="X299" i="1"/>
  <c r="AU299" i="1" s="1"/>
  <c r="AV299" i="1" s="1"/>
  <c r="AW299" i="1" s="1"/>
  <c r="AX299" i="1" s="1"/>
  <c r="X300" i="1"/>
  <c r="AU300" i="1" s="1"/>
  <c r="AV300" i="1" s="1"/>
  <c r="AW300" i="1" s="1"/>
  <c r="AX300" i="1" s="1"/>
  <c r="X301" i="1"/>
  <c r="X302" i="1"/>
  <c r="AU302" i="1" s="1"/>
  <c r="AV302" i="1" s="1"/>
  <c r="AW302" i="1" s="1"/>
  <c r="AX302" i="1" s="1"/>
  <c r="X303" i="1"/>
  <c r="X304" i="1"/>
  <c r="X305" i="1"/>
  <c r="X306" i="1"/>
  <c r="X307" i="1"/>
  <c r="AU307" i="1" s="1"/>
  <c r="AV307" i="1" s="1"/>
  <c r="AW307" i="1" s="1"/>
  <c r="AX307" i="1" s="1"/>
  <c r="X308" i="1"/>
  <c r="X309" i="1"/>
  <c r="AU309" i="1" s="1"/>
  <c r="AV309" i="1" s="1"/>
  <c r="AW309" i="1" s="1"/>
  <c r="AX309" i="1" s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AU332" i="1" s="1"/>
  <c r="AV332" i="1" s="1"/>
  <c r="AW332" i="1" s="1"/>
  <c r="AX332" i="1" s="1"/>
  <c r="X333" i="1"/>
  <c r="X334" i="1"/>
  <c r="X335" i="1"/>
  <c r="X336" i="1"/>
  <c r="X337" i="1"/>
  <c r="X338" i="1"/>
  <c r="X339" i="1"/>
  <c r="X340" i="1"/>
  <c r="AU340" i="1" s="1"/>
  <c r="AV340" i="1" s="1"/>
  <c r="AW340" i="1" s="1"/>
  <c r="AX340" i="1" s="1"/>
  <c r="X341" i="1"/>
  <c r="X342" i="1"/>
  <c r="X343" i="1"/>
  <c r="X344" i="1"/>
  <c r="X345" i="1"/>
  <c r="X346" i="1"/>
  <c r="X347" i="1"/>
  <c r="X348" i="1"/>
  <c r="AU348" i="1" s="1"/>
  <c r="AV348" i="1" s="1"/>
  <c r="AW348" i="1" s="1"/>
  <c r="AX348" i="1" s="1"/>
  <c r="X349" i="1"/>
  <c r="X350" i="1"/>
  <c r="X351" i="1"/>
  <c r="X352" i="1"/>
  <c r="X353" i="1"/>
  <c r="X354" i="1"/>
  <c r="AU354" i="1" s="1"/>
  <c r="AV354" i="1" s="1"/>
  <c r="AW354" i="1" s="1"/>
  <c r="AX354" i="1" s="1"/>
  <c r="X355" i="1"/>
  <c r="AU355" i="1" s="1"/>
  <c r="AV355" i="1" s="1"/>
  <c r="AW355" i="1" s="1"/>
  <c r="AX355" i="1" s="1"/>
  <c r="X356" i="1"/>
  <c r="AU356" i="1" s="1"/>
  <c r="AV356" i="1" s="1"/>
  <c r="AW356" i="1" s="1"/>
  <c r="AX356" i="1" s="1"/>
  <c r="X357" i="1"/>
  <c r="AU357" i="1" s="1"/>
  <c r="AV357" i="1" s="1"/>
  <c r="AW357" i="1" s="1"/>
  <c r="AX357" i="1" s="1"/>
  <c r="X358" i="1"/>
  <c r="X359" i="1"/>
  <c r="AU359" i="1" s="1"/>
  <c r="AV359" i="1" s="1"/>
  <c r="AW359" i="1" s="1"/>
  <c r="AX359" i="1" s="1"/>
  <c r="X360" i="1"/>
  <c r="X361" i="1"/>
  <c r="X362" i="1"/>
  <c r="X363" i="1"/>
  <c r="X364" i="1"/>
  <c r="AU364" i="1" s="1"/>
  <c r="AV364" i="1" s="1"/>
  <c r="AW364" i="1" s="1"/>
  <c r="AX364" i="1" s="1"/>
  <c r="X365" i="1"/>
  <c r="AU365" i="1" s="1"/>
  <c r="AV365" i="1" s="1"/>
  <c r="AW365" i="1" s="1"/>
  <c r="AX365" i="1" s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AU387" i="1" s="1"/>
  <c r="AV387" i="1" s="1"/>
  <c r="AW387" i="1" s="1"/>
  <c r="AX387" i="1" s="1"/>
  <c r="X388" i="1"/>
  <c r="X389" i="1"/>
  <c r="AU389" i="1" s="1"/>
  <c r="AV389" i="1" s="1"/>
  <c r="AW389" i="1" s="1"/>
  <c r="AX389" i="1" s="1"/>
  <c r="X390" i="1"/>
  <c r="X391" i="1"/>
  <c r="X392" i="1"/>
  <c r="X393" i="1"/>
  <c r="X394" i="1"/>
  <c r="X395" i="1"/>
  <c r="X396" i="1"/>
  <c r="X397" i="1"/>
  <c r="AU397" i="1" s="1"/>
  <c r="AV397" i="1" s="1"/>
  <c r="AW397" i="1" s="1"/>
  <c r="AX397" i="1" s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AU422" i="1" s="1"/>
  <c r="AV422" i="1" s="1"/>
  <c r="AW422" i="1" s="1"/>
  <c r="AX422" i="1" s="1"/>
  <c r="X423" i="1"/>
  <c r="X424" i="1"/>
  <c r="X425" i="1"/>
  <c r="X426" i="1"/>
  <c r="X427" i="1"/>
  <c r="X428" i="1"/>
  <c r="X429" i="1"/>
  <c r="X430" i="1"/>
  <c r="X431" i="1"/>
  <c r="AU431" i="1" s="1"/>
  <c r="AV431" i="1" s="1"/>
  <c r="AW431" i="1" s="1"/>
  <c r="AX431" i="1" s="1"/>
  <c r="X432" i="1"/>
  <c r="X433" i="1"/>
  <c r="X434" i="1"/>
  <c r="X435" i="1"/>
  <c r="X436" i="1"/>
  <c r="AU436" i="1" s="1"/>
  <c r="AV436" i="1" s="1"/>
  <c r="AW436" i="1" s="1"/>
  <c r="AX436" i="1" s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AU453" i="1" s="1"/>
  <c r="AV453" i="1" s="1"/>
  <c r="AW453" i="1" s="1"/>
  <c r="AX453" i="1" s="1"/>
  <c r="X454" i="1"/>
  <c r="X455" i="1"/>
  <c r="X456" i="1"/>
  <c r="X457" i="1"/>
  <c r="X458" i="1"/>
  <c r="X459" i="1"/>
  <c r="AU459" i="1" s="1"/>
  <c r="AV459" i="1" s="1"/>
  <c r="AW459" i="1" s="1"/>
  <c r="AX459" i="1" s="1"/>
  <c r="X460" i="1"/>
  <c r="AU460" i="1" s="1"/>
  <c r="AV460" i="1" s="1"/>
  <c r="AW460" i="1" s="1"/>
  <c r="AX460" i="1" s="1"/>
  <c r="X461" i="1"/>
  <c r="X462" i="1"/>
  <c r="X463" i="1"/>
  <c r="X464" i="1"/>
  <c r="X465" i="1"/>
  <c r="X466" i="1"/>
  <c r="X467" i="1"/>
  <c r="X468" i="1"/>
  <c r="X469" i="1"/>
  <c r="AU469" i="1" s="1"/>
  <c r="AV469" i="1" s="1"/>
  <c r="AW469" i="1" s="1"/>
  <c r="AX469" i="1" s="1"/>
  <c r="X470" i="1"/>
  <c r="X471" i="1"/>
  <c r="X472" i="1"/>
  <c r="X473" i="1"/>
  <c r="X474" i="1"/>
  <c r="AU474" i="1" s="1"/>
  <c r="AV474" i="1" s="1"/>
  <c r="AW474" i="1" s="1"/>
  <c r="AX474" i="1" s="1"/>
  <c r="X475" i="1"/>
  <c r="AU475" i="1" s="1"/>
  <c r="AV475" i="1" s="1"/>
  <c r="AW475" i="1" s="1"/>
  <c r="AX475" i="1" s="1"/>
  <c r="X476" i="1"/>
  <c r="X477" i="1"/>
  <c r="X478" i="1"/>
  <c r="X479" i="1"/>
  <c r="X480" i="1"/>
  <c r="AU480" i="1" s="1"/>
  <c r="AV480" i="1" s="1"/>
  <c r="AW480" i="1" s="1"/>
  <c r="AX480" i="1" s="1"/>
  <c r="X481" i="1"/>
  <c r="X482" i="1"/>
  <c r="X483" i="1"/>
  <c r="AU483" i="1" s="1"/>
  <c r="AV483" i="1" s="1"/>
  <c r="AW483" i="1" s="1"/>
  <c r="AX483" i="1" s="1"/>
  <c r="X484" i="1"/>
  <c r="X485" i="1"/>
  <c r="AU485" i="1" s="1"/>
  <c r="AV485" i="1" s="1"/>
  <c r="AW485" i="1" s="1"/>
  <c r="AX485" i="1" s="1"/>
  <c r="X486" i="1"/>
  <c r="AU486" i="1" s="1"/>
  <c r="AV486" i="1" s="1"/>
  <c r="AW486" i="1" s="1"/>
  <c r="AX486" i="1" s="1"/>
  <c r="X487" i="1"/>
  <c r="X488" i="1"/>
  <c r="X489" i="1"/>
  <c r="X490" i="1"/>
  <c r="AU490" i="1" s="1"/>
  <c r="AV490" i="1" s="1"/>
  <c r="AW490" i="1" s="1"/>
  <c r="AX490" i="1" s="1"/>
  <c r="X491" i="1"/>
  <c r="X492" i="1"/>
  <c r="X493" i="1"/>
  <c r="AU493" i="1" s="1"/>
  <c r="AV493" i="1" s="1"/>
  <c r="AW493" i="1" s="1"/>
  <c r="AX493" i="1" s="1"/>
  <c r="X494" i="1"/>
  <c r="X495" i="1"/>
  <c r="X496" i="1"/>
  <c r="X497" i="1"/>
  <c r="X498" i="1"/>
  <c r="AU498" i="1" s="1"/>
  <c r="AV498" i="1" s="1"/>
  <c r="AW498" i="1" s="1"/>
  <c r="AX498" i="1" s="1"/>
  <c r="X499" i="1"/>
  <c r="AR3" i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AR22" i="1" s="1"/>
  <c r="AS22" i="1" s="1"/>
  <c r="AQ23" i="1"/>
  <c r="AR23" i="1" s="1"/>
  <c r="AS23" i="1" s="1"/>
  <c r="AQ24" i="1"/>
  <c r="AR24" i="1" s="1"/>
  <c r="AS24" i="1" s="1"/>
  <c r="AQ25" i="1"/>
  <c r="AR25" i="1" s="1"/>
  <c r="AS25" i="1" s="1"/>
  <c r="AQ26" i="1"/>
  <c r="AR26" i="1" s="1"/>
  <c r="AS26" i="1" s="1"/>
  <c r="AQ27" i="1"/>
  <c r="AR27" i="1" s="1"/>
  <c r="AS27" i="1" s="1"/>
  <c r="AQ28" i="1"/>
  <c r="AR28" i="1" s="1"/>
  <c r="AS28" i="1" s="1"/>
  <c r="AQ29" i="1"/>
  <c r="AR29" i="1" s="1"/>
  <c r="AS29" i="1" s="1"/>
  <c r="AQ30" i="1"/>
  <c r="AR30" i="1" s="1"/>
  <c r="AS30" i="1" s="1"/>
  <c r="AQ31" i="1"/>
  <c r="AR31" i="1" s="1"/>
  <c r="AS31" i="1" s="1"/>
  <c r="AQ32" i="1"/>
  <c r="AR32" i="1" s="1"/>
  <c r="AS32" i="1" s="1"/>
  <c r="AQ33" i="1"/>
  <c r="AR33" i="1" s="1"/>
  <c r="AS33" i="1" s="1"/>
  <c r="AQ34" i="1"/>
  <c r="AR34" i="1" s="1"/>
  <c r="AS34" i="1" s="1"/>
  <c r="AQ35" i="1"/>
  <c r="AR35" i="1" s="1"/>
  <c r="AS35" i="1" s="1"/>
  <c r="AQ36" i="1"/>
  <c r="AR36" i="1" s="1"/>
  <c r="AS36" i="1" s="1"/>
  <c r="AQ37" i="1"/>
  <c r="AR37" i="1" s="1"/>
  <c r="AS37" i="1" s="1"/>
  <c r="AQ38" i="1"/>
  <c r="AR38" i="1" s="1"/>
  <c r="AS38" i="1" s="1"/>
  <c r="AQ39" i="1"/>
  <c r="AR39" i="1" s="1"/>
  <c r="AS39" i="1" s="1"/>
  <c r="AQ40" i="1"/>
  <c r="AR40" i="1" s="1"/>
  <c r="AS40" i="1" s="1"/>
  <c r="AQ41" i="1"/>
  <c r="AR41" i="1" s="1"/>
  <c r="AS41" i="1" s="1"/>
  <c r="AQ42" i="1"/>
  <c r="AR42" i="1" s="1"/>
  <c r="AS42" i="1" s="1"/>
  <c r="AQ43" i="1"/>
  <c r="AR43" i="1" s="1"/>
  <c r="AS43" i="1" s="1"/>
  <c r="AQ44" i="1"/>
  <c r="AR44" i="1" s="1"/>
  <c r="AS44" i="1" s="1"/>
  <c r="AQ45" i="1"/>
  <c r="AR45" i="1" s="1"/>
  <c r="AS45" i="1" s="1"/>
  <c r="AQ46" i="1"/>
  <c r="AR46" i="1" s="1"/>
  <c r="AS46" i="1" s="1"/>
  <c r="AQ47" i="1"/>
  <c r="AR47" i="1" s="1"/>
  <c r="AS47" i="1" s="1"/>
  <c r="AQ48" i="1"/>
  <c r="AR48" i="1" s="1"/>
  <c r="AS48" i="1" s="1"/>
  <c r="AQ49" i="1"/>
  <c r="AR49" i="1" s="1"/>
  <c r="AS49" i="1" s="1"/>
  <c r="AQ50" i="1"/>
  <c r="AR50" i="1" s="1"/>
  <c r="AS50" i="1" s="1"/>
  <c r="AQ51" i="1"/>
  <c r="AR51" i="1" s="1"/>
  <c r="AS51" i="1" s="1"/>
  <c r="AQ52" i="1"/>
  <c r="AR52" i="1" s="1"/>
  <c r="AS52" i="1" s="1"/>
  <c r="AQ53" i="1"/>
  <c r="AR53" i="1" s="1"/>
  <c r="AS53" i="1" s="1"/>
  <c r="AQ54" i="1"/>
  <c r="AR54" i="1" s="1"/>
  <c r="AS54" i="1" s="1"/>
  <c r="AQ55" i="1"/>
  <c r="AR55" i="1" s="1"/>
  <c r="AS55" i="1" s="1"/>
  <c r="AQ56" i="1"/>
  <c r="AR56" i="1" s="1"/>
  <c r="AS56" i="1" s="1"/>
  <c r="AQ57" i="1"/>
  <c r="AR57" i="1" s="1"/>
  <c r="AS57" i="1" s="1"/>
  <c r="AQ58" i="1"/>
  <c r="AR58" i="1" s="1"/>
  <c r="AS58" i="1" s="1"/>
  <c r="AQ59" i="1"/>
  <c r="AR59" i="1" s="1"/>
  <c r="AS59" i="1" s="1"/>
  <c r="AQ60" i="1"/>
  <c r="AR60" i="1" s="1"/>
  <c r="AS60" i="1" s="1"/>
  <c r="AQ61" i="1"/>
  <c r="AR61" i="1" s="1"/>
  <c r="AS61" i="1" s="1"/>
  <c r="AQ62" i="1"/>
  <c r="AR62" i="1" s="1"/>
  <c r="AS62" i="1" s="1"/>
  <c r="AQ63" i="1"/>
  <c r="AR63" i="1" s="1"/>
  <c r="AS63" i="1" s="1"/>
  <c r="AQ64" i="1"/>
  <c r="AR64" i="1" s="1"/>
  <c r="AS64" i="1" s="1"/>
  <c r="AQ65" i="1"/>
  <c r="AR65" i="1" s="1"/>
  <c r="AS65" i="1" s="1"/>
  <c r="AQ66" i="1"/>
  <c r="AR66" i="1" s="1"/>
  <c r="AS66" i="1" s="1"/>
  <c r="AQ67" i="1"/>
  <c r="AR67" i="1" s="1"/>
  <c r="AS67" i="1" s="1"/>
  <c r="AQ68" i="1"/>
  <c r="AR68" i="1" s="1"/>
  <c r="AS68" i="1" s="1"/>
  <c r="AQ69" i="1"/>
  <c r="AR69" i="1" s="1"/>
  <c r="AS69" i="1" s="1"/>
  <c r="AQ70" i="1"/>
  <c r="AR70" i="1" s="1"/>
  <c r="AS70" i="1" s="1"/>
  <c r="AQ71" i="1"/>
  <c r="AR71" i="1" s="1"/>
  <c r="AS71" i="1" s="1"/>
  <c r="AQ72" i="1"/>
  <c r="AR72" i="1" s="1"/>
  <c r="AS72" i="1" s="1"/>
  <c r="AQ73" i="1"/>
  <c r="AR73" i="1" s="1"/>
  <c r="AS73" i="1" s="1"/>
  <c r="AQ74" i="1"/>
  <c r="AR74" i="1" s="1"/>
  <c r="AS74" i="1" s="1"/>
  <c r="AQ75" i="1"/>
  <c r="AR75" i="1" s="1"/>
  <c r="AS75" i="1" s="1"/>
  <c r="AQ76" i="1"/>
  <c r="AR76" i="1" s="1"/>
  <c r="AS76" i="1" s="1"/>
  <c r="AQ77" i="1"/>
  <c r="AR77" i="1" s="1"/>
  <c r="AS77" i="1" s="1"/>
  <c r="AQ78" i="1"/>
  <c r="AR78" i="1" s="1"/>
  <c r="AS78" i="1" s="1"/>
  <c r="AQ79" i="1"/>
  <c r="AR79" i="1" s="1"/>
  <c r="AS79" i="1" s="1"/>
  <c r="AQ80" i="1"/>
  <c r="AR80" i="1" s="1"/>
  <c r="AS80" i="1" s="1"/>
  <c r="AQ81" i="1"/>
  <c r="AR81" i="1" s="1"/>
  <c r="AS81" i="1" s="1"/>
  <c r="AQ82" i="1"/>
  <c r="AR82" i="1" s="1"/>
  <c r="AS82" i="1" s="1"/>
  <c r="AQ83" i="1"/>
  <c r="AR83" i="1" s="1"/>
  <c r="AS83" i="1" s="1"/>
  <c r="AQ84" i="1"/>
  <c r="AR84" i="1" s="1"/>
  <c r="AS84" i="1" s="1"/>
  <c r="AQ85" i="1"/>
  <c r="AR85" i="1" s="1"/>
  <c r="AS85" i="1" s="1"/>
  <c r="AQ86" i="1"/>
  <c r="AR86" i="1" s="1"/>
  <c r="AS86" i="1" s="1"/>
  <c r="AQ87" i="1"/>
  <c r="AR87" i="1" s="1"/>
  <c r="AS87" i="1" s="1"/>
  <c r="AQ88" i="1"/>
  <c r="AR88" i="1" s="1"/>
  <c r="AS88" i="1" s="1"/>
  <c r="AQ89" i="1"/>
  <c r="AR89" i="1" s="1"/>
  <c r="AS89" i="1" s="1"/>
  <c r="AQ90" i="1"/>
  <c r="AR90" i="1" s="1"/>
  <c r="AS90" i="1" s="1"/>
  <c r="AQ91" i="1"/>
  <c r="AR91" i="1" s="1"/>
  <c r="AS91" i="1" s="1"/>
  <c r="AQ92" i="1"/>
  <c r="AR92" i="1" s="1"/>
  <c r="AS92" i="1" s="1"/>
  <c r="AQ93" i="1"/>
  <c r="AR93" i="1" s="1"/>
  <c r="AS93" i="1" s="1"/>
  <c r="AQ94" i="1"/>
  <c r="AR94" i="1" s="1"/>
  <c r="AS94" i="1" s="1"/>
  <c r="AQ95" i="1"/>
  <c r="AR95" i="1" s="1"/>
  <c r="AS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S99" i="1" s="1"/>
  <c r="AQ100" i="1"/>
  <c r="AR100" i="1" s="1"/>
  <c r="AS100" i="1" s="1"/>
  <c r="AQ101" i="1"/>
  <c r="AR101" i="1" s="1"/>
  <c r="AS101" i="1" s="1"/>
  <c r="AQ102" i="1"/>
  <c r="AR102" i="1" s="1"/>
  <c r="AS102" i="1" s="1"/>
  <c r="AQ103" i="1"/>
  <c r="AR103" i="1" s="1"/>
  <c r="AS103" i="1" s="1"/>
  <c r="AQ104" i="1"/>
  <c r="AR104" i="1" s="1"/>
  <c r="AS104" i="1" s="1"/>
  <c r="AQ105" i="1"/>
  <c r="AR105" i="1" s="1"/>
  <c r="AS105" i="1" s="1"/>
  <c r="AQ106" i="1"/>
  <c r="AR106" i="1" s="1"/>
  <c r="AS106" i="1" s="1"/>
  <c r="AQ107" i="1"/>
  <c r="AR107" i="1" s="1"/>
  <c r="AS107" i="1" s="1"/>
  <c r="AQ108" i="1"/>
  <c r="AR108" i="1" s="1"/>
  <c r="AS108" i="1" s="1"/>
  <c r="AQ109" i="1"/>
  <c r="AR109" i="1" s="1"/>
  <c r="AS109" i="1" s="1"/>
  <c r="AQ110" i="1"/>
  <c r="AR110" i="1" s="1"/>
  <c r="AS110" i="1" s="1"/>
  <c r="AQ111" i="1"/>
  <c r="AR111" i="1" s="1"/>
  <c r="AS111" i="1" s="1"/>
  <c r="AQ112" i="1"/>
  <c r="AR112" i="1" s="1"/>
  <c r="AS112" i="1" s="1"/>
  <c r="AQ113" i="1"/>
  <c r="AR113" i="1" s="1"/>
  <c r="AS113" i="1" s="1"/>
  <c r="AQ114" i="1"/>
  <c r="AR114" i="1" s="1"/>
  <c r="AS114" i="1" s="1"/>
  <c r="AQ115" i="1"/>
  <c r="AR115" i="1" s="1"/>
  <c r="AS115" i="1" s="1"/>
  <c r="AQ116" i="1"/>
  <c r="AR116" i="1" s="1"/>
  <c r="AS116" i="1" s="1"/>
  <c r="AQ117" i="1"/>
  <c r="AR117" i="1" s="1"/>
  <c r="AS117" i="1" s="1"/>
  <c r="AQ118" i="1"/>
  <c r="AR118" i="1" s="1"/>
  <c r="AS118" i="1" s="1"/>
  <c r="AQ119" i="1"/>
  <c r="AR119" i="1" s="1"/>
  <c r="AS119" i="1" s="1"/>
  <c r="AQ120" i="1"/>
  <c r="AR120" i="1" s="1"/>
  <c r="AS120" i="1" s="1"/>
  <c r="AQ121" i="1"/>
  <c r="AR121" i="1" s="1"/>
  <c r="AS121" i="1" s="1"/>
  <c r="AQ122" i="1"/>
  <c r="AR122" i="1" s="1"/>
  <c r="AS122" i="1" s="1"/>
  <c r="AQ123" i="1"/>
  <c r="AR123" i="1" s="1"/>
  <c r="AS123" i="1" s="1"/>
  <c r="AQ124" i="1"/>
  <c r="AR124" i="1" s="1"/>
  <c r="AS124" i="1" s="1"/>
  <c r="AQ125" i="1"/>
  <c r="AR125" i="1" s="1"/>
  <c r="AS125" i="1" s="1"/>
  <c r="AQ126" i="1"/>
  <c r="AR126" i="1" s="1"/>
  <c r="AS126" i="1" s="1"/>
  <c r="AQ127" i="1"/>
  <c r="AR127" i="1" s="1"/>
  <c r="AS127" i="1" s="1"/>
  <c r="AQ128" i="1"/>
  <c r="AR128" i="1" s="1"/>
  <c r="AS128" i="1" s="1"/>
  <c r="AQ129" i="1"/>
  <c r="AR129" i="1" s="1"/>
  <c r="AS129" i="1" s="1"/>
  <c r="AQ130" i="1"/>
  <c r="AR130" i="1" s="1"/>
  <c r="AS130" i="1" s="1"/>
  <c r="AQ131" i="1"/>
  <c r="AR131" i="1" s="1"/>
  <c r="AS131" i="1" s="1"/>
  <c r="AQ132" i="1"/>
  <c r="AR132" i="1" s="1"/>
  <c r="AS132" i="1" s="1"/>
  <c r="AQ133" i="1"/>
  <c r="AR133" i="1" s="1"/>
  <c r="AS133" i="1" s="1"/>
  <c r="AQ134" i="1"/>
  <c r="AR134" i="1" s="1"/>
  <c r="AS134" i="1" s="1"/>
  <c r="AQ135" i="1"/>
  <c r="AR135" i="1" s="1"/>
  <c r="AS135" i="1" s="1"/>
  <c r="AQ136" i="1"/>
  <c r="AR136" i="1" s="1"/>
  <c r="AS136" i="1" s="1"/>
  <c r="AQ137" i="1"/>
  <c r="AR137" i="1" s="1"/>
  <c r="AS137" i="1" s="1"/>
  <c r="AQ138" i="1"/>
  <c r="AR138" i="1" s="1"/>
  <c r="AS138" i="1" s="1"/>
  <c r="AQ139" i="1"/>
  <c r="AR139" i="1" s="1"/>
  <c r="AS139" i="1" s="1"/>
  <c r="AQ140" i="1"/>
  <c r="AR140" i="1" s="1"/>
  <c r="AS140" i="1" s="1"/>
  <c r="AQ141" i="1"/>
  <c r="AR141" i="1" s="1"/>
  <c r="AS141" i="1" s="1"/>
  <c r="AQ142" i="1"/>
  <c r="AR142" i="1" s="1"/>
  <c r="AS142" i="1" s="1"/>
  <c r="AQ143" i="1"/>
  <c r="AR143" i="1" s="1"/>
  <c r="AS143" i="1" s="1"/>
  <c r="AQ144" i="1"/>
  <c r="AR144" i="1" s="1"/>
  <c r="AS144" i="1" s="1"/>
  <c r="AQ145" i="1"/>
  <c r="AR145" i="1" s="1"/>
  <c r="AS145" i="1" s="1"/>
  <c r="AQ146" i="1"/>
  <c r="AR146" i="1" s="1"/>
  <c r="AS146" i="1" s="1"/>
  <c r="AQ147" i="1"/>
  <c r="AR147" i="1" s="1"/>
  <c r="AS147" i="1" s="1"/>
  <c r="AQ148" i="1"/>
  <c r="AR148" i="1" s="1"/>
  <c r="AS148" i="1" s="1"/>
  <c r="AQ149" i="1"/>
  <c r="AR149" i="1" s="1"/>
  <c r="AS149" i="1" s="1"/>
  <c r="AQ150" i="1"/>
  <c r="AR150" i="1" s="1"/>
  <c r="AS150" i="1" s="1"/>
  <c r="AQ151" i="1"/>
  <c r="AR151" i="1" s="1"/>
  <c r="AS151" i="1" s="1"/>
  <c r="AQ152" i="1"/>
  <c r="AR152" i="1" s="1"/>
  <c r="AS152" i="1" s="1"/>
  <c r="AQ153" i="1"/>
  <c r="AR153" i="1" s="1"/>
  <c r="AS153" i="1" s="1"/>
  <c r="AQ154" i="1"/>
  <c r="AR154" i="1" s="1"/>
  <c r="AS154" i="1" s="1"/>
  <c r="AQ155" i="1"/>
  <c r="AR155" i="1" s="1"/>
  <c r="AS155" i="1" s="1"/>
  <c r="AQ156" i="1"/>
  <c r="AR156" i="1" s="1"/>
  <c r="AS156" i="1" s="1"/>
  <c r="AQ157" i="1"/>
  <c r="AR157" i="1" s="1"/>
  <c r="AS157" i="1" s="1"/>
  <c r="AQ158" i="1"/>
  <c r="AR158" i="1" s="1"/>
  <c r="AS158" i="1" s="1"/>
  <c r="AQ159" i="1"/>
  <c r="AR159" i="1" s="1"/>
  <c r="AS159" i="1" s="1"/>
  <c r="AQ160" i="1"/>
  <c r="AR160" i="1" s="1"/>
  <c r="AS160" i="1" s="1"/>
  <c r="AQ161" i="1"/>
  <c r="AR161" i="1" s="1"/>
  <c r="AS161" i="1" s="1"/>
  <c r="AQ162" i="1"/>
  <c r="AR162" i="1" s="1"/>
  <c r="AS162" i="1" s="1"/>
  <c r="AQ163" i="1"/>
  <c r="AR163" i="1" s="1"/>
  <c r="AS163" i="1" s="1"/>
  <c r="AQ164" i="1"/>
  <c r="AR164" i="1" s="1"/>
  <c r="AS164" i="1" s="1"/>
  <c r="AQ165" i="1"/>
  <c r="AR165" i="1" s="1"/>
  <c r="AS165" i="1" s="1"/>
  <c r="AQ166" i="1"/>
  <c r="AR166" i="1" s="1"/>
  <c r="AS166" i="1" s="1"/>
  <c r="AQ167" i="1"/>
  <c r="AR167" i="1" s="1"/>
  <c r="AS167" i="1" s="1"/>
  <c r="AQ168" i="1"/>
  <c r="AR168" i="1" s="1"/>
  <c r="AS168" i="1" s="1"/>
  <c r="AQ169" i="1"/>
  <c r="AR169" i="1" s="1"/>
  <c r="AS169" i="1" s="1"/>
  <c r="AQ170" i="1"/>
  <c r="AR170" i="1" s="1"/>
  <c r="AS170" i="1" s="1"/>
  <c r="AQ171" i="1"/>
  <c r="AR171" i="1" s="1"/>
  <c r="AS171" i="1" s="1"/>
  <c r="AQ172" i="1"/>
  <c r="AR172" i="1" s="1"/>
  <c r="AS172" i="1" s="1"/>
  <c r="AQ173" i="1"/>
  <c r="AR173" i="1" s="1"/>
  <c r="AS173" i="1" s="1"/>
  <c r="AQ174" i="1"/>
  <c r="AR174" i="1" s="1"/>
  <c r="AS174" i="1" s="1"/>
  <c r="AQ175" i="1"/>
  <c r="AR175" i="1" s="1"/>
  <c r="AS175" i="1" s="1"/>
  <c r="AQ176" i="1"/>
  <c r="AR176" i="1" s="1"/>
  <c r="AS176" i="1" s="1"/>
  <c r="AQ177" i="1"/>
  <c r="AR177" i="1" s="1"/>
  <c r="AS177" i="1" s="1"/>
  <c r="AQ178" i="1"/>
  <c r="AR178" i="1" s="1"/>
  <c r="AS178" i="1" s="1"/>
  <c r="AQ179" i="1"/>
  <c r="AR179" i="1" s="1"/>
  <c r="AS179" i="1" s="1"/>
  <c r="AQ180" i="1"/>
  <c r="AR180" i="1" s="1"/>
  <c r="AS180" i="1" s="1"/>
  <c r="AQ181" i="1"/>
  <c r="AR181" i="1" s="1"/>
  <c r="AS181" i="1" s="1"/>
  <c r="AQ182" i="1"/>
  <c r="AR182" i="1" s="1"/>
  <c r="AS182" i="1" s="1"/>
  <c r="AQ183" i="1"/>
  <c r="AR183" i="1" s="1"/>
  <c r="AS183" i="1" s="1"/>
  <c r="AQ184" i="1"/>
  <c r="AR184" i="1" s="1"/>
  <c r="AS184" i="1" s="1"/>
  <c r="AQ185" i="1"/>
  <c r="AR185" i="1" s="1"/>
  <c r="AS185" i="1" s="1"/>
  <c r="AQ186" i="1"/>
  <c r="AR186" i="1" s="1"/>
  <c r="AS186" i="1" s="1"/>
  <c r="AQ187" i="1"/>
  <c r="AR187" i="1" s="1"/>
  <c r="AS187" i="1" s="1"/>
  <c r="AQ188" i="1"/>
  <c r="AR188" i="1" s="1"/>
  <c r="AS188" i="1" s="1"/>
  <c r="AQ189" i="1"/>
  <c r="AR189" i="1" s="1"/>
  <c r="AS189" i="1" s="1"/>
  <c r="AQ190" i="1"/>
  <c r="AR190" i="1" s="1"/>
  <c r="AS190" i="1" s="1"/>
  <c r="AQ191" i="1"/>
  <c r="AR191" i="1" s="1"/>
  <c r="AS191" i="1" s="1"/>
  <c r="AQ192" i="1"/>
  <c r="AR192" i="1" s="1"/>
  <c r="AS192" i="1" s="1"/>
  <c r="AQ193" i="1"/>
  <c r="AR193" i="1" s="1"/>
  <c r="AS193" i="1" s="1"/>
  <c r="AQ194" i="1"/>
  <c r="AR194" i="1" s="1"/>
  <c r="AS194" i="1" s="1"/>
  <c r="AQ195" i="1"/>
  <c r="AR195" i="1" s="1"/>
  <c r="AS195" i="1" s="1"/>
  <c r="AQ196" i="1"/>
  <c r="AR196" i="1" s="1"/>
  <c r="AS196" i="1" s="1"/>
  <c r="AQ197" i="1"/>
  <c r="AR197" i="1" s="1"/>
  <c r="AS197" i="1" s="1"/>
  <c r="AQ198" i="1"/>
  <c r="AR198" i="1" s="1"/>
  <c r="AS198" i="1" s="1"/>
  <c r="AQ199" i="1"/>
  <c r="AR199" i="1" s="1"/>
  <c r="AS199" i="1" s="1"/>
  <c r="AQ200" i="1"/>
  <c r="AR200" i="1" s="1"/>
  <c r="AS200" i="1" s="1"/>
  <c r="AQ201" i="1"/>
  <c r="AR201" i="1" s="1"/>
  <c r="AS201" i="1" s="1"/>
  <c r="AQ202" i="1"/>
  <c r="AR202" i="1" s="1"/>
  <c r="AS202" i="1" s="1"/>
  <c r="AQ203" i="1"/>
  <c r="AR203" i="1" s="1"/>
  <c r="AS203" i="1" s="1"/>
  <c r="AQ204" i="1"/>
  <c r="AR204" i="1" s="1"/>
  <c r="AS204" i="1" s="1"/>
  <c r="AQ205" i="1"/>
  <c r="AR205" i="1" s="1"/>
  <c r="AS205" i="1" s="1"/>
  <c r="AQ206" i="1"/>
  <c r="AR206" i="1" s="1"/>
  <c r="AS206" i="1" s="1"/>
  <c r="AQ207" i="1"/>
  <c r="AR207" i="1" s="1"/>
  <c r="AS207" i="1" s="1"/>
  <c r="AQ208" i="1"/>
  <c r="AR208" i="1" s="1"/>
  <c r="AS208" i="1" s="1"/>
  <c r="AQ209" i="1"/>
  <c r="AR209" i="1" s="1"/>
  <c r="AS209" i="1" s="1"/>
  <c r="AQ210" i="1"/>
  <c r="AR210" i="1" s="1"/>
  <c r="AS210" i="1" s="1"/>
  <c r="AQ211" i="1"/>
  <c r="AR211" i="1" s="1"/>
  <c r="AS211" i="1" s="1"/>
  <c r="AQ212" i="1"/>
  <c r="AR212" i="1" s="1"/>
  <c r="AS212" i="1" s="1"/>
  <c r="AQ213" i="1"/>
  <c r="AR213" i="1" s="1"/>
  <c r="AS213" i="1" s="1"/>
  <c r="AQ214" i="1"/>
  <c r="AR214" i="1" s="1"/>
  <c r="AS214" i="1" s="1"/>
  <c r="AQ215" i="1"/>
  <c r="AR215" i="1" s="1"/>
  <c r="AS215" i="1" s="1"/>
  <c r="AQ216" i="1"/>
  <c r="AR216" i="1" s="1"/>
  <c r="AS216" i="1" s="1"/>
  <c r="AQ217" i="1"/>
  <c r="AR217" i="1" s="1"/>
  <c r="AS217" i="1" s="1"/>
  <c r="AQ218" i="1"/>
  <c r="AR218" i="1" s="1"/>
  <c r="AS218" i="1" s="1"/>
  <c r="AQ219" i="1"/>
  <c r="AR219" i="1" s="1"/>
  <c r="AS219" i="1" s="1"/>
  <c r="AQ220" i="1"/>
  <c r="AR220" i="1" s="1"/>
  <c r="AS220" i="1" s="1"/>
  <c r="AQ221" i="1"/>
  <c r="AR221" i="1" s="1"/>
  <c r="AS221" i="1" s="1"/>
  <c r="AQ222" i="1"/>
  <c r="AR222" i="1" s="1"/>
  <c r="AS222" i="1" s="1"/>
  <c r="AQ223" i="1"/>
  <c r="AR223" i="1" s="1"/>
  <c r="AS223" i="1" s="1"/>
  <c r="AQ224" i="1"/>
  <c r="AR224" i="1" s="1"/>
  <c r="AS224" i="1" s="1"/>
  <c r="AQ225" i="1"/>
  <c r="AR225" i="1" s="1"/>
  <c r="AS225" i="1" s="1"/>
  <c r="AQ226" i="1"/>
  <c r="AR226" i="1" s="1"/>
  <c r="AS226" i="1" s="1"/>
  <c r="AQ227" i="1"/>
  <c r="AR227" i="1" s="1"/>
  <c r="AS227" i="1" s="1"/>
  <c r="AQ228" i="1"/>
  <c r="AR228" i="1" s="1"/>
  <c r="AS228" i="1" s="1"/>
  <c r="AQ229" i="1"/>
  <c r="AR229" i="1" s="1"/>
  <c r="AS229" i="1" s="1"/>
  <c r="AQ230" i="1"/>
  <c r="AR230" i="1" s="1"/>
  <c r="AS230" i="1" s="1"/>
  <c r="AQ231" i="1"/>
  <c r="AR231" i="1" s="1"/>
  <c r="AS231" i="1" s="1"/>
  <c r="AQ232" i="1"/>
  <c r="AR232" i="1" s="1"/>
  <c r="AS232" i="1" s="1"/>
  <c r="AQ233" i="1"/>
  <c r="AR233" i="1" s="1"/>
  <c r="AS233" i="1" s="1"/>
  <c r="AQ234" i="1"/>
  <c r="AR234" i="1" s="1"/>
  <c r="AS234" i="1" s="1"/>
  <c r="AQ235" i="1"/>
  <c r="AR235" i="1" s="1"/>
  <c r="AS235" i="1" s="1"/>
  <c r="AQ236" i="1"/>
  <c r="AR236" i="1" s="1"/>
  <c r="AS236" i="1" s="1"/>
  <c r="AQ237" i="1"/>
  <c r="AR237" i="1" s="1"/>
  <c r="AS237" i="1" s="1"/>
  <c r="AQ238" i="1"/>
  <c r="AR238" i="1" s="1"/>
  <c r="AS238" i="1" s="1"/>
  <c r="AQ239" i="1"/>
  <c r="AR239" i="1" s="1"/>
  <c r="AS239" i="1" s="1"/>
  <c r="AQ240" i="1"/>
  <c r="AR240" i="1" s="1"/>
  <c r="AS240" i="1" s="1"/>
  <c r="AQ241" i="1"/>
  <c r="AR241" i="1" s="1"/>
  <c r="AS241" i="1" s="1"/>
  <c r="AQ242" i="1"/>
  <c r="AR242" i="1" s="1"/>
  <c r="AS242" i="1" s="1"/>
  <c r="AQ243" i="1"/>
  <c r="AR243" i="1" s="1"/>
  <c r="AS243" i="1" s="1"/>
  <c r="AQ244" i="1"/>
  <c r="AR244" i="1" s="1"/>
  <c r="AS244" i="1" s="1"/>
  <c r="AQ245" i="1"/>
  <c r="AR245" i="1" s="1"/>
  <c r="AS245" i="1" s="1"/>
  <c r="AQ246" i="1"/>
  <c r="AR246" i="1" s="1"/>
  <c r="AS246" i="1" s="1"/>
  <c r="AQ247" i="1"/>
  <c r="AR247" i="1" s="1"/>
  <c r="AS247" i="1" s="1"/>
  <c r="AQ248" i="1"/>
  <c r="AR248" i="1" s="1"/>
  <c r="AS248" i="1" s="1"/>
  <c r="AQ249" i="1"/>
  <c r="AR249" i="1" s="1"/>
  <c r="AS249" i="1" s="1"/>
  <c r="AQ250" i="1"/>
  <c r="AR250" i="1" s="1"/>
  <c r="AS250" i="1" s="1"/>
  <c r="AQ251" i="1"/>
  <c r="AR251" i="1" s="1"/>
  <c r="AS251" i="1" s="1"/>
  <c r="AQ252" i="1"/>
  <c r="AR252" i="1" s="1"/>
  <c r="AS252" i="1" s="1"/>
  <c r="AQ253" i="1"/>
  <c r="AR253" i="1" s="1"/>
  <c r="AS253" i="1" s="1"/>
  <c r="AQ254" i="1"/>
  <c r="AR254" i="1" s="1"/>
  <c r="AS254" i="1" s="1"/>
  <c r="AQ255" i="1"/>
  <c r="AR255" i="1" s="1"/>
  <c r="AS255" i="1" s="1"/>
  <c r="AQ256" i="1"/>
  <c r="AR256" i="1" s="1"/>
  <c r="AS256" i="1" s="1"/>
  <c r="AQ257" i="1"/>
  <c r="AR257" i="1" s="1"/>
  <c r="AS257" i="1" s="1"/>
  <c r="AQ258" i="1"/>
  <c r="AR258" i="1" s="1"/>
  <c r="AS258" i="1" s="1"/>
  <c r="AQ259" i="1"/>
  <c r="AR259" i="1" s="1"/>
  <c r="AS259" i="1" s="1"/>
  <c r="AQ260" i="1"/>
  <c r="AR260" i="1" s="1"/>
  <c r="AS260" i="1" s="1"/>
  <c r="AQ261" i="1"/>
  <c r="AR261" i="1" s="1"/>
  <c r="AS261" i="1" s="1"/>
  <c r="AQ262" i="1"/>
  <c r="AR262" i="1" s="1"/>
  <c r="AS262" i="1" s="1"/>
  <c r="AQ263" i="1"/>
  <c r="AR263" i="1" s="1"/>
  <c r="AS263" i="1" s="1"/>
  <c r="AQ264" i="1"/>
  <c r="AR264" i="1" s="1"/>
  <c r="AS264" i="1" s="1"/>
  <c r="AQ265" i="1"/>
  <c r="AR265" i="1" s="1"/>
  <c r="AS265" i="1" s="1"/>
  <c r="AQ266" i="1"/>
  <c r="AR266" i="1" s="1"/>
  <c r="AS266" i="1" s="1"/>
  <c r="AQ267" i="1"/>
  <c r="AR267" i="1" s="1"/>
  <c r="AS267" i="1" s="1"/>
  <c r="AQ268" i="1"/>
  <c r="AR268" i="1" s="1"/>
  <c r="AS268" i="1" s="1"/>
  <c r="AQ269" i="1"/>
  <c r="AR269" i="1" s="1"/>
  <c r="AS269" i="1" s="1"/>
  <c r="AQ270" i="1"/>
  <c r="AR270" i="1" s="1"/>
  <c r="AS270" i="1" s="1"/>
  <c r="AQ271" i="1"/>
  <c r="AR271" i="1" s="1"/>
  <c r="AS271" i="1" s="1"/>
  <c r="AQ272" i="1"/>
  <c r="AR272" i="1" s="1"/>
  <c r="AS272" i="1" s="1"/>
  <c r="AQ273" i="1"/>
  <c r="AR273" i="1" s="1"/>
  <c r="AS273" i="1" s="1"/>
  <c r="AQ274" i="1"/>
  <c r="AR274" i="1" s="1"/>
  <c r="AS274" i="1" s="1"/>
  <c r="AQ275" i="1"/>
  <c r="AR275" i="1" s="1"/>
  <c r="AS275" i="1" s="1"/>
  <c r="AQ276" i="1"/>
  <c r="AR276" i="1" s="1"/>
  <c r="AS276" i="1" s="1"/>
  <c r="AQ277" i="1"/>
  <c r="AR277" i="1" s="1"/>
  <c r="AS277" i="1" s="1"/>
  <c r="AQ278" i="1"/>
  <c r="AR278" i="1" s="1"/>
  <c r="AS278" i="1" s="1"/>
  <c r="AQ279" i="1"/>
  <c r="AR279" i="1" s="1"/>
  <c r="AS279" i="1" s="1"/>
  <c r="AQ280" i="1"/>
  <c r="AR280" i="1" s="1"/>
  <c r="AS280" i="1" s="1"/>
  <c r="AQ281" i="1"/>
  <c r="AR281" i="1" s="1"/>
  <c r="AS281" i="1" s="1"/>
  <c r="AQ282" i="1"/>
  <c r="AR282" i="1" s="1"/>
  <c r="AS282" i="1" s="1"/>
  <c r="AQ283" i="1"/>
  <c r="AR283" i="1" s="1"/>
  <c r="AS283" i="1" s="1"/>
  <c r="AQ284" i="1"/>
  <c r="AR284" i="1" s="1"/>
  <c r="AS284" i="1" s="1"/>
  <c r="AQ285" i="1"/>
  <c r="AR285" i="1" s="1"/>
  <c r="AS285" i="1" s="1"/>
  <c r="AQ286" i="1"/>
  <c r="AR286" i="1" s="1"/>
  <c r="AS286" i="1" s="1"/>
  <c r="AQ287" i="1"/>
  <c r="AR287" i="1" s="1"/>
  <c r="AS287" i="1" s="1"/>
  <c r="AQ288" i="1"/>
  <c r="AR288" i="1" s="1"/>
  <c r="AS288" i="1" s="1"/>
  <c r="AQ289" i="1"/>
  <c r="AR289" i="1" s="1"/>
  <c r="AS289" i="1" s="1"/>
  <c r="AQ290" i="1"/>
  <c r="AR290" i="1" s="1"/>
  <c r="AS290" i="1" s="1"/>
  <c r="AQ291" i="1"/>
  <c r="AR291" i="1" s="1"/>
  <c r="AS291" i="1" s="1"/>
  <c r="AQ292" i="1"/>
  <c r="AR292" i="1" s="1"/>
  <c r="AS292" i="1" s="1"/>
  <c r="AQ293" i="1"/>
  <c r="AR293" i="1" s="1"/>
  <c r="AS293" i="1" s="1"/>
  <c r="AQ294" i="1"/>
  <c r="AR294" i="1" s="1"/>
  <c r="AS294" i="1" s="1"/>
  <c r="AQ295" i="1"/>
  <c r="AR295" i="1" s="1"/>
  <c r="AS295" i="1" s="1"/>
  <c r="AQ296" i="1"/>
  <c r="AR296" i="1" s="1"/>
  <c r="AS296" i="1" s="1"/>
  <c r="AQ297" i="1"/>
  <c r="AR297" i="1" s="1"/>
  <c r="AS297" i="1" s="1"/>
  <c r="AQ298" i="1"/>
  <c r="AR298" i="1" s="1"/>
  <c r="AS298" i="1" s="1"/>
  <c r="AQ299" i="1"/>
  <c r="AR299" i="1" s="1"/>
  <c r="AS299" i="1" s="1"/>
  <c r="AQ300" i="1"/>
  <c r="AR300" i="1" s="1"/>
  <c r="AS300" i="1" s="1"/>
  <c r="AQ301" i="1"/>
  <c r="AR301" i="1" s="1"/>
  <c r="AS301" i="1" s="1"/>
  <c r="AQ302" i="1"/>
  <c r="AR302" i="1" s="1"/>
  <c r="AS302" i="1" s="1"/>
  <c r="AQ303" i="1"/>
  <c r="AR303" i="1" s="1"/>
  <c r="AS303" i="1" s="1"/>
  <c r="AQ304" i="1"/>
  <c r="AR304" i="1" s="1"/>
  <c r="AS304" i="1" s="1"/>
  <c r="AQ305" i="1"/>
  <c r="AR305" i="1" s="1"/>
  <c r="AS305" i="1" s="1"/>
  <c r="AQ306" i="1"/>
  <c r="AR306" i="1" s="1"/>
  <c r="AS306" i="1" s="1"/>
  <c r="AQ307" i="1"/>
  <c r="AR307" i="1" s="1"/>
  <c r="AS307" i="1" s="1"/>
  <c r="AQ308" i="1"/>
  <c r="AR308" i="1" s="1"/>
  <c r="AS308" i="1" s="1"/>
  <c r="AQ309" i="1"/>
  <c r="AR309" i="1" s="1"/>
  <c r="AS309" i="1" s="1"/>
  <c r="AQ310" i="1"/>
  <c r="AR310" i="1" s="1"/>
  <c r="AS310" i="1" s="1"/>
  <c r="AQ311" i="1"/>
  <c r="AR311" i="1" s="1"/>
  <c r="AS311" i="1" s="1"/>
  <c r="AQ312" i="1"/>
  <c r="AR312" i="1" s="1"/>
  <c r="AS312" i="1" s="1"/>
  <c r="AQ313" i="1"/>
  <c r="AR313" i="1" s="1"/>
  <c r="AS313" i="1" s="1"/>
  <c r="AQ314" i="1"/>
  <c r="AR314" i="1" s="1"/>
  <c r="AS314" i="1" s="1"/>
  <c r="AQ315" i="1"/>
  <c r="AR315" i="1" s="1"/>
  <c r="AS315" i="1" s="1"/>
  <c r="AQ316" i="1"/>
  <c r="AR316" i="1" s="1"/>
  <c r="AS316" i="1" s="1"/>
  <c r="AQ317" i="1"/>
  <c r="AR317" i="1" s="1"/>
  <c r="AS317" i="1" s="1"/>
  <c r="AQ318" i="1"/>
  <c r="AR318" i="1" s="1"/>
  <c r="AS318" i="1" s="1"/>
  <c r="AQ319" i="1"/>
  <c r="AR319" i="1" s="1"/>
  <c r="AS319" i="1" s="1"/>
  <c r="AQ320" i="1"/>
  <c r="AR320" i="1" s="1"/>
  <c r="AS320" i="1" s="1"/>
  <c r="AQ321" i="1"/>
  <c r="AR321" i="1" s="1"/>
  <c r="AS321" i="1" s="1"/>
  <c r="AQ322" i="1"/>
  <c r="AR322" i="1" s="1"/>
  <c r="AS322" i="1" s="1"/>
  <c r="AQ323" i="1"/>
  <c r="AR323" i="1" s="1"/>
  <c r="AS323" i="1" s="1"/>
  <c r="AQ324" i="1"/>
  <c r="AR324" i="1" s="1"/>
  <c r="AS324" i="1" s="1"/>
  <c r="AQ325" i="1"/>
  <c r="AR325" i="1" s="1"/>
  <c r="AS325" i="1" s="1"/>
  <c r="AQ326" i="1"/>
  <c r="AR326" i="1" s="1"/>
  <c r="AS326" i="1" s="1"/>
  <c r="AQ327" i="1"/>
  <c r="AR327" i="1" s="1"/>
  <c r="AS327" i="1" s="1"/>
  <c r="AQ328" i="1"/>
  <c r="AR328" i="1" s="1"/>
  <c r="AS328" i="1" s="1"/>
  <c r="AQ329" i="1"/>
  <c r="AR329" i="1" s="1"/>
  <c r="AS329" i="1" s="1"/>
  <c r="AQ330" i="1"/>
  <c r="AR330" i="1" s="1"/>
  <c r="AS330" i="1" s="1"/>
  <c r="AQ331" i="1"/>
  <c r="AR331" i="1" s="1"/>
  <c r="AS331" i="1" s="1"/>
  <c r="AQ332" i="1"/>
  <c r="AR332" i="1" s="1"/>
  <c r="AS332" i="1" s="1"/>
  <c r="AQ333" i="1"/>
  <c r="AR333" i="1" s="1"/>
  <c r="AS333" i="1" s="1"/>
  <c r="AQ334" i="1"/>
  <c r="AR334" i="1" s="1"/>
  <c r="AS334" i="1" s="1"/>
  <c r="AQ335" i="1"/>
  <c r="AR335" i="1" s="1"/>
  <c r="AS335" i="1" s="1"/>
  <c r="AQ336" i="1"/>
  <c r="AR336" i="1" s="1"/>
  <c r="AS336" i="1" s="1"/>
  <c r="AQ337" i="1"/>
  <c r="AR337" i="1" s="1"/>
  <c r="AS337" i="1" s="1"/>
  <c r="AQ338" i="1"/>
  <c r="AR338" i="1" s="1"/>
  <c r="AS338" i="1" s="1"/>
  <c r="AQ339" i="1"/>
  <c r="AR339" i="1" s="1"/>
  <c r="AS339" i="1" s="1"/>
  <c r="AQ340" i="1"/>
  <c r="AR340" i="1" s="1"/>
  <c r="AS340" i="1" s="1"/>
  <c r="AQ341" i="1"/>
  <c r="AR341" i="1" s="1"/>
  <c r="AS341" i="1" s="1"/>
  <c r="AQ342" i="1"/>
  <c r="AR342" i="1" s="1"/>
  <c r="AS342" i="1" s="1"/>
  <c r="AQ343" i="1"/>
  <c r="AR343" i="1" s="1"/>
  <c r="AS343" i="1" s="1"/>
  <c r="AQ344" i="1"/>
  <c r="AR344" i="1" s="1"/>
  <c r="AS344" i="1" s="1"/>
  <c r="AQ345" i="1"/>
  <c r="AR345" i="1" s="1"/>
  <c r="AS345" i="1" s="1"/>
  <c r="AQ346" i="1"/>
  <c r="AR346" i="1" s="1"/>
  <c r="AS346" i="1" s="1"/>
  <c r="AQ347" i="1"/>
  <c r="AR347" i="1" s="1"/>
  <c r="AS347" i="1" s="1"/>
  <c r="AQ348" i="1"/>
  <c r="AR348" i="1" s="1"/>
  <c r="AS348" i="1" s="1"/>
  <c r="AQ349" i="1"/>
  <c r="AR349" i="1" s="1"/>
  <c r="AS349" i="1" s="1"/>
  <c r="AQ350" i="1"/>
  <c r="AR350" i="1" s="1"/>
  <c r="AS350" i="1" s="1"/>
  <c r="AQ351" i="1"/>
  <c r="AR351" i="1" s="1"/>
  <c r="AS351" i="1" s="1"/>
  <c r="AQ352" i="1"/>
  <c r="AR352" i="1" s="1"/>
  <c r="AS352" i="1" s="1"/>
  <c r="AQ353" i="1"/>
  <c r="AR353" i="1" s="1"/>
  <c r="AS353" i="1" s="1"/>
  <c r="AQ354" i="1"/>
  <c r="AR354" i="1" s="1"/>
  <c r="AS354" i="1" s="1"/>
  <c r="AQ355" i="1"/>
  <c r="AR355" i="1" s="1"/>
  <c r="AS355" i="1" s="1"/>
  <c r="AQ356" i="1"/>
  <c r="AR356" i="1" s="1"/>
  <c r="AS356" i="1" s="1"/>
  <c r="AQ357" i="1"/>
  <c r="AR357" i="1" s="1"/>
  <c r="AS357" i="1" s="1"/>
  <c r="AQ358" i="1"/>
  <c r="AR358" i="1" s="1"/>
  <c r="AS358" i="1" s="1"/>
  <c r="AQ359" i="1"/>
  <c r="AR359" i="1" s="1"/>
  <c r="AS359" i="1" s="1"/>
  <c r="AQ360" i="1"/>
  <c r="AR360" i="1" s="1"/>
  <c r="AS360" i="1" s="1"/>
  <c r="AQ361" i="1"/>
  <c r="AR361" i="1" s="1"/>
  <c r="AS361" i="1" s="1"/>
  <c r="AQ362" i="1"/>
  <c r="AR362" i="1" s="1"/>
  <c r="AS362" i="1" s="1"/>
  <c r="AQ363" i="1"/>
  <c r="AR363" i="1" s="1"/>
  <c r="AS363" i="1" s="1"/>
  <c r="AQ364" i="1"/>
  <c r="AR364" i="1" s="1"/>
  <c r="AS364" i="1" s="1"/>
  <c r="AQ365" i="1"/>
  <c r="AR365" i="1" s="1"/>
  <c r="AS365" i="1" s="1"/>
  <c r="AQ366" i="1"/>
  <c r="AR366" i="1" s="1"/>
  <c r="AS366" i="1" s="1"/>
  <c r="AQ367" i="1"/>
  <c r="AR367" i="1" s="1"/>
  <c r="AS367" i="1" s="1"/>
  <c r="AQ368" i="1"/>
  <c r="AR368" i="1" s="1"/>
  <c r="AS368" i="1" s="1"/>
  <c r="AQ369" i="1"/>
  <c r="AR369" i="1" s="1"/>
  <c r="AS369" i="1" s="1"/>
  <c r="AQ370" i="1"/>
  <c r="AR370" i="1" s="1"/>
  <c r="AS370" i="1" s="1"/>
  <c r="AQ371" i="1"/>
  <c r="AR371" i="1" s="1"/>
  <c r="AS371" i="1" s="1"/>
  <c r="AQ372" i="1"/>
  <c r="AR372" i="1" s="1"/>
  <c r="AS372" i="1" s="1"/>
  <c r="AQ373" i="1"/>
  <c r="AR373" i="1" s="1"/>
  <c r="AS373" i="1" s="1"/>
  <c r="AQ374" i="1"/>
  <c r="AR374" i="1" s="1"/>
  <c r="AS374" i="1" s="1"/>
  <c r="AQ375" i="1"/>
  <c r="AR375" i="1" s="1"/>
  <c r="AS375" i="1" s="1"/>
  <c r="AQ376" i="1"/>
  <c r="AR376" i="1" s="1"/>
  <c r="AS376" i="1" s="1"/>
  <c r="AQ377" i="1"/>
  <c r="AR377" i="1" s="1"/>
  <c r="AS377" i="1" s="1"/>
  <c r="AQ378" i="1"/>
  <c r="AR378" i="1" s="1"/>
  <c r="AS378" i="1" s="1"/>
  <c r="AQ379" i="1"/>
  <c r="AR379" i="1" s="1"/>
  <c r="AS379" i="1" s="1"/>
  <c r="AQ380" i="1"/>
  <c r="AR380" i="1" s="1"/>
  <c r="AS380" i="1" s="1"/>
  <c r="AQ381" i="1"/>
  <c r="AR381" i="1" s="1"/>
  <c r="AS381" i="1" s="1"/>
  <c r="AQ382" i="1"/>
  <c r="AR382" i="1" s="1"/>
  <c r="AS382" i="1" s="1"/>
  <c r="AQ383" i="1"/>
  <c r="AR383" i="1" s="1"/>
  <c r="AS383" i="1" s="1"/>
  <c r="AQ384" i="1"/>
  <c r="AR384" i="1" s="1"/>
  <c r="AS384" i="1" s="1"/>
  <c r="AQ385" i="1"/>
  <c r="AR385" i="1" s="1"/>
  <c r="AS385" i="1" s="1"/>
  <c r="AQ386" i="1"/>
  <c r="AR386" i="1" s="1"/>
  <c r="AS386" i="1" s="1"/>
  <c r="AQ387" i="1"/>
  <c r="AR387" i="1" s="1"/>
  <c r="AS387" i="1" s="1"/>
  <c r="AQ388" i="1"/>
  <c r="AR388" i="1" s="1"/>
  <c r="AS388" i="1" s="1"/>
  <c r="AQ389" i="1"/>
  <c r="AR389" i="1" s="1"/>
  <c r="AS389" i="1" s="1"/>
  <c r="AQ390" i="1"/>
  <c r="AR390" i="1" s="1"/>
  <c r="AS390" i="1" s="1"/>
  <c r="AQ391" i="1"/>
  <c r="AR391" i="1" s="1"/>
  <c r="AS391" i="1" s="1"/>
  <c r="AQ392" i="1"/>
  <c r="AR392" i="1" s="1"/>
  <c r="AS392" i="1" s="1"/>
  <c r="AQ393" i="1"/>
  <c r="AR393" i="1" s="1"/>
  <c r="AS393" i="1" s="1"/>
  <c r="AQ394" i="1"/>
  <c r="AR394" i="1" s="1"/>
  <c r="AS394" i="1" s="1"/>
  <c r="AQ395" i="1"/>
  <c r="AR395" i="1" s="1"/>
  <c r="AS395" i="1" s="1"/>
  <c r="AQ396" i="1"/>
  <c r="AR396" i="1" s="1"/>
  <c r="AS396" i="1" s="1"/>
  <c r="AQ397" i="1"/>
  <c r="AR397" i="1" s="1"/>
  <c r="AS397" i="1" s="1"/>
  <c r="AQ398" i="1"/>
  <c r="AR398" i="1" s="1"/>
  <c r="AS398" i="1" s="1"/>
  <c r="AQ399" i="1"/>
  <c r="AR399" i="1" s="1"/>
  <c r="AS399" i="1" s="1"/>
  <c r="AQ400" i="1"/>
  <c r="AR400" i="1" s="1"/>
  <c r="AS400" i="1" s="1"/>
  <c r="AQ401" i="1"/>
  <c r="AR401" i="1" s="1"/>
  <c r="AS401" i="1" s="1"/>
  <c r="AQ402" i="1"/>
  <c r="AR402" i="1" s="1"/>
  <c r="AS402" i="1" s="1"/>
  <c r="AQ403" i="1"/>
  <c r="AR403" i="1" s="1"/>
  <c r="AS403" i="1" s="1"/>
  <c r="AQ404" i="1"/>
  <c r="AR404" i="1" s="1"/>
  <c r="AS404" i="1" s="1"/>
  <c r="AQ405" i="1"/>
  <c r="AR405" i="1" s="1"/>
  <c r="AS405" i="1" s="1"/>
  <c r="AQ406" i="1"/>
  <c r="AR406" i="1" s="1"/>
  <c r="AS406" i="1" s="1"/>
  <c r="AQ407" i="1"/>
  <c r="AR407" i="1" s="1"/>
  <c r="AS407" i="1" s="1"/>
  <c r="AQ408" i="1"/>
  <c r="AR408" i="1" s="1"/>
  <c r="AS408" i="1" s="1"/>
  <c r="AQ409" i="1"/>
  <c r="AR409" i="1" s="1"/>
  <c r="AS409" i="1" s="1"/>
  <c r="AQ410" i="1"/>
  <c r="AR410" i="1" s="1"/>
  <c r="AS410" i="1" s="1"/>
  <c r="AQ411" i="1"/>
  <c r="AR411" i="1" s="1"/>
  <c r="AS411" i="1" s="1"/>
  <c r="AQ412" i="1"/>
  <c r="AR412" i="1" s="1"/>
  <c r="AS412" i="1" s="1"/>
  <c r="AQ413" i="1"/>
  <c r="AR413" i="1" s="1"/>
  <c r="AS413" i="1" s="1"/>
  <c r="AQ414" i="1"/>
  <c r="AR414" i="1" s="1"/>
  <c r="AS414" i="1" s="1"/>
  <c r="AQ415" i="1"/>
  <c r="AR415" i="1" s="1"/>
  <c r="AS415" i="1" s="1"/>
  <c r="AQ416" i="1"/>
  <c r="AR416" i="1" s="1"/>
  <c r="AS416" i="1" s="1"/>
  <c r="AQ417" i="1"/>
  <c r="AR417" i="1" s="1"/>
  <c r="AS417" i="1" s="1"/>
  <c r="AQ418" i="1"/>
  <c r="AR418" i="1" s="1"/>
  <c r="AS418" i="1" s="1"/>
  <c r="AQ419" i="1"/>
  <c r="AR419" i="1" s="1"/>
  <c r="AS419" i="1" s="1"/>
  <c r="AQ420" i="1"/>
  <c r="AR420" i="1" s="1"/>
  <c r="AS420" i="1" s="1"/>
  <c r="AQ421" i="1"/>
  <c r="AR421" i="1" s="1"/>
  <c r="AS421" i="1" s="1"/>
  <c r="AQ422" i="1"/>
  <c r="AR422" i="1" s="1"/>
  <c r="AS422" i="1" s="1"/>
  <c r="AQ423" i="1"/>
  <c r="AR423" i="1" s="1"/>
  <c r="AS423" i="1" s="1"/>
  <c r="AQ424" i="1"/>
  <c r="AR424" i="1" s="1"/>
  <c r="AS424" i="1" s="1"/>
  <c r="AQ425" i="1"/>
  <c r="AR425" i="1" s="1"/>
  <c r="AS425" i="1" s="1"/>
  <c r="AQ426" i="1"/>
  <c r="AR426" i="1" s="1"/>
  <c r="AS426" i="1" s="1"/>
  <c r="AQ427" i="1"/>
  <c r="AR427" i="1" s="1"/>
  <c r="AS427" i="1" s="1"/>
  <c r="AQ428" i="1"/>
  <c r="AR428" i="1" s="1"/>
  <c r="AS428" i="1" s="1"/>
  <c r="AQ429" i="1"/>
  <c r="AR429" i="1" s="1"/>
  <c r="AS429" i="1" s="1"/>
  <c r="AQ430" i="1"/>
  <c r="AR430" i="1" s="1"/>
  <c r="AS430" i="1" s="1"/>
  <c r="AQ431" i="1"/>
  <c r="AR431" i="1" s="1"/>
  <c r="AS431" i="1" s="1"/>
  <c r="AQ432" i="1"/>
  <c r="AR432" i="1" s="1"/>
  <c r="AS432" i="1" s="1"/>
  <c r="AQ433" i="1"/>
  <c r="AR433" i="1" s="1"/>
  <c r="AS433" i="1" s="1"/>
  <c r="AQ434" i="1"/>
  <c r="AR434" i="1" s="1"/>
  <c r="AS434" i="1" s="1"/>
  <c r="AQ435" i="1"/>
  <c r="AR435" i="1" s="1"/>
  <c r="AS435" i="1" s="1"/>
  <c r="AQ436" i="1"/>
  <c r="AR436" i="1" s="1"/>
  <c r="AS436" i="1" s="1"/>
  <c r="AQ437" i="1"/>
  <c r="AR437" i="1" s="1"/>
  <c r="AS437" i="1" s="1"/>
  <c r="AQ438" i="1"/>
  <c r="AR438" i="1" s="1"/>
  <c r="AS438" i="1" s="1"/>
  <c r="AQ439" i="1"/>
  <c r="AR439" i="1" s="1"/>
  <c r="AS439" i="1" s="1"/>
  <c r="AQ440" i="1"/>
  <c r="AR440" i="1" s="1"/>
  <c r="AS440" i="1" s="1"/>
  <c r="AQ441" i="1"/>
  <c r="AR441" i="1" s="1"/>
  <c r="AS441" i="1" s="1"/>
  <c r="AQ442" i="1"/>
  <c r="AR442" i="1" s="1"/>
  <c r="AS442" i="1" s="1"/>
  <c r="AQ443" i="1"/>
  <c r="AR443" i="1" s="1"/>
  <c r="AS443" i="1" s="1"/>
  <c r="AQ444" i="1"/>
  <c r="AR444" i="1" s="1"/>
  <c r="AS444" i="1" s="1"/>
  <c r="AQ445" i="1"/>
  <c r="AR445" i="1" s="1"/>
  <c r="AS445" i="1" s="1"/>
  <c r="AQ446" i="1"/>
  <c r="AR446" i="1" s="1"/>
  <c r="AS446" i="1" s="1"/>
  <c r="AQ447" i="1"/>
  <c r="AR447" i="1" s="1"/>
  <c r="AS447" i="1" s="1"/>
  <c r="AQ448" i="1"/>
  <c r="AR448" i="1" s="1"/>
  <c r="AS448" i="1" s="1"/>
  <c r="AQ449" i="1"/>
  <c r="AR449" i="1" s="1"/>
  <c r="AS449" i="1" s="1"/>
  <c r="AQ450" i="1"/>
  <c r="AR450" i="1" s="1"/>
  <c r="AS450" i="1" s="1"/>
  <c r="AQ451" i="1"/>
  <c r="AR451" i="1" s="1"/>
  <c r="AS451" i="1" s="1"/>
  <c r="AQ452" i="1"/>
  <c r="AR452" i="1" s="1"/>
  <c r="AS452" i="1" s="1"/>
  <c r="AQ453" i="1"/>
  <c r="AR453" i="1" s="1"/>
  <c r="AS453" i="1" s="1"/>
  <c r="AQ454" i="1"/>
  <c r="AR454" i="1" s="1"/>
  <c r="AS454" i="1" s="1"/>
  <c r="AQ455" i="1"/>
  <c r="AR455" i="1" s="1"/>
  <c r="AS455" i="1" s="1"/>
  <c r="AQ456" i="1"/>
  <c r="AR456" i="1" s="1"/>
  <c r="AS456" i="1" s="1"/>
  <c r="AQ457" i="1"/>
  <c r="AR457" i="1" s="1"/>
  <c r="AS457" i="1" s="1"/>
  <c r="AQ458" i="1"/>
  <c r="AR458" i="1" s="1"/>
  <c r="AS458" i="1" s="1"/>
  <c r="AQ459" i="1"/>
  <c r="AR459" i="1" s="1"/>
  <c r="AS459" i="1" s="1"/>
  <c r="AQ460" i="1"/>
  <c r="AR460" i="1" s="1"/>
  <c r="AS460" i="1" s="1"/>
  <c r="AQ461" i="1"/>
  <c r="AR461" i="1" s="1"/>
  <c r="AS461" i="1" s="1"/>
  <c r="AQ462" i="1"/>
  <c r="AR462" i="1" s="1"/>
  <c r="AS462" i="1" s="1"/>
  <c r="AQ463" i="1"/>
  <c r="AR463" i="1" s="1"/>
  <c r="AS463" i="1" s="1"/>
  <c r="AQ464" i="1"/>
  <c r="AR464" i="1" s="1"/>
  <c r="AS464" i="1" s="1"/>
  <c r="AQ465" i="1"/>
  <c r="AR465" i="1" s="1"/>
  <c r="AS465" i="1" s="1"/>
  <c r="AQ466" i="1"/>
  <c r="AR466" i="1" s="1"/>
  <c r="AS466" i="1" s="1"/>
  <c r="AQ467" i="1"/>
  <c r="AR467" i="1" s="1"/>
  <c r="AS467" i="1" s="1"/>
  <c r="AQ468" i="1"/>
  <c r="AR468" i="1" s="1"/>
  <c r="AS468" i="1" s="1"/>
  <c r="AQ469" i="1"/>
  <c r="AR469" i="1" s="1"/>
  <c r="AS469" i="1" s="1"/>
  <c r="AQ470" i="1"/>
  <c r="AR470" i="1" s="1"/>
  <c r="AS470" i="1" s="1"/>
  <c r="AQ471" i="1"/>
  <c r="AR471" i="1" s="1"/>
  <c r="AS471" i="1" s="1"/>
  <c r="AQ472" i="1"/>
  <c r="AR472" i="1" s="1"/>
  <c r="AS472" i="1" s="1"/>
  <c r="AQ473" i="1"/>
  <c r="AR473" i="1" s="1"/>
  <c r="AS473" i="1" s="1"/>
  <c r="AQ474" i="1"/>
  <c r="AR474" i="1" s="1"/>
  <c r="AS474" i="1" s="1"/>
  <c r="AQ475" i="1"/>
  <c r="AR475" i="1" s="1"/>
  <c r="AS475" i="1" s="1"/>
  <c r="AQ476" i="1"/>
  <c r="AR476" i="1" s="1"/>
  <c r="AS476" i="1" s="1"/>
  <c r="AQ477" i="1"/>
  <c r="AR477" i="1" s="1"/>
  <c r="AS477" i="1" s="1"/>
  <c r="AQ478" i="1"/>
  <c r="AR478" i="1" s="1"/>
  <c r="AS478" i="1" s="1"/>
  <c r="AQ479" i="1"/>
  <c r="AR479" i="1" s="1"/>
  <c r="AS479" i="1" s="1"/>
  <c r="AQ480" i="1"/>
  <c r="AR480" i="1" s="1"/>
  <c r="AS480" i="1" s="1"/>
  <c r="AQ481" i="1"/>
  <c r="AR481" i="1" s="1"/>
  <c r="AS481" i="1" s="1"/>
  <c r="AQ482" i="1"/>
  <c r="AR482" i="1" s="1"/>
  <c r="AS482" i="1" s="1"/>
  <c r="AQ483" i="1"/>
  <c r="AR483" i="1" s="1"/>
  <c r="AS483" i="1" s="1"/>
  <c r="AQ484" i="1"/>
  <c r="AR484" i="1" s="1"/>
  <c r="AS484" i="1" s="1"/>
  <c r="AQ485" i="1"/>
  <c r="AR485" i="1" s="1"/>
  <c r="AS485" i="1" s="1"/>
  <c r="AQ486" i="1"/>
  <c r="AR486" i="1" s="1"/>
  <c r="AS486" i="1" s="1"/>
  <c r="AQ487" i="1"/>
  <c r="AR487" i="1" s="1"/>
  <c r="AS487" i="1" s="1"/>
  <c r="AQ488" i="1"/>
  <c r="AR488" i="1" s="1"/>
  <c r="AS488" i="1" s="1"/>
  <c r="AQ489" i="1"/>
  <c r="AR489" i="1" s="1"/>
  <c r="AS489" i="1" s="1"/>
  <c r="AQ490" i="1"/>
  <c r="AR490" i="1" s="1"/>
  <c r="AS490" i="1" s="1"/>
  <c r="AQ491" i="1"/>
  <c r="AR491" i="1" s="1"/>
  <c r="AS491" i="1" s="1"/>
  <c r="AQ492" i="1"/>
  <c r="AR492" i="1" s="1"/>
  <c r="AS492" i="1" s="1"/>
  <c r="AQ493" i="1"/>
  <c r="AR493" i="1" s="1"/>
  <c r="AS493" i="1" s="1"/>
  <c r="AQ494" i="1"/>
  <c r="AR494" i="1" s="1"/>
  <c r="AS494" i="1" s="1"/>
  <c r="AQ495" i="1"/>
  <c r="AR495" i="1" s="1"/>
  <c r="AS495" i="1" s="1"/>
  <c r="AQ496" i="1"/>
  <c r="AR496" i="1" s="1"/>
  <c r="AS496" i="1" s="1"/>
  <c r="AQ497" i="1"/>
  <c r="AR497" i="1" s="1"/>
  <c r="AS497" i="1" s="1"/>
  <c r="AQ498" i="1"/>
  <c r="AR498" i="1" s="1"/>
  <c r="AS498" i="1" s="1"/>
  <c r="AQ499" i="1"/>
  <c r="AR499" i="1" s="1"/>
  <c r="AS499" i="1" s="1"/>
  <c r="AR2" i="1"/>
  <c r="AS2" i="1" s="1"/>
  <c r="AU2" i="1" s="1"/>
  <c r="AV2" i="1" s="1"/>
  <c r="AW2" i="1" s="1"/>
  <c r="AX2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U2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2" i="1"/>
  <c r="AU482" i="1" l="1"/>
  <c r="AV482" i="1" s="1"/>
  <c r="AW482" i="1" s="1"/>
  <c r="AX482" i="1" s="1"/>
  <c r="AU466" i="1"/>
  <c r="AV466" i="1" s="1"/>
  <c r="AW466" i="1" s="1"/>
  <c r="AX466" i="1" s="1"/>
  <c r="AU458" i="1"/>
  <c r="AV458" i="1" s="1"/>
  <c r="AW458" i="1" s="1"/>
  <c r="AX458" i="1" s="1"/>
  <c r="AU450" i="1"/>
  <c r="AV450" i="1" s="1"/>
  <c r="AW450" i="1" s="1"/>
  <c r="AX450" i="1" s="1"/>
  <c r="AU442" i="1"/>
  <c r="AV442" i="1" s="1"/>
  <c r="AW442" i="1" s="1"/>
  <c r="AX442" i="1" s="1"/>
  <c r="AU434" i="1"/>
  <c r="AV434" i="1" s="1"/>
  <c r="AW434" i="1" s="1"/>
  <c r="AX434" i="1" s="1"/>
  <c r="AU426" i="1"/>
  <c r="AV426" i="1" s="1"/>
  <c r="AW426" i="1" s="1"/>
  <c r="AX426" i="1" s="1"/>
  <c r="AU418" i="1"/>
  <c r="AV418" i="1" s="1"/>
  <c r="AW418" i="1" s="1"/>
  <c r="AX418" i="1" s="1"/>
  <c r="AU410" i="1"/>
  <c r="AV410" i="1" s="1"/>
  <c r="AW410" i="1" s="1"/>
  <c r="AX410" i="1" s="1"/>
  <c r="AU402" i="1"/>
  <c r="AV402" i="1" s="1"/>
  <c r="AW402" i="1" s="1"/>
  <c r="AX402" i="1" s="1"/>
  <c r="AU394" i="1"/>
  <c r="AV394" i="1" s="1"/>
  <c r="AW394" i="1" s="1"/>
  <c r="AX394" i="1" s="1"/>
  <c r="AU386" i="1"/>
  <c r="AV386" i="1" s="1"/>
  <c r="AW386" i="1" s="1"/>
  <c r="AX386" i="1" s="1"/>
  <c r="AU378" i="1"/>
  <c r="AV378" i="1" s="1"/>
  <c r="AW378" i="1" s="1"/>
  <c r="AX378" i="1" s="1"/>
  <c r="AU370" i="1"/>
  <c r="AV370" i="1" s="1"/>
  <c r="AW370" i="1" s="1"/>
  <c r="AX370" i="1" s="1"/>
  <c r="AU362" i="1"/>
  <c r="AV362" i="1" s="1"/>
  <c r="AW362" i="1" s="1"/>
  <c r="AX362" i="1" s="1"/>
  <c r="AU346" i="1"/>
  <c r="AV346" i="1" s="1"/>
  <c r="AW346" i="1" s="1"/>
  <c r="AX346" i="1" s="1"/>
  <c r="AU338" i="1"/>
  <c r="AV338" i="1" s="1"/>
  <c r="AW338" i="1" s="1"/>
  <c r="AX338" i="1" s="1"/>
  <c r="AU330" i="1"/>
  <c r="AV330" i="1" s="1"/>
  <c r="AW330" i="1" s="1"/>
  <c r="AX330" i="1" s="1"/>
  <c r="AU322" i="1"/>
  <c r="AV322" i="1" s="1"/>
  <c r="AW322" i="1" s="1"/>
  <c r="AX322" i="1" s="1"/>
  <c r="AU314" i="1"/>
  <c r="AV314" i="1" s="1"/>
  <c r="AW314" i="1" s="1"/>
  <c r="AX314" i="1" s="1"/>
  <c r="AU306" i="1"/>
  <c r="AV306" i="1" s="1"/>
  <c r="AW306" i="1" s="1"/>
  <c r="AX306" i="1" s="1"/>
  <c r="AU298" i="1"/>
  <c r="AV298" i="1" s="1"/>
  <c r="AW298" i="1" s="1"/>
  <c r="AX298" i="1" s="1"/>
  <c r="AU290" i="1"/>
  <c r="AV290" i="1" s="1"/>
  <c r="AW290" i="1" s="1"/>
  <c r="AX290" i="1" s="1"/>
  <c r="AU282" i="1"/>
  <c r="AV282" i="1" s="1"/>
  <c r="AW282" i="1" s="1"/>
  <c r="AX282" i="1" s="1"/>
  <c r="AU274" i="1"/>
  <c r="AV274" i="1" s="1"/>
  <c r="AW274" i="1" s="1"/>
  <c r="AX274" i="1" s="1"/>
  <c r="AU266" i="1"/>
  <c r="AV266" i="1" s="1"/>
  <c r="AW266" i="1" s="1"/>
  <c r="AX266" i="1" s="1"/>
  <c r="AU234" i="1"/>
  <c r="AV234" i="1" s="1"/>
  <c r="AW234" i="1" s="1"/>
  <c r="AX234" i="1" s="1"/>
  <c r="AU226" i="1"/>
  <c r="AV226" i="1" s="1"/>
  <c r="AW226" i="1" s="1"/>
  <c r="AX226" i="1" s="1"/>
  <c r="AU218" i="1"/>
  <c r="AV218" i="1" s="1"/>
  <c r="AW218" i="1" s="1"/>
  <c r="AX218" i="1" s="1"/>
  <c r="AU210" i="1"/>
  <c r="AV210" i="1" s="1"/>
  <c r="AW210" i="1" s="1"/>
  <c r="AX210" i="1" s="1"/>
  <c r="AU202" i="1"/>
  <c r="AV202" i="1" s="1"/>
  <c r="AW202" i="1" s="1"/>
  <c r="AX202" i="1" s="1"/>
  <c r="AU186" i="1"/>
  <c r="AV186" i="1" s="1"/>
  <c r="AW186" i="1" s="1"/>
  <c r="AX186" i="1" s="1"/>
  <c r="AU170" i="1"/>
  <c r="AV170" i="1" s="1"/>
  <c r="AW170" i="1" s="1"/>
  <c r="AX170" i="1" s="1"/>
  <c r="AU162" i="1"/>
  <c r="AV162" i="1" s="1"/>
  <c r="AW162" i="1" s="1"/>
  <c r="AX162" i="1" s="1"/>
  <c r="AU154" i="1"/>
  <c r="AV154" i="1" s="1"/>
  <c r="AW154" i="1" s="1"/>
  <c r="AX154" i="1" s="1"/>
  <c r="AU146" i="1"/>
  <c r="AV146" i="1" s="1"/>
  <c r="AW146" i="1" s="1"/>
  <c r="AX146" i="1" s="1"/>
  <c r="AU138" i="1"/>
  <c r="AV138" i="1" s="1"/>
  <c r="AW138" i="1" s="1"/>
  <c r="AX138" i="1" s="1"/>
  <c r="AU130" i="1"/>
  <c r="AV130" i="1" s="1"/>
  <c r="AW130" i="1" s="1"/>
  <c r="AX130" i="1" s="1"/>
  <c r="AU122" i="1"/>
  <c r="AV122" i="1" s="1"/>
  <c r="AW122" i="1" s="1"/>
  <c r="AX122" i="1" s="1"/>
  <c r="AU114" i="1"/>
  <c r="AV114" i="1" s="1"/>
  <c r="AW114" i="1" s="1"/>
  <c r="AX114" i="1" s="1"/>
  <c r="AU106" i="1"/>
  <c r="AV106" i="1" s="1"/>
  <c r="AW106" i="1" s="1"/>
  <c r="AX106" i="1" s="1"/>
  <c r="AU98" i="1"/>
  <c r="AV98" i="1" s="1"/>
  <c r="AW98" i="1" s="1"/>
  <c r="AX98" i="1" s="1"/>
  <c r="AU90" i="1"/>
  <c r="AV90" i="1" s="1"/>
  <c r="AW90" i="1" s="1"/>
  <c r="AX90" i="1" s="1"/>
  <c r="AU74" i="1"/>
  <c r="AV74" i="1" s="1"/>
  <c r="AW74" i="1" s="1"/>
  <c r="AX74" i="1" s="1"/>
  <c r="AU58" i="1"/>
  <c r="AV58" i="1" s="1"/>
  <c r="AW58" i="1" s="1"/>
  <c r="AX58" i="1" s="1"/>
  <c r="AU50" i="1"/>
  <c r="AV50" i="1" s="1"/>
  <c r="AW50" i="1" s="1"/>
  <c r="AX50" i="1" s="1"/>
  <c r="AU42" i="1"/>
  <c r="AV42" i="1" s="1"/>
  <c r="AW42" i="1" s="1"/>
  <c r="AX42" i="1" s="1"/>
  <c r="AU10" i="1"/>
  <c r="AV10" i="1" s="1"/>
  <c r="AW10" i="1" s="1"/>
  <c r="AX10" i="1" s="1"/>
  <c r="AU495" i="1"/>
  <c r="AV495" i="1" s="1"/>
  <c r="AW495" i="1" s="1"/>
  <c r="AX495" i="1" s="1"/>
  <c r="AU487" i="1"/>
  <c r="AV487" i="1" s="1"/>
  <c r="AW487" i="1" s="1"/>
  <c r="AX487" i="1" s="1"/>
  <c r="AU479" i="1"/>
  <c r="AV479" i="1" s="1"/>
  <c r="AW479" i="1" s="1"/>
  <c r="AX479" i="1" s="1"/>
  <c r="AU471" i="1"/>
  <c r="AV471" i="1" s="1"/>
  <c r="AW471" i="1" s="1"/>
  <c r="AX471" i="1" s="1"/>
  <c r="AU463" i="1"/>
  <c r="AV463" i="1" s="1"/>
  <c r="AW463" i="1" s="1"/>
  <c r="AX463" i="1" s="1"/>
  <c r="AU455" i="1"/>
  <c r="AV455" i="1" s="1"/>
  <c r="AW455" i="1" s="1"/>
  <c r="AX455" i="1" s="1"/>
  <c r="AU447" i="1"/>
  <c r="AV447" i="1" s="1"/>
  <c r="AW447" i="1" s="1"/>
  <c r="AX447" i="1" s="1"/>
  <c r="AU439" i="1"/>
  <c r="AV439" i="1" s="1"/>
  <c r="AW439" i="1" s="1"/>
  <c r="AX439" i="1" s="1"/>
  <c r="AU423" i="1"/>
  <c r="AV423" i="1" s="1"/>
  <c r="AW423" i="1" s="1"/>
  <c r="AX423" i="1" s="1"/>
  <c r="AU415" i="1"/>
  <c r="AV415" i="1" s="1"/>
  <c r="AW415" i="1" s="1"/>
  <c r="AX415" i="1" s="1"/>
  <c r="AU407" i="1"/>
  <c r="AV407" i="1" s="1"/>
  <c r="AW407" i="1" s="1"/>
  <c r="AX407" i="1" s="1"/>
  <c r="AU399" i="1"/>
  <c r="AV399" i="1" s="1"/>
  <c r="AW399" i="1" s="1"/>
  <c r="AX399" i="1" s="1"/>
  <c r="AU391" i="1"/>
  <c r="AV391" i="1" s="1"/>
  <c r="AW391" i="1" s="1"/>
  <c r="AX391" i="1" s="1"/>
  <c r="AU383" i="1"/>
  <c r="AV383" i="1" s="1"/>
  <c r="AW383" i="1" s="1"/>
  <c r="AX383" i="1" s="1"/>
  <c r="AU375" i="1"/>
  <c r="AV375" i="1" s="1"/>
  <c r="AW375" i="1" s="1"/>
  <c r="AX375" i="1" s="1"/>
  <c r="AU367" i="1"/>
  <c r="AV367" i="1" s="1"/>
  <c r="AW367" i="1" s="1"/>
  <c r="AX367" i="1" s="1"/>
  <c r="AU351" i="1"/>
  <c r="AV351" i="1" s="1"/>
  <c r="AW351" i="1" s="1"/>
  <c r="AX351" i="1" s="1"/>
  <c r="AU343" i="1"/>
  <c r="AV343" i="1" s="1"/>
  <c r="AW343" i="1" s="1"/>
  <c r="AX343" i="1" s="1"/>
  <c r="AU335" i="1"/>
  <c r="AV335" i="1" s="1"/>
  <c r="AW335" i="1" s="1"/>
  <c r="AX335" i="1" s="1"/>
  <c r="AU327" i="1"/>
  <c r="AV327" i="1" s="1"/>
  <c r="AW327" i="1" s="1"/>
  <c r="AX327" i="1" s="1"/>
  <c r="AU319" i="1"/>
  <c r="AV319" i="1" s="1"/>
  <c r="AW319" i="1" s="1"/>
  <c r="AX319" i="1" s="1"/>
  <c r="AT497" i="1"/>
  <c r="AU497" i="1"/>
  <c r="AV497" i="1" s="1"/>
  <c r="AW497" i="1" s="1"/>
  <c r="AX497" i="1" s="1"/>
  <c r="AT489" i="1"/>
  <c r="AU489" i="1"/>
  <c r="AV489" i="1" s="1"/>
  <c r="AW489" i="1" s="1"/>
  <c r="AX489" i="1" s="1"/>
  <c r="AT481" i="1"/>
  <c r="AU481" i="1"/>
  <c r="AV481" i="1" s="1"/>
  <c r="AW481" i="1" s="1"/>
  <c r="AX481" i="1" s="1"/>
  <c r="AT473" i="1"/>
  <c r="AU473" i="1"/>
  <c r="AV473" i="1" s="1"/>
  <c r="AW473" i="1" s="1"/>
  <c r="AX473" i="1" s="1"/>
  <c r="AT465" i="1"/>
  <c r="AU465" i="1"/>
  <c r="AV465" i="1" s="1"/>
  <c r="AW465" i="1" s="1"/>
  <c r="AX465" i="1" s="1"/>
  <c r="AT457" i="1"/>
  <c r="AU457" i="1"/>
  <c r="AV457" i="1" s="1"/>
  <c r="AW457" i="1" s="1"/>
  <c r="AX457" i="1" s="1"/>
  <c r="AT449" i="1"/>
  <c r="AU449" i="1"/>
  <c r="AV449" i="1" s="1"/>
  <c r="AW449" i="1" s="1"/>
  <c r="AX449" i="1" s="1"/>
  <c r="AT441" i="1"/>
  <c r="AU441" i="1"/>
  <c r="AV441" i="1" s="1"/>
  <c r="AW441" i="1" s="1"/>
  <c r="AX441" i="1" s="1"/>
  <c r="AT433" i="1"/>
  <c r="AU433" i="1"/>
  <c r="AV433" i="1" s="1"/>
  <c r="AW433" i="1" s="1"/>
  <c r="AX433" i="1" s="1"/>
  <c r="AT425" i="1"/>
  <c r="AU425" i="1"/>
  <c r="AV425" i="1" s="1"/>
  <c r="AW425" i="1" s="1"/>
  <c r="AX425" i="1" s="1"/>
  <c r="AT417" i="1"/>
  <c r="AU417" i="1"/>
  <c r="AV417" i="1" s="1"/>
  <c r="AW417" i="1" s="1"/>
  <c r="AX417" i="1" s="1"/>
  <c r="AT409" i="1"/>
  <c r="AU409" i="1"/>
  <c r="AV409" i="1" s="1"/>
  <c r="AW409" i="1" s="1"/>
  <c r="AX409" i="1" s="1"/>
  <c r="AT401" i="1"/>
  <c r="AU401" i="1"/>
  <c r="AV401" i="1" s="1"/>
  <c r="AW401" i="1" s="1"/>
  <c r="AX401" i="1" s="1"/>
  <c r="AT393" i="1"/>
  <c r="AU393" i="1"/>
  <c r="AV393" i="1" s="1"/>
  <c r="AW393" i="1" s="1"/>
  <c r="AX393" i="1" s="1"/>
  <c r="AT385" i="1"/>
  <c r="AU385" i="1"/>
  <c r="AV385" i="1" s="1"/>
  <c r="AW385" i="1" s="1"/>
  <c r="AX385" i="1" s="1"/>
  <c r="AT377" i="1"/>
  <c r="AU377" i="1"/>
  <c r="AV377" i="1" s="1"/>
  <c r="AW377" i="1" s="1"/>
  <c r="AX377" i="1" s="1"/>
  <c r="AT369" i="1"/>
  <c r="AU369" i="1"/>
  <c r="AV369" i="1" s="1"/>
  <c r="AW369" i="1" s="1"/>
  <c r="AX369" i="1" s="1"/>
  <c r="AT361" i="1"/>
  <c r="AU361" i="1"/>
  <c r="AV361" i="1" s="1"/>
  <c r="AW361" i="1" s="1"/>
  <c r="AX361" i="1" s="1"/>
  <c r="AT353" i="1"/>
  <c r="AU353" i="1"/>
  <c r="AV353" i="1" s="1"/>
  <c r="AW353" i="1" s="1"/>
  <c r="AX353" i="1" s="1"/>
  <c r="AT345" i="1"/>
  <c r="AU345" i="1"/>
  <c r="AV345" i="1" s="1"/>
  <c r="AW345" i="1" s="1"/>
  <c r="AX345" i="1" s="1"/>
  <c r="AT337" i="1"/>
  <c r="AU337" i="1"/>
  <c r="AV337" i="1" s="1"/>
  <c r="AW337" i="1" s="1"/>
  <c r="AX337" i="1" s="1"/>
  <c r="AT329" i="1"/>
  <c r="AU329" i="1"/>
  <c r="AV329" i="1" s="1"/>
  <c r="AW329" i="1" s="1"/>
  <c r="AX329" i="1" s="1"/>
  <c r="AT321" i="1"/>
  <c r="AU321" i="1"/>
  <c r="AV321" i="1" s="1"/>
  <c r="AW321" i="1" s="1"/>
  <c r="AX321" i="1" s="1"/>
  <c r="AT313" i="1"/>
  <c r="AU313" i="1"/>
  <c r="AV313" i="1" s="1"/>
  <c r="AW313" i="1" s="1"/>
  <c r="AX313" i="1" s="1"/>
  <c r="AT305" i="1"/>
  <c r="AU305" i="1"/>
  <c r="AV305" i="1" s="1"/>
  <c r="AW305" i="1" s="1"/>
  <c r="AX305" i="1" s="1"/>
  <c r="AT297" i="1"/>
  <c r="AU297" i="1"/>
  <c r="AV297" i="1" s="1"/>
  <c r="AW297" i="1" s="1"/>
  <c r="AX297" i="1" s="1"/>
  <c r="AT289" i="1"/>
  <c r="AU289" i="1"/>
  <c r="AV289" i="1" s="1"/>
  <c r="AW289" i="1" s="1"/>
  <c r="AX289" i="1" s="1"/>
  <c r="AT281" i="1"/>
  <c r="AU281" i="1"/>
  <c r="AV281" i="1" s="1"/>
  <c r="AW281" i="1" s="1"/>
  <c r="AX281" i="1" s="1"/>
  <c r="AT273" i="1"/>
  <c r="AU273" i="1"/>
  <c r="AV273" i="1" s="1"/>
  <c r="AW273" i="1" s="1"/>
  <c r="AX273" i="1" s="1"/>
  <c r="AT265" i="1"/>
  <c r="AU265" i="1"/>
  <c r="AV265" i="1" s="1"/>
  <c r="AW265" i="1" s="1"/>
  <c r="AX265" i="1" s="1"/>
  <c r="AT257" i="1"/>
  <c r="AU257" i="1"/>
  <c r="AV257" i="1" s="1"/>
  <c r="AW257" i="1" s="1"/>
  <c r="AX257" i="1" s="1"/>
  <c r="AT249" i="1"/>
  <c r="AU249" i="1"/>
  <c r="AV249" i="1" s="1"/>
  <c r="AW249" i="1" s="1"/>
  <c r="AX249" i="1" s="1"/>
  <c r="AT241" i="1"/>
  <c r="AU241" i="1"/>
  <c r="AV241" i="1" s="1"/>
  <c r="AW241" i="1" s="1"/>
  <c r="AX241" i="1" s="1"/>
  <c r="AT233" i="1"/>
  <c r="AU233" i="1"/>
  <c r="AV233" i="1" s="1"/>
  <c r="AW233" i="1" s="1"/>
  <c r="AX233" i="1" s="1"/>
  <c r="AT225" i="1"/>
  <c r="AU225" i="1"/>
  <c r="AV225" i="1" s="1"/>
  <c r="AW225" i="1" s="1"/>
  <c r="AX225" i="1" s="1"/>
  <c r="AT217" i="1"/>
  <c r="AU217" i="1"/>
  <c r="AV217" i="1" s="1"/>
  <c r="AW217" i="1" s="1"/>
  <c r="AX217" i="1" s="1"/>
  <c r="AT209" i="1"/>
  <c r="AU209" i="1"/>
  <c r="AV209" i="1" s="1"/>
  <c r="AW209" i="1" s="1"/>
  <c r="AX209" i="1" s="1"/>
  <c r="AT201" i="1"/>
  <c r="AU201" i="1"/>
  <c r="AV201" i="1" s="1"/>
  <c r="AW201" i="1" s="1"/>
  <c r="AX201" i="1" s="1"/>
  <c r="AT193" i="1"/>
  <c r="AU193" i="1"/>
  <c r="AV193" i="1" s="1"/>
  <c r="AW193" i="1" s="1"/>
  <c r="AX193" i="1" s="1"/>
  <c r="AT185" i="1"/>
  <c r="AU185" i="1"/>
  <c r="AV185" i="1" s="1"/>
  <c r="AW185" i="1" s="1"/>
  <c r="AX185" i="1" s="1"/>
  <c r="AT177" i="1"/>
  <c r="AU177" i="1"/>
  <c r="AV177" i="1" s="1"/>
  <c r="AW177" i="1" s="1"/>
  <c r="AX177" i="1" s="1"/>
  <c r="AT169" i="1"/>
  <c r="AU169" i="1"/>
  <c r="AV169" i="1" s="1"/>
  <c r="AW169" i="1" s="1"/>
  <c r="AX169" i="1" s="1"/>
  <c r="AT161" i="1"/>
  <c r="AU161" i="1"/>
  <c r="AV161" i="1" s="1"/>
  <c r="AW161" i="1" s="1"/>
  <c r="AX161" i="1" s="1"/>
  <c r="AT153" i="1"/>
  <c r="AU153" i="1"/>
  <c r="AV153" i="1" s="1"/>
  <c r="AW153" i="1" s="1"/>
  <c r="AX153" i="1" s="1"/>
  <c r="AT145" i="1"/>
  <c r="AU145" i="1"/>
  <c r="AV145" i="1" s="1"/>
  <c r="AW145" i="1" s="1"/>
  <c r="AX145" i="1" s="1"/>
  <c r="AT137" i="1"/>
  <c r="AU137" i="1"/>
  <c r="AV137" i="1" s="1"/>
  <c r="AW137" i="1" s="1"/>
  <c r="AX137" i="1" s="1"/>
  <c r="AT129" i="1"/>
  <c r="AU129" i="1"/>
  <c r="AV129" i="1" s="1"/>
  <c r="AW129" i="1" s="1"/>
  <c r="AX129" i="1" s="1"/>
  <c r="AT121" i="1"/>
  <c r="AU121" i="1"/>
  <c r="AV121" i="1" s="1"/>
  <c r="AW121" i="1" s="1"/>
  <c r="AX121" i="1" s="1"/>
  <c r="AT113" i="1"/>
  <c r="AU113" i="1"/>
  <c r="AV113" i="1" s="1"/>
  <c r="AW113" i="1" s="1"/>
  <c r="AX113" i="1" s="1"/>
  <c r="AT105" i="1"/>
  <c r="AU105" i="1"/>
  <c r="AV105" i="1" s="1"/>
  <c r="AW105" i="1" s="1"/>
  <c r="AX105" i="1" s="1"/>
  <c r="AT97" i="1"/>
  <c r="AU97" i="1"/>
  <c r="AV97" i="1" s="1"/>
  <c r="AW97" i="1" s="1"/>
  <c r="AX97" i="1" s="1"/>
  <c r="AT89" i="1"/>
  <c r="AU89" i="1"/>
  <c r="AV89" i="1" s="1"/>
  <c r="AW89" i="1" s="1"/>
  <c r="AX89" i="1" s="1"/>
  <c r="AT81" i="1"/>
  <c r="AU81" i="1"/>
  <c r="AV81" i="1" s="1"/>
  <c r="AW81" i="1" s="1"/>
  <c r="AX81" i="1" s="1"/>
  <c r="AT73" i="1"/>
  <c r="AU73" i="1"/>
  <c r="AV73" i="1" s="1"/>
  <c r="AW73" i="1" s="1"/>
  <c r="AX73" i="1" s="1"/>
  <c r="AT65" i="1"/>
  <c r="AU65" i="1"/>
  <c r="AV65" i="1" s="1"/>
  <c r="AW65" i="1" s="1"/>
  <c r="AX65" i="1" s="1"/>
  <c r="AT57" i="1"/>
  <c r="AU57" i="1"/>
  <c r="AV57" i="1" s="1"/>
  <c r="AW57" i="1" s="1"/>
  <c r="AX57" i="1" s="1"/>
  <c r="AT49" i="1"/>
  <c r="AU49" i="1"/>
  <c r="AV49" i="1" s="1"/>
  <c r="AW49" i="1" s="1"/>
  <c r="AX49" i="1" s="1"/>
  <c r="AT41" i="1"/>
  <c r="AU41" i="1"/>
  <c r="AV41" i="1" s="1"/>
  <c r="AW41" i="1" s="1"/>
  <c r="AX41" i="1" s="1"/>
  <c r="AT33" i="1"/>
  <c r="AU33" i="1"/>
  <c r="AV33" i="1" s="1"/>
  <c r="AW33" i="1" s="1"/>
  <c r="AX33" i="1" s="1"/>
  <c r="AT25" i="1"/>
  <c r="AU25" i="1"/>
  <c r="AV25" i="1" s="1"/>
  <c r="AW25" i="1" s="1"/>
  <c r="AX25" i="1" s="1"/>
  <c r="AT17" i="1"/>
  <c r="AU17" i="1"/>
  <c r="AV17" i="1" s="1"/>
  <c r="AW17" i="1" s="1"/>
  <c r="AX17" i="1" s="1"/>
  <c r="AT9" i="1"/>
  <c r="AU9" i="1"/>
  <c r="AV9" i="1" s="1"/>
  <c r="AW9" i="1" s="1"/>
  <c r="AX9" i="1" s="1"/>
  <c r="AT496" i="1"/>
  <c r="AU496" i="1"/>
  <c r="AV496" i="1" s="1"/>
  <c r="AW496" i="1" s="1"/>
  <c r="AX496" i="1" s="1"/>
  <c r="AT488" i="1"/>
  <c r="AU488" i="1"/>
  <c r="AV488" i="1" s="1"/>
  <c r="AW488" i="1" s="1"/>
  <c r="AX488" i="1" s="1"/>
  <c r="AT472" i="1"/>
  <c r="AU472" i="1"/>
  <c r="AV472" i="1" s="1"/>
  <c r="AW472" i="1" s="1"/>
  <c r="AX472" i="1" s="1"/>
  <c r="AT464" i="1"/>
  <c r="AU464" i="1"/>
  <c r="AV464" i="1" s="1"/>
  <c r="AW464" i="1" s="1"/>
  <c r="AX464" i="1" s="1"/>
  <c r="AT456" i="1"/>
  <c r="AU456" i="1"/>
  <c r="AV456" i="1" s="1"/>
  <c r="AW456" i="1" s="1"/>
  <c r="AX456" i="1" s="1"/>
  <c r="AT448" i="1"/>
  <c r="AU448" i="1"/>
  <c r="AV448" i="1" s="1"/>
  <c r="AW448" i="1" s="1"/>
  <c r="AX448" i="1" s="1"/>
  <c r="AT440" i="1"/>
  <c r="AU440" i="1"/>
  <c r="AV440" i="1" s="1"/>
  <c r="AW440" i="1" s="1"/>
  <c r="AX440" i="1" s="1"/>
  <c r="AT432" i="1"/>
  <c r="AU432" i="1"/>
  <c r="AV432" i="1" s="1"/>
  <c r="AW432" i="1" s="1"/>
  <c r="AX432" i="1" s="1"/>
  <c r="AT424" i="1"/>
  <c r="AU424" i="1"/>
  <c r="AV424" i="1" s="1"/>
  <c r="AW424" i="1" s="1"/>
  <c r="AX424" i="1" s="1"/>
  <c r="AT416" i="1"/>
  <c r="AU416" i="1"/>
  <c r="AV416" i="1" s="1"/>
  <c r="AW416" i="1" s="1"/>
  <c r="AX416" i="1" s="1"/>
  <c r="AT408" i="1"/>
  <c r="AU408" i="1"/>
  <c r="AV408" i="1" s="1"/>
  <c r="AW408" i="1" s="1"/>
  <c r="AX408" i="1" s="1"/>
  <c r="AT400" i="1"/>
  <c r="AU400" i="1"/>
  <c r="AV400" i="1" s="1"/>
  <c r="AW400" i="1" s="1"/>
  <c r="AX400" i="1" s="1"/>
  <c r="AT392" i="1"/>
  <c r="AU392" i="1"/>
  <c r="AV392" i="1" s="1"/>
  <c r="AW392" i="1" s="1"/>
  <c r="AX392" i="1" s="1"/>
  <c r="AT384" i="1"/>
  <c r="AU384" i="1"/>
  <c r="AV384" i="1" s="1"/>
  <c r="AW384" i="1" s="1"/>
  <c r="AX384" i="1" s="1"/>
  <c r="AT376" i="1"/>
  <c r="AU376" i="1"/>
  <c r="AV376" i="1" s="1"/>
  <c r="AW376" i="1" s="1"/>
  <c r="AX376" i="1" s="1"/>
  <c r="AT368" i="1"/>
  <c r="AU368" i="1"/>
  <c r="AV368" i="1" s="1"/>
  <c r="AW368" i="1" s="1"/>
  <c r="AX368" i="1" s="1"/>
  <c r="AT360" i="1"/>
  <c r="AU360" i="1"/>
  <c r="AV360" i="1" s="1"/>
  <c r="AW360" i="1" s="1"/>
  <c r="AX360" i="1" s="1"/>
  <c r="AT352" i="1"/>
  <c r="AU352" i="1"/>
  <c r="AV352" i="1" s="1"/>
  <c r="AW352" i="1" s="1"/>
  <c r="AX352" i="1" s="1"/>
  <c r="AT344" i="1"/>
  <c r="AU344" i="1"/>
  <c r="AV344" i="1" s="1"/>
  <c r="AW344" i="1" s="1"/>
  <c r="AX344" i="1" s="1"/>
  <c r="AT336" i="1"/>
  <c r="AU336" i="1"/>
  <c r="AV336" i="1" s="1"/>
  <c r="AW336" i="1" s="1"/>
  <c r="AX336" i="1" s="1"/>
  <c r="AT328" i="1"/>
  <c r="AU328" i="1"/>
  <c r="AV328" i="1" s="1"/>
  <c r="AW328" i="1" s="1"/>
  <c r="AX328" i="1" s="1"/>
  <c r="AT320" i="1"/>
  <c r="AU320" i="1"/>
  <c r="AV320" i="1" s="1"/>
  <c r="AW320" i="1" s="1"/>
  <c r="AX320" i="1" s="1"/>
  <c r="AT312" i="1"/>
  <c r="AU312" i="1"/>
  <c r="AV312" i="1" s="1"/>
  <c r="AW312" i="1" s="1"/>
  <c r="AX312" i="1" s="1"/>
  <c r="AT304" i="1"/>
  <c r="AU304" i="1"/>
  <c r="AV304" i="1" s="1"/>
  <c r="AW304" i="1" s="1"/>
  <c r="AX304" i="1" s="1"/>
  <c r="AT296" i="1"/>
  <c r="AU296" i="1"/>
  <c r="AV296" i="1" s="1"/>
  <c r="AW296" i="1" s="1"/>
  <c r="AX296" i="1" s="1"/>
  <c r="AT288" i="1"/>
  <c r="AU288" i="1"/>
  <c r="AV288" i="1" s="1"/>
  <c r="AW288" i="1" s="1"/>
  <c r="AX288" i="1" s="1"/>
  <c r="AT280" i="1"/>
  <c r="AU280" i="1"/>
  <c r="AV280" i="1" s="1"/>
  <c r="AW280" i="1" s="1"/>
  <c r="AX280" i="1" s="1"/>
  <c r="AT272" i="1"/>
  <c r="AU272" i="1"/>
  <c r="AV272" i="1" s="1"/>
  <c r="AW272" i="1" s="1"/>
  <c r="AX272" i="1" s="1"/>
  <c r="AT264" i="1"/>
  <c r="AU264" i="1"/>
  <c r="AV264" i="1" s="1"/>
  <c r="AW264" i="1" s="1"/>
  <c r="AX264" i="1" s="1"/>
  <c r="AT256" i="1"/>
  <c r="AU256" i="1"/>
  <c r="AV256" i="1" s="1"/>
  <c r="AW256" i="1" s="1"/>
  <c r="AX256" i="1" s="1"/>
  <c r="AT248" i="1"/>
  <c r="AU248" i="1"/>
  <c r="AV248" i="1" s="1"/>
  <c r="AW248" i="1" s="1"/>
  <c r="AX248" i="1" s="1"/>
  <c r="AT240" i="1"/>
  <c r="AU240" i="1"/>
  <c r="AV240" i="1" s="1"/>
  <c r="AW240" i="1" s="1"/>
  <c r="AX240" i="1" s="1"/>
  <c r="AT232" i="1"/>
  <c r="AU232" i="1"/>
  <c r="AV232" i="1" s="1"/>
  <c r="AW232" i="1" s="1"/>
  <c r="AX232" i="1" s="1"/>
  <c r="AT216" i="1"/>
  <c r="AU216" i="1"/>
  <c r="AV216" i="1" s="1"/>
  <c r="AW216" i="1" s="1"/>
  <c r="AX216" i="1" s="1"/>
  <c r="AT208" i="1"/>
  <c r="AU208" i="1"/>
  <c r="AV208" i="1" s="1"/>
  <c r="AW208" i="1" s="1"/>
  <c r="AX208" i="1" s="1"/>
  <c r="AT200" i="1"/>
  <c r="AU200" i="1"/>
  <c r="AV200" i="1" s="1"/>
  <c r="AW200" i="1" s="1"/>
  <c r="AX200" i="1" s="1"/>
  <c r="AT192" i="1"/>
  <c r="AU192" i="1"/>
  <c r="AV192" i="1" s="1"/>
  <c r="AW192" i="1" s="1"/>
  <c r="AX192" i="1" s="1"/>
  <c r="AT184" i="1"/>
  <c r="AU184" i="1"/>
  <c r="AV184" i="1" s="1"/>
  <c r="AW184" i="1" s="1"/>
  <c r="AX184" i="1" s="1"/>
  <c r="AT176" i="1"/>
  <c r="AU176" i="1"/>
  <c r="AV176" i="1" s="1"/>
  <c r="AW176" i="1" s="1"/>
  <c r="AX176" i="1" s="1"/>
  <c r="AT168" i="1"/>
  <c r="AU168" i="1"/>
  <c r="AV168" i="1" s="1"/>
  <c r="AW168" i="1" s="1"/>
  <c r="AX168" i="1" s="1"/>
  <c r="AT160" i="1"/>
  <c r="AU160" i="1"/>
  <c r="AV160" i="1" s="1"/>
  <c r="AW160" i="1" s="1"/>
  <c r="AX160" i="1" s="1"/>
  <c r="AT152" i="1"/>
  <c r="AU152" i="1"/>
  <c r="AV152" i="1" s="1"/>
  <c r="AW152" i="1" s="1"/>
  <c r="AX152" i="1" s="1"/>
  <c r="AT144" i="1"/>
  <c r="AU144" i="1"/>
  <c r="AV144" i="1" s="1"/>
  <c r="AW144" i="1" s="1"/>
  <c r="AX144" i="1" s="1"/>
  <c r="AT136" i="1"/>
  <c r="AU136" i="1"/>
  <c r="AV136" i="1" s="1"/>
  <c r="AW136" i="1" s="1"/>
  <c r="AX136" i="1" s="1"/>
  <c r="AT128" i="1"/>
  <c r="AU128" i="1"/>
  <c r="AV128" i="1" s="1"/>
  <c r="AW128" i="1" s="1"/>
  <c r="AX128" i="1" s="1"/>
  <c r="AT120" i="1"/>
  <c r="AU120" i="1"/>
  <c r="AV120" i="1" s="1"/>
  <c r="AW120" i="1" s="1"/>
  <c r="AX120" i="1" s="1"/>
  <c r="AT112" i="1"/>
  <c r="AU112" i="1"/>
  <c r="AV112" i="1" s="1"/>
  <c r="AW112" i="1" s="1"/>
  <c r="AX112" i="1" s="1"/>
  <c r="AT104" i="1"/>
  <c r="AU104" i="1"/>
  <c r="AV104" i="1" s="1"/>
  <c r="AW104" i="1" s="1"/>
  <c r="AX104" i="1" s="1"/>
  <c r="AT96" i="1"/>
  <c r="AU96" i="1"/>
  <c r="AV96" i="1" s="1"/>
  <c r="AW96" i="1" s="1"/>
  <c r="AX96" i="1" s="1"/>
  <c r="AT88" i="1"/>
  <c r="AU88" i="1"/>
  <c r="AV88" i="1" s="1"/>
  <c r="AW88" i="1" s="1"/>
  <c r="AX88" i="1" s="1"/>
  <c r="AT80" i="1"/>
  <c r="AU80" i="1"/>
  <c r="AV80" i="1" s="1"/>
  <c r="AW80" i="1" s="1"/>
  <c r="AX80" i="1" s="1"/>
  <c r="AT72" i="1"/>
  <c r="AU72" i="1"/>
  <c r="AV72" i="1" s="1"/>
  <c r="AW72" i="1" s="1"/>
  <c r="AX72" i="1" s="1"/>
  <c r="AT64" i="1"/>
  <c r="AU64" i="1"/>
  <c r="AV64" i="1" s="1"/>
  <c r="AW64" i="1" s="1"/>
  <c r="AX64" i="1" s="1"/>
  <c r="AT56" i="1"/>
  <c r="AU56" i="1"/>
  <c r="AV56" i="1" s="1"/>
  <c r="AW56" i="1" s="1"/>
  <c r="AX56" i="1" s="1"/>
  <c r="AT48" i="1"/>
  <c r="AU48" i="1"/>
  <c r="AV48" i="1" s="1"/>
  <c r="AW48" i="1" s="1"/>
  <c r="AX48" i="1" s="1"/>
  <c r="AT40" i="1"/>
  <c r="AU40" i="1"/>
  <c r="AV40" i="1" s="1"/>
  <c r="AW40" i="1" s="1"/>
  <c r="AX40" i="1" s="1"/>
  <c r="AT32" i="1"/>
  <c r="AU32" i="1"/>
  <c r="AV32" i="1" s="1"/>
  <c r="AW32" i="1" s="1"/>
  <c r="AX32" i="1" s="1"/>
  <c r="AT24" i="1"/>
  <c r="AU24" i="1"/>
  <c r="AV24" i="1" s="1"/>
  <c r="AW24" i="1" s="1"/>
  <c r="AX24" i="1" s="1"/>
  <c r="AT16" i="1"/>
  <c r="AU16" i="1"/>
  <c r="AV16" i="1" s="1"/>
  <c r="AW16" i="1" s="1"/>
  <c r="AX16" i="1" s="1"/>
  <c r="AT8" i="1"/>
  <c r="AU8" i="1"/>
  <c r="AV8" i="1" s="1"/>
  <c r="AW8" i="1" s="1"/>
  <c r="AX8" i="1" s="1"/>
  <c r="AU311" i="1"/>
  <c r="AV311" i="1" s="1"/>
  <c r="AW311" i="1" s="1"/>
  <c r="AX311" i="1" s="1"/>
  <c r="AU303" i="1"/>
  <c r="AV303" i="1" s="1"/>
  <c r="AW303" i="1" s="1"/>
  <c r="AX303" i="1" s="1"/>
  <c r="AU287" i="1"/>
  <c r="AV287" i="1" s="1"/>
  <c r="AW287" i="1" s="1"/>
  <c r="AX287" i="1" s="1"/>
  <c r="AU279" i="1"/>
  <c r="AV279" i="1" s="1"/>
  <c r="AW279" i="1" s="1"/>
  <c r="AX279" i="1" s="1"/>
  <c r="AU271" i="1"/>
  <c r="AV271" i="1" s="1"/>
  <c r="AW271" i="1" s="1"/>
  <c r="AX271" i="1" s="1"/>
  <c r="AU263" i="1"/>
  <c r="AV263" i="1" s="1"/>
  <c r="AW263" i="1" s="1"/>
  <c r="AX263" i="1" s="1"/>
  <c r="AU255" i="1"/>
  <c r="AV255" i="1" s="1"/>
  <c r="AW255" i="1" s="1"/>
  <c r="AX255" i="1" s="1"/>
  <c r="AU247" i="1"/>
  <c r="AV247" i="1" s="1"/>
  <c r="AW247" i="1" s="1"/>
  <c r="AX247" i="1" s="1"/>
  <c r="AU239" i="1"/>
  <c r="AV239" i="1" s="1"/>
  <c r="AW239" i="1" s="1"/>
  <c r="AX239" i="1" s="1"/>
  <c r="AU231" i="1"/>
  <c r="AV231" i="1" s="1"/>
  <c r="AW231" i="1" s="1"/>
  <c r="AX231" i="1" s="1"/>
  <c r="AU215" i="1"/>
  <c r="AV215" i="1" s="1"/>
  <c r="AW215" i="1" s="1"/>
  <c r="AX215" i="1" s="1"/>
  <c r="AU207" i="1"/>
  <c r="AV207" i="1" s="1"/>
  <c r="AW207" i="1" s="1"/>
  <c r="AX207" i="1" s="1"/>
  <c r="AU175" i="1"/>
  <c r="AV175" i="1" s="1"/>
  <c r="AW175" i="1" s="1"/>
  <c r="AX175" i="1" s="1"/>
  <c r="AU167" i="1"/>
  <c r="AV167" i="1" s="1"/>
  <c r="AW167" i="1" s="1"/>
  <c r="AX167" i="1" s="1"/>
  <c r="AU159" i="1"/>
  <c r="AV159" i="1" s="1"/>
  <c r="AW159" i="1" s="1"/>
  <c r="AX159" i="1" s="1"/>
  <c r="AU143" i="1"/>
  <c r="AV143" i="1" s="1"/>
  <c r="AW143" i="1" s="1"/>
  <c r="AX143" i="1" s="1"/>
  <c r="AU135" i="1"/>
  <c r="AV135" i="1" s="1"/>
  <c r="AW135" i="1" s="1"/>
  <c r="AX135" i="1" s="1"/>
  <c r="AU127" i="1"/>
  <c r="AV127" i="1" s="1"/>
  <c r="AW127" i="1" s="1"/>
  <c r="AX127" i="1" s="1"/>
  <c r="AU119" i="1"/>
  <c r="AV119" i="1" s="1"/>
  <c r="AW119" i="1" s="1"/>
  <c r="AX119" i="1" s="1"/>
  <c r="AU111" i="1"/>
  <c r="AV111" i="1" s="1"/>
  <c r="AW111" i="1" s="1"/>
  <c r="AX111" i="1" s="1"/>
  <c r="AU95" i="1"/>
  <c r="AV95" i="1" s="1"/>
  <c r="AW95" i="1" s="1"/>
  <c r="AX95" i="1" s="1"/>
  <c r="AU87" i="1"/>
  <c r="AV87" i="1" s="1"/>
  <c r="AW87" i="1" s="1"/>
  <c r="AX87" i="1" s="1"/>
  <c r="AU79" i="1"/>
  <c r="AV79" i="1" s="1"/>
  <c r="AW79" i="1" s="1"/>
  <c r="AX79" i="1" s="1"/>
  <c r="AU63" i="1"/>
  <c r="AV63" i="1" s="1"/>
  <c r="AW63" i="1" s="1"/>
  <c r="AX63" i="1" s="1"/>
  <c r="AU47" i="1"/>
  <c r="AV47" i="1" s="1"/>
  <c r="AW47" i="1" s="1"/>
  <c r="AX47" i="1" s="1"/>
  <c r="AU39" i="1"/>
  <c r="AV39" i="1" s="1"/>
  <c r="AW39" i="1" s="1"/>
  <c r="AX39" i="1" s="1"/>
  <c r="AU31" i="1"/>
  <c r="AV31" i="1" s="1"/>
  <c r="AW31" i="1" s="1"/>
  <c r="AX31" i="1" s="1"/>
  <c r="AU23" i="1"/>
  <c r="AV23" i="1" s="1"/>
  <c r="AW23" i="1" s="1"/>
  <c r="AX23" i="1" s="1"/>
  <c r="AU15" i="1"/>
  <c r="AV15" i="1" s="1"/>
  <c r="AW15" i="1" s="1"/>
  <c r="AX15" i="1" s="1"/>
  <c r="AU7" i="1"/>
  <c r="AV7" i="1" s="1"/>
  <c r="AW7" i="1" s="1"/>
  <c r="AX7" i="1" s="1"/>
  <c r="AU494" i="1"/>
  <c r="AV494" i="1" s="1"/>
  <c r="AW494" i="1" s="1"/>
  <c r="AX494" i="1" s="1"/>
  <c r="AU478" i="1"/>
  <c r="AV478" i="1" s="1"/>
  <c r="AW478" i="1" s="1"/>
  <c r="AX478" i="1" s="1"/>
  <c r="AU470" i="1"/>
  <c r="AV470" i="1" s="1"/>
  <c r="AW470" i="1" s="1"/>
  <c r="AX470" i="1" s="1"/>
  <c r="AU462" i="1"/>
  <c r="AV462" i="1" s="1"/>
  <c r="AW462" i="1" s="1"/>
  <c r="AX462" i="1" s="1"/>
  <c r="AU454" i="1"/>
  <c r="AV454" i="1" s="1"/>
  <c r="AW454" i="1" s="1"/>
  <c r="AX454" i="1" s="1"/>
  <c r="AU446" i="1"/>
  <c r="AV446" i="1" s="1"/>
  <c r="AW446" i="1" s="1"/>
  <c r="AX446" i="1" s="1"/>
  <c r="AU438" i="1"/>
  <c r="AV438" i="1" s="1"/>
  <c r="AW438" i="1" s="1"/>
  <c r="AX438" i="1" s="1"/>
  <c r="AU430" i="1"/>
  <c r="AV430" i="1" s="1"/>
  <c r="AW430" i="1" s="1"/>
  <c r="AX430" i="1" s="1"/>
  <c r="AU414" i="1"/>
  <c r="AV414" i="1" s="1"/>
  <c r="AW414" i="1" s="1"/>
  <c r="AX414" i="1" s="1"/>
  <c r="AU406" i="1"/>
  <c r="AV406" i="1" s="1"/>
  <c r="AW406" i="1" s="1"/>
  <c r="AX406" i="1" s="1"/>
  <c r="AU398" i="1"/>
  <c r="AV398" i="1" s="1"/>
  <c r="AW398" i="1" s="1"/>
  <c r="AX398" i="1" s="1"/>
  <c r="AU390" i="1"/>
  <c r="AV390" i="1" s="1"/>
  <c r="AW390" i="1" s="1"/>
  <c r="AX390" i="1" s="1"/>
  <c r="AU382" i="1"/>
  <c r="AV382" i="1" s="1"/>
  <c r="AW382" i="1" s="1"/>
  <c r="AX382" i="1" s="1"/>
  <c r="AU374" i="1"/>
  <c r="AV374" i="1" s="1"/>
  <c r="AW374" i="1" s="1"/>
  <c r="AX374" i="1" s="1"/>
  <c r="AU366" i="1"/>
  <c r="AV366" i="1" s="1"/>
  <c r="AW366" i="1" s="1"/>
  <c r="AX366" i="1" s="1"/>
  <c r="AU358" i="1"/>
  <c r="AV358" i="1" s="1"/>
  <c r="AW358" i="1" s="1"/>
  <c r="AX358" i="1" s="1"/>
  <c r="AU350" i="1"/>
  <c r="AV350" i="1" s="1"/>
  <c r="AW350" i="1" s="1"/>
  <c r="AX350" i="1" s="1"/>
  <c r="AU342" i="1"/>
  <c r="AV342" i="1" s="1"/>
  <c r="AW342" i="1" s="1"/>
  <c r="AX342" i="1" s="1"/>
  <c r="AU334" i="1"/>
  <c r="AV334" i="1" s="1"/>
  <c r="AW334" i="1" s="1"/>
  <c r="AX334" i="1" s="1"/>
  <c r="AU326" i="1"/>
  <c r="AV326" i="1" s="1"/>
  <c r="AW326" i="1" s="1"/>
  <c r="AX326" i="1" s="1"/>
  <c r="AU318" i="1"/>
  <c r="AV318" i="1" s="1"/>
  <c r="AW318" i="1" s="1"/>
  <c r="AX318" i="1" s="1"/>
  <c r="AU310" i="1"/>
  <c r="AV310" i="1" s="1"/>
  <c r="AW310" i="1" s="1"/>
  <c r="AX310" i="1" s="1"/>
  <c r="AU286" i="1"/>
  <c r="AV286" i="1" s="1"/>
  <c r="AW286" i="1" s="1"/>
  <c r="AX286" i="1" s="1"/>
  <c r="AU278" i="1"/>
  <c r="AV278" i="1" s="1"/>
  <c r="AW278" i="1" s="1"/>
  <c r="AX278" i="1" s="1"/>
  <c r="AU270" i="1"/>
  <c r="AV270" i="1" s="1"/>
  <c r="AW270" i="1" s="1"/>
  <c r="AX270" i="1" s="1"/>
  <c r="AU262" i="1"/>
  <c r="AV262" i="1" s="1"/>
  <c r="AW262" i="1" s="1"/>
  <c r="AX262" i="1" s="1"/>
  <c r="AU254" i="1"/>
  <c r="AV254" i="1" s="1"/>
  <c r="AW254" i="1" s="1"/>
  <c r="AX254" i="1" s="1"/>
  <c r="AU246" i="1"/>
  <c r="AV246" i="1" s="1"/>
  <c r="AW246" i="1" s="1"/>
  <c r="AX246" i="1" s="1"/>
  <c r="AU238" i="1"/>
  <c r="AV238" i="1" s="1"/>
  <c r="AW238" i="1" s="1"/>
  <c r="AX238" i="1" s="1"/>
  <c r="AU230" i="1"/>
  <c r="AV230" i="1" s="1"/>
  <c r="AW230" i="1" s="1"/>
  <c r="AX230" i="1" s="1"/>
  <c r="AU222" i="1"/>
  <c r="AV222" i="1" s="1"/>
  <c r="AW222" i="1" s="1"/>
  <c r="AX222" i="1" s="1"/>
  <c r="AU214" i="1"/>
  <c r="AV214" i="1" s="1"/>
  <c r="AW214" i="1" s="1"/>
  <c r="AX214" i="1" s="1"/>
  <c r="AU206" i="1"/>
  <c r="AV206" i="1" s="1"/>
  <c r="AW206" i="1" s="1"/>
  <c r="AX206" i="1" s="1"/>
  <c r="AU198" i="1"/>
  <c r="AV198" i="1" s="1"/>
  <c r="AW198" i="1" s="1"/>
  <c r="AX198" i="1" s="1"/>
  <c r="AU190" i="1"/>
  <c r="AV190" i="1" s="1"/>
  <c r="AW190" i="1" s="1"/>
  <c r="AX190" i="1" s="1"/>
  <c r="AU174" i="1"/>
  <c r="AV174" i="1" s="1"/>
  <c r="AW174" i="1" s="1"/>
  <c r="AX174" i="1" s="1"/>
  <c r="AU166" i="1"/>
  <c r="AV166" i="1" s="1"/>
  <c r="AW166" i="1" s="1"/>
  <c r="AX166" i="1" s="1"/>
  <c r="AU158" i="1"/>
  <c r="AV158" i="1" s="1"/>
  <c r="AW158" i="1" s="1"/>
  <c r="AX158" i="1" s="1"/>
  <c r="AU150" i="1"/>
  <c r="AV150" i="1" s="1"/>
  <c r="AW150" i="1" s="1"/>
  <c r="AX150" i="1" s="1"/>
  <c r="AU142" i="1"/>
  <c r="AV142" i="1" s="1"/>
  <c r="AW142" i="1" s="1"/>
  <c r="AX142" i="1" s="1"/>
  <c r="AU134" i="1"/>
  <c r="AV134" i="1" s="1"/>
  <c r="AW134" i="1" s="1"/>
  <c r="AX134" i="1" s="1"/>
  <c r="AU126" i="1"/>
  <c r="AV126" i="1" s="1"/>
  <c r="AW126" i="1" s="1"/>
  <c r="AX126" i="1" s="1"/>
  <c r="AU118" i="1"/>
  <c r="AV118" i="1" s="1"/>
  <c r="AW118" i="1" s="1"/>
  <c r="AX118" i="1" s="1"/>
  <c r="AU110" i="1"/>
  <c r="AV110" i="1" s="1"/>
  <c r="AW110" i="1" s="1"/>
  <c r="AX110" i="1" s="1"/>
  <c r="AU102" i="1"/>
  <c r="AV102" i="1" s="1"/>
  <c r="AW102" i="1" s="1"/>
  <c r="AX102" i="1" s="1"/>
  <c r="AU94" i="1"/>
  <c r="AV94" i="1" s="1"/>
  <c r="AW94" i="1" s="1"/>
  <c r="AX94" i="1" s="1"/>
  <c r="AU86" i="1"/>
  <c r="AV86" i="1" s="1"/>
  <c r="AW86" i="1" s="1"/>
  <c r="AX86" i="1" s="1"/>
  <c r="AU70" i="1"/>
  <c r="AV70" i="1" s="1"/>
  <c r="AW70" i="1" s="1"/>
  <c r="AX70" i="1" s="1"/>
  <c r="AU62" i="1"/>
  <c r="AV62" i="1" s="1"/>
  <c r="AW62" i="1" s="1"/>
  <c r="AX62" i="1" s="1"/>
  <c r="AU46" i="1"/>
  <c r="AV46" i="1" s="1"/>
  <c r="AW46" i="1" s="1"/>
  <c r="AX46" i="1" s="1"/>
  <c r="AU30" i="1"/>
  <c r="AV30" i="1" s="1"/>
  <c r="AW30" i="1" s="1"/>
  <c r="AX30" i="1" s="1"/>
  <c r="AU14" i="1"/>
  <c r="AV14" i="1" s="1"/>
  <c r="AW14" i="1" s="1"/>
  <c r="AX14" i="1" s="1"/>
  <c r="AU477" i="1"/>
  <c r="AV477" i="1" s="1"/>
  <c r="AW477" i="1" s="1"/>
  <c r="AX477" i="1" s="1"/>
  <c r="AU461" i="1"/>
  <c r="AV461" i="1" s="1"/>
  <c r="AW461" i="1" s="1"/>
  <c r="AX461" i="1" s="1"/>
  <c r="AU445" i="1"/>
  <c r="AV445" i="1" s="1"/>
  <c r="AW445" i="1" s="1"/>
  <c r="AX445" i="1" s="1"/>
  <c r="AU437" i="1"/>
  <c r="AV437" i="1" s="1"/>
  <c r="AW437" i="1" s="1"/>
  <c r="AX437" i="1" s="1"/>
  <c r="AU429" i="1"/>
  <c r="AV429" i="1" s="1"/>
  <c r="AW429" i="1" s="1"/>
  <c r="AX429" i="1" s="1"/>
  <c r="AU421" i="1"/>
  <c r="AV421" i="1" s="1"/>
  <c r="AW421" i="1" s="1"/>
  <c r="AX421" i="1" s="1"/>
  <c r="AU413" i="1"/>
  <c r="AV413" i="1" s="1"/>
  <c r="AW413" i="1" s="1"/>
  <c r="AX413" i="1" s="1"/>
  <c r="AU405" i="1"/>
  <c r="AV405" i="1" s="1"/>
  <c r="AW405" i="1" s="1"/>
  <c r="AX405" i="1" s="1"/>
  <c r="AU381" i="1"/>
  <c r="AV381" i="1" s="1"/>
  <c r="AW381" i="1" s="1"/>
  <c r="AX381" i="1" s="1"/>
  <c r="AU373" i="1"/>
  <c r="AV373" i="1" s="1"/>
  <c r="AW373" i="1" s="1"/>
  <c r="AX373" i="1" s="1"/>
  <c r="AU349" i="1"/>
  <c r="AV349" i="1" s="1"/>
  <c r="AW349" i="1" s="1"/>
  <c r="AX349" i="1" s="1"/>
  <c r="AU341" i="1"/>
  <c r="AV341" i="1" s="1"/>
  <c r="AW341" i="1" s="1"/>
  <c r="AX341" i="1" s="1"/>
  <c r="AU333" i="1"/>
  <c r="AV333" i="1" s="1"/>
  <c r="AW333" i="1" s="1"/>
  <c r="AX333" i="1" s="1"/>
  <c r="AU325" i="1"/>
  <c r="AV325" i="1" s="1"/>
  <c r="AW325" i="1" s="1"/>
  <c r="AX325" i="1" s="1"/>
  <c r="AU317" i="1"/>
  <c r="AV317" i="1" s="1"/>
  <c r="AW317" i="1" s="1"/>
  <c r="AX317" i="1" s="1"/>
  <c r="AU301" i="1"/>
  <c r="AV301" i="1" s="1"/>
  <c r="AW301" i="1" s="1"/>
  <c r="AX301" i="1" s="1"/>
  <c r="AU293" i="1"/>
  <c r="AV293" i="1" s="1"/>
  <c r="AW293" i="1" s="1"/>
  <c r="AX293" i="1" s="1"/>
  <c r="AU285" i="1"/>
  <c r="AV285" i="1" s="1"/>
  <c r="AW285" i="1" s="1"/>
  <c r="AX285" i="1" s="1"/>
  <c r="AU269" i="1"/>
  <c r="AV269" i="1" s="1"/>
  <c r="AW269" i="1" s="1"/>
  <c r="AX269" i="1" s="1"/>
  <c r="AU261" i="1"/>
  <c r="AV261" i="1" s="1"/>
  <c r="AW261" i="1" s="1"/>
  <c r="AX261" i="1" s="1"/>
  <c r="AU253" i="1"/>
  <c r="AV253" i="1" s="1"/>
  <c r="AW253" i="1" s="1"/>
  <c r="AX253" i="1" s="1"/>
  <c r="AU245" i="1"/>
  <c r="AV245" i="1" s="1"/>
  <c r="AW245" i="1" s="1"/>
  <c r="AX245" i="1" s="1"/>
  <c r="AU237" i="1"/>
  <c r="AV237" i="1" s="1"/>
  <c r="AW237" i="1" s="1"/>
  <c r="AX237" i="1" s="1"/>
  <c r="AU229" i="1"/>
  <c r="AV229" i="1" s="1"/>
  <c r="AW229" i="1" s="1"/>
  <c r="AX229" i="1" s="1"/>
  <c r="AU213" i="1"/>
  <c r="AV213" i="1" s="1"/>
  <c r="AW213" i="1" s="1"/>
  <c r="AX213" i="1" s="1"/>
  <c r="AU181" i="1"/>
  <c r="AV181" i="1" s="1"/>
  <c r="AW181" i="1" s="1"/>
  <c r="AX181" i="1" s="1"/>
  <c r="AU173" i="1"/>
  <c r="AV173" i="1" s="1"/>
  <c r="AW173" i="1" s="1"/>
  <c r="AX173" i="1" s="1"/>
  <c r="AU165" i="1"/>
  <c r="AV165" i="1" s="1"/>
  <c r="AW165" i="1" s="1"/>
  <c r="AX165" i="1" s="1"/>
  <c r="AU157" i="1"/>
  <c r="AV157" i="1" s="1"/>
  <c r="AW157" i="1" s="1"/>
  <c r="AX157" i="1" s="1"/>
  <c r="AU149" i="1"/>
  <c r="AV149" i="1" s="1"/>
  <c r="AW149" i="1" s="1"/>
  <c r="AX149" i="1" s="1"/>
  <c r="AU133" i="1"/>
  <c r="AV133" i="1" s="1"/>
  <c r="AW133" i="1" s="1"/>
  <c r="AX133" i="1" s="1"/>
  <c r="AU125" i="1"/>
  <c r="AV125" i="1" s="1"/>
  <c r="AW125" i="1" s="1"/>
  <c r="AX125" i="1" s="1"/>
  <c r="AU117" i="1"/>
  <c r="AV117" i="1" s="1"/>
  <c r="AW117" i="1" s="1"/>
  <c r="AX117" i="1" s="1"/>
  <c r="AU109" i="1"/>
  <c r="AV109" i="1" s="1"/>
  <c r="AW109" i="1" s="1"/>
  <c r="AX109" i="1" s="1"/>
  <c r="AU93" i="1"/>
  <c r="AV93" i="1" s="1"/>
  <c r="AW93" i="1" s="1"/>
  <c r="AX93" i="1" s="1"/>
  <c r="AU85" i="1"/>
  <c r="AV85" i="1" s="1"/>
  <c r="AW85" i="1" s="1"/>
  <c r="AX85" i="1" s="1"/>
  <c r="AU77" i="1"/>
  <c r="AV77" i="1" s="1"/>
  <c r="AW77" i="1" s="1"/>
  <c r="AX77" i="1" s="1"/>
  <c r="AU69" i="1"/>
  <c r="AV69" i="1" s="1"/>
  <c r="AW69" i="1" s="1"/>
  <c r="AX69" i="1" s="1"/>
  <c r="AU61" i="1"/>
  <c r="AV61" i="1" s="1"/>
  <c r="AW61" i="1" s="1"/>
  <c r="AX61" i="1" s="1"/>
  <c r="AU53" i="1"/>
  <c r="AV53" i="1" s="1"/>
  <c r="AW53" i="1" s="1"/>
  <c r="AX53" i="1" s="1"/>
  <c r="AU37" i="1"/>
  <c r="AV37" i="1" s="1"/>
  <c r="AW37" i="1" s="1"/>
  <c r="AX37" i="1" s="1"/>
  <c r="AU29" i="1"/>
  <c r="AV29" i="1" s="1"/>
  <c r="AW29" i="1" s="1"/>
  <c r="AX29" i="1" s="1"/>
  <c r="AU5" i="1"/>
  <c r="AV5" i="1" s="1"/>
  <c r="AW5" i="1" s="1"/>
  <c r="AX5" i="1" s="1"/>
  <c r="AU492" i="1"/>
  <c r="AV492" i="1" s="1"/>
  <c r="AW492" i="1" s="1"/>
  <c r="AX492" i="1" s="1"/>
  <c r="AU484" i="1"/>
  <c r="AV484" i="1" s="1"/>
  <c r="AW484" i="1" s="1"/>
  <c r="AX484" i="1" s="1"/>
  <c r="AU476" i="1"/>
  <c r="AV476" i="1" s="1"/>
  <c r="AW476" i="1" s="1"/>
  <c r="AX476" i="1" s="1"/>
  <c r="AU468" i="1"/>
  <c r="AV468" i="1" s="1"/>
  <c r="AW468" i="1" s="1"/>
  <c r="AX468" i="1" s="1"/>
  <c r="AU452" i="1"/>
  <c r="AV452" i="1" s="1"/>
  <c r="AW452" i="1" s="1"/>
  <c r="AX452" i="1" s="1"/>
  <c r="AU444" i="1"/>
  <c r="AV444" i="1" s="1"/>
  <c r="AW444" i="1" s="1"/>
  <c r="AX444" i="1" s="1"/>
  <c r="AU428" i="1"/>
  <c r="AV428" i="1" s="1"/>
  <c r="AW428" i="1" s="1"/>
  <c r="AX428" i="1" s="1"/>
  <c r="AU420" i="1"/>
  <c r="AV420" i="1" s="1"/>
  <c r="AW420" i="1" s="1"/>
  <c r="AX420" i="1" s="1"/>
  <c r="AU412" i="1"/>
  <c r="AV412" i="1" s="1"/>
  <c r="AW412" i="1" s="1"/>
  <c r="AX412" i="1" s="1"/>
  <c r="AU404" i="1"/>
  <c r="AV404" i="1" s="1"/>
  <c r="AW404" i="1" s="1"/>
  <c r="AX404" i="1" s="1"/>
  <c r="AU396" i="1"/>
  <c r="AV396" i="1" s="1"/>
  <c r="AW396" i="1" s="1"/>
  <c r="AX396" i="1" s="1"/>
  <c r="AU388" i="1"/>
  <c r="AV388" i="1" s="1"/>
  <c r="AW388" i="1" s="1"/>
  <c r="AX388" i="1" s="1"/>
  <c r="AU380" i="1"/>
  <c r="AV380" i="1" s="1"/>
  <c r="AW380" i="1" s="1"/>
  <c r="AX380" i="1" s="1"/>
  <c r="AU372" i="1"/>
  <c r="AV372" i="1" s="1"/>
  <c r="AW372" i="1" s="1"/>
  <c r="AX372" i="1" s="1"/>
  <c r="AU324" i="1"/>
  <c r="AV324" i="1" s="1"/>
  <c r="AW324" i="1" s="1"/>
  <c r="AX324" i="1" s="1"/>
  <c r="AU316" i="1"/>
  <c r="AV316" i="1" s="1"/>
  <c r="AW316" i="1" s="1"/>
  <c r="AX316" i="1" s="1"/>
  <c r="AU308" i="1"/>
  <c r="AV308" i="1" s="1"/>
  <c r="AW308" i="1" s="1"/>
  <c r="AX308" i="1" s="1"/>
  <c r="AU292" i="1"/>
  <c r="AV292" i="1" s="1"/>
  <c r="AW292" i="1" s="1"/>
  <c r="AX292" i="1" s="1"/>
  <c r="AU284" i="1"/>
  <c r="AV284" i="1" s="1"/>
  <c r="AW284" i="1" s="1"/>
  <c r="AX284" i="1" s="1"/>
  <c r="AU276" i="1"/>
  <c r="AV276" i="1" s="1"/>
  <c r="AW276" i="1" s="1"/>
  <c r="AX276" i="1" s="1"/>
  <c r="AU260" i="1"/>
  <c r="AV260" i="1" s="1"/>
  <c r="AW260" i="1" s="1"/>
  <c r="AX260" i="1" s="1"/>
  <c r="AU244" i="1"/>
  <c r="AV244" i="1" s="1"/>
  <c r="AW244" i="1" s="1"/>
  <c r="AX244" i="1" s="1"/>
  <c r="AU236" i="1"/>
  <c r="AV236" i="1" s="1"/>
  <c r="AW236" i="1" s="1"/>
  <c r="AX236" i="1" s="1"/>
  <c r="AU228" i="1"/>
  <c r="AV228" i="1" s="1"/>
  <c r="AW228" i="1" s="1"/>
  <c r="AX228" i="1" s="1"/>
  <c r="AU220" i="1"/>
  <c r="AV220" i="1" s="1"/>
  <c r="AW220" i="1" s="1"/>
  <c r="AX220" i="1" s="1"/>
  <c r="AU204" i="1"/>
  <c r="AV204" i="1" s="1"/>
  <c r="AW204" i="1" s="1"/>
  <c r="AX204" i="1" s="1"/>
  <c r="AU188" i="1"/>
  <c r="AV188" i="1" s="1"/>
  <c r="AW188" i="1" s="1"/>
  <c r="AX188" i="1" s="1"/>
  <c r="AU172" i="1"/>
  <c r="AV172" i="1" s="1"/>
  <c r="AW172" i="1" s="1"/>
  <c r="AX172" i="1" s="1"/>
  <c r="AU164" i="1"/>
  <c r="AV164" i="1" s="1"/>
  <c r="AW164" i="1" s="1"/>
  <c r="AX164" i="1" s="1"/>
  <c r="AU156" i="1"/>
  <c r="AV156" i="1" s="1"/>
  <c r="AW156" i="1" s="1"/>
  <c r="AX156" i="1" s="1"/>
  <c r="AU148" i="1"/>
  <c r="AV148" i="1" s="1"/>
  <c r="AW148" i="1" s="1"/>
  <c r="AX148" i="1" s="1"/>
  <c r="AU140" i="1"/>
  <c r="AV140" i="1" s="1"/>
  <c r="AW140" i="1" s="1"/>
  <c r="AX140" i="1" s="1"/>
  <c r="AU132" i="1"/>
  <c r="AV132" i="1" s="1"/>
  <c r="AW132" i="1" s="1"/>
  <c r="AX132" i="1" s="1"/>
  <c r="AU116" i="1"/>
  <c r="AV116" i="1" s="1"/>
  <c r="AW116" i="1" s="1"/>
  <c r="AX116" i="1" s="1"/>
  <c r="AU108" i="1"/>
  <c r="AV108" i="1" s="1"/>
  <c r="AW108" i="1" s="1"/>
  <c r="AX108" i="1" s="1"/>
  <c r="AU100" i="1"/>
  <c r="AV100" i="1" s="1"/>
  <c r="AW100" i="1" s="1"/>
  <c r="AX100" i="1" s="1"/>
  <c r="AU84" i="1"/>
  <c r="AV84" i="1" s="1"/>
  <c r="AW84" i="1" s="1"/>
  <c r="AX84" i="1" s="1"/>
  <c r="AU76" i="1"/>
  <c r="AV76" i="1" s="1"/>
  <c r="AW76" i="1" s="1"/>
  <c r="AX76" i="1" s="1"/>
  <c r="AU68" i="1"/>
  <c r="AV68" i="1" s="1"/>
  <c r="AW68" i="1" s="1"/>
  <c r="AX68" i="1" s="1"/>
  <c r="AU60" i="1"/>
  <c r="AV60" i="1" s="1"/>
  <c r="AW60" i="1" s="1"/>
  <c r="AX60" i="1" s="1"/>
  <c r="AU52" i="1"/>
  <c r="AV52" i="1" s="1"/>
  <c r="AW52" i="1" s="1"/>
  <c r="AX52" i="1" s="1"/>
  <c r="AU44" i="1"/>
  <c r="AV44" i="1" s="1"/>
  <c r="AW44" i="1" s="1"/>
  <c r="AX44" i="1" s="1"/>
  <c r="AU28" i="1"/>
  <c r="AV28" i="1" s="1"/>
  <c r="AW28" i="1" s="1"/>
  <c r="AX28" i="1" s="1"/>
  <c r="AU20" i="1"/>
  <c r="AV20" i="1" s="1"/>
  <c r="AW20" i="1" s="1"/>
  <c r="AX20" i="1" s="1"/>
  <c r="AU12" i="1"/>
  <c r="AV12" i="1" s="1"/>
  <c r="AW12" i="1" s="1"/>
  <c r="AX12" i="1" s="1"/>
  <c r="AU4" i="1"/>
  <c r="AV4" i="1" s="1"/>
  <c r="AW4" i="1" s="1"/>
  <c r="AX4" i="1" s="1"/>
  <c r="AU499" i="1"/>
  <c r="AV499" i="1" s="1"/>
  <c r="AW499" i="1" s="1"/>
  <c r="AX499" i="1" s="1"/>
  <c r="AU491" i="1"/>
  <c r="AV491" i="1" s="1"/>
  <c r="AW491" i="1" s="1"/>
  <c r="AX491" i="1" s="1"/>
  <c r="AU467" i="1"/>
  <c r="AV467" i="1" s="1"/>
  <c r="AW467" i="1" s="1"/>
  <c r="AX467" i="1" s="1"/>
  <c r="AU451" i="1"/>
  <c r="AV451" i="1" s="1"/>
  <c r="AW451" i="1" s="1"/>
  <c r="AX451" i="1" s="1"/>
  <c r="AU443" i="1"/>
  <c r="AV443" i="1" s="1"/>
  <c r="AW443" i="1" s="1"/>
  <c r="AX443" i="1" s="1"/>
  <c r="AU435" i="1"/>
  <c r="AV435" i="1" s="1"/>
  <c r="AW435" i="1" s="1"/>
  <c r="AX435" i="1" s="1"/>
  <c r="AU427" i="1"/>
  <c r="AV427" i="1" s="1"/>
  <c r="AW427" i="1" s="1"/>
  <c r="AX427" i="1" s="1"/>
  <c r="AU419" i="1"/>
  <c r="AV419" i="1" s="1"/>
  <c r="AW419" i="1" s="1"/>
  <c r="AX419" i="1" s="1"/>
  <c r="AU411" i="1"/>
  <c r="AV411" i="1" s="1"/>
  <c r="AW411" i="1" s="1"/>
  <c r="AX411" i="1" s="1"/>
  <c r="AU403" i="1"/>
  <c r="AV403" i="1" s="1"/>
  <c r="AW403" i="1" s="1"/>
  <c r="AX403" i="1" s="1"/>
  <c r="AU395" i="1"/>
  <c r="AV395" i="1" s="1"/>
  <c r="AW395" i="1" s="1"/>
  <c r="AX395" i="1" s="1"/>
  <c r="AU379" i="1"/>
  <c r="AV379" i="1" s="1"/>
  <c r="AW379" i="1" s="1"/>
  <c r="AX379" i="1" s="1"/>
  <c r="AU371" i="1"/>
  <c r="AV371" i="1" s="1"/>
  <c r="AW371" i="1" s="1"/>
  <c r="AX371" i="1" s="1"/>
  <c r="AU363" i="1"/>
  <c r="AV363" i="1" s="1"/>
  <c r="AW363" i="1" s="1"/>
  <c r="AX363" i="1" s="1"/>
  <c r="AU347" i="1"/>
  <c r="AV347" i="1" s="1"/>
  <c r="AW347" i="1" s="1"/>
  <c r="AX347" i="1" s="1"/>
  <c r="AU339" i="1"/>
  <c r="AV339" i="1" s="1"/>
  <c r="AW339" i="1" s="1"/>
  <c r="AX339" i="1" s="1"/>
  <c r="AU331" i="1"/>
  <c r="AV331" i="1" s="1"/>
  <c r="AW331" i="1" s="1"/>
  <c r="AX331" i="1" s="1"/>
  <c r="AU323" i="1"/>
  <c r="AV323" i="1" s="1"/>
  <c r="AW323" i="1" s="1"/>
  <c r="AX323" i="1" s="1"/>
  <c r="AU315" i="1"/>
  <c r="AV315" i="1" s="1"/>
  <c r="AW315" i="1" s="1"/>
  <c r="AX315" i="1" s="1"/>
  <c r="AU291" i="1"/>
  <c r="AV291" i="1" s="1"/>
  <c r="AW291" i="1" s="1"/>
  <c r="AX291" i="1" s="1"/>
  <c r="AU283" i="1"/>
  <c r="AV283" i="1" s="1"/>
  <c r="AW283" i="1" s="1"/>
  <c r="AX283" i="1" s="1"/>
  <c r="AU275" i="1"/>
  <c r="AV275" i="1" s="1"/>
  <c r="AW275" i="1" s="1"/>
  <c r="AX275" i="1" s="1"/>
  <c r="AU267" i="1"/>
  <c r="AV267" i="1" s="1"/>
  <c r="AW267" i="1" s="1"/>
  <c r="AX267" i="1" s="1"/>
  <c r="AU259" i="1"/>
  <c r="AV259" i="1" s="1"/>
  <c r="AW259" i="1" s="1"/>
  <c r="AX259" i="1" s="1"/>
  <c r="AU243" i="1"/>
  <c r="AV243" i="1" s="1"/>
  <c r="AW243" i="1" s="1"/>
  <c r="AX243" i="1" s="1"/>
  <c r="AU235" i="1"/>
  <c r="AV235" i="1" s="1"/>
  <c r="AW235" i="1" s="1"/>
  <c r="AX235" i="1" s="1"/>
  <c r="AU227" i="1"/>
  <c r="AV227" i="1" s="1"/>
  <c r="AW227" i="1" s="1"/>
  <c r="AX227" i="1" s="1"/>
  <c r="AU219" i="1"/>
  <c r="AV219" i="1" s="1"/>
  <c r="AW219" i="1" s="1"/>
  <c r="AX219" i="1" s="1"/>
  <c r="AU211" i="1"/>
  <c r="AV211" i="1" s="1"/>
  <c r="AW211" i="1" s="1"/>
  <c r="AX211" i="1" s="1"/>
  <c r="AU195" i="1"/>
  <c r="AV195" i="1" s="1"/>
  <c r="AW195" i="1" s="1"/>
  <c r="AX195" i="1" s="1"/>
  <c r="AU179" i="1"/>
  <c r="AV179" i="1" s="1"/>
  <c r="AW179" i="1" s="1"/>
  <c r="AX179" i="1" s="1"/>
  <c r="AU171" i="1"/>
  <c r="AV171" i="1" s="1"/>
  <c r="AW171" i="1" s="1"/>
  <c r="AX171" i="1" s="1"/>
  <c r="AU163" i="1"/>
  <c r="AV163" i="1" s="1"/>
  <c r="AW163" i="1" s="1"/>
  <c r="AX163" i="1" s="1"/>
  <c r="AU155" i="1"/>
  <c r="AV155" i="1" s="1"/>
  <c r="AW155" i="1" s="1"/>
  <c r="AX155" i="1" s="1"/>
  <c r="AU139" i="1"/>
  <c r="AV139" i="1" s="1"/>
  <c r="AW139" i="1" s="1"/>
  <c r="AX139" i="1" s="1"/>
  <c r="AU131" i="1"/>
  <c r="AV131" i="1" s="1"/>
  <c r="AW131" i="1" s="1"/>
  <c r="AX131" i="1" s="1"/>
  <c r="AU123" i="1"/>
  <c r="AV123" i="1" s="1"/>
  <c r="AW123" i="1" s="1"/>
  <c r="AX123" i="1" s="1"/>
  <c r="AU115" i="1"/>
  <c r="AV115" i="1" s="1"/>
  <c r="AW115" i="1" s="1"/>
  <c r="AX115" i="1" s="1"/>
  <c r="AU107" i="1"/>
  <c r="AV107" i="1" s="1"/>
  <c r="AW107" i="1" s="1"/>
  <c r="AX107" i="1" s="1"/>
  <c r="AU91" i="1"/>
  <c r="AV91" i="1" s="1"/>
  <c r="AW91" i="1" s="1"/>
  <c r="AX91" i="1" s="1"/>
  <c r="AU83" i="1"/>
  <c r="AV83" i="1" s="1"/>
  <c r="AW83" i="1" s="1"/>
  <c r="AX83" i="1" s="1"/>
  <c r="AU75" i="1"/>
  <c r="AV75" i="1" s="1"/>
  <c r="AW75" i="1" s="1"/>
  <c r="AX75" i="1" s="1"/>
  <c r="AU67" i="1"/>
  <c r="AV67" i="1" s="1"/>
  <c r="AW67" i="1" s="1"/>
  <c r="AX67" i="1" s="1"/>
  <c r="AU59" i="1"/>
  <c r="AV59" i="1" s="1"/>
  <c r="AW59" i="1" s="1"/>
  <c r="AX59" i="1" s="1"/>
  <c r="AU51" i="1"/>
  <c r="AV51" i="1" s="1"/>
  <c r="AW51" i="1" s="1"/>
  <c r="AX51" i="1" s="1"/>
  <c r="AU43" i="1"/>
  <c r="AV43" i="1" s="1"/>
  <c r="AW43" i="1" s="1"/>
  <c r="AX43" i="1" s="1"/>
  <c r="AU27" i="1"/>
  <c r="AV27" i="1" s="1"/>
  <c r="AW27" i="1" s="1"/>
  <c r="AX27" i="1" s="1"/>
  <c r="AU19" i="1"/>
  <c r="AV19" i="1" s="1"/>
  <c r="AW19" i="1" s="1"/>
  <c r="AX19" i="1" s="1"/>
  <c r="AU11" i="1"/>
  <c r="AV11" i="1" s="1"/>
  <c r="AW11" i="1" s="1"/>
  <c r="AX11" i="1" s="1"/>
  <c r="AU3" i="1"/>
  <c r="AV3" i="1" s="1"/>
  <c r="AW3" i="1" s="1"/>
  <c r="AX3" i="1" s="1"/>
  <c r="AC494" i="1"/>
  <c r="AD494" i="1" s="1"/>
  <c r="AC462" i="1"/>
  <c r="AD462" i="1" s="1"/>
  <c r="AC430" i="1"/>
  <c r="AD430" i="1" s="1"/>
  <c r="AC398" i="1"/>
  <c r="AD398" i="1" s="1"/>
  <c r="AC366" i="1"/>
  <c r="AD366" i="1" s="1"/>
  <c r="AC342" i="1"/>
  <c r="AD342" i="1" s="1"/>
  <c r="AC318" i="1"/>
  <c r="AD318" i="1" s="1"/>
  <c r="AC294" i="1"/>
  <c r="AD294" i="1" s="1"/>
  <c r="AC278" i="1"/>
  <c r="AD278" i="1" s="1"/>
  <c r="AC254" i="1"/>
  <c r="AD254" i="1" s="1"/>
  <c r="AC238" i="1"/>
  <c r="AD238" i="1" s="1"/>
  <c r="AC222" i="1"/>
  <c r="AD222" i="1" s="1"/>
  <c r="AC206" i="1"/>
  <c r="AD206" i="1" s="1"/>
  <c r="AC182" i="1"/>
  <c r="AD182" i="1" s="1"/>
  <c r="AC166" i="1"/>
  <c r="AD166" i="1" s="1"/>
  <c r="AC150" i="1"/>
  <c r="AD150" i="1" s="1"/>
  <c r="AC134" i="1"/>
  <c r="AD134" i="1" s="1"/>
  <c r="AC118" i="1"/>
  <c r="AD118" i="1" s="1"/>
  <c r="AC102" i="1"/>
  <c r="AD102" i="1" s="1"/>
  <c r="AC86" i="1"/>
  <c r="AD86" i="1" s="1"/>
  <c r="AC54" i="1"/>
  <c r="AD54" i="1" s="1"/>
  <c r="AC46" i="1"/>
  <c r="AD46" i="1" s="1"/>
  <c r="AC38" i="1"/>
  <c r="AD38" i="1" s="1"/>
  <c r="AC30" i="1"/>
  <c r="AD30" i="1" s="1"/>
  <c r="AC22" i="1"/>
  <c r="AD22" i="1" s="1"/>
  <c r="AC14" i="1"/>
  <c r="AD14" i="1" s="1"/>
  <c r="AC6" i="1"/>
  <c r="AD6" i="1" s="1"/>
  <c r="AC493" i="1"/>
  <c r="AD493" i="1" s="1"/>
  <c r="AC485" i="1"/>
  <c r="AD485" i="1" s="1"/>
  <c r="AC477" i="1"/>
  <c r="AD477" i="1" s="1"/>
  <c r="AC469" i="1"/>
  <c r="AD469" i="1" s="1"/>
  <c r="AC461" i="1"/>
  <c r="AD461" i="1" s="1"/>
  <c r="AC453" i="1"/>
  <c r="AD453" i="1" s="1"/>
  <c r="AC445" i="1"/>
  <c r="AD445" i="1" s="1"/>
  <c r="AC437" i="1"/>
  <c r="AD437" i="1" s="1"/>
  <c r="AC429" i="1"/>
  <c r="AD429" i="1" s="1"/>
  <c r="AC421" i="1"/>
  <c r="AD421" i="1" s="1"/>
  <c r="AC413" i="1"/>
  <c r="AD413" i="1" s="1"/>
  <c r="AC405" i="1"/>
  <c r="AD405" i="1" s="1"/>
  <c r="AC397" i="1"/>
  <c r="AD397" i="1" s="1"/>
  <c r="AC389" i="1"/>
  <c r="AD389" i="1" s="1"/>
  <c r="AC381" i="1"/>
  <c r="AD381" i="1" s="1"/>
  <c r="AC373" i="1"/>
  <c r="AD373" i="1" s="1"/>
  <c r="AC365" i="1"/>
  <c r="AD365" i="1" s="1"/>
  <c r="AC357" i="1"/>
  <c r="AD357" i="1" s="1"/>
  <c r="AC349" i="1"/>
  <c r="AD349" i="1" s="1"/>
  <c r="AC341" i="1"/>
  <c r="AD341" i="1" s="1"/>
  <c r="AC333" i="1"/>
  <c r="AD333" i="1" s="1"/>
  <c r="AC325" i="1"/>
  <c r="AD325" i="1" s="1"/>
  <c r="AC317" i="1"/>
  <c r="AD317" i="1" s="1"/>
  <c r="AC309" i="1"/>
  <c r="AD309" i="1" s="1"/>
  <c r="AC301" i="1"/>
  <c r="AD301" i="1" s="1"/>
  <c r="AC293" i="1"/>
  <c r="AD293" i="1" s="1"/>
  <c r="AC285" i="1"/>
  <c r="AD285" i="1" s="1"/>
  <c r="AC277" i="1"/>
  <c r="AD277" i="1" s="1"/>
  <c r="AC269" i="1"/>
  <c r="AD269" i="1" s="1"/>
  <c r="AC261" i="1"/>
  <c r="AD261" i="1" s="1"/>
  <c r="AC253" i="1"/>
  <c r="AD253" i="1" s="1"/>
  <c r="AC245" i="1"/>
  <c r="AD245" i="1" s="1"/>
  <c r="AC237" i="1"/>
  <c r="AD237" i="1" s="1"/>
  <c r="AC229" i="1"/>
  <c r="AD229" i="1" s="1"/>
  <c r="AC221" i="1"/>
  <c r="AD221" i="1" s="1"/>
  <c r="AC213" i="1"/>
  <c r="AD213" i="1" s="1"/>
  <c r="AC205" i="1"/>
  <c r="AD205" i="1" s="1"/>
  <c r="AC197" i="1"/>
  <c r="AD197" i="1" s="1"/>
  <c r="AC189" i="1"/>
  <c r="AD189" i="1" s="1"/>
  <c r="AC181" i="1"/>
  <c r="AD181" i="1" s="1"/>
  <c r="AC173" i="1"/>
  <c r="AD173" i="1" s="1"/>
  <c r="AC165" i="1"/>
  <c r="AD165" i="1" s="1"/>
  <c r="AC157" i="1"/>
  <c r="AD157" i="1" s="1"/>
  <c r="AC149" i="1"/>
  <c r="AD149" i="1" s="1"/>
  <c r="AC141" i="1"/>
  <c r="AD141" i="1" s="1"/>
  <c r="AC133" i="1"/>
  <c r="AD133" i="1" s="1"/>
  <c r="AC125" i="1"/>
  <c r="AD125" i="1" s="1"/>
  <c r="AC117" i="1"/>
  <c r="AD117" i="1" s="1"/>
  <c r="AC109" i="1"/>
  <c r="AD109" i="1" s="1"/>
  <c r="AC101" i="1"/>
  <c r="AD101" i="1" s="1"/>
  <c r="AC93" i="1"/>
  <c r="AD93" i="1" s="1"/>
  <c r="AC85" i="1"/>
  <c r="AD85" i="1" s="1"/>
  <c r="AC470" i="1"/>
  <c r="AD470" i="1" s="1"/>
  <c r="AC438" i="1"/>
  <c r="AD438" i="1" s="1"/>
  <c r="AC406" i="1"/>
  <c r="AD406" i="1" s="1"/>
  <c r="AC374" i="1"/>
  <c r="AD374" i="1" s="1"/>
  <c r="AC350" i="1"/>
  <c r="AD350" i="1" s="1"/>
  <c r="AC326" i="1"/>
  <c r="AD326" i="1" s="1"/>
  <c r="AC310" i="1"/>
  <c r="AD310" i="1" s="1"/>
  <c r="AC286" i="1"/>
  <c r="AD286" i="1" s="1"/>
  <c r="AC270" i="1"/>
  <c r="AD270" i="1" s="1"/>
  <c r="AC246" i="1"/>
  <c r="AD246" i="1" s="1"/>
  <c r="AC230" i="1"/>
  <c r="AD230" i="1" s="1"/>
  <c r="AC214" i="1"/>
  <c r="AD214" i="1" s="1"/>
  <c r="AC198" i="1"/>
  <c r="AD198" i="1" s="1"/>
  <c r="AC190" i="1"/>
  <c r="AD190" i="1" s="1"/>
  <c r="AC174" i="1"/>
  <c r="AD174" i="1" s="1"/>
  <c r="AC158" i="1"/>
  <c r="AD158" i="1" s="1"/>
  <c r="AC142" i="1"/>
  <c r="AD142" i="1" s="1"/>
  <c r="AC126" i="1"/>
  <c r="AD126" i="1" s="1"/>
  <c r="AC110" i="1"/>
  <c r="AD110" i="1" s="1"/>
  <c r="AC94" i="1"/>
  <c r="AD94" i="1" s="1"/>
  <c r="AC78" i="1"/>
  <c r="AD78" i="1" s="1"/>
  <c r="AC70" i="1"/>
  <c r="AD70" i="1" s="1"/>
  <c r="AC62" i="1"/>
  <c r="AD62" i="1" s="1"/>
  <c r="AC478" i="1"/>
  <c r="AD478" i="1" s="1"/>
  <c r="AC446" i="1"/>
  <c r="AD446" i="1" s="1"/>
  <c r="AC414" i="1"/>
  <c r="AD414" i="1" s="1"/>
  <c r="AC390" i="1"/>
  <c r="AD390" i="1" s="1"/>
  <c r="AC358" i="1"/>
  <c r="AD358" i="1" s="1"/>
  <c r="AC334" i="1"/>
  <c r="AD334" i="1" s="1"/>
  <c r="AC302" i="1"/>
  <c r="AD302" i="1" s="1"/>
  <c r="AC262" i="1"/>
  <c r="AD262" i="1" s="1"/>
  <c r="AC499" i="1"/>
  <c r="AD499" i="1" s="1"/>
  <c r="AC491" i="1"/>
  <c r="AD491" i="1" s="1"/>
  <c r="AC483" i="1"/>
  <c r="AD483" i="1" s="1"/>
  <c r="AC475" i="1"/>
  <c r="AD475" i="1" s="1"/>
  <c r="AC467" i="1"/>
  <c r="AD467" i="1" s="1"/>
  <c r="AC459" i="1"/>
  <c r="AD459" i="1" s="1"/>
  <c r="AC451" i="1"/>
  <c r="AD451" i="1" s="1"/>
  <c r="AC443" i="1"/>
  <c r="AD443" i="1" s="1"/>
  <c r="AC435" i="1"/>
  <c r="AD435" i="1" s="1"/>
  <c r="AC427" i="1"/>
  <c r="AD427" i="1" s="1"/>
  <c r="AC419" i="1"/>
  <c r="AD419" i="1" s="1"/>
  <c r="AC411" i="1"/>
  <c r="AD411" i="1" s="1"/>
  <c r="AC403" i="1"/>
  <c r="AD403" i="1" s="1"/>
  <c r="AC395" i="1"/>
  <c r="AD395" i="1" s="1"/>
  <c r="AC387" i="1"/>
  <c r="AD387" i="1" s="1"/>
  <c r="AC379" i="1"/>
  <c r="AD379" i="1" s="1"/>
  <c r="AC371" i="1"/>
  <c r="AD371" i="1" s="1"/>
  <c r="AC363" i="1"/>
  <c r="AD363" i="1" s="1"/>
  <c r="AC355" i="1"/>
  <c r="AD355" i="1" s="1"/>
  <c r="AC347" i="1"/>
  <c r="AD347" i="1" s="1"/>
  <c r="AC339" i="1"/>
  <c r="AD339" i="1" s="1"/>
  <c r="AC331" i="1"/>
  <c r="AD331" i="1" s="1"/>
  <c r="AC323" i="1"/>
  <c r="AD323" i="1" s="1"/>
  <c r="AC315" i="1"/>
  <c r="AD315" i="1" s="1"/>
  <c r="AC307" i="1"/>
  <c r="AD307" i="1" s="1"/>
  <c r="AC299" i="1"/>
  <c r="AD299" i="1" s="1"/>
  <c r="AC291" i="1"/>
  <c r="AD291" i="1" s="1"/>
  <c r="AC283" i="1"/>
  <c r="AD283" i="1" s="1"/>
  <c r="AC275" i="1"/>
  <c r="AD275" i="1" s="1"/>
  <c r="AC267" i="1"/>
  <c r="AD267" i="1" s="1"/>
  <c r="AC259" i="1"/>
  <c r="AD259" i="1" s="1"/>
  <c r="AC251" i="1"/>
  <c r="AD251" i="1" s="1"/>
  <c r="AC243" i="1"/>
  <c r="AD243" i="1" s="1"/>
  <c r="AC235" i="1"/>
  <c r="AD235" i="1" s="1"/>
  <c r="AC227" i="1"/>
  <c r="AD227" i="1" s="1"/>
  <c r="AC219" i="1"/>
  <c r="AD219" i="1" s="1"/>
  <c r="AC211" i="1"/>
  <c r="AD211" i="1" s="1"/>
  <c r="AC203" i="1"/>
  <c r="AD203" i="1" s="1"/>
  <c r="AC195" i="1"/>
  <c r="AD195" i="1" s="1"/>
  <c r="AC187" i="1"/>
  <c r="AD187" i="1" s="1"/>
  <c r="AC179" i="1"/>
  <c r="AD179" i="1" s="1"/>
  <c r="AC171" i="1"/>
  <c r="AD171" i="1" s="1"/>
  <c r="AC163" i="1"/>
  <c r="AD163" i="1" s="1"/>
  <c r="AC155" i="1"/>
  <c r="AD155" i="1" s="1"/>
  <c r="AC147" i="1"/>
  <c r="AD147" i="1" s="1"/>
  <c r="AC139" i="1"/>
  <c r="AD139" i="1" s="1"/>
  <c r="AC486" i="1"/>
  <c r="AD486" i="1" s="1"/>
  <c r="AC454" i="1"/>
  <c r="AD454" i="1" s="1"/>
  <c r="AC422" i="1"/>
  <c r="AD422" i="1" s="1"/>
  <c r="AC382" i="1"/>
  <c r="AD382" i="1" s="1"/>
  <c r="AC497" i="1"/>
  <c r="AD497" i="1" s="1"/>
  <c r="AC489" i="1"/>
  <c r="AD489" i="1" s="1"/>
  <c r="AC481" i="1"/>
  <c r="AD481" i="1" s="1"/>
  <c r="AC473" i="1"/>
  <c r="AD473" i="1" s="1"/>
  <c r="AC465" i="1"/>
  <c r="AD465" i="1" s="1"/>
  <c r="AC457" i="1"/>
  <c r="AD457" i="1" s="1"/>
  <c r="AC449" i="1"/>
  <c r="AD449" i="1" s="1"/>
  <c r="AC441" i="1"/>
  <c r="AD441" i="1" s="1"/>
  <c r="AC433" i="1"/>
  <c r="AD433" i="1" s="1"/>
  <c r="AC425" i="1"/>
  <c r="AD425" i="1" s="1"/>
  <c r="AC417" i="1"/>
  <c r="AD417" i="1" s="1"/>
  <c r="AC409" i="1"/>
  <c r="AD409" i="1" s="1"/>
  <c r="AC401" i="1"/>
  <c r="AD401" i="1" s="1"/>
  <c r="AC393" i="1"/>
  <c r="AD393" i="1" s="1"/>
  <c r="AC385" i="1"/>
  <c r="AD385" i="1" s="1"/>
  <c r="AC377" i="1"/>
  <c r="AD377" i="1" s="1"/>
  <c r="AC369" i="1"/>
  <c r="AD369" i="1" s="1"/>
  <c r="AC361" i="1"/>
  <c r="AD361" i="1" s="1"/>
  <c r="AC353" i="1"/>
  <c r="AD353" i="1" s="1"/>
  <c r="AC345" i="1"/>
  <c r="AD345" i="1" s="1"/>
  <c r="AC337" i="1"/>
  <c r="AD337" i="1" s="1"/>
  <c r="AC329" i="1"/>
  <c r="AD329" i="1" s="1"/>
  <c r="AC321" i="1"/>
  <c r="AD321" i="1" s="1"/>
  <c r="AC313" i="1"/>
  <c r="AD313" i="1" s="1"/>
  <c r="AC305" i="1"/>
  <c r="AD305" i="1" s="1"/>
  <c r="AC297" i="1"/>
  <c r="AD297" i="1" s="1"/>
  <c r="AC289" i="1"/>
  <c r="AD289" i="1" s="1"/>
  <c r="AC281" i="1"/>
  <c r="AD281" i="1" s="1"/>
  <c r="AC273" i="1"/>
  <c r="AD273" i="1" s="1"/>
  <c r="AC265" i="1"/>
  <c r="AD265" i="1" s="1"/>
  <c r="AC257" i="1"/>
  <c r="AD257" i="1" s="1"/>
  <c r="AC249" i="1"/>
  <c r="AD249" i="1" s="1"/>
  <c r="AC241" i="1"/>
  <c r="AD241" i="1" s="1"/>
  <c r="AC233" i="1"/>
  <c r="AD233" i="1" s="1"/>
  <c r="AC225" i="1"/>
  <c r="AD225" i="1" s="1"/>
  <c r="AC217" i="1"/>
  <c r="AD217" i="1" s="1"/>
  <c r="AC209" i="1"/>
  <c r="AD209" i="1" s="1"/>
  <c r="AC201" i="1"/>
  <c r="AD201" i="1" s="1"/>
  <c r="AC193" i="1"/>
  <c r="AD193" i="1" s="1"/>
  <c r="AC185" i="1"/>
  <c r="AD185" i="1" s="1"/>
  <c r="AC177" i="1"/>
  <c r="AD177" i="1" s="1"/>
  <c r="AC169" i="1"/>
  <c r="AD169" i="1" s="1"/>
  <c r="AC161" i="1"/>
  <c r="AD161" i="1" s="1"/>
  <c r="AC153" i="1"/>
  <c r="AD153" i="1" s="1"/>
  <c r="AC145" i="1"/>
  <c r="AD145" i="1" s="1"/>
  <c r="AC137" i="1"/>
  <c r="AD137" i="1" s="1"/>
  <c r="AC129" i="1"/>
  <c r="AD129" i="1" s="1"/>
  <c r="AC121" i="1"/>
  <c r="AD121" i="1" s="1"/>
  <c r="AD41" i="1"/>
  <c r="AC496" i="1"/>
  <c r="AD496" i="1" s="1"/>
  <c r="AC488" i="1"/>
  <c r="AD488" i="1" s="1"/>
  <c r="AC480" i="1"/>
  <c r="AD480" i="1" s="1"/>
  <c r="AC472" i="1"/>
  <c r="AD472" i="1" s="1"/>
  <c r="AC464" i="1"/>
  <c r="AD464" i="1" s="1"/>
  <c r="AC456" i="1"/>
  <c r="AD456" i="1" s="1"/>
  <c r="AC448" i="1"/>
  <c r="AD448" i="1" s="1"/>
  <c r="AC440" i="1"/>
  <c r="AD440" i="1" s="1"/>
  <c r="AC432" i="1"/>
  <c r="AD432" i="1" s="1"/>
  <c r="AC424" i="1"/>
  <c r="AD424" i="1" s="1"/>
  <c r="AC416" i="1"/>
  <c r="AD416" i="1" s="1"/>
  <c r="AC408" i="1"/>
  <c r="AD408" i="1" s="1"/>
  <c r="AC400" i="1"/>
  <c r="AD400" i="1" s="1"/>
  <c r="AC392" i="1"/>
  <c r="AD392" i="1" s="1"/>
  <c r="AC384" i="1"/>
  <c r="AD384" i="1" s="1"/>
  <c r="AC376" i="1"/>
  <c r="AD376" i="1" s="1"/>
  <c r="AC368" i="1"/>
  <c r="AD368" i="1" s="1"/>
  <c r="AC360" i="1"/>
  <c r="AD360" i="1" s="1"/>
  <c r="AC352" i="1"/>
  <c r="AD352" i="1" s="1"/>
  <c r="AC344" i="1"/>
  <c r="AD344" i="1" s="1"/>
  <c r="AC336" i="1"/>
  <c r="AD336" i="1" s="1"/>
  <c r="AC328" i="1"/>
  <c r="AD328" i="1" s="1"/>
  <c r="AC320" i="1"/>
  <c r="AD320" i="1" s="1"/>
  <c r="AC312" i="1"/>
  <c r="AD312" i="1" s="1"/>
  <c r="AC304" i="1"/>
  <c r="AD304" i="1" s="1"/>
  <c r="AC296" i="1"/>
  <c r="AD296" i="1" s="1"/>
  <c r="AC288" i="1"/>
  <c r="AD288" i="1" s="1"/>
  <c r="AC280" i="1"/>
  <c r="AD280" i="1" s="1"/>
  <c r="AC272" i="1"/>
  <c r="AD272" i="1" s="1"/>
  <c r="AC264" i="1"/>
  <c r="AD264" i="1" s="1"/>
  <c r="AC256" i="1"/>
  <c r="AD256" i="1" s="1"/>
  <c r="AC248" i="1"/>
  <c r="AD248" i="1" s="1"/>
  <c r="AC240" i="1"/>
  <c r="AD240" i="1" s="1"/>
  <c r="AC232" i="1"/>
  <c r="AD232" i="1" s="1"/>
  <c r="AC224" i="1"/>
  <c r="AD224" i="1" s="1"/>
  <c r="AC216" i="1"/>
  <c r="AD216" i="1" s="1"/>
  <c r="AC208" i="1"/>
  <c r="AD208" i="1" s="1"/>
  <c r="AC200" i="1"/>
  <c r="AD200" i="1" s="1"/>
  <c r="AC192" i="1"/>
  <c r="AD192" i="1" s="1"/>
  <c r="AC184" i="1"/>
  <c r="AD184" i="1" s="1"/>
  <c r="AC176" i="1"/>
  <c r="AD176" i="1" s="1"/>
  <c r="AC168" i="1"/>
  <c r="AD168" i="1" s="1"/>
  <c r="AC160" i="1"/>
  <c r="AD160" i="1" s="1"/>
  <c r="AC152" i="1"/>
  <c r="AD152" i="1" s="1"/>
  <c r="AC144" i="1"/>
  <c r="AD144" i="1" s="1"/>
  <c r="AC136" i="1"/>
  <c r="AD136" i="1" s="1"/>
  <c r="AC128" i="1"/>
  <c r="AD128" i="1" s="1"/>
  <c r="AC120" i="1"/>
  <c r="AD120" i="1" s="1"/>
  <c r="AC495" i="1"/>
  <c r="AD495" i="1" s="1"/>
  <c r="AC487" i="1"/>
  <c r="AD487" i="1" s="1"/>
  <c r="AC479" i="1"/>
  <c r="AD479" i="1" s="1"/>
  <c r="AC471" i="1"/>
  <c r="AD471" i="1" s="1"/>
  <c r="AC463" i="1"/>
  <c r="AD463" i="1" s="1"/>
  <c r="AC455" i="1"/>
  <c r="AD455" i="1" s="1"/>
  <c r="AC447" i="1"/>
  <c r="AD447" i="1" s="1"/>
  <c r="AC439" i="1"/>
  <c r="AD439" i="1" s="1"/>
  <c r="AC431" i="1"/>
  <c r="AD431" i="1" s="1"/>
  <c r="AC423" i="1"/>
  <c r="AD423" i="1" s="1"/>
  <c r="AC415" i="1"/>
  <c r="AD415" i="1" s="1"/>
  <c r="AC407" i="1"/>
  <c r="AD407" i="1" s="1"/>
  <c r="AC399" i="1"/>
  <c r="AD399" i="1" s="1"/>
  <c r="AC391" i="1"/>
  <c r="AD391" i="1" s="1"/>
  <c r="AC383" i="1"/>
  <c r="AD383" i="1" s="1"/>
  <c r="AC375" i="1"/>
  <c r="AD375" i="1" s="1"/>
  <c r="AC367" i="1"/>
  <c r="AD367" i="1" s="1"/>
  <c r="AC359" i="1"/>
  <c r="AD359" i="1" s="1"/>
  <c r="AC351" i="1"/>
  <c r="AD351" i="1" s="1"/>
  <c r="AC343" i="1"/>
  <c r="AD343" i="1" s="1"/>
  <c r="AC335" i="1"/>
  <c r="AD335" i="1" s="1"/>
  <c r="AC327" i="1"/>
  <c r="AD327" i="1" s="1"/>
  <c r="AC319" i="1"/>
  <c r="AD319" i="1" s="1"/>
  <c r="AC311" i="1"/>
  <c r="AD311" i="1" s="1"/>
  <c r="AC303" i="1"/>
  <c r="AD303" i="1" s="1"/>
  <c r="AC295" i="1"/>
  <c r="AD295" i="1" s="1"/>
  <c r="AC287" i="1"/>
  <c r="AD287" i="1" s="1"/>
  <c r="AC279" i="1"/>
  <c r="AD279" i="1" s="1"/>
  <c r="AC271" i="1"/>
  <c r="AD271" i="1" s="1"/>
  <c r="AC263" i="1"/>
  <c r="AD263" i="1" s="1"/>
  <c r="AC255" i="1"/>
  <c r="AD255" i="1" s="1"/>
  <c r="AC247" i="1"/>
  <c r="AD247" i="1" s="1"/>
  <c r="AC239" i="1"/>
  <c r="AD239" i="1" s="1"/>
  <c r="AC231" i="1"/>
  <c r="AD231" i="1" s="1"/>
  <c r="AC223" i="1"/>
  <c r="AD223" i="1" s="1"/>
  <c r="AC215" i="1"/>
  <c r="AD215" i="1" s="1"/>
  <c r="AC207" i="1"/>
  <c r="AD207" i="1" s="1"/>
  <c r="AC199" i="1"/>
  <c r="AD199" i="1" s="1"/>
  <c r="AC191" i="1"/>
  <c r="AD191" i="1" s="1"/>
  <c r="AC183" i="1"/>
  <c r="AD183" i="1" s="1"/>
  <c r="AC175" i="1"/>
  <c r="AD175" i="1" s="1"/>
  <c r="AC167" i="1"/>
  <c r="AD167" i="1" s="1"/>
  <c r="AC159" i="1"/>
  <c r="AD159" i="1" s="1"/>
  <c r="AC151" i="1"/>
  <c r="AD151" i="1" s="1"/>
  <c r="AC143" i="1"/>
  <c r="AD143" i="1" s="1"/>
  <c r="AC135" i="1"/>
  <c r="AD135" i="1" s="1"/>
  <c r="AC127" i="1"/>
  <c r="AD127" i="1" s="1"/>
  <c r="AC119" i="1"/>
  <c r="AD119" i="1" s="1"/>
  <c r="AC111" i="1"/>
  <c r="AD111" i="1" s="1"/>
  <c r="AC103" i="1"/>
  <c r="AD103" i="1" s="1"/>
  <c r="AC113" i="1"/>
  <c r="AD113" i="1" s="1"/>
  <c r="AC112" i="1"/>
  <c r="AD112" i="1" s="1"/>
  <c r="AC95" i="1"/>
  <c r="AD95" i="1" s="1"/>
  <c r="AD105" i="1"/>
  <c r="AD97" i="1"/>
  <c r="AD89" i="1"/>
  <c r="AD81" i="1"/>
  <c r="AD73" i="1"/>
  <c r="AD65" i="1"/>
  <c r="AD57" i="1"/>
  <c r="AD49" i="1"/>
  <c r="AD33" i="1"/>
  <c r="AD25" i="1"/>
  <c r="AD17" i="1"/>
  <c r="AD9" i="1"/>
  <c r="AC77" i="1"/>
  <c r="AD77" i="1" s="1"/>
  <c r="AC69" i="1"/>
  <c r="AD69" i="1" s="1"/>
  <c r="AC61" i="1"/>
  <c r="AD61" i="1" s="1"/>
  <c r="AC53" i="1"/>
  <c r="AD53" i="1" s="1"/>
  <c r="AC45" i="1"/>
  <c r="AD45" i="1" s="1"/>
  <c r="AC37" i="1"/>
  <c r="AD37" i="1" s="1"/>
  <c r="AC29" i="1"/>
  <c r="AD29" i="1" s="1"/>
  <c r="AC21" i="1"/>
  <c r="AD21" i="1" s="1"/>
  <c r="AC13" i="1"/>
  <c r="AD13" i="1" s="1"/>
  <c r="AC5" i="1"/>
  <c r="AD5" i="1" s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87" i="1"/>
  <c r="AD79" i="1"/>
  <c r="AD71" i="1"/>
  <c r="AD63" i="1"/>
  <c r="AD55" i="1"/>
  <c r="AD47" i="1"/>
  <c r="AD39" i="1"/>
  <c r="AD31" i="1"/>
  <c r="AD23" i="1"/>
  <c r="AD15" i="1"/>
  <c r="AD7" i="1"/>
  <c r="AC131" i="1"/>
  <c r="AD131" i="1" s="1"/>
  <c r="AC123" i="1"/>
  <c r="AD123" i="1" s="1"/>
  <c r="AC115" i="1"/>
  <c r="AD115" i="1" s="1"/>
  <c r="AC107" i="1"/>
  <c r="AD107" i="1" s="1"/>
  <c r="AC99" i="1"/>
  <c r="AD99" i="1" s="1"/>
  <c r="AC91" i="1"/>
  <c r="AD91" i="1" s="1"/>
  <c r="AC83" i="1"/>
  <c r="AD83" i="1" s="1"/>
  <c r="AC75" i="1"/>
  <c r="AD75" i="1" s="1"/>
  <c r="AC67" i="1"/>
  <c r="AD67" i="1" s="1"/>
  <c r="AC59" i="1"/>
  <c r="AD59" i="1" s="1"/>
  <c r="AC51" i="1"/>
  <c r="AD51" i="1" s="1"/>
  <c r="AC43" i="1"/>
  <c r="AD43" i="1" s="1"/>
  <c r="AC35" i="1"/>
  <c r="AD35" i="1" s="1"/>
  <c r="AC27" i="1"/>
  <c r="AD27" i="1" s="1"/>
  <c r="AC19" i="1"/>
  <c r="AD19" i="1" s="1"/>
  <c r="AC11" i="1"/>
  <c r="AD11" i="1" s="1"/>
  <c r="AC3" i="1"/>
  <c r="AD3" i="1" s="1"/>
  <c r="AD498" i="1"/>
  <c r="AD490" i="1"/>
  <c r="AD482" i="1"/>
  <c r="AD474" i="1"/>
  <c r="AD466" i="1"/>
  <c r="AD458" i="1"/>
  <c r="AD450" i="1"/>
  <c r="AD442" i="1"/>
  <c r="AD434" i="1"/>
  <c r="AD426" i="1"/>
  <c r="AD418" i="1"/>
  <c r="AD410" i="1"/>
  <c r="AD402" i="1"/>
  <c r="AD394" i="1"/>
  <c r="AD386" i="1"/>
  <c r="AD378" i="1"/>
  <c r="AD370" i="1"/>
  <c r="AD362" i="1"/>
  <c r="AD354" i="1"/>
  <c r="AD346" i="1"/>
  <c r="AD338" i="1"/>
  <c r="AD330" i="1"/>
  <c r="AD322" i="1"/>
  <c r="AD314" i="1"/>
  <c r="AD306" i="1"/>
  <c r="AD298" i="1"/>
  <c r="AD290" i="1"/>
  <c r="AD282" i="1"/>
  <c r="AD274" i="1"/>
  <c r="AD266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2" i="1"/>
  <c r="AD492" i="1"/>
  <c r="AD484" i="1"/>
  <c r="AD476" i="1"/>
  <c r="AD468" i="1"/>
  <c r="AD460" i="1"/>
  <c r="AD452" i="1"/>
  <c r="AD444" i="1"/>
  <c r="AD436" i="1"/>
  <c r="AD428" i="1"/>
  <c r="AD420" i="1"/>
  <c r="AD412" i="1"/>
  <c r="AD404" i="1"/>
  <c r="AD396" i="1"/>
  <c r="AD388" i="1"/>
  <c r="AD380" i="1"/>
  <c r="AD372" i="1"/>
  <c r="AD364" i="1"/>
  <c r="AD356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P2" i="1"/>
  <c r="AT480" i="1"/>
  <c r="AT224" i="1"/>
  <c r="AT470" i="1"/>
  <c r="AT430" i="1"/>
  <c r="AT390" i="1"/>
  <c r="AT350" i="1"/>
  <c r="AT302" i="1"/>
  <c r="AT262" i="1"/>
  <c r="AT182" i="1"/>
  <c r="AT150" i="1"/>
  <c r="AT118" i="1"/>
  <c r="AT494" i="1"/>
  <c r="AT454" i="1"/>
  <c r="AT422" i="1"/>
  <c r="AT374" i="1"/>
  <c r="AT334" i="1"/>
  <c r="AT294" i="1"/>
  <c r="AT254" i="1"/>
  <c r="AT222" i="1"/>
  <c r="AT190" i="1"/>
  <c r="AT142" i="1"/>
  <c r="AT110" i="1"/>
  <c r="AT86" i="1"/>
  <c r="AT62" i="1"/>
  <c r="AT46" i="1"/>
  <c r="AT38" i="1"/>
  <c r="AT22" i="1"/>
  <c r="AT14" i="1"/>
  <c r="AT6" i="1"/>
  <c r="AT462" i="1"/>
  <c r="AT414" i="1"/>
  <c r="AT382" i="1"/>
  <c r="AT342" i="1"/>
  <c r="AT310" i="1"/>
  <c r="AT270" i="1"/>
  <c r="AT230" i="1"/>
  <c r="AT206" i="1"/>
  <c r="AT166" i="1"/>
  <c r="AT134" i="1"/>
  <c r="AT102" i="1"/>
  <c r="AT78" i="1"/>
  <c r="AT486" i="1"/>
  <c r="AT446" i="1"/>
  <c r="AT406" i="1"/>
  <c r="AT358" i="1"/>
  <c r="AT318" i="1"/>
  <c r="AT278" i="1"/>
  <c r="AT238" i="1"/>
  <c r="AT198" i="1"/>
  <c r="AT158" i="1"/>
  <c r="AT126" i="1"/>
  <c r="AT94" i="1"/>
  <c r="AT70" i="1"/>
  <c r="AT478" i="1"/>
  <c r="AT438" i="1"/>
  <c r="AT398" i="1"/>
  <c r="AT366" i="1"/>
  <c r="AT326" i="1"/>
  <c r="AT286" i="1"/>
  <c r="AT246" i="1"/>
  <c r="AT214" i="1"/>
  <c r="AT174" i="1"/>
  <c r="AT54" i="1"/>
  <c r="AT30" i="1"/>
  <c r="AT495" i="1"/>
  <c r="AT487" i="1"/>
  <c r="AT479" i="1"/>
  <c r="AT471" i="1"/>
  <c r="AT463" i="1"/>
  <c r="AT455" i="1"/>
  <c r="AT447" i="1"/>
  <c r="AT439" i="1"/>
  <c r="AT431" i="1"/>
  <c r="AT423" i="1"/>
  <c r="AT415" i="1"/>
  <c r="AT407" i="1"/>
  <c r="AT399" i="1"/>
  <c r="AT391" i="1"/>
  <c r="AT383" i="1"/>
  <c r="AT375" i="1"/>
  <c r="AT367" i="1"/>
  <c r="AT359" i="1"/>
  <c r="AT351" i="1"/>
  <c r="AT343" i="1"/>
  <c r="AT335" i="1"/>
  <c r="AT327" i="1"/>
  <c r="AT319" i="1"/>
  <c r="AT311" i="1"/>
  <c r="AT303" i="1"/>
  <c r="AT295" i="1"/>
  <c r="AT287" i="1"/>
  <c r="AT279" i="1"/>
  <c r="AT271" i="1"/>
  <c r="AT263" i="1"/>
  <c r="AT255" i="1"/>
  <c r="AT247" i="1"/>
  <c r="AT239" i="1"/>
  <c r="AT231" i="1"/>
  <c r="AT223" i="1"/>
  <c r="AT215" i="1"/>
  <c r="AT207" i="1"/>
  <c r="AT199" i="1"/>
  <c r="AT191" i="1"/>
  <c r="AT183" i="1"/>
  <c r="AT175" i="1"/>
  <c r="AT167" i="1"/>
  <c r="AT159" i="1"/>
  <c r="AT151" i="1"/>
  <c r="AT143" i="1"/>
  <c r="AT135" i="1"/>
  <c r="AT127" i="1"/>
  <c r="AT119" i="1"/>
  <c r="AT111" i="1"/>
  <c r="AT103" i="1"/>
  <c r="AT95" i="1"/>
  <c r="AT87" i="1"/>
  <c r="AT79" i="1"/>
  <c r="AT71" i="1"/>
  <c r="AT63" i="1"/>
  <c r="AT55" i="1"/>
  <c r="AT47" i="1"/>
  <c r="AT39" i="1"/>
  <c r="AT31" i="1"/>
  <c r="AT23" i="1"/>
  <c r="AT15" i="1"/>
  <c r="AT7" i="1"/>
  <c r="AT493" i="1"/>
  <c r="AT485" i="1"/>
  <c r="AT477" i="1"/>
  <c r="AT469" i="1"/>
  <c r="AT461" i="1"/>
  <c r="AT453" i="1"/>
  <c r="AT445" i="1"/>
  <c r="AT437" i="1"/>
  <c r="AT429" i="1"/>
  <c r="AT421" i="1"/>
  <c r="AT413" i="1"/>
  <c r="AT405" i="1"/>
  <c r="AT397" i="1"/>
  <c r="AT389" i="1"/>
  <c r="AT381" i="1"/>
  <c r="AT373" i="1"/>
  <c r="AT365" i="1"/>
  <c r="AT357" i="1"/>
  <c r="AT349" i="1"/>
  <c r="AT341" i="1"/>
  <c r="AT333" i="1"/>
  <c r="AT325" i="1"/>
  <c r="AT317" i="1"/>
  <c r="AT309" i="1"/>
  <c r="AT301" i="1"/>
  <c r="AT293" i="1"/>
  <c r="AT285" i="1"/>
  <c r="AT277" i="1"/>
  <c r="AT269" i="1"/>
  <c r="AT261" i="1"/>
  <c r="AT253" i="1"/>
  <c r="AT245" i="1"/>
  <c r="AT237" i="1"/>
  <c r="AT229" i="1"/>
  <c r="AT221" i="1"/>
  <c r="AT213" i="1"/>
  <c r="AT205" i="1"/>
  <c r="AT197" i="1"/>
  <c r="AT189" i="1"/>
  <c r="AT181" i="1"/>
  <c r="AT173" i="1"/>
  <c r="AT165" i="1"/>
  <c r="AT157" i="1"/>
  <c r="AT149" i="1"/>
  <c r="AT141" i="1"/>
  <c r="AT133" i="1"/>
  <c r="AT125" i="1"/>
  <c r="AT117" i="1"/>
  <c r="AT109" i="1"/>
  <c r="AT101" i="1"/>
  <c r="AT93" i="1"/>
  <c r="AT85" i="1"/>
  <c r="AT77" i="1"/>
  <c r="AT69" i="1"/>
  <c r="AT61" i="1"/>
  <c r="AT53" i="1"/>
  <c r="AT45" i="1"/>
  <c r="AT37" i="1"/>
  <c r="AT29" i="1"/>
  <c r="AT21" i="1"/>
  <c r="AT13" i="1"/>
  <c r="AT5" i="1"/>
  <c r="AT2" i="1"/>
  <c r="AT492" i="1"/>
  <c r="AT484" i="1"/>
  <c r="AT476" i="1"/>
  <c r="AT468" i="1"/>
  <c r="AT460" i="1"/>
  <c r="AT452" i="1"/>
  <c r="AT444" i="1"/>
  <c r="AT436" i="1"/>
  <c r="AT428" i="1"/>
  <c r="AT420" i="1"/>
  <c r="AT412" i="1"/>
  <c r="AT404" i="1"/>
  <c r="AT396" i="1"/>
  <c r="AT388" i="1"/>
  <c r="AT380" i="1"/>
  <c r="AT372" i="1"/>
  <c r="AT364" i="1"/>
  <c r="AT356" i="1"/>
  <c r="AT348" i="1"/>
  <c r="AT340" i="1"/>
  <c r="AT332" i="1"/>
  <c r="AT324" i="1"/>
  <c r="AT316" i="1"/>
  <c r="AT308" i="1"/>
  <c r="AT300" i="1"/>
  <c r="AT292" i="1"/>
  <c r="AT284" i="1"/>
  <c r="AT276" i="1"/>
  <c r="AT268" i="1"/>
  <c r="AT260" i="1"/>
  <c r="AT252" i="1"/>
  <c r="AT244" i="1"/>
  <c r="AT236" i="1"/>
  <c r="AT228" i="1"/>
  <c r="AT220" i="1"/>
  <c r="AT212" i="1"/>
  <c r="AT204" i="1"/>
  <c r="AT196" i="1"/>
  <c r="AT188" i="1"/>
  <c r="AT180" i="1"/>
  <c r="AT172" i="1"/>
  <c r="AT164" i="1"/>
  <c r="AT156" i="1"/>
  <c r="AT148" i="1"/>
  <c r="AT140" i="1"/>
  <c r="AT132" i="1"/>
  <c r="AT124" i="1"/>
  <c r="AT116" i="1"/>
  <c r="AT108" i="1"/>
  <c r="AT100" i="1"/>
  <c r="AT92" i="1"/>
  <c r="AT84" i="1"/>
  <c r="AT76" i="1"/>
  <c r="AT68" i="1"/>
  <c r="AT60" i="1"/>
  <c r="AT52" i="1"/>
  <c r="AT44" i="1"/>
  <c r="AT36" i="1"/>
  <c r="AT28" i="1"/>
  <c r="AT20" i="1"/>
  <c r="AT12" i="1"/>
  <c r="AT4" i="1"/>
  <c r="AT499" i="1"/>
  <c r="AT491" i="1"/>
  <c r="AT483" i="1"/>
  <c r="AT475" i="1"/>
  <c r="AT467" i="1"/>
  <c r="AT459" i="1"/>
  <c r="AT451" i="1"/>
  <c r="AT443" i="1"/>
  <c r="AT435" i="1"/>
  <c r="AT427" i="1"/>
  <c r="AT419" i="1"/>
  <c r="AT411" i="1"/>
  <c r="AT403" i="1"/>
  <c r="AT395" i="1"/>
  <c r="AT387" i="1"/>
  <c r="AT379" i="1"/>
  <c r="AT371" i="1"/>
  <c r="AT363" i="1"/>
  <c r="AT355" i="1"/>
  <c r="AT347" i="1"/>
  <c r="AT339" i="1"/>
  <c r="AT331" i="1"/>
  <c r="AT323" i="1"/>
  <c r="AT315" i="1"/>
  <c r="AT307" i="1"/>
  <c r="AT299" i="1"/>
  <c r="AT291" i="1"/>
  <c r="AT283" i="1"/>
  <c r="AT275" i="1"/>
  <c r="AT267" i="1"/>
  <c r="AT259" i="1"/>
  <c r="AT251" i="1"/>
  <c r="AT243" i="1"/>
  <c r="AT235" i="1"/>
  <c r="AT227" i="1"/>
  <c r="AT219" i="1"/>
  <c r="AT211" i="1"/>
  <c r="AT203" i="1"/>
  <c r="AT195" i="1"/>
  <c r="AT187" i="1"/>
  <c r="AT179" i="1"/>
  <c r="AT171" i="1"/>
  <c r="AT163" i="1"/>
  <c r="AT155" i="1"/>
  <c r="AT147" i="1"/>
  <c r="AT139" i="1"/>
  <c r="AT131" i="1"/>
  <c r="AT123" i="1"/>
  <c r="AT115" i="1"/>
  <c r="AT107" i="1"/>
  <c r="AT99" i="1"/>
  <c r="AT91" i="1"/>
  <c r="AT83" i="1"/>
  <c r="AT75" i="1"/>
  <c r="AT67" i="1"/>
  <c r="AT59" i="1"/>
  <c r="AT51" i="1"/>
  <c r="AT43" i="1"/>
  <c r="AT35" i="1"/>
  <c r="AT27" i="1"/>
  <c r="AT19" i="1"/>
  <c r="AT11" i="1"/>
  <c r="AT3" i="1"/>
  <c r="AT498" i="1"/>
  <c r="AT490" i="1"/>
  <c r="AT482" i="1"/>
  <c r="AT474" i="1"/>
  <c r="AT466" i="1"/>
  <c r="AT458" i="1"/>
  <c r="AT450" i="1"/>
  <c r="AT442" i="1"/>
  <c r="AT434" i="1"/>
  <c r="AT426" i="1"/>
  <c r="AT418" i="1"/>
  <c r="AT410" i="1"/>
  <c r="AT402" i="1"/>
  <c r="AT394" i="1"/>
  <c r="AT386" i="1"/>
  <c r="AT378" i="1"/>
  <c r="AT370" i="1"/>
  <c r="AT362" i="1"/>
  <c r="AT354" i="1"/>
  <c r="AT346" i="1"/>
  <c r="AT338" i="1"/>
  <c r="AT330" i="1"/>
  <c r="AT322" i="1"/>
  <c r="AT314" i="1"/>
  <c r="AT306" i="1"/>
  <c r="AT298" i="1"/>
  <c r="AT290" i="1"/>
  <c r="AT282" i="1"/>
  <c r="AT274" i="1"/>
  <c r="AT266" i="1"/>
  <c r="AT258" i="1"/>
  <c r="AT250" i="1"/>
  <c r="AT242" i="1"/>
  <c r="AT234" i="1"/>
  <c r="AT226" i="1"/>
  <c r="AT218" i="1"/>
  <c r="AT210" i="1"/>
  <c r="AT202" i="1"/>
  <c r="AT194" i="1"/>
  <c r="AT186" i="1"/>
  <c r="AT178" i="1"/>
  <c r="AT170" i="1"/>
  <c r="AT162" i="1"/>
  <c r="AT154" i="1"/>
  <c r="AT146" i="1"/>
  <c r="AT138" i="1"/>
  <c r="AT130" i="1"/>
  <c r="AT122" i="1"/>
  <c r="AT114" i="1"/>
  <c r="AT106" i="1"/>
  <c r="AT98" i="1"/>
  <c r="AT90" i="1"/>
  <c r="AT82" i="1"/>
  <c r="AT74" i="1"/>
  <c r="AT66" i="1"/>
  <c r="AT58" i="1"/>
  <c r="AT50" i="1"/>
  <c r="AT42" i="1"/>
  <c r="AT34" i="1"/>
  <c r="AT26" i="1"/>
  <c r="AT18" i="1"/>
  <c r="AT10" i="1"/>
  <c r="AE427" i="1" l="1"/>
  <c r="AL427" i="1" s="1"/>
  <c r="AM427" i="1" s="1"/>
  <c r="AE124" i="1"/>
  <c r="AL124" i="1" s="1"/>
  <c r="AM124" i="1" s="1"/>
  <c r="AE444" i="1"/>
  <c r="AL444" i="1" s="1"/>
  <c r="AM444" i="1" s="1"/>
  <c r="AE138" i="1"/>
  <c r="AL138" i="1" s="1"/>
  <c r="AM138" i="1" s="1"/>
  <c r="AE330" i="1"/>
  <c r="AL330" i="1" s="1"/>
  <c r="AM330" i="1" s="1"/>
  <c r="AE13" i="1"/>
  <c r="AL13" i="1" s="1"/>
  <c r="AM13" i="1" s="1"/>
  <c r="AE231" i="1"/>
  <c r="AL231" i="1" s="1"/>
  <c r="AM231" i="1" s="1"/>
  <c r="AE487" i="1"/>
  <c r="AL487" i="1" s="1"/>
  <c r="AM487" i="1" s="1"/>
  <c r="AE424" i="1"/>
  <c r="AL424" i="1" s="1"/>
  <c r="AM424" i="1" s="1"/>
  <c r="AE337" i="1"/>
  <c r="AL337" i="1" s="1"/>
  <c r="AM337" i="1" s="1"/>
  <c r="AE259" i="1"/>
  <c r="AL259" i="1" s="1"/>
  <c r="AM259" i="1" s="1"/>
  <c r="AE262" i="1"/>
  <c r="AL262" i="1" s="1"/>
  <c r="AM262" i="1" s="1"/>
  <c r="AE157" i="1"/>
  <c r="AL157" i="1" s="1"/>
  <c r="AM157" i="1" s="1"/>
  <c r="AE342" i="1"/>
  <c r="AL342" i="1" s="1"/>
  <c r="AM342" i="1" s="1"/>
  <c r="AE44" i="1"/>
  <c r="AL44" i="1" s="1"/>
  <c r="AM44" i="1" s="1"/>
  <c r="AE108" i="1"/>
  <c r="AL108" i="1" s="1"/>
  <c r="AM108" i="1" s="1"/>
  <c r="AE172" i="1"/>
  <c r="AL172" i="1" s="1"/>
  <c r="AM172" i="1" s="1"/>
  <c r="AE236" i="1"/>
  <c r="AL236" i="1" s="1"/>
  <c r="AM236" i="1" s="1"/>
  <c r="AE300" i="1"/>
  <c r="AL300" i="1" s="1"/>
  <c r="AM300" i="1" s="1"/>
  <c r="AE364" i="1"/>
  <c r="AL364" i="1" s="1"/>
  <c r="AM364" i="1" s="1"/>
  <c r="AE428" i="1"/>
  <c r="AL428" i="1" s="1"/>
  <c r="AM428" i="1" s="1"/>
  <c r="AE492" i="1"/>
  <c r="AL492" i="1" s="1"/>
  <c r="AM492" i="1" s="1"/>
  <c r="AE58" i="1"/>
  <c r="AL58" i="1" s="1"/>
  <c r="AM58" i="1" s="1"/>
  <c r="AE122" i="1"/>
  <c r="AL122" i="1" s="1"/>
  <c r="AM122" i="1" s="1"/>
  <c r="AE186" i="1"/>
  <c r="AL186" i="1" s="1"/>
  <c r="AM186" i="1" s="1"/>
  <c r="AE250" i="1"/>
  <c r="AL250" i="1" s="1"/>
  <c r="AM250" i="1" s="1"/>
  <c r="AE314" i="1"/>
  <c r="AL314" i="1" s="1"/>
  <c r="AM314" i="1" s="1"/>
  <c r="AE378" i="1"/>
  <c r="AL378" i="1" s="1"/>
  <c r="AM378" i="1" s="1"/>
  <c r="AE442" i="1"/>
  <c r="AL442" i="1" s="1"/>
  <c r="AM442" i="1" s="1"/>
  <c r="AE3" i="1"/>
  <c r="AL3" i="1" s="1"/>
  <c r="AM3" i="1" s="1"/>
  <c r="AE67" i="1"/>
  <c r="AL67" i="1" s="1"/>
  <c r="AM67" i="1" s="1"/>
  <c r="AE131" i="1"/>
  <c r="AL131" i="1" s="1"/>
  <c r="AM131" i="1" s="1"/>
  <c r="AE63" i="1"/>
  <c r="AL63" i="1" s="1"/>
  <c r="AM63" i="1" s="1"/>
  <c r="AE40" i="1"/>
  <c r="AL40" i="1" s="1"/>
  <c r="AM40" i="1" s="1"/>
  <c r="AE104" i="1"/>
  <c r="AL104" i="1" s="1"/>
  <c r="AM104" i="1" s="1"/>
  <c r="AE61" i="1"/>
  <c r="AL61" i="1" s="1"/>
  <c r="AM61" i="1" s="1"/>
  <c r="AE57" i="1"/>
  <c r="AL57" i="1" s="1"/>
  <c r="AM57" i="1" s="1"/>
  <c r="AE112" i="1"/>
  <c r="AL112" i="1" s="1"/>
  <c r="AM112" i="1" s="1"/>
  <c r="AE151" i="1"/>
  <c r="AL151" i="1" s="1"/>
  <c r="AM151" i="1" s="1"/>
  <c r="AE215" i="1"/>
  <c r="AL215" i="1" s="1"/>
  <c r="AM215" i="1" s="1"/>
  <c r="AE279" i="1"/>
  <c r="AL279" i="1" s="1"/>
  <c r="AM279" i="1" s="1"/>
  <c r="AE343" i="1"/>
  <c r="AL343" i="1" s="1"/>
  <c r="AM343" i="1" s="1"/>
  <c r="AE407" i="1"/>
  <c r="AL407" i="1" s="1"/>
  <c r="AM407" i="1" s="1"/>
  <c r="AE471" i="1"/>
  <c r="AL471" i="1" s="1"/>
  <c r="AM471" i="1" s="1"/>
  <c r="AE152" i="1"/>
  <c r="AL152" i="1" s="1"/>
  <c r="AM152" i="1" s="1"/>
  <c r="AE216" i="1"/>
  <c r="AL216" i="1" s="1"/>
  <c r="AM216" i="1" s="1"/>
  <c r="AE280" i="1"/>
  <c r="AL280" i="1" s="1"/>
  <c r="AM280" i="1" s="1"/>
  <c r="AE344" i="1"/>
  <c r="AL344" i="1" s="1"/>
  <c r="AM344" i="1" s="1"/>
  <c r="AE408" i="1"/>
  <c r="AL408" i="1" s="1"/>
  <c r="AM408" i="1" s="1"/>
  <c r="AE472" i="1"/>
  <c r="AL472" i="1" s="1"/>
  <c r="AM472" i="1" s="1"/>
  <c r="AE145" i="1"/>
  <c r="AL145" i="1" s="1"/>
  <c r="AM145" i="1" s="1"/>
  <c r="AE201" i="1"/>
  <c r="AL201" i="1" s="1"/>
  <c r="AM201" i="1" s="1"/>
  <c r="AE265" i="1"/>
  <c r="AL265" i="1" s="1"/>
  <c r="AM265" i="1" s="1"/>
  <c r="AE321" i="1"/>
  <c r="AL321" i="1" s="1"/>
  <c r="AM321" i="1" s="1"/>
  <c r="AE385" i="1"/>
  <c r="AL385" i="1" s="1"/>
  <c r="AM385" i="1" s="1"/>
  <c r="AE449" i="1"/>
  <c r="AL449" i="1" s="1"/>
  <c r="AM449" i="1" s="1"/>
  <c r="AE422" i="1"/>
  <c r="AL422" i="1" s="1"/>
  <c r="AM422" i="1" s="1"/>
  <c r="AE179" i="1"/>
  <c r="AL179" i="1" s="1"/>
  <c r="AM179" i="1" s="1"/>
  <c r="AE243" i="1"/>
  <c r="AL243" i="1" s="1"/>
  <c r="AM243" i="1" s="1"/>
  <c r="AE307" i="1"/>
  <c r="AL307" i="1" s="1"/>
  <c r="AM307" i="1" s="1"/>
  <c r="AE371" i="1"/>
  <c r="AL371" i="1" s="1"/>
  <c r="AM371" i="1" s="1"/>
  <c r="AE491" i="1"/>
  <c r="AL491" i="1" s="1"/>
  <c r="AM491" i="1" s="1"/>
  <c r="AE446" i="1"/>
  <c r="AL446" i="1" s="1"/>
  <c r="AM446" i="1" s="1"/>
  <c r="AE142" i="1"/>
  <c r="AL142" i="1" s="1"/>
  <c r="AM142" i="1" s="1"/>
  <c r="AE270" i="1"/>
  <c r="AL270" i="1" s="1"/>
  <c r="AM270" i="1" s="1"/>
  <c r="AE470" i="1"/>
  <c r="AL470" i="1" s="1"/>
  <c r="AM470" i="1" s="1"/>
  <c r="AE141" i="1"/>
  <c r="AL141" i="1" s="1"/>
  <c r="AM141" i="1" s="1"/>
  <c r="AE205" i="1"/>
  <c r="AL205" i="1" s="1"/>
  <c r="AM205" i="1" s="1"/>
  <c r="AE269" i="1"/>
  <c r="AL269" i="1" s="1"/>
  <c r="AM269" i="1" s="1"/>
  <c r="AE333" i="1"/>
  <c r="AL333" i="1" s="1"/>
  <c r="AM333" i="1" s="1"/>
  <c r="AE397" i="1"/>
  <c r="AL397" i="1" s="1"/>
  <c r="AM397" i="1" s="1"/>
  <c r="AE461" i="1"/>
  <c r="AL461" i="1" s="1"/>
  <c r="AM461" i="1" s="1"/>
  <c r="AE30" i="1"/>
  <c r="AL30" i="1" s="1"/>
  <c r="AM30" i="1" s="1"/>
  <c r="AE150" i="1"/>
  <c r="AL150" i="1" s="1"/>
  <c r="AM150" i="1" s="1"/>
  <c r="AE294" i="1"/>
  <c r="AL294" i="1" s="1"/>
  <c r="AM294" i="1" s="1"/>
  <c r="AE60" i="1"/>
  <c r="AL60" i="1" s="1"/>
  <c r="AM60" i="1" s="1"/>
  <c r="AE349" i="1"/>
  <c r="AL349" i="1" s="1"/>
  <c r="AM349" i="1" s="1"/>
  <c r="AE52" i="1"/>
  <c r="AL52" i="1" s="1"/>
  <c r="AM52" i="1" s="1"/>
  <c r="AE116" i="1"/>
  <c r="AL116" i="1" s="1"/>
  <c r="AM116" i="1" s="1"/>
  <c r="AE180" i="1"/>
  <c r="AL180" i="1" s="1"/>
  <c r="AM180" i="1" s="1"/>
  <c r="AE244" i="1"/>
  <c r="AL244" i="1" s="1"/>
  <c r="AM244" i="1" s="1"/>
  <c r="AE308" i="1"/>
  <c r="AL308" i="1" s="1"/>
  <c r="AM308" i="1" s="1"/>
  <c r="AE372" i="1"/>
  <c r="AL372" i="1" s="1"/>
  <c r="AM372" i="1" s="1"/>
  <c r="AE436" i="1"/>
  <c r="AL436" i="1" s="1"/>
  <c r="AM436" i="1" s="1"/>
  <c r="AE2" i="1"/>
  <c r="AF2" i="1" s="1"/>
  <c r="AG2" i="1" s="1"/>
  <c r="AE66" i="1"/>
  <c r="AL66" i="1" s="1"/>
  <c r="AM66" i="1" s="1"/>
  <c r="AE130" i="1"/>
  <c r="AL130" i="1" s="1"/>
  <c r="AM130" i="1" s="1"/>
  <c r="AE194" i="1"/>
  <c r="AL194" i="1" s="1"/>
  <c r="AM194" i="1" s="1"/>
  <c r="AE258" i="1"/>
  <c r="AL258" i="1" s="1"/>
  <c r="AM258" i="1" s="1"/>
  <c r="AE322" i="1"/>
  <c r="AL322" i="1" s="1"/>
  <c r="AM322" i="1" s="1"/>
  <c r="AE386" i="1"/>
  <c r="AL386" i="1" s="1"/>
  <c r="AM386" i="1" s="1"/>
  <c r="AE450" i="1"/>
  <c r="AL450" i="1" s="1"/>
  <c r="AM450" i="1" s="1"/>
  <c r="AE11" i="1"/>
  <c r="AL11" i="1" s="1"/>
  <c r="AM11" i="1" s="1"/>
  <c r="AE75" i="1"/>
  <c r="AL75" i="1" s="1"/>
  <c r="AM75" i="1" s="1"/>
  <c r="AE7" i="1"/>
  <c r="AL7" i="1" s="1"/>
  <c r="AM7" i="1" s="1"/>
  <c r="AE71" i="1"/>
  <c r="AL71" i="1" s="1"/>
  <c r="AM71" i="1" s="1"/>
  <c r="AE48" i="1"/>
  <c r="AL48" i="1" s="1"/>
  <c r="AM48" i="1" s="1"/>
  <c r="AE5" i="1"/>
  <c r="AL5" i="1" s="1"/>
  <c r="AM5" i="1" s="1"/>
  <c r="AE69" i="1"/>
  <c r="AL69" i="1" s="1"/>
  <c r="AM69" i="1" s="1"/>
  <c r="AE65" i="1"/>
  <c r="AL65" i="1" s="1"/>
  <c r="AM65" i="1" s="1"/>
  <c r="AE113" i="1"/>
  <c r="AL113" i="1" s="1"/>
  <c r="AM113" i="1" s="1"/>
  <c r="AE159" i="1"/>
  <c r="AL159" i="1" s="1"/>
  <c r="AM159" i="1" s="1"/>
  <c r="AE223" i="1"/>
  <c r="AL223" i="1" s="1"/>
  <c r="AM223" i="1" s="1"/>
  <c r="AE287" i="1"/>
  <c r="AL287" i="1" s="1"/>
  <c r="AM287" i="1" s="1"/>
  <c r="AE351" i="1"/>
  <c r="AL351" i="1" s="1"/>
  <c r="AM351" i="1" s="1"/>
  <c r="AE415" i="1"/>
  <c r="AL415" i="1" s="1"/>
  <c r="AM415" i="1" s="1"/>
  <c r="AE479" i="1"/>
  <c r="AL479" i="1" s="1"/>
  <c r="AM479" i="1" s="1"/>
  <c r="AE160" i="1"/>
  <c r="AL160" i="1" s="1"/>
  <c r="AM160" i="1" s="1"/>
  <c r="AE224" i="1"/>
  <c r="AL224" i="1" s="1"/>
  <c r="AM224" i="1" s="1"/>
  <c r="AE288" i="1"/>
  <c r="AL288" i="1" s="1"/>
  <c r="AM288" i="1" s="1"/>
  <c r="AE352" i="1"/>
  <c r="AL352" i="1" s="1"/>
  <c r="AM352" i="1" s="1"/>
  <c r="AE416" i="1"/>
  <c r="AL416" i="1" s="1"/>
  <c r="AM416" i="1" s="1"/>
  <c r="AE480" i="1"/>
  <c r="AL480" i="1" s="1"/>
  <c r="AM480" i="1" s="1"/>
  <c r="AE153" i="1"/>
  <c r="AL153" i="1" s="1"/>
  <c r="AM153" i="1" s="1"/>
  <c r="AE209" i="1"/>
  <c r="AL209" i="1" s="1"/>
  <c r="AM209" i="1" s="1"/>
  <c r="AE273" i="1"/>
  <c r="AL273" i="1" s="1"/>
  <c r="AM273" i="1" s="1"/>
  <c r="AE329" i="1"/>
  <c r="AL329" i="1" s="1"/>
  <c r="AM329" i="1" s="1"/>
  <c r="AE393" i="1"/>
  <c r="AL393" i="1" s="1"/>
  <c r="AM393" i="1" s="1"/>
  <c r="AE457" i="1"/>
  <c r="AL457" i="1" s="1"/>
  <c r="AM457" i="1" s="1"/>
  <c r="AE454" i="1"/>
  <c r="AL454" i="1" s="1"/>
  <c r="AM454" i="1" s="1"/>
  <c r="AE187" i="1"/>
  <c r="AL187" i="1" s="1"/>
  <c r="AM187" i="1" s="1"/>
  <c r="AE251" i="1"/>
  <c r="AL251" i="1" s="1"/>
  <c r="AM251" i="1" s="1"/>
  <c r="AE315" i="1"/>
  <c r="AL315" i="1" s="1"/>
  <c r="AM315" i="1" s="1"/>
  <c r="AE379" i="1"/>
  <c r="AL379" i="1" s="1"/>
  <c r="AM379" i="1" s="1"/>
  <c r="AE435" i="1"/>
  <c r="AL435" i="1" s="1"/>
  <c r="AM435" i="1" s="1"/>
  <c r="AE499" i="1"/>
  <c r="AL499" i="1" s="1"/>
  <c r="AM499" i="1" s="1"/>
  <c r="AE478" i="1"/>
  <c r="AL478" i="1" s="1"/>
  <c r="AM478" i="1" s="1"/>
  <c r="AE158" i="1"/>
  <c r="AL158" i="1" s="1"/>
  <c r="AM158" i="1" s="1"/>
  <c r="AE286" i="1"/>
  <c r="AL286" i="1" s="1"/>
  <c r="AM286" i="1" s="1"/>
  <c r="AE85" i="1"/>
  <c r="AL85" i="1" s="1"/>
  <c r="AM85" i="1" s="1"/>
  <c r="AE149" i="1"/>
  <c r="AL149" i="1" s="1"/>
  <c r="AM149" i="1" s="1"/>
  <c r="AE213" i="1"/>
  <c r="AL213" i="1" s="1"/>
  <c r="AM213" i="1" s="1"/>
  <c r="AE277" i="1"/>
  <c r="AL277" i="1" s="1"/>
  <c r="AM277" i="1" s="1"/>
  <c r="AE341" i="1"/>
  <c r="AL341" i="1" s="1"/>
  <c r="AM341" i="1" s="1"/>
  <c r="AE405" i="1"/>
  <c r="AL405" i="1" s="1"/>
  <c r="AM405" i="1" s="1"/>
  <c r="AE469" i="1"/>
  <c r="AL469" i="1" s="1"/>
  <c r="AM469" i="1" s="1"/>
  <c r="AE38" i="1"/>
  <c r="AL38" i="1" s="1"/>
  <c r="AM38" i="1" s="1"/>
  <c r="AE166" i="1"/>
  <c r="AL166" i="1" s="1"/>
  <c r="AM166" i="1" s="1"/>
  <c r="AE318" i="1"/>
  <c r="AL318" i="1" s="1"/>
  <c r="AM318" i="1" s="1"/>
  <c r="AE4" i="1"/>
  <c r="AL4" i="1" s="1"/>
  <c r="AM4" i="1" s="1"/>
  <c r="AE68" i="1"/>
  <c r="AL68" i="1" s="1"/>
  <c r="AM68" i="1" s="1"/>
  <c r="AE132" i="1"/>
  <c r="AL132" i="1" s="1"/>
  <c r="AM132" i="1" s="1"/>
  <c r="AE196" i="1"/>
  <c r="AL196" i="1" s="1"/>
  <c r="AM196" i="1" s="1"/>
  <c r="AE260" i="1"/>
  <c r="AL260" i="1" s="1"/>
  <c r="AM260" i="1" s="1"/>
  <c r="AE324" i="1"/>
  <c r="AL324" i="1" s="1"/>
  <c r="AM324" i="1" s="1"/>
  <c r="AE388" i="1"/>
  <c r="AL388" i="1" s="1"/>
  <c r="AM388" i="1" s="1"/>
  <c r="AE452" i="1"/>
  <c r="AL452" i="1" s="1"/>
  <c r="AM452" i="1" s="1"/>
  <c r="AE18" i="1"/>
  <c r="AL18" i="1" s="1"/>
  <c r="AM18" i="1" s="1"/>
  <c r="AE82" i="1"/>
  <c r="AL82" i="1" s="1"/>
  <c r="AM82" i="1" s="1"/>
  <c r="AE146" i="1"/>
  <c r="AL146" i="1" s="1"/>
  <c r="AM146" i="1" s="1"/>
  <c r="AE210" i="1"/>
  <c r="AL210" i="1" s="1"/>
  <c r="AM210" i="1" s="1"/>
  <c r="AE274" i="1"/>
  <c r="AL274" i="1" s="1"/>
  <c r="AM274" i="1" s="1"/>
  <c r="AE338" i="1"/>
  <c r="AL338" i="1" s="1"/>
  <c r="AM338" i="1" s="1"/>
  <c r="AE402" i="1"/>
  <c r="AL402" i="1" s="1"/>
  <c r="AM402" i="1" s="1"/>
  <c r="AE466" i="1"/>
  <c r="AL466" i="1" s="1"/>
  <c r="AM466" i="1" s="1"/>
  <c r="AE27" i="1"/>
  <c r="AL27" i="1" s="1"/>
  <c r="AM27" i="1" s="1"/>
  <c r="AE91" i="1"/>
  <c r="AL91" i="1" s="1"/>
  <c r="AM91" i="1" s="1"/>
  <c r="AE23" i="1"/>
  <c r="AL23" i="1" s="1"/>
  <c r="AM23" i="1" s="1"/>
  <c r="AE87" i="1"/>
  <c r="AL87" i="1" s="1"/>
  <c r="AM87" i="1" s="1"/>
  <c r="AE64" i="1"/>
  <c r="AL64" i="1" s="1"/>
  <c r="AM64" i="1" s="1"/>
  <c r="AE21" i="1"/>
  <c r="AL21" i="1" s="1"/>
  <c r="AM21" i="1" s="1"/>
  <c r="AE9" i="1"/>
  <c r="AL9" i="1" s="1"/>
  <c r="AM9" i="1" s="1"/>
  <c r="AE81" i="1"/>
  <c r="AL81" i="1" s="1"/>
  <c r="AM81" i="1" s="1"/>
  <c r="AE111" i="1"/>
  <c r="AL111" i="1" s="1"/>
  <c r="AM111" i="1" s="1"/>
  <c r="AE175" i="1"/>
  <c r="AL175" i="1" s="1"/>
  <c r="AM175" i="1" s="1"/>
  <c r="AE239" i="1"/>
  <c r="AL239" i="1" s="1"/>
  <c r="AM239" i="1" s="1"/>
  <c r="AE303" i="1"/>
  <c r="AL303" i="1" s="1"/>
  <c r="AM303" i="1" s="1"/>
  <c r="AE367" i="1"/>
  <c r="AL367" i="1" s="1"/>
  <c r="AM367" i="1" s="1"/>
  <c r="AE431" i="1"/>
  <c r="AL431" i="1" s="1"/>
  <c r="AM431" i="1" s="1"/>
  <c r="AE495" i="1"/>
  <c r="AL495" i="1" s="1"/>
  <c r="AM495" i="1" s="1"/>
  <c r="AE176" i="1"/>
  <c r="AL176" i="1" s="1"/>
  <c r="AM176" i="1" s="1"/>
  <c r="AE240" i="1"/>
  <c r="AL240" i="1" s="1"/>
  <c r="AM240" i="1" s="1"/>
  <c r="AE304" i="1"/>
  <c r="AL304" i="1" s="1"/>
  <c r="AM304" i="1" s="1"/>
  <c r="AE368" i="1"/>
  <c r="AL368" i="1" s="1"/>
  <c r="AM368" i="1" s="1"/>
  <c r="AE432" i="1"/>
  <c r="AL432" i="1" s="1"/>
  <c r="AM432" i="1" s="1"/>
  <c r="AE496" i="1"/>
  <c r="AL496" i="1" s="1"/>
  <c r="AM496" i="1" s="1"/>
  <c r="AE169" i="1"/>
  <c r="AL169" i="1" s="1"/>
  <c r="AM169" i="1" s="1"/>
  <c r="AE225" i="1"/>
  <c r="AL225" i="1" s="1"/>
  <c r="AM225" i="1" s="1"/>
  <c r="AE289" i="1"/>
  <c r="AL289" i="1" s="1"/>
  <c r="AM289" i="1" s="1"/>
  <c r="AE345" i="1"/>
  <c r="AL345" i="1" s="1"/>
  <c r="AM345" i="1" s="1"/>
  <c r="AE409" i="1"/>
  <c r="AL409" i="1" s="1"/>
  <c r="AM409" i="1" s="1"/>
  <c r="AE473" i="1"/>
  <c r="AL473" i="1" s="1"/>
  <c r="AM473" i="1" s="1"/>
  <c r="AE139" i="1"/>
  <c r="AL139" i="1" s="1"/>
  <c r="AM139" i="1" s="1"/>
  <c r="AE203" i="1"/>
  <c r="AL203" i="1" s="1"/>
  <c r="AM203" i="1" s="1"/>
  <c r="AE267" i="1"/>
  <c r="AL267" i="1" s="1"/>
  <c r="AM267" i="1" s="1"/>
  <c r="AE331" i="1"/>
  <c r="AL331" i="1" s="1"/>
  <c r="AM331" i="1" s="1"/>
  <c r="AE395" i="1"/>
  <c r="AL395" i="1" s="1"/>
  <c r="AM395" i="1" s="1"/>
  <c r="AE451" i="1"/>
  <c r="AL451" i="1" s="1"/>
  <c r="AM451" i="1" s="1"/>
  <c r="AE302" i="1"/>
  <c r="AL302" i="1" s="1"/>
  <c r="AM302" i="1" s="1"/>
  <c r="AE70" i="1"/>
  <c r="AL70" i="1" s="1"/>
  <c r="AM70" i="1" s="1"/>
  <c r="AE190" i="1"/>
  <c r="AL190" i="1" s="1"/>
  <c r="AM190" i="1" s="1"/>
  <c r="AE326" i="1"/>
  <c r="AL326" i="1" s="1"/>
  <c r="AM326" i="1" s="1"/>
  <c r="AE101" i="1"/>
  <c r="AL101" i="1" s="1"/>
  <c r="AM101" i="1" s="1"/>
  <c r="AE165" i="1"/>
  <c r="AL165" i="1" s="1"/>
  <c r="AM165" i="1" s="1"/>
  <c r="AE229" i="1"/>
  <c r="AL229" i="1" s="1"/>
  <c r="AM229" i="1" s="1"/>
  <c r="AE293" i="1"/>
  <c r="AL293" i="1" s="1"/>
  <c r="AM293" i="1" s="1"/>
  <c r="AE357" i="1"/>
  <c r="AL357" i="1" s="1"/>
  <c r="AM357" i="1" s="1"/>
  <c r="AE421" i="1"/>
  <c r="AL421" i="1" s="1"/>
  <c r="AM421" i="1" s="1"/>
  <c r="AE485" i="1"/>
  <c r="AL485" i="1" s="1"/>
  <c r="AM485" i="1" s="1"/>
  <c r="AE54" i="1"/>
  <c r="AL54" i="1" s="1"/>
  <c r="AM54" i="1" s="1"/>
  <c r="AE206" i="1"/>
  <c r="AL206" i="1" s="1"/>
  <c r="AM206" i="1" s="1"/>
  <c r="AE366" i="1"/>
  <c r="AL366" i="1" s="1"/>
  <c r="AM366" i="1" s="1"/>
  <c r="AE252" i="1"/>
  <c r="AL252" i="1" s="1"/>
  <c r="AM252" i="1" s="1"/>
  <c r="AE202" i="1"/>
  <c r="AL202" i="1" s="1"/>
  <c r="AM202" i="1" s="1"/>
  <c r="AE394" i="1"/>
  <c r="AL394" i="1" s="1"/>
  <c r="AM394" i="1" s="1"/>
  <c r="AE56" i="1"/>
  <c r="AL56" i="1" s="1"/>
  <c r="AM56" i="1" s="1"/>
  <c r="AE167" i="1"/>
  <c r="AL167" i="1" s="1"/>
  <c r="AM167" i="1" s="1"/>
  <c r="AE232" i="1"/>
  <c r="AL232" i="1" s="1"/>
  <c r="AM232" i="1" s="1"/>
  <c r="AE217" i="1"/>
  <c r="AL217" i="1" s="1"/>
  <c r="AM217" i="1" s="1"/>
  <c r="AE195" i="1"/>
  <c r="AL195" i="1" s="1"/>
  <c r="AM195" i="1" s="1"/>
  <c r="AE310" i="1"/>
  <c r="AL310" i="1" s="1"/>
  <c r="AM310" i="1" s="1"/>
  <c r="AE413" i="1"/>
  <c r="AL413" i="1" s="1"/>
  <c r="AM413" i="1" s="1"/>
  <c r="AE12" i="1"/>
  <c r="AL12" i="1" s="1"/>
  <c r="AM12" i="1" s="1"/>
  <c r="AE76" i="1"/>
  <c r="AL76" i="1" s="1"/>
  <c r="AM76" i="1" s="1"/>
  <c r="AE140" i="1"/>
  <c r="AL140" i="1" s="1"/>
  <c r="AM140" i="1" s="1"/>
  <c r="AE204" i="1"/>
  <c r="AL204" i="1" s="1"/>
  <c r="AM204" i="1" s="1"/>
  <c r="AE268" i="1"/>
  <c r="AL268" i="1" s="1"/>
  <c r="AM268" i="1" s="1"/>
  <c r="AE332" i="1"/>
  <c r="AL332" i="1" s="1"/>
  <c r="AM332" i="1" s="1"/>
  <c r="AE396" i="1"/>
  <c r="AL396" i="1" s="1"/>
  <c r="AM396" i="1" s="1"/>
  <c r="AE460" i="1"/>
  <c r="AL460" i="1" s="1"/>
  <c r="AM460" i="1" s="1"/>
  <c r="AE26" i="1"/>
  <c r="AL26" i="1" s="1"/>
  <c r="AM26" i="1" s="1"/>
  <c r="AE90" i="1"/>
  <c r="AL90" i="1" s="1"/>
  <c r="AM90" i="1" s="1"/>
  <c r="AE154" i="1"/>
  <c r="AL154" i="1" s="1"/>
  <c r="AM154" i="1" s="1"/>
  <c r="AE218" i="1"/>
  <c r="AL218" i="1" s="1"/>
  <c r="AM218" i="1" s="1"/>
  <c r="AE282" i="1"/>
  <c r="AL282" i="1" s="1"/>
  <c r="AM282" i="1" s="1"/>
  <c r="AE346" i="1"/>
  <c r="AL346" i="1" s="1"/>
  <c r="AM346" i="1" s="1"/>
  <c r="AE410" i="1"/>
  <c r="AL410" i="1" s="1"/>
  <c r="AM410" i="1" s="1"/>
  <c r="AE474" i="1"/>
  <c r="AL474" i="1" s="1"/>
  <c r="AM474" i="1" s="1"/>
  <c r="AE35" i="1"/>
  <c r="AL35" i="1" s="1"/>
  <c r="AM35" i="1" s="1"/>
  <c r="AE99" i="1"/>
  <c r="AL99" i="1" s="1"/>
  <c r="AM99" i="1" s="1"/>
  <c r="AE31" i="1"/>
  <c r="AL31" i="1" s="1"/>
  <c r="AM31" i="1" s="1"/>
  <c r="AE8" i="1"/>
  <c r="AL8" i="1" s="1"/>
  <c r="AM8" i="1" s="1"/>
  <c r="AE72" i="1"/>
  <c r="AL72" i="1" s="1"/>
  <c r="AM72" i="1" s="1"/>
  <c r="AE29" i="1"/>
  <c r="AL29" i="1" s="1"/>
  <c r="AM29" i="1" s="1"/>
  <c r="AE17" i="1"/>
  <c r="AL17" i="1" s="1"/>
  <c r="AM17" i="1" s="1"/>
  <c r="AE89" i="1"/>
  <c r="AL89" i="1" s="1"/>
  <c r="AM89" i="1" s="1"/>
  <c r="AE119" i="1"/>
  <c r="AL119" i="1" s="1"/>
  <c r="AM119" i="1" s="1"/>
  <c r="AE183" i="1"/>
  <c r="AL183" i="1" s="1"/>
  <c r="AM183" i="1" s="1"/>
  <c r="AE247" i="1"/>
  <c r="AL247" i="1" s="1"/>
  <c r="AM247" i="1" s="1"/>
  <c r="AE311" i="1"/>
  <c r="AL311" i="1" s="1"/>
  <c r="AM311" i="1" s="1"/>
  <c r="AE375" i="1"/>
  <c r="AL375" i="1" s="1"/>
  <c r="AM375" i="1" s="1"/>
  <c r="AE439" i="1"/>
  <c r="AL439" i="1" s="1"/>
  <c r="AM439" i="1" s="1"/>
  <c r="AE120" i="1"/>
  <c r="AL120" i="1" s="1"/>
  <c r="AM120" i="1" s="1"/>
  <c r="AE184" i="1"/>
  <c r="AL184" i="1" s="1"/>
  <c r="AM184" i="1" s="1"/>
  <c r="AE248" i="1"/>
  <c r="AL248" i="1" s="1"/>
  <c r="AM248" i="1" s="1"/>
  <c r="AE312" i="1"/>
  <c r="AL312" i="1" s="1"/>
  <c r="AM312" i="1" s="1"/>
  <c r="AE376" i="1"/>
  <c r="AL376" i="1" s="1"/>
  <c r="AM376" i="1" s="1"/>
  <c r="AE440" i="1"/>
  <c r="AL440" i="1" s="1"/>
  <c r="AM440" i="1" s="1"/>
  <c r="AE41" i="1"/>
  <c r="AL41" i="1" s="1"/>
  <c r="AM41" i="1" s="1"/>
  <c r="AE177" i="1"/>
  <c r="AL177" i="1" s="1"/>
  <c r="AM177" i="1" s="1"/>
  <c r="AE233" i="1"/>
  <c r="AL233" i="1" s="1"/>
  <c r="AM233" i="1" s="1"/>
  <c r="AE297" i="1"/>
  <c r="AL297" i="1" s="1"/>
  <c r="AM297" i="1" s="1"/>
  <c r="AE353" i="1"/>
  <c r="AL353" i="1" s="1"/>
  <c r="AM353" i="1" s="1"/>
  <c r="AE417" i="1"/>
  <c r="AL417" i="1" s="1"/>
  <c r="AM417" i="1" s="1"/>
  <c r="AE481" i="1"/>
  <c r="AL481" i="1" s="1"/>
  <c r="AM481" i="1" s="1"/>
  <c r="AE147" i="1"/>
  <c r="AL147" i="1" s="1"/>
  <c r="AM147" i="1" s="1"/>
  <c r="AE211" i="1"/>
  <c r="AL211" i="1" s="1"/>
  <c r="AM211" i="1" s="1"/>
  <c r="AE275" i="1"/>
  <c r="AL275" i="1" s="1"/>
  <c r="AM275" i="1" s="1"/>
  <c r="AE339" i="1"/>
  <c r="AL339" i="1" s="1"/>
  <c r="AM339" i="1" s="1"/>
  <c r="AE403" i="1"/>
  <c r="AL403" i="1" s="1"/>
  <c r="AM403" i="1" s="1"/>
  <c r="AE459" i="1"/>
  <c r="AL459" i="1" s="1"/>
  <c r="AM459" i="1" s="1"/>
  <c r="AE334" i="1"/>
  <c r="AL334" i="1" s="1"/>
  <c r="AM334" i="1" s="1"/>
  <c r="AE78" i="1"/>
  <c r="AL78" i="1" s="1"/>
  <c r="AM78" i="1" s="1"/>
  <c r="AE198" i="1"/>
  <c r="AL198" i="1" s="1"/>
  <c r="AM198" i="1" s="1"/>
  <c r="AE350" i="1"/>
  <c r="AL350" i="1" s="1"/>
  <c r="AM350" i="1" s="1"/>
  <c r="AE109" i="1"/>
  <c r="AL109" i="1" s="1"/>
  <c r="AM109" i="1" s="1"/>
  <c r="AE173" i="1"/>
  <c r="AL173" i="1" s="1"/>
  <c r="AM173" i="1" s="1"/>
  <c r="AE237" i="1"/>
  <c r="AL237" i="1" s="1"/>
  <c r="AM237" i="1" s="1"/>
  <c r="AE301" i="1"/>
  <c r="AL301" i="1" s="1"/>
  <c r="AM301" i="1" s="1"/>
  <c r="AE365" i="1"/>
  <c r="AL365" i="1" s="1"/>
  <c r="AM365" i="1" s="1"/>
  <c r="AE429" i="1"/>
  <c r="AL429" i="1" s="1"/>
  <c r="AM429" i="1" s="1"/>
  <c r="AE493" i="1"/>
  <c r="AL493" i="1" s="1"/>
  <c r="AM493" i="1" s="1"/>
  <c r="AE86" i="1"/>
  <c r="AL86" i="1" s="1"/>
  <c r="AM86" i="1" s="1"/>
  <c r="AE222" i="1"/>
  <c r="AL222" i="1" s="1"/>
  <c r="AM222" i="1" s="1"/>
  <c r="AE398" i="1"/>
  <c r="AL398" i="1" s="1"/>
  <c r="AM398" i="1" s="1"/>
  <c r="AE188" i="1"/>
  <c r="AL188" i="1" s="1"/>
  <c r="AM188" i="1" s="1"/>
  <c r="AE74" i="1"/>
  <c r="AL74" i="1" s="1"/>
  <c r="AM74" i="1" s="1"/>
  <c r="AE83" i="1"/>
  <c r="AL83" i="1" s="1"/>
  <c r="AM83" i="1" s="1"/>
  <c r="AE77" i="1"/>
  <c r="AL77" i="1" s="1"/>
  <c r="AM77" i="1" s="1"/>
  <c r="AE295" i="1"/>
  <c r="AL295" i="1" s="1"/>
  <c r="AM295" i="1" s="1"/>
  <c r="AE360" i="1"/>
  <c r="AL360" i="1" s="1"/>
  <c r="AM360" i="1" s="1"/>
  <c r="AE401" i="1"/>
  <c r="AL401" i="1" s="1"/>
  <c r="AM401" i="1" s="1"/>
  <c r="AE323" i="1"/>
  <c r="AL323" i="1" s="1"/>
  <c r="AM323" i="1" s="1"/>
  <c r="AE62" i="1"/>
  <c r="AL62" i="1" s="1"/>
  <c r="AM62" i="1" s="1"/>
  <c r="AE221" i="1"/>
  <c r="AL221" i="1" s="1"/>
  <c r="AM221" i="1" s="1"/>
  <c r="AE46" i="1"/>
  <c r="AL46" i="1" s="1"/>
  <c r="AM46" i="1" s="1"/>
  <c r="AE20" i="1"/>
  <c r="AL20" i="1" s="1"/>
  <c r="AM20" i="1" s="1"/>
  <c r="AE84" i="1"/>
  <c r="AL84" i="1" s="1"/>
  <c r="AM84" i="1" s="1"/>
  <c r="AE148" i="1"/>
  <c r="AL148" i="1" s="1"/>
  <c r="AM148" i="1" s="1"/>
  <c r="AE212" i="1"/>
  <c r="AL212" i="1" s="1"/>
  <c r="AM212" i="1" s="1"/>
  <c r="AE276" i="1"/>
  <c r="AL276" i="1" s="1"/>
  <c r="AM276" i="1" s="1"/>
  <c r="AE340" i="1"/>
  <c r="AL340" i="1" s="1"/>
  <c r="AM340" i="1" s="1"/>
  <c r="AE404" i="1"/>
  <c r="AL404" i="1" s="1"/>
  <c r="AM404" i="1" s="1"/>
  <c r="AE468" i="1"/>
  <c r="AL468" i="1" s="1"/>
  <c r="AM468" i="1" s="1"/>
  <c r="AE34" i="1"/>
  <c r="AL34" i="1" s="1"/>
  <c r="AM34" i="1" s="1"/>
  <c r="AE98" i="1"/>
  <c r="AL98" i="1" s="1"/>
  <c r="AM98" i="1" s="1"/>
  <c r="AE162" i="1"/>
  <c r="AL162" i="1" s="1"/>
  <c r="AM162" i="1" s="1"/>
  <c r="AE226" i="1"/>
  <c r="AL226" i="1" s="1"/>
  <c r="AM226" i="1" s="1"/>
  <c r="AE290" i="1"/>
  <c r="AL290" i="1" s="1"/>
  <c r="AM290" i="1" s="1"/>
  <c r="AE354" i="1"/>
  <c r="AL354" i="1" s="1"/>
  <c r="AM354" i="1" s="1"/>
  <c r="AE418" i="1"/>
  <c r="AL418" i="1" s="1"/>
  <c r="AM418" i="1" s="1"/>
  <c r="AE482" i="1"/>
  <c r="AL482" i="1" s="1"/>
  <c r="AM482" i="1" s="1"/>
  <c r="AE43" i="1"/>
  <c r="AL43" i="1" s="1"/>
  <c r="AM43" i="1" s="1"/>
  <c r="AE107" i="1"/>
  <c r="AL107" i="1" s="1"/>
  <c r="AM107" i="1" s="1"/>
  <c r="AE39" i="1"/>
  <c r="AL39" i="1" s="1"/>
  <c r="AM39" i="1" s="1"/>
  <c r="AE16" i="1"/>
  <c r="AL16" i="1" s="1"/>
  <c r="AM16" i="1" s="1"/>
  <c r="AE80" i="1"/>
  <c r="AL80" i="1" s="1"/>
  <c r="AM80" i="1" s="1"/>
  <c r="AE37" i="1"/>
  <c r="AL37" i="1" s="1"/>
  <c r="AM37" i="1" s="1"/>
  <c r="AE25" i="1"/>
  <c r="AL25" i="1" s="1"/>
  <c r="AM25" i="1" s="1"/>
  <c r="AE97" i="1"/>
  <c r="AL97" i="1" s="1"/>
  <c r="AM97" i="1" s="1"/>
  <c r="AE127" i="1"/>
  <c r="AL127" i="1" s="1"/>
  <c r="AM127" i="1" s="1"/>
  <c r="AE191" i="1"/>
  <c r="AL191" i="1" s="1"/>
  <c r="AM191" i="1" s="1"/>
  <c r="AE255" i="1"/>
  <c r="AL255" i="1" s="1"/>
  <c r="AM255" i="1" s="1"/>
  <c r="AE319" i="1"/>
  <c r="AL319" i="1" s="1"/>
  <c r="AM319" i="1" s="1"/>
  <c r="AE383" i="1"/>
  <c r="AL383" i="1" s="1"/>
  <c r="AM383" i="1" s="1"/>
  <c r="AE447" i="1"/>
  <c r="AL447" i="1" s="1"/>
  <c r="AM447" i="1" s="1"/>
  <c r="AE128" i="1"/>
  <c r="AL128" i="1" s="1"/>
  <c r="AM128" i="1" s="1"/>
  <c r="AE192" i="1"/>
  <c r="AL192" i="1" s="1"/>
  <c r="AM192" i="1" s="1"/>
  <c r="AE256" i="1"/>
  <c r="AL256" i="1" s="1"/>
  <c r="AM256" i="1" s="1"/>
  <c r="AE320" i="1"/>
  <c r="AL320" i="1" s="1"/>
  <c r="AM320" i="1" s="1"/>
  <c r="AE384" i="1"/>
  <c r="AL384" i="1" s="1"/>
  <c r="AM384" i="1" s="1"/>
  <c r="AE448" i="1"/>
  <c r="AL448" i="1" s="1"/>
  <c r="AM448" i="1" s="1"/>
  <c r="AE121" i="1"/>
  <c r="AL121" i="1" s="1"/>
  <c r="AM121" i="1" s="1"/>
  <c r="AE241" i="1"/>
  <c r="AL241" i="1" s="1"/>
  <c r="AM241" i="1" s="1"/>
  <c r="AE361" i="1"/>
  <c r="AL361" i="1" s="1"/>
  <c r="AM361" i="1" s="1"/>
  <c r="AE425" i="1"/>
  <c r="AL425" i="1" s="1"/>
  <c r="AM425" i="1" s="1"/>
  <c r="AE489" i="1"/>
  <c r="AL489" i="1" s="1"/>
  <c r="AM489" i="1" s="1"/>
  <c r="AE155" i="1"/>
  <c r="AL155" i="1" s="1"/>
  <c r="AM155" i="1" s="1"/>
  <c r="AE219" i="1"/>
  <c r="AL219" i="1" s="1"/>
  <c r="AM219" i="1" s="1"/>
  <c r="AE283" i="1"/>
  <c r="AL283" i="1" s="1"/>
  <c r="AM283" i="1" s="1"/>
  <c r="AE347" i="1"/>
  <c r="AL347" i="1" s="1"/>
  <c r="AM347" i="1" s="1"/>
  <c r="AE411" i="1"/>
  <c r="AL411" i="1" s="1"/>
  <c r="AM411" i="1" s="1"/>
  <c r="AE467" i="1"/>
  <c r="AL467" i="1" s="1"/>
  <c r="AM467" i="1" s="1"/>
  <c r="AE358" i="1"/>
  <c r="AL358" i="1" s="1"/>
  <c r="AM358" i="1" s="1"/>
  <c r="AE94" i="1"/>
  <c r="AL94" i="1" s="1"/>
  <c r="AM94" i="1" s="1"/>
  <c r="AE214" i="1"/>
  <c r="AL214" i="1" s="1"/>
  <c r="AM214" i="1" s="1"/>
  <c r="AE374" i="1"/>
  <c r="AL374" i="1" s="1"/>
  <c r="AM374" i="1" s="1"/>
  <c r="AE117" i="1"/>
  <c r="AL117" i="1" s="1"/>
  <c r="AM117" i="1" s="1"/>
  <c r="AE181" i="1"/>
  <c r="AL181" i="1" s="1"/>
  <c r="AM181" i="1" s="1"/>
  <c r="AE245" i="1"/>
  <c r="AL245" i="1" s="1"/>
  <c r="AM245" i="1" s="1"/>
  <c r="AE309" i="1"/>
  <c r="AL309" i="1" s="1"/>
  <c r="AM309" i="1" s="1"/>
  <c r="AE373" i="1"/>
  <c r="AL373" i="1" s="1"/>
  <c r="AM373" i="1" s="1"/>
  <c r="AE437" i="1"/>
  <c r="AL437" i="1" s="1"/>
  <c r="AM437" i="1" s="1"/>
  <c r="AE6" i="1"/>
  <c r="AL6" i="1" s="1"/>
  <c r="AM6" i="1" s="1"/>
  <c r="AE102" i="1"/>
  <c r="AL102" i="1" s="1"/>
  <c r="AM102" i="1" s="1"/>
  <c r="AE238" i="1"/>
  <c r="AL238" i="1" s="1"/>
  <c r="AM238" i="1" s="1"/>
  <c r="AE430" i="1"/>
  <c r="AL430" i="1" s="1"/>
  <c r="AM430" i="1" s="1"/>
  <c r="AE380" i="1"/>
  <c r="AL380" i="1" s="1"/>
  <c r="AM380" i="1" s="1"/>
  <c r="AE19" i="1"/>
  <c r="AL19" i="1" s="1"/>
  <c r="AM19" i="1" s="1"/>
  <c r="AE15" i="1"/>
  <c r="AL15" i="1" s="1"/>
  <c r="AM15" i="1" s="1"/>
  <c r="AE73" i="1"/>
  <c r="AL73" i="1" s="1"/>
  <c r="AM73" i="1" s="1"/>
  <c r="AE359" i="1"/>
  <c r="AL359" i="1" s="1"/>
  <c r="AM359" i="1" s="1"/>
  <c r="AE168" i="1"/>
  <c r="AL168" i="1" s="1"/>
  <c r="AM168" i="1" s="1"/>
  <c r="AE488" i="1"/>
  <c r="AL488" i="1" s="1"/>
  <c r="AM488" i="1" s="1"/>
  <c r="AE281" i="1"/>
  <c r="AL281" i="1" s="1"/>
  <c r="AM281" i="1" s="1"/>
  <c r="AE486" i="1"/>
  <c r="AL486" i="1" s="1"/>
  <c r="AM486" i="1" s="1"/>
  <c r="AE443" i="1"/>
  <c r="AL443" i="1" s="1"/>
  <c r="AM443" i="1" s="1"/>
  <c r="AE93" i="1"/>
  <c r="AL93" i="1" s="1"/>
  <c r="AM93" i="1" s="1"/>
  <c r="AE182" i="1"/>
  <c r="AL182" i="1" s="1"/>
  <c r="AM182" i="1" s="1"/>
  <c r="AE28" i="1"/>
  <c r="AL28" i="1" s="1"/>
  <c r="AM28" i="1" s="1"/>
  <c r="AE92" i="1"/>
  <c r="AL92" i="1" s="1"/>
  <c r="AM92" i="1" s="1"/>
  <c r="AE156" i="1"/>
  <c r="AL156" i="1" s="1"/>
  <c r="AM156" i="1" s="1"/>
  <c r="AE220" i="1"/>
  <c r="AL220" i="1" s="1"/>
  <c r="AM220" i="1" s="1"/>
  <c r="AE284" i="1"/>
  <c r="AL284" i="1" s="1"/>
  <c r="AM284" i="1" s="1"/>
  <c r="AE348" i="1"/>
  <c r="AL348" i="1" s="1"/>
  <c r="AM348" i="1" s="1"/>
  <c r="AE412" i="1"/>
  <c r="AL412" i="1" s="1"/>
  <c r="AM412" i="1" s="1"/>
  <c r="AE476" i="1"/>
  <c r="AL476" i="1" s="1"/>
  <c r="AM476" i="1" s="1"/>
  <c r="AE42" i="1"/>
  <c r="AL42" i="1" s="1"/>
  <c r="AM42" i="1" s="1"/>
  <c r="AE106" i="1"/>
  <c r="AL106" i="1" s="1"/>
  <c r="AM106" i="1" s="1"/>
  <c r="AE170" i="1"/>
  <c r="AL170" i="1" s="1"/>
  <c r="AM170" i="1" s="1"/>
  <c r="AE234" i="1"/>
  <c r="AL234" i="1" s="1"/>
  <c r="AM234" i="1" s="1"/>
  <c r="AE298" i="1"/>
  <c r="AL298" i="1" s="1"/>
  <c r="AM298" i="1" s="1"/>
  <c r="AE362" i="1"/>
  <c r="AL362" i="1" s="1"/>
  <c r="AM362" i="1" s="1"/>
  <c r="AE426" i="1"/>
  <c r="AL426" i="1" s="1"/>
  <c r="AM426" i="1" s="1"/>
  <c r="AE490" i="1"/>
  <c r="AL490" i="1" s="1"/>
  <c r="AM490" i="1" s="1"/>
  <c r="AE51" i="1"/>
  <c r="AL51" i="1" s="1"/>
  <c r="AM51" i="1" s="1"/>
  <c r="AE115" i="1"/>
  <c r="AL115" i="1" s="1"/>
  <c r="AM115" i="1" s="1"/>
  <c r="AE47" i="1"/>
  <c r="AL47" i="1" s="1"/>
  <c r="AM47" i="1" s="1"/>
  <c r="AE24" i="1"/>
  <c r="AL24" i="1" s="1"/>
  <c r="AM24" i="1" s="1"/>
  <c r="AE88" i="1"/>
  <c r="AL88" i="1" s="1"/>
  <c r="AM88" i="1" s="1"/>
  <c r="AE45" i="1"/>
  <c r="AL45" i="1" s="1"/>
  <c r="AM45" i="1" s="1"/>
  <c r="AE33" i="1"/>
  <c r="AL33" i="1" s="1"/>
  <c r="AM33" i="1" s="1"/>
  <c r="AE105" i="1"/>
  <c r="AL105" i="1" s="1"/>
  <c r="AM105" i="1" s="1"/>
  <c r="AE135" i="1"/>
  <c r="AL135" i="1" s="1"/>
  <c r="AM135" i="1" s="1"/>
  <c r="AE199" i="1"/>
  <c r="AL199" i="1" s="1"/>
  <c r="AM199" i="1" s="1"/>
  <c r="AE263" i="1"/>
  <c r="AL263" i="1" s="1"/>
  <c r="AM263" i="1" s="1"/>
  <c r="AE327" i="1"/>
  <c r="AL327" i="1" s="1"/>
  <c r="AM327" i="1" s="1"/>
  <c r="AE391" i="1"/>
  <c r="AL391" i="1" s="1"/>
  <c r="AM391" i="1" s="1"/>
  <c r="AE455" i="1"/>
  <c r="AL455" i="1" s="1"/>
  <c r="AM455" i="1" s="1"/>
  <c r="AE136" i="1"/>
  <c r="AL136" i="1" s="1"/>
  <c r="AM136" i="1" s="1"/>
  <c r="AE200" i="1"/>
  <c r="AL200" i="1" s="1"/>
  <c r="AM200" i="1" s="1"/>
  <c r="AE264" i="1"/>
  <c r="AL264" i="1" s="1"/>
  <c r="AM264" i="1" s="1"/>
  <c r="AE328" i="1"/>
  <c r="AL328" i="1" s="1"/>
  <c r="AM328" i="1" s="1"/>
  <c r="AE392" i="1"/>
  <c r="AL392" i="1" s="1"/>
  <c r="AM392" i="1" s="1"/>
  <c r="AE456" i="1"/>
  <c r="AL456" i="1" s="1"/>
  <c r="AM456" i="1" s="1"/>
  <c r="AE129" i="1"/>
  <c r="AL129" i="1" s="1"/>
  <c r="AM129" i="1" s="1"/>
  <c r="AE185" i="1"/>
  <c r="AL185" i="1" s="1"/>
  <c r="AM185" i="1" s="1"/>
  <c r="AE249" i="1"/>
  <c r="AL249" i="1" s="1"/>
  <c r="AM249" i="1" s="1"/>
  <c r="AE305" i="1"/>
  <c r="AL305" i="1" s="1"/>
  <c r="AM305" i="1" s="1"/>
  <c r="AE369" i="1"/>
  <c r="AL369" i="1" s="1"/>
  <c r="AM369" i="1" s="1"/>
  <c r="AE433" i="1"/>
  <c r="AL433" i="1" s="1"/>
  <c r="AM433" i="1" s="1"/>
  <c r="AE497" i="1"/>
  <c r="AL497" i="1" s="1"/>
  <c r="AM497" i="1" s="1"/>
  <c r="AE163" i="1"/>
  <c r="AL163" i="1" s="1"/>
  <c r="AM163" i="1" s="1"/>
  <c r="AE227" i="1"/>
  <c r="AL227" i="1" s="1"/>
  <c r="AM227" i="1" s="1"/>
  <c r="AE291" i="1"/>
  <c r="AL291" i="1" s="1"/>
  <c r="AM291" i="1" s="1"/>
  <c r="AE355" i="1"/>
  <c r="AL355" i="1" s="1"/>
  <c r="AM355" i="1" s="1"/>
  <c r="AE419" i="1"/>
  <c r="AL419" i="1" s="1"/>
  <c r="AM419" i="1" s="1"/>
  <c r="AE475" i="1"/>
  <c r="AL475" i="1" s="1"/>
  <c r="AM475" i="1" s="1"/>
  <c r="AE390" i="1"/>
  <c r="AL390" i="1" s="1"/>
  <c r="AM390" i="1" s="1"/>
  <c r="AE110" i="1"/>
  <c r="AL110" i="1" s="1"/>
  <c r="AM110" i="1" s="1"/>
  <c r="AE230" i="1"/>
  <c r="AL230" i="1" s="1"/>
  <c r="AM230" i="1" s="1"/>
  <c r="AE406" i="1"/>
  <c r="AL406" i="1" s="1"/>
  <c r="AM406" i="1" s="1"/>
  <c r="AE125" i="1"/>
  <c r="AL125" i="1" s="1"/>
  <c r="AM125" i="1" s="1"/>
  <c r="AE189" i="1"/>
  <c r="AL189" i="1" s="1"/>
  <c r="AM189" i="1" s="1"/>
  <c r="AE253" i="1"/>
  <c r="AL253" i="1" s="1"/>
  <c r="AM253" i="1" s="1"/>
  <c r="AE317" i="1"/>
  <c r="AL317" i="1" s="1"/>
  <c r="AM317" i="1" s="1"/>
  <c r="AE381" i="1"/>
  <c r="AL381" i="1" s="1"/>
  <c r="AM381" i="1" s="1"/>
  <c r="AE445" i="1"/>
  <c r="AL445" i="1" s="1"/>
  <c r="AM445" i="1" s="1"/>
  <c r="AE14" i="1"/>
  <c r="AL14" i="1" s="1"/>
  <c r="AM14" i="1" s="1"/>
  <c r="AE118" i="1"/>
  <c r="AL118" i="1" s="1"/>
  <c r="AM118" i="1" s="1"/>
  <c r="AE254" i="1"/>
  <c r="AL254" i="1" s="1"/>
  <c r="AM254" i="1" s="1"/>
  <c r="AE462" i="1"/>
  <c r="AL462" i="1" s="1"/>
  <c r="AM462" i="1" s="1"/>
  <c r="AE316" i="1"/>
  <c r="AL316" i="1" s="1"/>
  <c r="AM316" i="1" s="1"/>
  <c r="AE10" i="1"/>
  <c r="AL10" i="1" s="1"/>
  <c r="AM10" i="1" s="1"/>
  <c r="AE266" i="1"/>
  <c r="AL266" i="1" s="1"/>
  <c r="AM266" i="1" s="1"/>
  <c r="AE458" i="1"/>
  <c r="AL458" i="1" s="1"/>
  <c r="AM458" i="1" s="1"/>
  <c r="AE79" i="1"/>
  <c r="AL79" i="1" s="1"/>
  <c r="AM79" i="1" s="1"/>
  <c r="AE103" i="1"/>
  <c r="AL103" i="1" s="1"/>
  <c r="AM103" i="1" s="1"/>
  <c r="AE423" i="1"/>
  <c r="AL423" i="1" s="1"/>
  <c r="AM423" i="1" s="1"/>
  <c r="AE296" i="1"/>
  <c r="AL296" i="1" s="1"/>
  <c r="AM296" i="1" s="1"/>
  <c r="AE161" i="1"/>
  <c r="AL161" i="1" s="1"/>
  <c r="AM161" i="1" s="1"/>
  <c r="AE465" i="1"/>
  <c r="AL465" i="1" s="1"/>
  <c r="AM465" i="1" s="1"/>
  <c r="AE387" i="1"/>
  <c r="AL387" i="1" s="1"/>
  <c r="AM387" i="1" s="1"/>
  <c r="AE174" i="1"/>
  <c r="AL174" i="1" s="1"/>
  <c r="AM174" i="1" s="1"/>
  <c r="AE285" i="1"/>
  <c r="AL285" i="1" s="1"/>
  <c r="AM285" i="1" s="1"/>
  <c r="AE477" i="1"/>
  <c r="AL477" i="1" s="1"/>
  <c r="AM477" i="1" s="1"/>
  <c r="AE36" i="1"/>
  <c r="AL36" i="1" s="1"/>
  <c r="AM36" i="1" s="1"/>
  <c r="AE100" i="1"/>
  <c r="AL100" i="1" s="1"/>
  <c r="AM100" i="1" s="1"/>
  <c r="AE164" i="1"/>
  <c r="AL164" i="1" s="1"/>
  <c r="AM164" i="1" s="1"/>
  <c r="AE228" i="1"/>
  <c r="AL228" i="1" s="1"/>
  <c r="AM228" i="1" s="1"/>
  <c r="AE292" i="1"/>
  <c r="AL292" i="1" s="1"/>
  <c r="AM292" i="1" s="1"/>
  <c r="AE356" i="1"/>
  <c r="AL356" i="1" s="1"/>
  <c r="AM356" i="1" s="1"/>
  <c r="AE420" i="1"/>
  <c r="AL420" i="1" s="1"/>
  <c r="AM420" i="1" s="1"/>
  <c r="AE484" i="1"/>
  <c r="AL484" i="1" s="1"/>
  <c r="AM484" i="1" s="1"/>
  <c r="AE50" i="1"/>
  <c r="AL50" i="1" s="1"/>
  <c r="AM50" i="1" s="1"/>
  <c r="AE114" i="1"/>
  <c r="AL114" i="1" s="1"/>
  <c r="AM114" i="1" s="1"/>
  <c r="AE178" i="1"/>
  <c r="AL178" i="1" s="1"/>
  <c r="AM178" i="1" s="1"/>
  <c r="AE242" i="1"/>
  <c r="AL242" i="1" s="1"/>
  <c r="AM242" i="1" s="1"/>
  <c r="AE306" i="1"/>
  <c r="AL306" i="1" s="1"/>
  <c r="AM306" i="1" s="1"/>
  <c r="AE370" i="1"/>
  <c r="AL370" i="1" s="1"/>
  <c r="AM370" i="1" s="1"/>
  <c r="AE434" i="1"/>
  <c r="AL434" i="1" s="1"/>
  <c r="AM434" i="1" s="1"/>
  <c r="AE498" i="1"/>
  <c r="AL498" i="1" s="1"/>
  <c r="AM498" i="1" s="1"/>
  <c r="AE59" i="1"/>
  <c r="AL59" i="1" s="1"/>
  <c r="AM59" i="1" s="1"/>
  <c r="AE123" i="1"/>
  <c r="AL123" i="1" s="1"/>
  <c r="AM123" i="1" s="1"/>
  <c r="AE55" i="1"/>
  <c r="AL55" i="1" s="1"/>
  <c r="AM55" i="1" s="1"/>
  <c r="AE32" i="1"/>
  <c r="AL32" i="1" s="1"/>
  <c r="AM32" i="1" s="1"/>
  <c r="AE96" i="1"/>
  <c r="AL96" i="1" s="1"/>
  <c r="AM96" i="1" s="1"/>
  <c r="AE53" i="1"/>
  <c r="AL53" i="1" s="1"/>
  <c r="AM53" i="1" s="1"/>
  <c r="AE49" i="1"/>
  <c r="AL49" i="1" s="1"/>
  <c r="AM49" i="1" s="1"/>
  <c r="AE95" i="1"/>
  <c r="AL95" i="1" s="1"/>
  <c r="AM95" i="1" s="1"/>
  <c r="AE143" i="1"/>
  <c r="AL143" i="1" s="1"/>
  <c r="AM143" i="1" s="1"/>
  <c r="AE207" i="1"/>
  <c r="AL207" i="1" s="1"/>
  <c r="AM207" i="1" s="1"/>
  <c r="AE271" i="1"/>
  <c r="AL271" i="1" s="1"/>
  <c r="AM271" i="1" s="1"/>
  <c r="AE335" i="1"/>
  <c r="AL335" i="1" s="1"/>
  <c r="AM335" i="1" s="1"/>
  <c r="AE399" i="1"/>
  <c r="AL399" i="1" s="1"/>
  <c r="AM399" i="1" s="1"/>
  <c r="AE463" i="1"/>
  <c r="AL463" i="1" s="1"/>
  <c r="AM463" i="1" s="1"/>
  <c r="AE144" i="1"/>
  <c r="AL144" i="1" s="1"/>
  <c r="AM144" i="1" s="1"/>
  <c r="AE208" i="1"/>
  <c r="AL208" i="1" s="1"/>
  <c r="AM208" i="1" s="1"/>
  <c r="AE272" i="1"/>
  <c r="AL272" i="1" s="1"/>
  <c r="AM272" i="1" s="1"/>
  <c r="AE336" i="1"/>
  <c r="AL336" i="1" s="1"/>
  <c r="AM336" i="1" s="1"/>
  <c r="AE400" i="1"/>
  <c r="AL400" i="1" s="1"/>
  <c r="AM400" i="1" s="1"/>
  <c r="AE464" i="1"/>
  <c r="AL464" i="1" s="1"/>
  <c r="AM464" i="1" s="1"/>
  <c r="AE137" i="1"/>
  <c r="AL137" i="1" s="1"/>
  <c r="AM137" i="1" s="1"/>
  <c r="AE193" i="1"/>
  <c r="AL193" i="1" s="1"/>
  <c r="AM193" i="1" s="1"/>
  <c r="AE257" i="1"/>
  <c r="AL257" i="1" s="1"/>
  <c r="AM257" i="1" s="1"/>
  <c r="AE313" i="1"/>
  <c r="AL313" i="1" s="1"/>
  <c r="AM313" i="1" s="1"/>
  <c r="AE377" i="1"/>
  <c r="AL377" i="1" s="1"/>
  <c r="AM377" i="1" s="1"/>
  <c r="AE441" i="1"/>
  <c r="AL441" i="1" s="1"/>
  <c r="AM441" i="1" s="1"/>
  <c r="AE382" i="1"/>
  <c r="AL382" i="1" s="1"/>
  <c r="AM382" i="1" s="1"/>
  <c r="AE171" i="1"/>
  <c r="AL171" i="1" s="1"/>
  <c r="AM171" i="1" s="1"/>
  <c r="AE235" i="1"/>
  <c r="AL235" i="1" s="1"/>
  <c r="AM235" i="1" s="1"/>
  <c r="AE299" i="1"/>
  <c r="AL299" i="1" s="1"/>
  <c r="AM299" i="1" s="1"/>
  <c r="AE363" i="1"/>
  <c r="AL363" i="1" s="1"/>
  <c r="AM363" i="1" s="1"/>
  <c r="AE483" i="1"/>
  <c r="AL483" i="1" s="1"/>
  <c r="AM483" i="1" s="1"/>
  <c r="AE414" i="1"/>
  <c r="AL414" i="1" s="1"/>
  <c r="AM414" i="1" s="1"/>
  <c r="AE126" i="1"/>
  <c r="AL126" i="1" s="1"/>
  <c r="AM126" i="1" s="1"/>
  <c r="AE246" i="1"/>
  <c r="AL246" i="1" s="1"/>
  <c r="AM246" i="1" s="1"/>
  <c r="AE438" i="1"/>
  <c r="AL438" i="1" s="1"/>
  <c r="AM438" i="1" s="1"/>
  <c r="AE133" i="1"/>
  <c r="AL133" i="1" s="1"/>
  <c r="AM133" i="1" s="1"/>
  <c r="AE197" i="1"/>
  <c r="AL197" i="1" s="1"/>
  <c r="AM197" i="1" s="1"/>
  <c r="AE261" i="1"/>
  <c r="AL261" i="1" s="1"/>
  <c r="AM261" i="1" s="1"/>
  <c r="AE325" i="1"/>
  <c r="AL325" i="1" s="1"/>
  <c r="AM325" i="1" s="1"/>
  <c r="AE389" i="1"/>
  <c r="AL389" i="1" s="1"/>
  <c r="AM389" i="1" s="1"/>
  <c r="AE453" i="1"/>
  <c r="AL453" i="1" s="1"/>
  <c r="AM453" i="1" s="1"/>
  <c r="AE22" i="1"/>
  <c r="AL22" i="1" s="1"/>
  <c r="AM22" i="1" s="1"/>
  <c r="AE134" i="1"/>
  <c r="AL134" i="1" s="1"/>
  <c r="AM134" i="1" s="1"/>
  <c r="AE278" i="1"/>
  <c r="AL278" i="1" s="1"/>
  <c r="AM278" i="1" s="1"/>
  <c r="AE494" i="1"/>
  <c r="AL494" i="1" s="1"/>
  <c r="AM494" i="1" s="1"/>
  <c r="AH2" i="1" l="1"/>
  <c r="AI2" i="1" s="1"/>
  <c r="AF165" i="1"/>
  <c r="AF471" i="1"/>
  <c r="AF432" i="1"/>
  <c r="AF323" i="1"/>
  <c r="AF210" i="1"/>
  <c r="AF437" i="1"/>
  <c r="AF61" i="1"/>
  <c r="AF360" i="1"/>
  <c r="AF378" i="1"/>
  <c r="AF138" i="1"/>
  <c r="AF38" i="1"/>
  <c r="AF224" i="1"/>
  <c r="AF150" i="1"/>
  <c r="AF438" i="1"/>
  <c r="AF196" i="1"/>
  <c r="AF124" i="1"/>
  <c r="AF101" i="1"/>
  <c r="AF104" i="1"/>
  <c r="AF457" i="1"/>
  <c r="AF470" i="1"/>
  <c r="AF14" i="1"/>
  <c r="AF121" i="1"/>
  <c r="AF230" i="1"/>
  <c r="AF94" i="1"/>
  <c r="AF113" i="1"/>
  <c r="AF259" i="1"/>
  <c r="AF314" i="1"/>
  <c r="AF286" i="1"/>
  <c r="AF383" i="1"/>
  <c r="AF155" i="1"/>
  <c r="AF481" i="1"/>
  <c r="AF11" i="1"/>
  <c r="AF209" i="1"/>
  <c r="AF364" i="1"/>
  <c r="AF179" i="1"/>
  <c r="AF80" i="1"/>
  <c r="AF145" i="1"/>
  <c r="AF300" i="1"/>
  <c r="AF234" i="1"/>
  <c r="AF290" i="1"/>
  <c r="AF303" i="1"/>
  <c r="AF487" i="1"/>
  <c r="AF366" i="1"/>
  <c r="AF346" i="1"/>
  <c r="AF220" i="1"/>
  <c r="AF276" i="1"/>
  <c r="AF87" i="1"/>
  <c r="AF231" i="1"/>
  <c r="AF206" i="1"/>
  <c r="AF407" i="1"/>
  <c r="AF174" i="1"/>
  <c r="AF29" i="1"/>
  <c r="AF433" i="1"/>
  <c r="AF134" i="1"/>
  <c r="AF454" i="1"/>
  <c r="AF17" i="1"/>
  <c r="AF15" i="1"/>
  <c r="AF301" i="1"/>
  <c r="AF459" i="1"/>
  <c r="AF345" i="1"/>
  <c r="AF477" i="1"/>
  <c r="AF400" i="1"/>
  <c r="AF271" i="1"/>
  <c r="AF55" i="1"/>
  <c r="AF178" i="1"/>
  <c r="AF164" i="1"/>
  <c r="AF456" i="1"/>
  <c r="AF327" i="1"/>
  <c r="AF24" i="1"/>
  <c r="AF305" i="1"/>
  <c r="AF235" i="1"/>
  <c r="AF22" i="1"/>
  <c r="AF246" i="1"/>
  <c r="AF445" i="1"/>
  <c r="AF110" i="1"/>
  <c r="AF489" i="1"/>
  <c r="AF368" i="1"/>
  <c r="AF239" i="1"/>
  <c r="AF23" i="1"/>
  <c r="AF146" i="1"/>
  <c r="AF132" i="1"/>
  <c r="AF373" i="1"/>
  <c r="AF358" i="1"/>
  <c r="AF417" i="1"/>
  <c r="AF296" i="1"/>
  <c r="AF167" i="1"/>
  <c r="AF83" i="1"/>
  <c r="AF74" i="1"/>
  <c r="AF60" i="1"/>
  <c r="AF237" i="1"/>
  <c r="AF395" i="1"/>
  <c r="AF281" i="1"/>
  <c r="AF160" i="1"/>
  <c r="AF65" i="1"/>
  <c r="AF450" i="1"/>
  <c r="AF436" i="1"/>
  <c r="AF90" i="1"/>
  <c r="AF413" i="1"/>
  <c r="AF62" i="1"/>
  <c r="AF336" i="1"/>
  <c r="AF207" i="1"/>
  <c r="AF123" i="1"/>
  <c r="AF114" i="1"/>
  <c r="AF100" i="1"/>
  <c r="AF469" i="1"/>
  <c r="AF158" i="1"/>
  <c r="AF422" i="1"/>
  <c r="AF392" i="1"/>
  <c r="AF263" i="1"/>
  <c r="AF47" i="1"/>
  <c r="AF170" i="1"/>
  <c r="AF156" i="1"/>
  <c r="AF177" i="1"/>
  <c r="AF31" i="1"/>
  <c r="AF30" i="1"/>
  <c r="AF270" i="1"/>
  <c r="AF171" i="1"/>
  <c r="AF448" i="1"/>
  <c r="AF319" i="1"/>
  <c r="AF16" i="1"/>
  <c r="AF226" i="1"/>
  <c r="AF212" i="1"/>
  <c r="AF241" i="1"/>
  <c r="AF72" i="1"/>
  <c r="AF453" i="1"/>
  <c r="AF126" i="1"/>
  <c r="AF381" i="1"/>
  <c r="AF390" i="1"/>
  <c r="AF425" i="1"/>
  <c r="AF304" i="1"/>
  <c r="AF175" i="1"/>
  <c r="AF91" i="1"/>
  <c r="AF82" i="1"/>
  <c r="AF68" i="1"/>
  <c r="AF309" i="1"/>
  <c r="AF467" i="1"/>
  <c r="AF353" i="1"/>
  <c r="AF232" i="1"/>
  <c r="AF103" i="1"/>
  <c r="AF19" i="1"/>
  <c r="AF10" i="1"/>
  <c r="AF398" i="1"/>
  <c r="AF173" i="1"/>
  <c r="AF331" i="1"/>
  <c r="AF217" i="1"/>
  <c r="AF479" i="1"/>
  <c r="AF69" i="1"/>
  <c r="AF386" i="1"/>
  <c r="AF372" i="1"/>
  <c r="AF54" i="1"/>
  <c r="AF326" i="1"/>
  <c r="AF195" i="1"/>
  <c r="AF472" i="1"/>
  <c r="AF343" i="1"/>
  <c r="AF40" i="1"/>
  <c r="AF250" i="1"/>
  <c r="AF236" i="1"/>
  <c r="AF396" i="1"/>
  <c r="AF349" i="1"/>
  <c r="AF262" i="1"/>
  <c r="AF393" i="1"/>
  <c r="AF272" i="1"/>
  <c r="AF143" i="1"/>
  <c r="AF59" i="1"/>
  <c r="AF50" i="1"/>
  <c r="AF36" i="1"/>
  <c r="AF405" i="1"/>
  <c r="AF478" i="1"/>
  <c r="AF449" i="1"/>
  <c r="AF328" i="1"/>
  <c r="AF199" i="1"/>
  <c r="AF115" i="1"/>
  <c r="AF106" i="1"/>
  <c r="AF92" i="1"/>
  <c r="AF312" i="1"/>
  <c r="AF474" i="1"/>
  <c r="AF461" i="1"/>
  <c r="AF142" i="1"/>
  <c r="AF382" i="1"/>
  <c r="AF384" i="1"/>
  <c r="AF255" i="1"/>
  <c r="AF39" i="1"/>
  <c r="AF162" i="1"/>
  <c r="AF148" i="1"/>
  <c r="AF41" i="1"/>
  <c r="AF8" i="1"/>
  <c r="AF389" i="1"/>
  <c r="AF414" i="1"/>
  <c r="AF317" i="1"/>
  <c r="AF475" i="1"/>
  <c r="AF361" i="1"/>
  <c r="AF240" i="1"/>
  <c r="AF111" i="1"/>
  <c r="AF27" i="1"/>
  <c r="AF18" i="1"/>
  <c r="AF4" i="1"/>
  <c r="AF245" i="1"/>
  <c r="AF403" i="1"/>
  <c r="AF289" i="1"/>
  <c r="AF168" i="1"/>
  <c r="AF73" i="1"/>
  <c r="AF458" i="1"/>
  <c r="AF444" i="1"/>
  <c r="AF222" i="1"/>
  <c r="AF109" i="1"/>
  <c r="AF267" i="1"/>
  <c r="AF153" i="1"/>
  <c r="AF415" i="1"/>
  <c r="AF5" i="1"/>
  <c r="AF322" i="1"/>
  <c r="AF308" i="1"/>
  <c r="AF485" i="1"/>
  <c r="AF190" i="1"/>
  <c r="AF486" i="1"/>
  <c r="AF408" i="1"/>
  <c r="AF279" i="1"/>
  <c r="AF63" i="1"/>
  <c r="AF186" i="1"/>
  <c r="AF172" i="1"/>
  <c r="AF268" i="1"/>
  <c r="AF285" i="1"/>
  <c r="AF443" i="1"/>
  <c r="AF329" i="1"/>
  <c r="AF208" i="1"/>
  <c r="AF95" i="1"/>
  <c r="AF498" i="1"/>
  <c r="AF484" i="1"/>
  <c r="AF248" i="1"/>
  <c r="AF341" i="1"/>
  <c r="AF499" i="1"/>
  <c r="AF385" i="1"/>
  <c r="AF264" i="1"/>
  <c r="AF135" i="1"/>
  <c r="AF51" i="1"/>
  <c r="AF42" i="1"/>
  <c r="AF28" i="1"/>
  <c r="AF184" i="1"/>
  <c r="AF410" i="1"/>
  <c r="AF397" i="1"/>
  <c r="AF446" i="1"/>
  <c r="AF441" i="1"/>
  <c r="AF320" i="1"/>
  <c r="AF191" i="1"/>
  <c r="AF107" i="1"/>
  <c r="AF98" i="1"/>
  <c r="AF84" i="1"/>
  <c r="AF376" i="1"/>
  <c r="AF35" i="1"/>
  <c r="AF325" i="1"/>
  <c r="AF483" i="1"/>
  <c r="AF253" i="1"/>
  <c r="AF411" i="1"/>
  <c r="AF297" i="1"/>
  <c r="AF176" i="1"/>
  <c r="AF81" i="1"/>
  <c r="AF466" i="1"/>
  <c r="AF452" i="1"/>
  <c r="AF430" i="1"/>
  <c r="AF181" i="1"/>
  <c r="AF339" i="1"/>
  <c r="AF225" i="1"/>
  <c r="AF77" i="1"/>
  <c r="AF394" i="1"/>
  <c r="AF380" i="1"/>
  <c r="AF86" i="1"/>
  <c r="AF350" i="1"/>
  <c r="AF203" i="1"/>
  <c r="AF480" i="1"/>
  <c r="AF351" i="1"/>
  <c r="AF48" i="1"/>
  <c r="AF258" i="1"/>
  <c r="AF244" i="1"/>
  <c r="AF421" i="1"/>
  <c r="AF70" i="1"/>
  <c r="AF465" i="1"/>
  <c r="AF344" i="1"/>
  <c r="AF215" i="1"/>
  <c r="AF131" i="1"/>
  <c r="AF122" i="1"/>
  <c r="AF108" i="1"/>
  <c r="AF12" i="1"/>
  <c r="AF221" i="1"/>
  <c r="AF379" i="1"/>
  <c r="AF265" i="1"/>
  <c r="AF144" i="1"/>
  <c r="AF49" i="1"/>
  <c r="AF434" i="1"/>
  <c r="AF420" i="1"/>
  <c r="AF218" i="1"/>
  <c r="AF277" i="1"/>
  <c r="AF435" i="1"/>
  <c r="AF321" i="1"/>
  <c r="AF200" i="1"/>
  <c r="AF105" i="1"/>
  <c r="AF490" i="1"/>
  <c r="AF476" i="1"/>
  <c r="AF355" i="1"/>
  <c r="AF439" i="1"/>
  <c r="AF154" i="1"/>
  <c r="AF333" i="1"/>
  <c r="AF491" i="1"/>
  <c r="AF377" i="1"/>
  <c r="AF256" i="1"/>
  <c r="AF127" i="1"/>
  <c r="AF43" i="1"/>
  <c r="AF34" i="1"/>
  <c r="AF20" i="1"/>
  <c r="AF120" i="1"/>
  <c r="AF282" i="1"/>
  <c r="AF261" i="1"/>
  <c r="AF462" i="1"/>
  <c r="AF189" i="1"/>
  <c r="AF347" i="1"/>
  <c r="AF233" i="1"/>
  <c r="AF495" i="1"/>
  <c r="AF9" i="1"/>
  <c r="AF402" i="1"/>
  <c r="AF388" i="1"/>
  <c r="AF238" i="1"/>
  <c r="AF117" i="1"/>
  <c r="AF275" i="1"/>
  <c r="AF161" i="1"/>
  <c r="AF423" i="1"/>
  <c r="AF13" i="1"/>
  <c r="AF330" i="1"/>
  <c r="AF316" i="1"/>
  <c r="AF493" i="1"/>
  <c r="AF198" i="1"/>
  <c r="AF139" i="1"/>
  <c r="AF416" i="1"/>
  <c r="AF287" i="1"/>
  <c r="AF71" i="1"/>
  <c r="AF194" i="1"/>
  <c r="AF180" i="1"/>
  <c r="AF357" i="1"/>
  <c r="AF302" i="1"/>
  <c r="AF401" i="1"/>
  <c r="AF280" i="1"/>
  <c r="AF151" i="1"/>
  <c r="AF67" i="1"/>
  <c r="AF58" i="1"/>
  <c r="AF44" i="1"/>
  <c r="AF342" i="1"/>
  <c r="AF157" i="1"/>
  <c r="AF315" i="1"/>
  <c r="AF201" i="1"/>
  <c r="AF463" i="1"/>
  <c r="AF53" i="1"/>
  <c r="AF370" i="1"/>
  <c r="AF356" i="1"/>
  <c r="AF204" i="1"/>
  <c r="AF213" i="1"/>
  <c r="AF371" i="1"/>
  <c r="AF257" i="1"/>
  <c r="AF136" i="1"/>
  <c r="AF33" i="1"/>
  <c r="AF426" i="1"/>
  <c r="AF412" i="1"/>
  <c r="AF227" i="1"/>
  <c r="AF311" i="1"/>
  <c r="AF460" i="1"/>
  <c r="AF269" i="1"/>
  <c r="AF427" i="1"/>
  <c r="AF313" i="1"/>
  <c r="AF192" i="1"/>
  <c r="AF97" i="1"/>
  <c r="AF482" i="1"/>
  <c r="AF468" i="1"/>
  <c r="AF419" i="1"/>
  <c r="AF375" i="1"/>
  <c r="AF26" i="1"/>
  <c r="AF494" i="1"/>
  <c r="AF197" i="1"/>
  <c r="AF254" i="1"/>
  <c r="AF125" i="1"/>
  <c r="AF283" i="1"/>
  <c r="AF169" i="1"/>
  <c r="AF431" i="1"/>
  <c r="AF21" i="1"/>
  <c r="AF338" i="1"/>
  <c r="AF324" i="1"/>
  <c r="AF102" i="1"/>
  <c r="AF374" i="1"/>
  <c r="AF211" i="1"/>
  <c r="AF488" i="1"/>
  <c r="AF359" i="1"/>
  <c r="AF56" i="1"/>
  <c r="AF266" i="1"/>
  <c r="AF252" i="1"/>
  <c r="AF429" i="1"/>
  <c r="AF78" i="1"/>
  <c r="AF473" i="1"/>
  <c r="AF352" i="1"/>
  <c r="AF223" i="1"/>
  <c r="AF7" i="1"/>
  <c r="AF130" i="1"/>
  <c r="AF116" i="1"/>
  <c r="AF293" i="1"/>
  <c r="AF451" i="1"/>
  <c r="AF337" i="1"/>
  <c r="AF216" i="1"/>
  <c r="AF112" i="1"/>
  <c r="AF3" i="1"/>
  <c r="AF492" i="1"/>
  <c r="AF440" i="1"/>
  <c r="AF182" i="1"/>
  <c r="AF93" i="1"/>
  <c r="AF251" i="1"/>
  <c r="AF137" i="1"/>
  <c r="AF399" i="1"/>
  <c r="AF96" i="1"/>
  <c r="AF306" i="1"/>
  <c r="AF292" i="1"/>
  <c r="AF318" i="1"/>
  <c r="AF149" i="1"/>
  <c r="AF307" i="1"/>
  <c r="AF193" i="1"/>
  <c r="AF455" i="1"/>
  <c r="AF45" i="1"/>
  <c r="AF362" i="1"/>
  <c r="AF348" i="1"/>
  <c r="AF497" i="1"/>
  <c r="AF183" i="1"/>
  <c r="AF140" i="1"/>
  <c r="AF205" i="1"/>
  <c r="AF363" i="1"/>
  <c r="AF249" i="1"/>
  <c r="AF128" i="1"/>
  <c r="AF25" i="1"/>
  <c r="AF418" i="1"/>
  <c r="AF404" i="1"/>
  <c r="AF291" i="1"/>
  <c r="AF247" i="1"/>
  <c r="AF332" i="1"/>
  <c r="AF278" i="1"/>
  <c r="AF133" i="1"/>
  <c r="AF118" i="1"/>
  <c r="AF406" i="1"/>
  <c r="AF219" i="1"/>
  <c r="AF496" i="1"/>
  <c r="AF367" i="1"/>
  <c r="AF64" i="1"/>
  <c r="AF274" i="1"/>
  <c r="AF260" i="1"/>
  <c r="AF6" i="1"/>
  <c r="AF214" i="1"/>
  <c r="AF147" i="1"/>
  <c r="AF424" i="1"/>
  <c r="AF295" i="1"/>
  <c r="AF79" i="1"/>
  <c r="AF202" i="1"/>
  <c r="AF188" i="1"/>
  <c r="AF365" i="1"/>
  <c r="AF334" i="1"/>
  <c r="AF409" i="1"/>
  <c r="AF288" i="1"/>
  <c r="AF159" i="1"/>
  <c r="AF75" i="1"/>
  <c r="AF66" i="1"/>
  <c r="AF52" i="1"/>
  <c r="AF229" i="1"/>
  <c r="AF387" i="1"/>
  <c r="AF273" i="1"/>
  <c r="AF152" i="1"/>
  <c r="AF57" i="1"/>
  <c r="AF442" i="1"/>
  <c r="AF428" i="1"/>
  <c r="AF99" i="1"/>
  <c r="AF46" i="1"/>
  <c r="AF310" i="1"/>
  <c r="AF187" i="1"/>
  <c r="AF464" i="1"/>
  <c r="AF335" i="1"/>
  <c r="AF32" i="1"/>
  <c r="AF242" i="1"/>
  <c r="AF228" i="1"/>
  <c r="AF166" i="1"/>
  <c r="AF85" i="1"/>
  <c r="AF243" i="1"/>
  <c r="AF129" i="1"/>
  <c r="AF391" i="1"/>
  <c r="AF88" i="1"/>
  <c r="AF298" i="1"/>
  <c r="AF284" i="1"/>
  <c r="AF369" i="1"/>
  <c r="AF89" i="1"/>
  <c r="AF294" i="1"/>
  <c r="AF141" i="1"/>
  <c r="AF299" i="1"/>
  <c r="AF185" i="1"/>
  <c r="AF447" i="1"/>
  <c r="AF37" i="1"/>
  <c r="AF354" i="1"/>
  <c r="AF340" i="1"/>
  <c r="AF163" i="1"/>
  <c r="AF119" i="1"/>
  <c r="AF76" i="1"/>
  <c r="AL2" i="1"/>
  <c r="AM2" i="1" s="1"/>
  <c r="AK2" i="1" l="1"/>
  <c r="AJ2" i="1"/>
  <c r="AG298" i="1"/>
  <c r="AH298" i="1" s="1"/>
  <c r="AI298" i="1" s="1"/>
  <c r="AG278" i="1"/>
  <c r="AH278" i="1" s="1"/>
  <c r="AI278" i="1" s="1"/>
  <c r="AJ278" i="1" s="1"/>
  <c r="AG21" i="1"/>
  <c r="AH21" i="1" s="1"/>
  <c r="AI21" i="1" s="1"/>
  <c r="AG423" i="1"/>
  <c r="AH423" i="1" s="1"/>
  <c r="AI423" i="1" s="1"/>
  <c r="AJ423" i="1" s="1"/>
  <c r="AG465" i="1"/>
  <c r="AH465" i="1" s="1"/>
  <c r="AI465" i="1" s="1"/>
  <c r="AJ465" i="1" s="1"/>
  <c r="AG484" i="1"/>
  <c r="AH484" i="1" s="1"/>
  <c r="AI484" i="1" s="1"/>
  <c r="AJ484" i="1" s="1"/>
  <c r="AG199" i="1"/>
  <c r="AH199" i="1" s="1"/>
  <c r="AI199" i="1" s="1"/>
  <c r="AG241" i="1"/>
  <c r="AH241" i="1" s="1"/>
  <c r="AI241" i="1" s="1"/>
  <c r="AG110" i="1"/>
  <c r="AH110" i="1" s="1"/>
  <c r="AI110" i="1" s="1"/>
  <c r="AG38" i="1"/>
  <c r="AH38" i="1" s="1"/>
  <c r="AI38" i="1" s="1"/>
  <c r="AG75" i="1"/>
  <c r="AH75" i="1" s="1"/>
  <c r="AI75" i="1" s="1"/>
  <c r="AG112" i="1"/>
  <c r="AH112" i="1" s="1"/>
  <c r="AI112" i="1" s="1"/>
  <c r="AJ112" i="1" s="1"/>
  <c r="AG201" i="1"/>
  <c r="AH201" i="1" s="1"/>
  <c r="AI201" i="1" s="1"/>
  <c r="AK201" i="1" s="1"/>
  <c r="AG439" i="1"/>
  <c r="AH439" i="1" s="1"/>
  <c r="AI439" i="1" s="1"/>
  <c r="AK439" i="1" s="1"/>
  <c r="AG430" i="1"/>
  <c r="AH430" i="1" s="1"/>
  <c r="AI430" i="1" s="1"/>
  <c r="AK430" i="1" s="1"/>
  <c r="AG322" i="1"/>
  <c r="AH322" i="1" s="1"/>
  <c r="AI322" i="1" s="1"/>
  <c r="AG272" i="1"/>
  <c r="AH272" i="1" s="1"/>
  <c r="AI272" i="1" s="1"/>
  <c r="AG304" i="1"/>
  <c r="AH304" i="1" s="1"/>
  <c r="AI304" i="1" s="1"/>
  <c r="AK304" i="1" s="1"/>
  <c r="AG237" i="1"/>
  <c r="AH237" i="1" s="1"/>
  <c r="AI237" i="1" s="1"/>
  <c r="AG301" i="1"/>
  <c r="AH301" i="1" s="1"/>
  <c r="AI301" i="1" s="1"/>
  <c r="AJ301" i="1" s="1"/>
  <c r="AG487" i="1"/>
  <c r="AH487" i="1" s="1"/>
  <c r="AI487" i="1" s="1"/>
  <c r="AK487" i="1" s="1"/>
  <c r="AG37" i="1"/>
  <c r="AH37" i="1" s="1"/>
  <c r="AI37" i="1" s="1"/>
  <c r="AK37" i="1" s="1"/>
  <c r="AG284" i="1"/>
  <c r="AH284" i="1" s="1"/>
  <c r="AI284" i="1" s="1"/>
  <c r="AK284" i="1" s="1"/>
  <c r="AG228" i="1"/>
  <c r="AH228" i="1" s="1"/>
  <c r="AI228" i="1" s="1"/>
  <c r="AK228" i="1" s="1"/>
  <c r="AG99" i="1"/>
  <c r="AH99" i="1" s="1"/>
  <c r="AI99" i="1" s="1"/>
  <c r="AG52" i="1"/>
  <c r="AH52" i="1" s="1"/>
  <c r="AI52" i="1" s="1"/>
  <c r="AG188" i="1"/>
  <c r="AH188" i="1" s="1"/>
  <c r="AI188" i="1" s="1"/>
  <c r="AG260" i="1"/>
  <c r="AH260" i="1" s="1"/>
  <c r="AI260" i="1" s="1"/>
  <c r="AJ260" i="1" s="1"/>
  <c r="AG133" i="1"/>
  <c r="AH133" i="1" s="1"/>
  <c r="AI133" i="1" s="1"/>
  <c r="AJ133" i="1" s="1"/>
  <c r="AG128" i="1"/>
  <c r="AH128" i="1" s="1"/>
  <c r="AI128" i="1" s="1"/>
  <c r="AK128" i="1" s="1"/>
  <c r="AG362" i="1"/>
  <c r="AH362" i="1" s="1"/>
  <c r="AI362" i="1" s="1"/>
  <c r="AG306" i="1"/>
  <c r="AH306" i="1" s="1"/>
  <c r="AI306" i="1" s="1"/>
  <c r="AG492" i="1"/>
  <c r="AH492" i="1" s="1"/>
  <c r="AI492" i="1" s="1"/>
  <c r="AG130" i="1"/>
  <c r="AH130" i="1" s="1"/>
  <c r="AI130" i="1" s="1"/>
  <c r="AJ130" i="1" s="1"/>
  <c r="AG266" i="1"/>
  <c r="AH266" i="1" s="1"/>
  <c r="AI266" i="1" s="1"/>
  <c r="AG338" i="1"/>
  <c r="AH338" i="1" s="1"/>
  <c r="AI338" i="1" s="1"/>
  <c r="AG494" i="1"/>
  <c r="AH494" i="1" s="1"/>
  <c r="AI494" i="1" s="1"/>
  <c r="AK494" i="1" s="1"/>
  <c r="AG313" i="1"/>
  <c r="AH313" i="1" s="1"/>
  <c r="AI313" i="1" s="1"/>
  <c r="AJ313" i="1" s="1"/>
  <c r="AG33" i="1"/>
  <c r="AH33" i="1" s="1"/>
  <c r="AI33" i="1" s="1"/>
  <c r="AJ33" i="1" s="1"/>
  <c r="AG53" i="1"/>
  <c r="AH53" i="1" s="1"/>
  <c r="AI53" i="1" s="1"/>
  <c r="AG67" i="1"/>
  <c r="AH67" i="1" s="1"/>
  <c r="AI67" i="1" s="1"/>
  <c r="AK67" i="1" s="1"/>
  <c r="AG71" i="1"/>
  <c r="AH71" i="1" s="1"/>
  <c r="AI71" i="1" s="1"/>
  <c r="AJ71" i="1" s="1"/>
  <c r="AG13" i="1"/>
  <c r="AH13" i="1" s="1"/>
  <c r="AI13" i="1" s="1"/>
  <c r="AG9" i="1"/>
  <c r="AH9" i="1" s="1"/>
  <c r="AI9" i="1" s="1"/>
  <c r="AJ9" i="1" s="1"/>
  <c r="AG120" i="1"/>
  <c r="AH120" i="1" s="1"/>
  <c r="AI120" i="1" s="1"/>
  <c r="AJ120" i="1" s="1"/>
  <c r="AG333" i="1"/>
  <c r="AH333" i="1" s="1"/>
  <c r="AI333" i="1" s="1"/>
  <c r="AJ333" i="1" s="1"/>
  <c r="AG321" i="1"/>
  <c r="AH321" i="1" s="1"/>
  <c r="AI321" i="1" s="1"/>
  <c r="AJ321" i="1" s="1"/>
  <c r="AG265" i="1"/>
  <c r="AH265" i="1" s="1"/>
  <c r="AI265" i="1" s="1"/>
  <c r="AG344" i="1"/>
  <c r="AH344" i="1" s="1"/>
  <c r="AI344" i="1" s="1"/>
  <c r="AG480" i="1"/>
  <c r="AH480" i="1" s="1"/>
  <c r="AI480" i="1" s="1"/>
  <c r="AK480" i="1" s="1"/>
  <c r="AG339" i="1"/>
  <c r="AH339" i="1" s="1"/>
  <c r="AI339" i="1" s="1"/>
  <c r="AJ339" i="1" s="1"/>
  <c r="AG411" i="1"/>
  <c r="AH411" i="1" s="1"/>
  <c r="AI411" i="1" s="1"/>
  <c r="AK411" i="1" s="1"/>
  <c r="AG107" i="1"/>
  <c r="AH107" i="1" s="1"/>
  <c r="AI107" i="1" s="1"/>
  <c r="AK107" i="1" s="1"/>
  <c r="AG28" i="1"/>
  <c r="AH28" i="1" s="1"/>
  <c r="AI28" i="1" s="1"/>
  <c r="AJ28" i="1" s="1"/>
  <c r="AG248" i="1"/>
  <c r="AH248" i="1" s="1"/>
  <c r="AI248" i="1" s="1"/>
  <c r="AK248" i="1" s="1"/>
  <c r="AG268" i="1"/>
  <c r="AH268" i="1" s="1"/>
  <c r="AI268" i="1" s="1"/>
  <c r="AK268" i="1" s="1"/>
  <c r="AG485" i="1"/>
  <c r="AH485" i="1" s="1"/>
  <c r="AI485" i="1" s="1"/>
  <c r="AJ485" i="1" s="1"/>
  <c r="AG222" i="1"/>
  <c r="AH222" i="1" s="1"/>
  <c r="AI222" i="1" s="1"/>
  <c r="AG4" i="1"/>
  <c r="AH4" i="1" s="1"/>
  <c r="AI4" i="1" s="1"/>
  <c r="AG414" i="1"/>
  <c r="AH414" i="1" s="1"/>
  <c r="AI414" i="1" s="1"/>
  <c r="AJ414" i="1" s="1"/>
  <c r="AG384" i="1"/>
  <c r="AH384" i="1" s="1"/>
  <c r="AI384" i="1" s="1"/>
  <c r="AJ384" i="1" s="1"/>
  <c r="AG115" i="1"/>
  <c r="AH115" i="1" s="1"/>
  <c r="AI115" i="1" s="1"/>
  <c r="AG59" i="1"/>
  <c r="AH59" i="1" s="1"/>
  <c r="AI59" i="1" s="1"/>
  <c r="AG250" i="1"/>
  <c r="AH250" i="1" s="1"/>
  <c r="AI250" i="1" s="1"/>
  <c r="AG386" i="1"/>
  <c r="AH386" i="1" s="1"/>
  <c r="AI386" i="1" s="1"/>
  <c r="AG19" i="1"/>
  <c r="AH19" i="1" s="1"/>
  <c r="AI19" i="1" s="1"/>
  <c r="AG91" i="1"/>
  <c r="AH91" i="1" s="1"/>
  <c r="AI91" i="1" s="1"/>
  <c r="AG72" i="1"/>
  <c r="AH72" i="1" s="1"/>
  <c r="AI72" i="1" s="1"/>
  <c r="AK72" i="1" s="1"/>
  <c r="AG270" i="1"/>
  <c r="AH270" i="1" s="1"/>
  <c r="AI270" i="1" s="1"/>
  <c r="AJ270" i="1" s="1"/>
  <c r="AG392" i="1"/>
  <c r="AH392" i="1" s="1"/>
  <c r="AI392" i="1" s="1"/>
  <c r="AK392" i="1" s="1"/>
  <c r="AG336" i="1"/>
  <c r="AH336" i="1" s="1"/>
  <c r="AI336" i="1" s="1"/>
  <c r="AK336" i="1" s="1"/>
  <c r="AG281" i="1"/>
  <c r="AH281" i="1" s="1"/>
  <c r="AI281" i="1" s="1"/>
  <c r="AG417" i="1"/>
  <c r="AH417" i="1" s="1"/>
  <c r="AI417" i="1" s="1"/>
  <c r="AG489" i="1"/>
  <c r="AH489" i="1" s="1"/>
  <c r="AI489" i="1" s="1"/>
  <c r="AG327" i="1"/>
  <c r="AH327" i="1" s="1"/>
  <c r="AI327" i="1" s="1"/>
  <c r="AG345" i="1"/>
  <c r="AH345" i="1" s="1"/>
  <c r="AI345" i="1" s="1"/>
  <c r="AJ345" i="1" s="1"/>
  <c r="AG29" i="1"/>
  <c r="AH29" i="1" s="1"/>
  <c r="AI29" i="1" s="1"/>
  <c r="AK29" i="1" s="1"/>
  <c r="AG346" i="1"/>
  <c r="AH346" i="1" s="1"/>
  <c r="AI346" i="1" s="1"/>
  <c r="AK346" i="1" s="1"/>
  <c r="AG80" i="1"/>
  <c r="AH80" i="1" s="1"/>
  <c r="AI80" i="1" s="1"/>
  <c r="AK80" i="1" s="1"/>
  <c r="AG286" i="1"/>
  <c r="AH286" i="1" s="1"/>
  <c r="AI286" i="1" s="1"/>
  <c r="AG470" i="1"/>
  <c r="AH470" i="1" s="1"/>
  <c r="AI470" i="1" s="1"/>
  <c r="AG224" i="1"/>
  <c r="AH224" i="1" s="1"/>
  <c r="AI224" i="1" s="1"/>
  <c r="AG323" i="1"/>
  <c r="AH323" i="1" s="1"/>
  <c r="AI323" i="1" s="1"/>
  <c r="AJ323" i="1" s="1"/>
  <c r="AG428" i="1"/>
  <c r="AH428" i="1" s="1"/>
  <c r="AI428" i="1" s="1"/>
  <c r="AJ428" i="1" s="1"/>
  <c r="AG249" i="1"/>
  <c r="AH249" i="1" s="1"/>
  <c r="AI249" i="1" s="1"/>
  <c r="AK249" i="1" s="1"/>
  <c r="AG56" i="1"/>
  <c r="AH56" i="1" s="1"/>
  <c r="AI56" i="1" s="1"/>
  <c r="AJ56" i="1" s="1"/>
  <c r="AG151" i="1"/>
  <c r="AH151" i="1" s="1"/>
  <c r="AI151" i="1" s="1"/>
  <c r="AG379" i="1"/>
  <c r="AH379" i="1" s="1"/>
  <c r="AI379" i="1" s="1"/>
  <c r="AJ379" i="1" s="1"/>
  <c r="AG42" i="1"/>
  <c r="AH42" i="1" s="1"/>
  <c r="AI42" i="1" s="1"/>
  <c r="AG389" i="1"/>
  <c r="AH389" i="1" s="1"/>
  <c r="AI389" i="1" s="1"/>
  <c r="AK389" i="1" s="1"/>
  <c r="AG103" i="1"/>
  <c r="AH103" i="1" s="1"/>
  <c r="AI103" i="1" s="1"/>
  <c r="AG62" i="1"/>
  <c r="AH62" i="1" s="1"/>
  <c r="AI62" i="1" s="1"/>
  <c r="AK62" i="1" s="1"/>
  <c r="AG459" i="1"/>
  <c r="AH459" i="1" s="1"/>
  <c r="AI459" i="1" s="1"/>
  <c r="AK459" i="1" s="1"/>
  <c r="AG179" i="1"/>
  <c r="AH179" i="1" s="1"/>
  <c r="AI179" i="1" s="1"/>
  <c r="AK179" i="1" s="1"/>
  <c r="AG185" i="1"/>
  <c r="AH185" i="1" s="1"/>
  <c r="AI185" i="1" s="1"/>
  <c r="AG64" i="1"/>
  <c r="AH64" i="1" s="1"/>
  <c r="AI64" i="1" s="1"/>
  <c r="AG223" i="1"/>
  <c r="AH223" i="1" s="1"/>
  <c r="AI223" i="1" s="1"/>
  <c r="AG257" i="1"/>
  <c r="AH257" i="1" s="1"/>
  <c r="AI257" i="1" s="1"/>
  <c r="AG233" i="1"/>
  <c r="AH233" i="1" s="1"/>
  <c r="AI233" i="1" s="1"/>
  <c r="AG350" i="1"/>
  <c r="AH350" i="1" s="1"/>
  <c r="AI350" i="1" s="1"/>
  <c r="AG498" i="1"/>
  <c r="AH498" i="1" s="1"/>
  <c r="AI498" i="1" s="1"/>
  <c r="AJ498" i="1" s="1"/>
  <c r="AG8" i="1"/>
  <c r="AH8" i="1" s="1"/>
  <c r="AI8" i="1" s="1"/>
  <c r="AJ8" i="1" s="1"/>
  <c r="AG479" i="1"/>
  <c r="AH479" i="1" s="1"/>
  <c r="AI479" i="1" s="1"/>
  <c r="AJ479" i="1" s="1"/>
  <c r="AG413" i="1"/>
  <c r="AH413" i="1" s="1"/>
  <c r="AI413" i="1" s="1"/>
  <c r="AG407" i="1"/>
  <c r="AH407" i="1" s="1"/>
  <c r="AI407" i="1" s="1"/>
  <c r="AG138" i="1"/>
  <c r="AH138" i="1" s="1"/>
  <c r="AI138" i="1" s="1"/>
  <c r="AG391" i="1"/>
  <c r="AH391" i="1" s="1"/>
  <c r="AI391" i="1" s="1"/>
  <c r="AG159" i="1"/>
  <c r="AH159" i="1" s="1"/>
  <c r="AI159" i="1" s="1"/>
  <c r="AJ159" i="1" s="1"/>
  <c r="AG247" i="1"/>
  <c r="AH247" i="1" s="1"/>
  <c r="AI247" i="1" s="1"/>
  <c r="AK247" i="1" s="1"/>
  <c r="AG137" i="1"/>
  <c r="AH137" i="1" s="1"/>
  <c r="AI137" i="1" s="1"/>
  <c r="AJ137" i="1" s="1"/>
  <c r="AG352" i="1"/>
  <c r="AH352" i="1" s="1"/>
  <c r="AI352" i="1" s="1"/>
  <c r="AJ352" i="1" s="1"/>
  <c r="AG169" i="1"/>
  <c r="AH169" i="1" s="1"/>
  <c r="AI169" i="1" s="1"/>
  <c r="AG460" i="1"/>
  <c r="AH460" i="1" s="1"/>
  <c r="AI460" i="1" s="1"/>
  <c r="AK460" i="1" s="1"/>
  <c r="AG371" i="1"/>
  <c r="AH371" i="1" s="1"/>
  <c r="AI371" i="1" s="1"/>
  <c r="AJ371" i="1" s="1"/>
  <c r="AG315" i="1"/>
  <c r="AH315" i="1" s="1"/>
  <c r="AI315" i="1" s="1"/>
  <c r="AJ315" i="1" s="1"/>
  <c r="AG139" i="1"/>
  <c r="AH139" i="1" s="1"/>
  <c r="AI139" i="1" s="1"/>
  <c r="AK139" i="1" s="1"/>
  <c r="AG275" i="1"/>
  <c r="AH275" i="1" s="1"/>
  <c r="AI275" i="1" s="1"/>
  <c r="AK275" i="1" s="1"/>
  <c r="AG347" i="1"/>
  <c r="AH347" i="1" s="1"/>
  <c r="AI347" i="1" s="1"/>
  <c r="AJ347" i="1" s="1"/>
  <c r="AG43" i="1"/>
  <c r="AH43" i="1" s="1"/>
  <c r="AI43" i="1" s="1"/>
  <c r="AG355" i="1"/>
  <c r="AH355" i="1" s="1"/>
  <c r="AI355" i="1" s="1"/>
  <c r="AJ355" i="1" s="1"/>
  <c r="AG218" i="1"/>
  <c r="AH218" i="1" s="1"/>
  <c r="AI218" i="1" s="1"/>
  <c r="AG12" i="1"/>
  <c r="AH12" i="1" s="1"/>
  <c r="AI12" i="1" s="1"/>
  <c r="AG421" i="1"/>
  <c r="AH421" i="1" s="1"/>
  <c r="AI421" i="1" s="1"/>
  <c r="AG86" i="1"/>
  <c r="AH86" i="1" s="1"/>
  <c r="AI86" i="1" s="1"/>
  <c r="AK86" i="1" s="1"/>
  <c r="AG452" i="1"/>
  <c r="AH452" i="1" s="1"/>
  <c r="AI452" i="1" s="1"/>
  <c r="AJ452" i="1" s="1"/>
  <c r="AG325" i="1"/>
  <c r="AH325" i="1" s="1"/>
  <c r="AI325" i="1" s="1"/>
  <c r="AJ325" i="1" s="1"/>
  <c r="AG441" i="1"/>
  <c r="AH441" i="1" s="1"/>
  <c r="AI441" i="1" s="1"/>
  <c r="AG135" i="1"/>
  <c r="AH135" i="1" s="1"/>
  <c r="AI135" i="1" s="1"/>
  <c r="AG95" i="1"/>
  <c r="AH95" i="1" s="1"/>
  <c r="AI95" i="1" s="1"/>
  <c r="AK95" i="1" s="1"/>
  <c r="AG63" i="1"/>
  <c r="AH63" i="1" s="1"/>
  <c r="AI63" i="1" s="1"/>
  <c r="AJ63" i="1" s="1"/>
  <c r="AG5" i="1"/>
  <c r="AH5" i="1" s="1"/>
  <c r="AI5" i="1" s="1"/>
  <c r="AG73" i="1"/>
  <c r="AH73" i="1" s="1"/>
  <c r="AI73" i="1" s="1"/>
  <c r="AK73" i="1" s="1"/>
  <c r="AG111" i="1"/>
  <c r="AH111" i="1" s="1"/>
  <c r="AI111" i="1" s="1"/>
  <c r="AK111" i="1" s="1"/>
  <c r="AG41" i="1"/>
  <c r="AH41" i="1" s="1"/>
  <c r="AI41" i="1" s="1"/>
  <c r="AJ41" i="1" s="1"/>
  <c r="AG461" i="1"/>
  <c r="AH461" i="1" s="1"/>
  <c r="AI461" i="1" s="1"/>
  <c r="AG449" i="1"/>
  <c r="AH449" i="1" s="1"/>
  <c r="AI449" i="1" s="1"/>
  <c r="AK449" i="1" s="1"/>
  <c r="AG393" i="1"/>
  <c r="AH393" i="1" s="1"/>
  <c r="AI393" i="1" s="1"/>
  <c r="AG472" i="1"/>
  <c r="AH472" i="1" s="1"/>
  <c r="AI472" i="1" s="1"/>
  <c r="AK472" i="1" s="1"/>
  <c r="AG217" i="1"/>
  <c r="AH217" i="1" s="1"/>
  <c r="AI217" i="1" s="1"/>
  <c r="AG353" i="1"/>
  <c r="AH353" i="1" s="1"/>
  <c r="AI353" i="1" s="1"/>
  <c r="AJ353" i="1" s="1"/>
  <c r="AG425" i="1"/>
  <c r="AH425" i="1" s="1"/>
  <c r="AI425" i="1" s="1"/>
  <c r="AJ425" i="1" s="1"/>
  <c r="AG226" i="1"/>
  <c r="AH226" i="1" s="1"/>
  <c r="AI226" i="1" s="1"/>
  <c r="AK226" i="1" s="1"/>
  <c r="AG177" i="1"/>
  <c r="AH177" i="1" s="1"/>
  <c r="AI177" i="1" s="1"/>
  <c r="AG469" i="1"/>
  <c r="AH469" i="1" s="1"/>
  <c r="AI469" i="1" s="1"/>
  <c r="AJ469" i="1" s="1"/>
  <c r="AG90" i="1"/>
  <c r="AH90" i="1" s="1"/>
  <c r="AI90" i="1" s="1"/>
  <c r="AK90" i="1" s="1"/>
  <c r="AG60" i="1"/>
  <c r="AH60" i="1" s="1"/>
  <c r="AI60" i="1" s="1"/>
  <c r="AJ60" i="1" s="1"/>
  <c r="AG132" i="1"/>
  <c r="AH132" i="1" s="1"/>
  <c r="AI132" i="1" s="1"/>
  <c r="AG246" i="1"/>
  <c r="AH246" i="1" s="1"/>
  <c r="AI246" i="1" s="1"/>
  <c r="AJ246" i="1" s="1"/>
  <c r="AG178" i="1"/>
  <c r="AH178" i="1" s="1"/>
  <c r="AI178" i="1" s="1"/>
  <c r="AJ178" i="1" s="1"/>
  <c r="AG15" i="1"/>
  <c r="AH15" i="1" s="1"/>
  <c r="AI15" i="1" s="1"/>
  <c r="AJ15" i="1" s="1"/>
  <c r="AG206" i="1"/>
  <c r="AH206" i="1" s="1"/>
  <c r="AI206" i="1" s="1"/>
  <c r="AG303" i="1"/>
  <c r="AH303" i="1" s="1"/>
  <c r="AI303" i="1" s="1"/>
  <c r="AJ303" i="1" s="1"/>
  <c r="AG209" i="1"/>
  <c r="AH209" i="1" s="1"/>
  <c r="AI209" i="1" s="1"/>
  <c r="AG113" i="1"/>
  <c r="AH113" i="1" s="1"/>
  <c r="AI113" i="1" s="1"/>
  <c r="AJ113" i="1" s="1"/>
  <c r="AG101" i="1"/>
  <c r="AH101" i="1" s="1"/>
  <c r="AI101" i="1" s="1"/>
  <c r="AG378" i="1"/>
  <c r="AH378" i="1" s="1"/>
  <c r="AI378" i="1" s="1"/>
  <c r="AK378" i="1" s="1"/>
  <c r="AG165" i="1"/>
  <c r="AH165" i="1" s="1"/>
  <c r="AI165" i="1" s="1"/>
  <c r="AJ165" i="1" s="1"/>
  <c r="AG447" i="1"/>
  <c r="AH447" i="1" s="1"/>
  <c r="AI447" i="1" s="1"/>
  <c r="AG274" i="1"/>
  <c r="AH274" i="1" s="1"/>
  <c r="AI274" i="1" s="1"/>
  <c r="AK274" i="1" s="1"/>
  <c r="AG7" i="1"/>
  <c r="AH7" i="1" s="1"/>
  <c r="AI7" i="1" s="1"/>
  <c r="AJ7" i="1" s="1"/>
  <c r="AG463" i="1"/>
  <c r="AH463" i="1" s="1"/>
  <c r="AI463" i="1" s="1"/>
  <c r="AK463" i="1" s="1"/>
  <c r="AG154" i="1"/>
  <c r="AH154" i="1" s="1"/>
  <c r="AI154" i="1" s="1"/>
  <c r="AJ154" i="1" s="1"/>
  <c r="AG253" i="1"/>
  <c r="AH253" i="1" s="1"/>
  <c r="AI253" i="1" s="1"/>
  <c r="AG444" i="1"/>
  <c r="AH444" i="1" s="1"/>
  <c r="AI444" i="1" s="1"/>
  <c r="AG69" i="1"/>
  <c r="AH69" i="1" s="1"/>
  <c r="AI69" i="1" s="1"/>
  <c r="AK69" i="1" s="1"/>
  <c r="AG422" i="1"/>
  <c r="AH422" i="1" s="1"/>
  <c r="AI422" i="1" s="1"/>
  <c r="AJ422" i="1" s="1"/>
  <c r="AG366" i="1"/>
  <c r="AH366" i="1" s="1"/>
  <c r="AI366" i="1" s="1"/>
  <c r="AG332" i="1"/>
  <c r="AH332" i="1" s="1"/>
  <c r="AI332" i="1" s="1"/>
  <c r="AJ332" i="1" s="1"/>
  <c r="AG269" i="1"/>
  <c r="AH269" i="1" s="1"/>
  <c r="AI269" i="1" s="1"/>
  <c r="AJ269" i="1" s="1"/>
  <c r="AG34" i="1"/>
  <c r="AH34" i="1" s="1"/>
  <c r="AI34" i="1" s="1"/>
  <c r="AJ34" i="1" s="1"/>
  <c r="AG483" i="1"/>
  <c r="AH483" i="1" s="1"/>
  <c r="AI483" i="1" s="1"/>
  <c r="AG27" i="1"/>
  <c r="AH27" i="1" s="1"/>
  <c r="AI27" i="1" s="1"/>
  <c r="AJ27" i="1" s="1"/>
  <c r="AG31" i="1"/>
  <c r="AH31" i="1" s="1"/>
  <c r="AI31" i="1" s="1"/>
  <c r="AJ31" i="1" s="1"/>
  <c r="AG471" i="1"/>
  <c r="AH471" i="1" s="1"/>
  <c r="AI471" i="1" s="1"/>
  <c r="AK471" i="1" s="1"/>
  <c r="AG76" i="1"/>
  <c r="AH76" i="1" s="1"/>
  <c r="AI76" i="1" s="1"/>
  <c r="AG299" i="1"/>
  <c r="AH299" i="1" s="1"/>
  <c r="AI299" i="1" s="1"/>
  <c r="AK299" i="1" s="1"/>
  <c r="AG335" i="1"/>
  <c r="AH335" i="1" s="1"/>
  <c r="AI335" i="1" s="1"/>
  <c r="AJ335" i="1" s="1"/>
  <c r="AG57" i="1"/>
  <c r="AH57" i="1" s="1"/>
  <c r="AI57" i="1" s="1"/>
  <c r="AG295" i="1"/>
  <c r="AH295" i="1" s="1"/>
  <c r="AI295" i="1" s="1"/>
  <c r="AK295" i="1" s="1"/>
  <c r="AG367" i="1"/>
  <c r="AH367" i="1" s="1"/>
  <c r="AI367" i="1" s="1"/>
  <c r="AJ367" i="1" s="1"/>
  <c r="AG205" i="1"/>
  <c r="AH205" i="1" s="1"/>
  <c r="AI205" i="1" s="1"/>
  <c r="AJ205" i="1" s="1"/>
  <c r="AG193" i="1"/>
  <c r="AH193" i="1" s="1"/>
  <c r="AI193" i="1" s="1"/>
  <c r="AJ193" i="1" s="1"/>
  <c r="AG216" i="1"/>
  <c r="AH216" i="1" s="1"/>
  <c r="AI216" i="1" s="1"/>
  <c r="AG488" i="1"/>
  <c r="AH488" i="1" s="1"/>
  <c r="AI488" i="1" s="1"/>
  <c r="AJ488" i="1" s="1"/>
  <c r="AG419" i="1"/>
  <c r="AH419" i="1" s="1"/>
  <c r="AI419" i="1" s="1"/>
  <c r="AJ419" i="1" s="1"/>
  <c r="AG401" i="1"/>
  <c r="AH401" i="1" s="1"/>
  <c r="AI401" i="1" s="1"/>
  <c r="AJ401" i="1" s="1"/>
  <c r="AG119" i="1"/>
  <c r="AH119" i="1" s="1"/>
  <c r="AI119" i="1" s="1"/>
  <c r="AG141" i="1"/>
  <c r="AH141" i="1" s="1"/>
  <c r="AI141" i="1" s="1"/>
  <c r="AK141" i="1" s="1"/>
  <c r="AG129" i="1"/>
  <c r="AH129" i="1" s="1"/>
  <c r="AI129" i="1" s="1"/>
  <c r="AJ129" i="1" s="1"/>
  <c r="AG464" i="1"/>
  <c r="AH464" i="1" s="1"/>
  <c r="AI464" i="1" s="1"/>
  <c r="AG152" i="1"/>
  <c r="AH152" i="1" s="1"/>
  <c r="AI152" i="1" s="1"/>
  <c r="AG288" i="1"/>
  <c r="AH288" i="1" s="1"/>
  <c r="AI288" i="1" s="1"/>
  <c r="AJ288" i="1" s="1"/>
  <c r="AG424" i="1"/>
  <c r="AH424" i="1" s="1"/>
  <c r="AI424" i="1" s="1"/>
  <c r="AJ424" i="1" s="1"/>
  <c r="AG496" i="1"/>
  <c r="AH496" i="1" s="1"/>
  <c r="AI496" i="1" s="1"/>
  <c r="AJ496" i="1" s="1"/>
  <c r="AG291" i="1"/>
  <c r="AH291" i="1" s="1"/>
  <c r="AI291" i="1" s="1"/>
  <c r="AJ291" i="1" s="1"/>
  <c r="AG140" i="1"/>
  <c r="AH140" i="1" s="1"/>
  <c r="AI140" i="1" s="1"/>
  <c r="AK140" i="1" s="1"/>
  <c r="AG307" i="1"/>
  <c r="AH307" i="1" s="1"/>
  <c r="AI307" i="1" s="1"/>
  <c r="AJ307" i="1" s="1"/>
  <c r="AG251" i="1"/>
  <c r="AH251" i="1" s="1"/>
  <c r="AI251" i="1" s="1"/>
  <c r="AJ251" i="1" s="1"/>
  <c r="AG337" i="1"/>
  <c r="AH337" i="1" s="1"/>
  <c r="AI337" i="1" s="1"/>
  <c r="AG473" i="1"/>
  <c r="AH473" i="1" s="1"/>
  <c r="AI473" i="1" s="1"/>
  <c r="AJ473" i="1" s="1"/>
  <c r="AG211" i="1"/>
  <c r="AH211" i="1" s="1"/>
  <c r="AI211" i="1" s="1"/>
  <c r="AJ211" i="1" s="1"/>
  <c r="AG283" i="1"/>
  <c r="AH283" i="1" s="1"/>
  <c r="AI283" i="1" s="1"/>
  <c r="AJ283" i="1" s="1"/>
  <c r="AG468" i="1"/>
  <c r="AH468" i="1" s="1"/>
  <c r="AI468" i="1" s="1"/>
  <c r="AG311" i="1"/>
  <c r="AH311" i="1" s="1"/>
  <c r="AI311" i="1" s="1"/>
  <c r="AK311" i="1" s="1"/>
  <c r="AG213" i="1"/>
  <c r="AH213" i="1" s="1"/>
  <c r="AI213" i="1" s="1"/>
  <c r="AJ213" i="1" s="1"/>
  <c r="AG157" i="1"/>
  <c r="AH157" i="1" s="1"/>
  <c r="AI157" i="1" s="1"/>
  <c r="AJ157" i="1" s="1"/>
  <c r="AG302" i="1"/>
  <c r="AH302" i="1" s="1"/>
  <c r="AI302" i="1" s="1"/>
  <c r="AG198" i="1"/>
  <c r="AH198" i="1" s="1"/>
  <c r="AI198" i="1" s="1"/>
  <c r="AJ198" i="1" s="1"/>
  <c r="AG117" i="1"/>
  <c r="AH117" i="1" s="1"/>
  <c r="AI117" i="1" s="1"/>
  <c r="AK117" i="1" s="1"/>
  <c r="AG189" i="1"/>
  <c r="AH189" i="1" s="1"/>
  <c r="AI189" i="1" s="1"/>
  <c r="AJ189" i="1" s="1"/>
  <c r="AG127" i="1"/>
  <c r="AH127" i="1" s="1"/>
  <c r="AI127" i="1" s="1"/>
  <c r="AG476" i="1"/>
  <c r="AH476" i="1" s="1"/>
  <c r="AI476" i="1" s="1"/>
  <c r="AK476" i="1" s="1"/>
  <c r="AG420" i="1"/>
  <c r="AH420" i="1" s="1"/>
  <c r="AI420" i="1" s="1"/>
  <c r="AJ420" i="1" s="1"/>
  <c r="AG108" i="1"/>
  <c r="AH108" i="1" s="1"/>
  <c r="AI108" i="1" s="1"/>
  <c r="AK108" i="1" s="1"/>
  <c r="AG244" i="1"/>
  <c r="AH244" i="1" s="1"/>
  <c r="AI244" i="1" s="1"/>
  <c r="AG380" i="1"/>
  <c r="AH380" i="1" s="1"/>
  <c r="AI380" i="1" s="1"/>
  <c r="AK380" i="1" s="1"/>
  <c r="AG466" i="1"/>
  <c r="AH466" i="1" s="1"/>
  <c r="AI466" i="1" s="1"/>
  <c r="AJ466" i="1" s="1"/>
  <c r="AG35" i="1"/>
  <c r="AH35" i="1" s="1"/>
  <c r="AI35" i="1" s="1"/>
  <c r="AJ35" i="1" s="1"/>
  <c r="AG446" i="1"/>
  <c r="AH446" i="1" s="1"/>
  <c r="AI446" i="1" s="1"/>
  <c r="AG264" i="1"/>
  <c r="AH264" i="1" s="1"/>
  <c r="AI264" i="1" s="1"/>
  <c r="AJ264" i="1" s="1"/>
  <c r="AG208" i="1"/>
  <c r="AH208" i="1" s="1"/>
  <c r="AI208" i="1" s="1"/>
  <c r="AK208" i="1" s="1"/>
  <c r="AG279" i="1"/>
  <c r="AH279" i="1" s="1"/>
  <c r="AI279" i="1" s="1"/>
  <c r="AJ279" i="1" s="1"/>
  <c r="AG415" i="1"/>
  <c r="AH415" i="1" s="1"/>
  <c r="AI415" i="1" s="1"/>
  <c r="AG168" i="1"/>
  <c r="AH168" i="1" s="1"/>
  <c r="AI168" i="1" s="1"/>
  <c r="AJ168" i="1" s="1"/>
  <c r="AG240" i="1"/>
  <c r="AH240" i="1" s="1"/>
  <c r="AI240" i="1" s="1"/>
  <c r="AG148" i="1"/>
  <c r="AH148" i="1" s="1"/>
  <c r="AI148" i="1" s="1"/>
  <c r="AJ148" i="1" s="1"/>
  <c r="AG474" i="1"/>
  <c r="AH474" i="1" s="1"/>
  <c r="AI474" i="1" s="1"/>
  <c r="AG478" i="1"/>
  <c r="AH478" i="1" s="1"/>
  <c r="AI478" i="1" s="1"/>
  <c r="AK478" i="1" s="1"/>
  <c r="AG262" i="1"/>
  <c r="AH262" i="1" s="1"/>
  <c r="AI262" i="1" s="1"/>
  <c r="AJ262" i="1" s="1"/>
  <c r="AG195" i="1"/>
  <c r="AH195" i="1" s="1"/>
  <c r="AI195" i="1" s="1"/>
  <c r="AJ195" i="1" s="1"/>
  <c r="AG331" i="1"/>
  <c r="AH331" i="1" s="1"/>
  <c r="AI331" i="1" s="1"/>
  <c r="AG467" i="1"/>
  <c r="AH467" i="1" s="1"/>
  <c r="AI467" i="1" s="1"/>
  <c r="AK467" i="1" s="1"/>
  <c r="AG390" i="1"/>
  <c r="AH390" i="1" s="1"/>
  <c r="AI390" i="1" s="1"/>
  <c r="AG16" i="1"/>
  <c r="AH16" i="1" s="1"/>
  <c r="AI16" i="1" s="1"/>
  <c r="AK16" i="1" s="1"/>
  <c r="AG156" i="1"/>
  <c r="AH156" i="1" s="1"/>
  <c r="AI156" i="1" s="1"/>
  <c r="AG100" i="1"/>
  <c r="AH100" i="1" s="1"/>
  <c r="AI100" i="1" s="1"/>
  <c r="AJ100" i="1" s="1"/>
  <c r="AG436" i="1"/>
  <c r="AH436" i="1" s="1"/>
  <c r="AI436" i="1" s="1"/>
  <c r="AK436" i="1" s="1"/>
  <c r="AG74" i="1"/>
  <c r="AH74" i="1" s="1"/>
  <c r="AI74" i="1" s="1"/>
  <c r="AJ74" i="1" s="1"/>
  <c r="AG146" i="1"/>
  <c r="AH146" i="1" s="1"/>
  <c r="AI146" i="1" s="1"/>
  <c r="AJ146" i="1" s="1"/>
  <c r="AG22" i="1"/>
  <c r="AH22" i="1" s="1"/>
  <c r="AI22" i="1" s="1"/>
  <c r="AK22" i="1" s="1"/>
  <c r="AG55" i="1"/>
  <c r="AH55" i="1" s="1"/>
  <c r="AI55" i="1" s="1"/>
  <c r="AG17" i="1"/>
  <c r="AH17" i="1" s="1"/>
  <c r="AI17" i="1" s="1"/>
  <c r="AG231" i="1"/>
  <c r="AH231" i="1" s="1"/>
  <c r="AI231" i="1" s="1"/>
  <c r="AJ231" i="1" s="1"/>
  <c r="AG290" i="1"/>
  <c r="AH290" i="1" s="1"/>
  <c r="AI290" i="1" s="1"/>
  <c r="AJ290" i="1" s="1"/>
  <c r="AG11" i="1"/>
  <c r="AH11" i="1" s="1"/>
  <c r="AI11" i="1" s="1"/>
  <c r="AJ11" i="1" s="1"/>
  <c r="AG94" i="1"/>
  <c r="AH94" i="1" s="1"/>
  <c r="AI94" i="1" s="1"/>
  <c r="AK94" i="1" s="1"/>
  <c r="AG124" i="1"/>
  <c r="AH124" i="1" s="1"/>
  <c r="AI124" i="1" s="1"/>
  <c r="AG360" i="1"/>
  <c r="AH360" i="1" s="1"/>
  <c r="AI360" i="1" s="1"/>
  <c r="AJ360" i="1" s="1"/>
  <c r="AG242" i="1"/>
  <c r="AH242" i="1" s="1"/>
  <c r="AI242" i="1" s="1"/>
  <c r="AG45" i="1"/>
  <c r="AH45" i="1" s="1"/>
  <c r="AI45" i="1" s="1"/>
  <c r="AK45" i="1" s="1"/>
  <c r="AG26" i="1"/>
  <c r="AH26" i="1" s="1"/>
  <c r="AI26" i="1" s="1"/>
  <c r="AJ26" i="1" s="1"/>
  <c r="AG495" i="1"/>
  <c r="AH495" i="1" s="1"/>
  <c r="AI495" i="1" s="1"/>
  <c r="AJ495" i="1" s="1"/>
  <c r="AG203" i="1"/>
  <c r="AH203" i="1" s="1"/>
  <c r="AI203" i="1" s="1"/>
  <c r="AJ203" i="1" s="1"/>
  <c r="AG172" i="1"/>
  <c r="AH172" i="1" s="1"/>
  <c r="AI172" i="1" s="1"/>
  <c r="AK172" i="1" s="1"/>
  <c r="AG382" i="1"/>
  <c r="AH382" i="1" s="1"/>
  <c r="AI382" i="1" s="1"/>
  <c r="AJ382" i="1" s="1"/>
  <c r="AG175" i="1"/>
  <c r="AH175" i="1" s="1"/>
  <c r="AI175" i="1" s="1"/>
  <c r="AK175" i="1" s="1"/>
  <c r="AG395" i="1"/>
  <c r="AH395" i="1" s="1"/>
  <c r="AI395" i="1" s="1"/>
  <c r="AJ395" i="1" s="1"/>
  <c r="AG174" i="1"/>
  <c r="AH174" i="1" s="1"/>
  <c r="AI174" i="1" s="1"/>
  <c r="AG314" i="1"/>
  <c r="AH314" i="1" s="1"/>
  <c r="AI314" i="1" s="1"/>
  <c r="AJ314" i="1" s="1"/>
  <c r="AG88" i="1"/>
  <c r="AH88" i="1" s="1"/>
  <c r="AI88" i="1" s="1"/>
  <c r="AJ88" i="1" s="1"/>
  <c r="AG79" i="1"/>
  <c r="AH79" i="1" s="1"/>
  <c r="AI79" i="1" s="1"/>
  <c r="AG399" i="1"/>
  <c r="AH399" i="1" s="1"/>
  <c r="AI399" i="1" s="1"/>
  <c r="AG431" i="1"/>
  <c r="AH431" i="1" s="1"/>
  <c r="AI431" i="1" s="1"/>
  <c r="AJ431" i="1" s="1"/>
  <c r="AG416" i="1"/>
  <c r="AH416" i="1" s="1"/>
  <c r="AI416" i="1" s="1"/>
  <c r="AJ416" i="1" s="1"/>
  <c r="AG221" i="1"/>
  <c r="AH221" i="1" s="1"/>
  <c r="AI221" i="1" s="1"/>
  <c r="AG51" i="1"/>
  <c r="AH51" i="1" s="1"/>
  <c r="AI51" i="1" s="1"/>
  <c r="AK51" i="1" s="1"/>
  <c r="AG328" i="1"/>
  <c r="AH328" i="1" s="1"/>
  <c r="AI328" i="1" s="1"/>
  <c r="AK328" i="1" s="1"/>
  <c r="AG212" i="1"/>
  <c r="AH212" i="1" s="1"/>
  <c r="AI212" i="1" s="1"/>
  <c r="AJ212" i="1" s="1"/>
  <c r="AG445" i="1"/>
  <c r="AH445" i="1" s="1"/>
  <c r="AI445" i="1" s="1"/>
  <c r="AG104" i="1"/>
  <c r="AH104" i="1" s="1"/>
  <c r="AI104" i="1" s="1"/>
  <c r="AG294" i="1"/>
  <c r="AH294" i="1" s="1"/>
  <c r="AI294" i="1" s="1"/>
  <c r="AK294" i="1" s="1"/>
  <c r="AG273" i="1"/>
  <c r="AH273" i="1" s="1"/>
  <c r="AI273" i="1" s="1"/>
  <c r="AJ273" i="1" s="1"/>
  <c r="AG219" i="1"/>
  <c r="AH219" i="1" s="1"/>
  <c r="AI219" i="1" s="1"/>
  <c r="AG149" i="1"/>
  <c r="AH149" i="1" s="1"/>
  <c r="AI149" i="1" s="1"/>
  <c r="AG451" i="1"/>
  <c r="AH451" i="1" s="1"/>
  <c r="AI451" i="1" s="1"/>
  <c r="AK451" i="1" s="1"/>
  <c r="AG78" i="1"/>
  <c r="AH78" i="1" s="1"/>
  <c r="AI78" i="1" s="1"/>
  <c r="AK78" i="1" s="1"/>
  <c r="AG374" i="1"/>
  <c r="AH374" i="1" s="1"/>
  <c r="AI374" i="1" s="1"/>
  <c r="AK374" i="1" s="1"/>
  <c r="AG125" i="1"/>
  <c r="AH125" i="1" s="1"/>
  <c r="AI125" i="1" s="1"/>
  <c r="AG482" i="1"/>
  <c r="AH482" i="1" s="1"/>
  <c r="AI482" i="1" s="1"/>
  <c r="AG227" i="1"/>
  <c r="AH227" i="1" s="1"/>
  <c r="AI227" i="1" s="1"/>
  <c r="AK227" i="1" s="1"/>
  <c r="AG204" i="1"/>
  <c r="AH204" i="1" s="1"/>
  <c r="AI204" i="1" s="1"/>
  <c r="AG342" i="1"/>
  <c r="AH342" i="1" s="1"/>
  <c r="AI342" i="1" s="1"/>
  <c r="AK342" i="1" s="1"/>
  <c r="AG357" i="1"/>
  <c r="AH357" i="1" s="1"/>
  <c r="AI357" i="1" s="1"/>
  <c r="AJ357" i="1" s="1"/>
  <c r="AG493" i="1"/>
  <c r="AH493" i="1" s="1"/>
  <c r="AI493" i="1" s="1"/>
  <c r="AJ493" i="1" s="1"/>
  <c r="AG238" i="1"/>
  <c r="AH238" i="1" s="1"/>
  <c r="AI238" i="1" s="1"/>
  <c r="AG462" i="1"/>
  <c r="AH462" i="1" s="1"/>
  <c r="AI462" i="1" s="1"/>
  <c r="AJ462" i="1" s="1"/>
  <c r="AG256" i="1"/>
  <c r="AH256" i="1" s="1"/>
  <c r="AI256" i="1" s="1"/>
  <c r="AG490" i="1"/>
  <c r="AH490" i="1" s="1"/>
  <c r="AI490" i="1" s="1"/>
  <c r="AJ490" i="1" s="1"/>
  <c r="AG434" i="1"/>
  <c r="AH434" i="1" s="1"/>
  <c r="AI434" i="1" s="1"/>
  <c r="AK434" i="1" s="1"/>
  <c r="AG122" i="1"/>
  <c r="AH122" i="1" s="1"/>
  <c r="AI122" i="1" s="1"/>
  <c r="AG258" i="1"/>
  <c r="AH258" i="1" s="1"/>
  <c r="AI258" i="1" s="1"/>
  <c r="AJ258" i="1" s="1"/>
  <c r="AG394" i="1"/>
  <c r="AH394" i="1" s="1"/>
  <c r="AI394" i="1" s="1"/>
  <c r="AJ394" i="1" s="1"/>
  <c r="AG81" i="1"/>
  <c r="AH81" i="1" s="1"/>
  <c r="AI81" i="1" s="1"/>
  <c r="AG376" i="1"/>
  <c r="AH376" i="1" s="1"/>
  <c r="AI376" i="1" s="1"/>
  <c r="AG397" i="1"/>
  <c r="AH397" i="1" s="1"/>
  <c r="AI397" i="1" s="1"/>
  <c r="AJ397" i="1" s="1"/>
  <c r="AG385" i="1"/>
  <c r="AH385" i="1" s="1"/>
  <c r="AI385" i="1" s="1"/>
  <c r="AJ385" i="1" s="1"/>
  <c r="AG329" i="1"/>
  <c r="AH329" i="1" s="1"/>
  <c r="AI329" i="1" s="1"/>
  <c r="AG408" i="1"/>
  <c r="AH408" i="1" s="1"/>
  <c r="AI408" i="1" s="1"/>
  <c r="AK408" i="1" s="1"/>
  <c r="AG153" i="1"/>
  <c r="AH153" i="1" s="1"/>
  <c r="AI153" i="1" s="1"/>
  <c r="AG289" i="1"/>
  <c r="AH289" i="1" s="1"/>
  <c r="AI289" i="1" s="1"/>
  <c r="AJ289" i="1" s="1"/>
  <c r="AG361" i="1"/>
  <c r="AH361" i="1" s="1"/>
  <c r="AI361" i="1" s="1"/>
  <c r="AG162" i="1"/>
  <c r="AH162" i="1" s="1"/>
  <c r="AI162" i="1" s="1"/>
  <c r="AG312" i="1"/>
  <c r="AH312" i="1" s="1"/>
  <c r="AI312" i="1" s="1"/>
  <c r="AG405" i="1"/>
  <c r="AH405" i="1" s="1"/>
  <c r="AI405" i="1" s="1"/>
  <c r="AJ405" i="1" s="1"/>
  <c r="AG349" i="1"/>
  <c r="AH349" i="1" s="1"/>
  <c r="AI349" i="1" s="1"/>
  <c r="AJ349" i="1" s="1"/>
  <c r="AG326" i="1"/>
  <c r="AH326" i="1" s="1"/>
  <c r="AI326" i="1" s="1"/>
  <c r="AK326" i="1" s="1"/>
  <c r="AG173" i="1"/>
  <c r="AH173" i="1" s="1"/>
  <c r="AI173" i="1" s="1"/>
  <c r="AJ173" i="1" s="1"/>
  <c r="AG309" i="1"/>
  <c r="AH309" i="1" s="1"/>
  <c r="AI309" i="1" s="1"/>
  <c r="AJ309" i="1" s="1"/>
  <c r="AG381" i="1"/>
  <c r="AH381" i="1" s="1"/>
  <c r="AI381" i="1" s="1"/>
  <c r="AK381" i="1" s="1"/>
  <c r="AG319" i="1"/>
  <c r="AH319" i="1" s="1"/>
  <c r="AI319" i="1" s="1"/>
  <c r="AJ319" i="1" s="1"/>
  <c r="AG170" i="1"/>
  <c r="AH170" i="1" s="1"/>
  <c r="AI170" i="1" s="1"/>
  <c r="AG114" i="1"/>
  <c r="AH114" i="1" s="1"/>
  <c r="AI114" i="1" s="1"/>
  <c r="AJ114" i="1" s="1"/>
  <c r="AG450" i="1"/>
  <c r="AH450" i="1" s="1"/>
  <c r="AI450" i="1" s="1"/>
  <c r="AG83" i="1"/>
  <c r="AH83" i="1" s="1"/>
  <c r="AI83" i="1" s="1"/>
  <c r="AK83" i="1" s="1"/>
  <c r="AG23" i="1"/>
  <c r="AH23" i="1" s="1"/>
  <c r="AI23" i="1" s="1"/>
  <c r="AJ23" i="1" s="1"/>
  <c r="AG235" i="1"/>
  <c r="AH235" i="1" s="1"/>
  <c r="AI235" i="1" s="1"/>
  <c r="AJ235" i="1" s="1"/>
  <c r="AG271" i="1"/>
  <c r="AH271" i="1" s="1"/>
  <c r="AI271" i="1" s="1"/>
  <c r="AG454" i="1"/>
  <c r="AH454" i="1" s="1"/>
  <c r="AI454" i="1" s="1"/>
  <c r="AJ454" i="1" s="1"/>
  <c r="AG87" i="1"/>
  <c r="AH87" i="1" s="1"/>
  <c r="AI87" i="1" s="1"/>
  <c r="AG234" i="1"/>
  <c r="AH234" i="1" s="1"/>
  <c r="AI234" i="1" s="1"/>
  <c r="AK234" i="1" s="1"/>
  <c r="AG481" i="1"/>
  <c r="AH481" i="1" s="1"/>
  <c r="AI481" i="1" s="1"/>
  <c r="AJ481" i="1" s="1"/>
  <c r="AG230" i="1"/>
  <c r="AH230" i="1" s="1"/>
  <c r="AI230" i="1" s="1"/>
  <c r="AJ230" i="1" s="1"/>
  <c r="AG196" i="1"/>
  <c r="AH196" i="1" s="1"/>
  <c r="AI196" i="1" s="1"/>
  <c r="AK196" i="1" s="1"/>
  <c r="AG61" i="1"/>
  <c r="AH61" i="1" s="1"/>
  <c r="AI61" i="1" s="1"/>
  <c r="AJ61" i="1" s="1"/>
  <c r="AG66" i="1"/>
  <c r="AH66" i="1" s="1"/>
  <c r="AI66" i="1" s="1"/>
  <c r="AJ66" i="1" s="1"/>
  <c r="AG96" i="1"/>
  <c r="AH96" i="1" s="1"/>
  <c r="AI96" i="1" s="1"/>
  <c r="AG427" i="1"/>
  <c r="AH427" i="1" s="1"/>
  <c r="AI427" i="1" s="1"/>
  <c r="AG20" i="1"/>
  <c r="AH20" i="1" s="1"/>
  <c r="AI20" i="1" s="1"/>
  <c r="AK20" i="1" s="1"/>
  <c r="AG181" i="1"/>
  <c r="AH181" i="1" s="1"/>
  <c r="AI181" i="1" s="1"/>
  <c r="AK181" i="1" s="1"/>
  <c r="AG308" i="1"/>
  <c r="AH308" i="1" s="1"/>
  <c r="AI308" i="1" s="1"/>
  <c r="AJ308" i="1" s="1"/>
  <c r="AG40" i="1"/>
  <c r="AH40" i="1" s="1"/>
  <c r="AI40" i="1" s="1"/>
  <c r="AG358" i="1"/>
  <c r="AH358" i="1" s="1"/>
  <c r="AI358" i="1" s="1"/>
  <c r="AJ358" i="1" s="1"/>
  <c r="AG432" i="1"/>
  <c r="AH432" i="1" s="1"/>
  <c r="AI432" i="1" s="1"/>
  <c r="AG442" i="1"/>
  <c r="AH442" i="1" s="1"/>
  <c r="AI442" i="1" s="1"/>
  <c r="AK442" i="1" s="1"/>
  <c r="AG455" i="1"/>
  <c r="AH455" i="1" s="1"/>
  <c r="AI455" i="1" s="1"/>
  <c r="AG359" i="1"/>
  <c r="AH359" i="1" s="1"/>
  <c r="AI359" i="1" s="1"/>
  <c r="AJ359" i="1" s="1"/>
  <c r="AG280" i="1"/>
  <c r="AH280" i="1" s="1"/>
  <c r="AI280" i="1" s="1"/>
  <c r="AK280" i="1" s="1"/>
  <c r="AG277" i="1"/>
  <c r="AH277" i="1" s="1"/>
  <c r="AI277" i="1" s="1"/>
  <c r="AG320" i="1"/>
  <c r="AH320" i="1" s="1"/>
  <c r="AI320" i="1" s="1"/>
  <c r="AK320" i="1" s="1"/>
  <c r="AG458" i="1"/>
  <c r="AH458" i="1" s="1"/>
  <c r="AI458" i="1" s="1"/>
  <c r="AK458" i="1" s="1"/>
  <c r="AG343" i="1"/>
  <c r="AH343" i="1" s="1"/>
  <c r="AI343" i="1" s="1"/>
  <c r="AG158" i="1"/>
  <c r="AH158" i="1" s="1"/>
  <c r="AI158" i="1" s="1"/>
  <c r="AG164" i="1"/>
  <c r="AH164" i="1" s="1"/>
  <c r="AI164" i="1" s="1"/>
  <c r="AG259" i="1"/>
  <c r="AH259" i="1" s="1"/>
  <c r="AI259" i="1" s="1"/>
  <c r="AG243" i="1"/>
  <c r="AH243" i="1" s="1"/>
  <c r="AI243" i="1" s="1"/>
  <c r="AK243" i="1" s="1"/>
  <c r="AG409" i="1"/>
  <c r="AH409" i="1" s="1"/>
  <c r="AI409" i="1" s="1"/>
  <c r="AG183" i="1"/>
  <c r="AH183" i="1" s="1"/>
  <c r="AI183" i="1" s="1"/>
  <c r="AG310" i="1"/>
  <c r="AH310" i="1" s="1"/>
  <c r="AI310" i="1" s="1"/>
  <c r="AG214" i="1"/>
  <c r="AH214" i="1" s="1"/>
  <c r="AI214" i="1" s="1"/>
  <c r="AG418" i="1"/>
  <c r="AH418" i="1" s="1"/>
  <c r="AI418" i="1" s="1"/>
  <c r="AJ418" i="1" s="1"/>
  <c r="AG318" i="1"/>
  <c r="AH318" i="1" s="1"/>
  <c r="AI318" i="1" s="1"/>
  <c r="AK318" i="1" s="1"/>
  <c r="AG293" i="1"/>
  <c r="AH293" i="1" s="1"/>
  <c r="AI293" i="1" s="1"/>
  <c r="AG429" i="1"/>
  <c r="AH429" i="1" s="1"/>
  <c r="AI429" i="1" s="1"/>
  <c r="AK429" i="1" s="1"/>
  <c r="AG102" i="1"/>
  <c r="AH102" i="1" s="1"/>
  <c r="AI102" i="1" s="1"/>
  <c r="AG254" i="1"/>
  <c r="AH254" i="1" s="1"/>
  <c r="AI254" i="1" s="1"/>
  <c r="AG97" i="1"/>
  <c r="AH97" i="1" s="1"/>
  <c r="AI97" i="1" s="1"/>
  <c r="AK97" i="1" s="1"/>
  <c r="AG412" i="1"/>
  <c r="AH412" i="1" s="1"/>
  <c r="AI412" i="1" s="1"/>
  <c r="AJ412" i="1" s="1"/>
  <c r="AG356" i="1"/>
  <c r="AH356" i="1" s="1"/>
  <c r="AI356" i="1" s="1"/>
  <c r="AG44" i="1"/>
  <c r="AH44" i="1" s="1"/>
  <c r="AI44" i="1" s="1"/>
  <c r="AG180" i="1"/>
  <c r="AH180" i="1" s="1"/>
  <c r="AI180" i="1" s="1"/>
  <c r="AK180" i="1" s="1"/>
  <c r="AG316" i="1"/>
  <c r="AH316" i="1" s="1"/>
  <c r="AI316" i="1" s="1"/>
  <c r="AK316" i="1" s="1"/>
  <c r="AG388" i="1"/>
  <c r="AH388" i="1" s="1"/>
  <c r="AI388" i="1" s="1"/>
  <c r="AG261" i="1"/>
  <c r="AH261" i="1" s="1"/>
  <c r="AI261" i="1" s="1"/>
  <c r="AJ261" i="1" s="1"/>
  <c r="AG377" i="1"/>
  <c r="AH377" i="1" s="1"/>
  <c r="AI377" i="1" s="1"/>
  <c r="AG105" i="1"/>
  <c r="AH105" i="1" s="1"/>
  <c r="AI105" i="1" s="1"/>
  <c r="AK105" i="1" s="1"/>
  <c r="AG49" i="1"/>
  <c r="AH49" i="1" s="1"/>
  <c r="AI49" i="1" s="1"/>
  <c r="AK49" i="1" s="1"/>
  <c r="AG131" i="1"/>
  <c r="AH131" i="1" s="1"/>
  <c r="AI131" i="1" s="1"/>
  <c r="AJ131" i="1" s="1"/>
  <c r="AG48" i="1"/>
  <c r="AH48" i="1" s="1"/>
  <c r="AI48" i="1" s="1"/>
  <c r="AG77" i="1"/>
  <c r="AH77" i="1" s="1"/>
  <c r="AI77" i="1" s="1"/>
  <c r="AJ77" i="1" s="1"/>
  <c r="AG176" i="1"/>
  <c r="AH176" i="1" s="1"/>
  <c r="AI176" i="1" s="1"/>
  <c r="AJ176" i="1" s="1"/>
  <c r="AG84" i="1"/>
  <c r="AH84" i="1" s="1"/>
  <c r="AI84" i="1" s="1"/>
  <c r="AK84" i="1" s="1"/>
  <c r="AG410" i="1"/>
  <c r="AH410" i="1" s="1"/>
  <c r="AI410" i="1" s="1"/>
  <c r="AG499" i="1"/>
  <c r="AH499" i="1" s="1"/>
  <c r="AI499" i="1" s="1"/>
  <c r="AG443" i="1"/>
  <c r="AH443" i="1" s="1"/>
  <c r="AI443" i="1" s="1"/>
  <c r="AG486" i="1"/>
  <c r="AH486" i="1" s="1"/>
  <c r="AI486" i="1" s="1"/>
  <c r="AG267" i="1"/>
  <c r="AH267" i="1" s="1"/>
  <c r="AI267" i="1" s="1"/>
  <c r="AG403" i="1"/>
  <c r="AH403" i="1" s="1"/>
  <c r="AI403" i="1" s="1"/>
  <c r="AK403" i="1" s="1"/>
  <c r="AG475" i="1"/>
  <c r="AH475" i="1" s="1"/>
  <c r="AI475" i="1" s="1"/>
  <c r="AG39" i="1"/>
  <c r="AH39" i="1" s="1"/>
  <c r="AI39" i="1" s="1"/>
  <c r="AG92" i="1"/>
  <c r="AH92" i="1" s="1"/>
  <c r="AI92" i="1" s="1"/>
  <c r="AG36" i="1"/>
  <c r="AH36" i="1" s="1"/>
  <c r="AI36" i="1" s="1"/>
  <c r="AK36" i="1" s="1"/>
  <c r="AG396" i="1"/>
  <c r="AH396" i="1" s="1"/>
  <c r="AI396" i="1" s="1"/>
  <c r="AJ396" i="1" s="1"/>
  <c r="AG54" i="1"/>
  <c r="AH54" i="1" s="1"/>
  <c r="AI54" i="1" s="1"/>
  <c r="AG398" i="1"/>
  <c r="AH398" i="1" s="1"/>
  <c r="AI398" i="1" s="1"/>
  <c r="AG68" i="1"/>
  <c r="AH68" i="1" s="1"/>
  <c r="AI68" i="1" s="1"/>
  <c r="AJ68" i="1" s="1"/>
  <c r="AG126" i="1"/>
  <c r="AH126" i="1" s="1"/>
  <c r="AI126" i="1" s="1"/>
  <c r="AJ126" i="1" s="1"/>
  <c r="AG448" i="1"/>
  <c r="AH448" i="1" s="1"/>
  <c r="AI448" i="1" s="1"/>
  <c r="AK448" i="1" s="1"/>
  <c r="AG47" i="1"/>
  <c r="AH47" i="1" s="1"/>
  <c r="AI47" i="1" s="1"/>
  <c r="AK47" i="1" s="1"/>
  <c r="AG123" i="1"/>
  <c r="AH123" i="1" s="1"/>
  <c r="AI123" i="1" s="1"/>
  <c r="AJ123" i="1" s="1"/>
  <c r="AG65" i="1"/>
  <c r="AH65" i="1" s="1"/>
  <c r="AI65" i="1" s="1"/>
  <c r="AJ65" i="1" s="1"/>
  <c r="AG167" i="1"/>
  <c r="AH167" i="1" s="1"/>
  <c r="AI167" i="1" s="1"/>
  <c r="AK167" i="1" s="1"/>
  <c r="AG239" i="1"/>
  <c r="AH239" i="1" s="1"/>
  <c r="AI239" i="1" s="1"/>
  <c r="AK239" i="1" s="1"/>
  <c r="AG305" i="1"/>
  <c r="AH305" i="1" s="1"/>
  <c r="AI305" i="1" s="1"/>
  <c r="AJ305" i="1" s="1"/>
  <c r="AG400" i="1"/>
  <c r="AH400" i="1" s="1"/>
  <c r="AI400" i="1" s="1"/>
  <c r="AJ400" i="1" s="1"/>
  <c r="AG134" i="1"/>
  <c r="AH134" i="1" s="1"/>
  <c r="AI134" i="1" s="1"/>
  <c r="AG276" i="1"/>
  <c r="AH276" i="1" s="1"/>
  <c r="AI276" i="1" s="1"/>
  <c r="AG300" i="1"/>
  <c r="AH300" i="1" s="1"/>
  <c r="AI300" i="1" s="1"/>
  <c r="AK300" i="1" s="1"/>
  <c r="AG155" i="1"/>
  <c r="AH155" i="1" s="1"/>
  <c r="AI155" i="1" s="1"/>
  <c r="AJ155" i="1" s="1"/>
  <c r="AG121" i="1"/>
  <c r="AH121" i="1" s="1"/>
  <c r="AI121" i="1" s="1"/>
  <c r="AG438" i="1"/>
  <c r="AH438" i="1" s="1"/>
  <c r="AI438" i="1" s="1"/>
  <c r="AG437" i="1"/>
  <c r="AH437" i="1" s="1"/>
  <c r="AI437" i="1" s="1"/>
  <c r="AJ437" i="1" s="1"/>
  <c r="AG202" i="1"/>
  <c r="AH202" i="1" s="1"/>
  <c r="AI202" i="1" s="1"/>
  <c r="AG3" i="1"/>
  <c r="AH3" i="1" s="1"/>
  <c r="AI3" i="1" s="1"/>
  <c r="AG136" i="1"/>
  <c r="AH136" i="1" s="1"/>
  <c r="AI136" i="1" s="1"/>
  <c r="AG287" i="1"/>
  <c r="AH287" i="1" s="1"/>
  <c r="AI287" i="1" s="1"/>
  <c r="AG435" i="1"/>
  <c r="AH435" i="1" s="1"/>
  <c r="AI435" i="1" s="1"/>
  <c r="AJ435" i="1" s="1"/>
  <c r="AG191" i="1"/>
  <c r="AH191" i="1" s="1"/>
  <c r="AI191" i="1" s="1"/>
  <c r="AG18" i="1"/>
  <c r="AH18" i="1" s="1"/>
  <c r="AI18" i="1" s="1"/>
  <c r="AG143" i="1"/>
  <c r="AH143" i="1" s="1"/>
  <c r="AI143" i="1" s="1"/>
  <c r="AK143" i="1" s="1"/>
  <c r="AG30" i="1"/>
  <c r="AH30" i="1" s="1"/>
  <c r="AI30" i="1" s="1"/>
  <c r="AG456" i="1"/>
  <c r="AH456" i="1" s="1"/>
  <c r="AI456" i="1" s="1"/>
  <c r="AK456" i="1" s="1"/>
  <c r="AG457" i="1"/>
  <c r="AH457" i="1" s="1"/>
  <c r="AI457" i="1" s="1"/>
  <c r="AG32" i="1"/>
  <c r="AH32" i="1" s="1"/>
  <c r="AI32" i="1" s="1"/>
  <c r="AG363" i="1"/>
  <c r="AH363" i="1" s="1"/>
  <c r="AI363" i="1" s="1"/>
  <c r="AG375" i="1"/>
  <c r="AH375" i="1" s="1"/>
  <c r="AI375" i="1" s="1"/>
  <c r="AG161" i="1"/>
  <c r="AH161" i="1" s="1"/>
  <c r="AI161" i="1" s="1"/>
  <c r="AG70" i="1"/>
  <c r="AH70" i="1" s="1"/>
  <c r="AI70" i="1" s="1"/>
  <c r="AK70" i="1" s="1"/>
  <c r="AG186" i="1"/>
  <c r="AH186" i="1" s="1"/>
  <c r="AI186" i="1" s="1"/>
  <c r="AJ186" i="1" s="1"/>
  <c r="AG142" i="1"/>
  <c r="AH142" i="1" s="1"/>
  <c r="AI142" i="1" s="1"/>
  <c r="AK142" i="1" s="1"/>
  <c r="AG232" i="1"/>
  <c r="AH232" i="1" s="1"/>
  <c r="AI232" i="1" s="1"/>
  <c r="AG373" i="1"/>
  <c r="AH373" i="1" s="1"/>
  <c r="AI373" i="1" s="1"/>
  <c r="AK373" i="1" s="1"/>
  <c r="AG364" i="1"/>
  <c r="AH364" i="1" s="1"/>
  <c r="AI364" i="1" s="1"/>
  <c r="AK364" i="1" s="1"/>
  <c r="AG163" i="1"/>
  <c r="AH163" i="1" s="1"/>
  <c r="AI163" i="1" s="1"/>
  <c r="AG187" i="1"/>
  <c r="AH187" i="1" s="1"/>
  <c r="AI187" i="1" s="1"/>
  <c r="AG147" i="1"/>
  <c r="AH147" i="1" s="1"/>
  <c r="AI147" i="1" s="1"/>
  <c r="AK147" i="1" s="1"/>
  <c r="AG404" i="1"/>
  <c r="AH404" i="1" s="1"/>
  <c r="AI404" i="1" s="1"/>
  <c r="AK404" i="1" s="1"/>
  <c r="AG93" i="1"/>
  <c r="AH93" i="1" s="1"/>
  <c r="AI93" i="1" s="1"/>
  <c r="AG340" i="1"/>
  <c r="AH340" i="1" s="1"/>
  <c r="AI340" i="1" s="1"/>
  <c r="AG89" i="1"/>
  <c r="AH89" i="1" s="1"/>
  <c r="AI89" i="1" s="1"/>
  <c r="AJ89" i="1" s="1"/>
  <c r="AG85" i="1"/>
  <c r="AH85" i="1" s="1"/>
  <c r="AI85" i="1" s="1"/>
  <c r="AG387" i="1"/>
  <c r="AH387" i="1" s="1"/>
  <c r="AI387" i="1" s="1"/>
  <c r="AK387" i="1" s="1"/>
  <c r="AG334" i="1"/>
  <c r="AH334" i="1" s="1"/>
  <c r="AI334" i="1" s="1"/>
  <c r="AG406" i="1"/>
  <c r="AH406" i="1" s="1"/>
  <c r="AI406" i="1" s="1"/>
  <c r="AJ406" i="1" s="1"/>
  <c r="AG497" i="1"/>
  <c r="AH497" i="1" s="1"/>
  <c r="AI497" i="1" s="1"/>
  <c r="AJ497" i="1" s="1"/>
  <c r="AG182" i="1"/>
  <c r="AH182" i="1" s="1"/>
  <c r="AI182" i="1" s="1"/>
  <c r="AG354" i="1"/>
  <c r="AH354" i="1" s="1"/>
  <c r="AI354" i="1" s="1"/>
  <c r="AG369" i="1"/>
  <c r="AH369" i="1" s="1"/>
  <c r="AI369" i="1" s="1"/>
  <c r="AK369" i="1" s="1"/>
  <c r="AG166" i="1"/>
  <c r="AH166" i="1" s="1"/>
  <c r="AI166" i="1" s="1"/>
  <c r="AG46" i="1"/>
  <c r="AH46" i="1" s="1"/>
  <c r="AI46" i="1" s="1"/>
  <c r="AG229" i="1"/>
  <c r="AH229" i="1" s="1"/>
  <c r="AI229" i="1" s="1"/>
  <c r="AG365" i="1"/>
  <c r="AH365" i="1" s="1"/>
  <c r="AI365" i="1" s="1"/>
  <c r="AK365" i="1" s="1"/>
  <c r="AG6" i="1"/>
  <c r="AH6" i="1" s="1"/>
  <c r="AI6" i="1" s="1"/>
  <c r="AG118" i="1"/>
  <c r="AH118" i="1" s="1"/>
  <c r="AI118" i="1" s="1"/>
  <c r="AG25" i="1"/>
  <c r="AH25" i="1" s="1"/>
  <c r="AI25" i="1" s="1"/>
  <c r="AG348" i="1"/>
  <c r="AH348" i="1" s="1"/>
  <c r="AI348" i="1" s="1"/>
  <c r="AK348" i="1" s="1"/>
  <c r="AG292" i="1"/>
  <c r="AH292" i="1" s="1"/>
  <c r="AI292" i="1" s="1"/>
  <c r="AG440" i="1"/>
  <c r="AH440" i="1" s="1"/>
  <c r="AI440" i="1" s="1"/>
  <c r="AG116" i="1"/>
  <c r="AH116" i="1" s="1"/>
  <c r="AI116" i="1" s="1"/>
  <c r="AG252" i="1"/>
  <c r="AH252" i="1" s="1"/>
  <c r="AI252" i="1" s="1"/>
  <c r="AK252" i="1" s="1"/>
  <c r="AG324" i="1"/>
  <c r="AH324" i="1" s="1"/>
  <c r="AI324" i="1" s="1"/>
  <c r="AK324" i="1" s="1"/>
  <c r="AG197" i="1"/>
  <c r="AH197" i="1" s="1"/>
  <c r="AI197" i="1" s="1"/>
  <c r="AG192" i="1"/>
  <c r="AH192" i="1" s="1"/>
  <c r="AI192" i="1" s="1"/>
  <c r="AG426" i="1"/>
  <c r="AH426" i="1" s="1"/>
  <c r="AI426" i="1" s="1"/>
  <c r="AK426" i="1" s="1"/>
  <c r="AG370" i="1"/>
  <c r="AH370" i="1" s="1"/>
  <c r="AI370" i="1" s="1"/>
  <c r="AK370" i="1" s="1"/>
  <c r="AG58" i="1"/>
  <c r="AH58" i="1" s="1"/>
  <c r="AI58" i="1" s="1"/>
  <c r="AG194" i="1"/>
  <c r="AH194" i="1" s="1"/>
  <c r="AI194" i="1" s="1"/>
  <c r="AG330" i="1"/>
  <c r="AH330" i="1" s="1"/>
  <c r="AI330" i="1" s="1"/>
  <c r="AJ330" i="1" s="1"/>
  <c r="AG402" i="1"/>
  <c r="AH402" i="1" s="1"/>
  <c r="AI402" i="1" s="1"/>
  <c r="AG282" i="1"/>
  <c r="AH282" i="1" s="1"/>
  <c r="AI282" i="1" s="1"/>
  <c r="AG491" i="1"/>
  <c r="AH491" i="1" s="1"/>
  <c r="AI491" i="1" s="1"/>
  <c r="AG200" i="1"/>
  <c r="AH200" i="1" s="1"/>
  <c r="AI200" i="1" s="1"/>
  <c r="AK200" i="1" s="1"/>
  <c r="AG144" i="1"/>
  <c r="AH144" i="1" s="1"/>
  <c r="AI144" i="1" s="1"/>
  <c r="AG215" i="1"/>
  <c r="AH215" i="1" s="1"/>
  <c r="AI215" i="1" s="1"/>
  <c r="AG351" i="1"/>
  <c r="AH351" i="1" s="1"/>
  <c r="AI351" i="1" s="1"/>
  <c r="AG225" i="1"/>
  <c r="AH225" i="1" s="1"/>
  <c r="AI225" i="1" s="1"/>
  <c r="AK225" i="1" s="1"/>
  <c r="AG297" i="1"/>
  <c r="AH297" i="1" s="1"/>
  <c r="AI297" i="1" s="1"/>
  <c r="AG98" i="1"/>
  <c r="AH98" i="1" s="1"/>
  <c r="AI98" i="1" s="1"/>
  <c r="AG184" i="1"/>
  <c r="AH184" i="1" s="1"/>
  <c r="AI184" i="1" s="1"/>
  <c r="AG341" i="1"/>
  <c r="AH341" i="1" s="1"/>
  <c r="AI341" i="1" s="1"/>
  <c r="AJ341" i="1" s="1"/>
  <c r="AG285" i="1"/>
  <c r="AH285" i="1" s="1"/>
  <c r="AI285" i="1" s="1"/>
  <c r="AK285" i="1" s="1"/>
  <c r="AG190" i="1"/>
  <c r="AH190" i="1" s="1"/>
  <c r="AI190" i="1" s="1"/>
  <c r="AK190" i="1" s="1"/>
  <c r="AG109" i="1"/>
  <c r="AH109" i="1" s="1"/>
  <c r="AI109" i="1" s="1"/>
  <c r="AG245" i="1"/>
  <c r="AH245" i="1" s="1"/>
  <c r="AI245" i="1" s="1"/>
  <c r="AK245" i="1" s="1"/>
  <c r="AG317" i="1"/>
  <c r="AH317" i="1" s="1"/>
  <c r="AI317" i="1" s="1"/>
  <c r="AK317" i="1" s="1"/>
  <c r="AG255" i="1"/>
  <c r="AH255" i="1" s="1"/>
  <c r="AI255" i="1" s="1"/>
  <c r="AG106" i="1"/>
  <c r="AH106" i="1" s="1"/>
  <c r="AI106" i="1" s="1"/>
  <c r="AG50" i="1"/>
  <c r="AH50" i="1" s="1"/>
  <c r="AI50" i="1" s="1"/>
  <c r="AK50" i="1" s="1"/>
  <c r="AG236" i="1"/>
  <c r="AH236" i="1" s="1"/>
  <c r="AI236" i="1" s="1"/>
  <c r="AK236" i="1" s="1"/>
  <c r="AG372" i="1"/>
  <c r="AH372" i="1" s="1"/>
  <c r="AI372" i="1" s="1"/>
  <c r="AJ372" i="1" s="1"/>
  <c r="AG10" i="1"/>
  <c r="AH10" i="1" s="1"/>
  <c r="AI10" i="1" s="1"/>
  <c r="AG82" i="1"/>
  <c r="AH82" i="1" s="1"/>
  <c r="AI82" i="1" s="1"/>
  <c r="AK82" i="1" s="1"/>
  <c r="AG453" i="1"/>
  <c r="AH453" i="1" s="1"/>
  <c r="AI453" i="1" s="1"/>
  <c r="AK453" i="1" s="1"/>
  <c r="AG171" i="1"/>
  <c r="AH171" i="1" s="1"/>
  <c r="AI171" i="1" s="1"/>
  <c r="AG263" i="1"/>
  <c r="AH263" i="1" s="1"/>
  <c r="AI263" i="1" s="1"/>
  <c r="AG207" i="1"/>
  <c r="AH207" i="1" s="1"/>
  <c r="AI207" i="1" s="1"/>
  <c r="AK207" i="1" s="1"/>
  <c r="AG160" i="1"/>
  <c r="AH160" i="1" s="1"/>
  <c r="AI160" i="1" s="1"/>
  <c r="AK160" i="1" s="1"/>
  <c r="AG296" i="1"/>
  <c r="AH296" i="1" s="1"/>
  <c r="AI296" i="1" s="1"/>
  <c r="AK296" i="1" s="1"/>
  <c r="AG368" i="1"/>
  <c r="AH368" i="1" s="1"/>
  <c r="AI368" i="1" s="1"/>
  <c r="AG24" i="1"/>
  <c r="AH24" i="1" s="1"/>
  <c r="AI24" i="1" s="1"/>
  <c r="AK24" i="1" s="1"/>
  <c r="AG477" i="1"/>
  <c r="AH477" i="1" s="1"/>
  <c r="AI477" i="1" s="1"/>
  <c r="AG433" i="1"/>
  <c r="AH433" i="1" s="1"/>
  <c r="AI433" i="1" s="1"/>
  <c r="AJ433" i="1" s="1"/>
  <c r="AG220" i="1"/>
  <c r="AH220" i="1" s="1"/>
  <c r="AI220" i="1" s="1"/>
  <c r="AG145" i="1"/>
  <c r="AH145" i="1" s="1"/>
  <c r="AI145" i="1" s="1"/>
  <c r="AK145" i="1" s="1"/>
  <c r="AG383" i="1"/>
  <c r="AH383" i="1" s="1"/>
  <c r="AI383" i="1" s="1"/>
  <c r="AG14" i="1"/>
  <c r="AH14" i="1" s="1"/>
  <c r="AI14" i="1" s="1"/>
  <c r="AG150" i="1"/>
  <c r="AH150" i="1" s="1"/>
  <c r="AI150" i="1" s="1"/>
  <c r="AG210" i="1"/>
  <c r="AH210" i="1" s="1"/>
  <c r="AI210" i="1" s="1"/>
  <c r="AK210" i="1" s="1"/>
  <c r="AJ99" i="1"/>
  <c r="AK99" i="1"/>
  <c r="AJ492" i="1"/>
  <c r="AK492" i="1"/>
  <c r="AK33" i="1"/>
  <c r="AJ480" i="1"/>
  <c r="AJ268" i="1"/>
  <c r="AJ222" i="1"/>
  <c r="AK222" i="1"/>
  <c r="AJ250" i="1"/>
  <c r="AK250" i="1"/>
  <c r="AJ386" i="1"/>
  <c r="AK386" i="1"/>
  <c r="AJ19" i="1"/>
  <c r="AK19" i="1"/>
  <c r="AJ336" i="1"/>
  <c r="AJ281" i="1"/>
  <c r="AK281" i="1"/>
  <c r="AJ417" i="1"/>
  <c r="AK417" i="1"/>
  <c r="AJ489" i="1"/>
  <c r="AK489" i="1"/>
  <c r="AJ80" i="1"/>
  <c r="AJ286" i="1"/>
  <c r="AK286" i="1"/>
  <c r="AJ470" i="1"/>
  <c r="AK470" i="1"/>
  <c r="AJ228" i="1"/>
  <c r="AJ52" i="1"/>
  <c r="AK52" i="1"/>
  <c r="AK306" i="1"/>
  <c r="AJ306" i="1"/>
  <c r="AJ53" i="1"/>
  <c r="AK53" i="1"/>
  <c r="AK71" i="1"/>
  <c r="AJ265" i="1"/>
  <c r="AK265" i="1"/>
  <c r="AJ298" i="1"/>
  <c r="AK298" i="1"/>
  <c r="AJ242" i="1"/>
  <c r="AK242" i="1"/>
  <c r="AK278" i="1"/>
  <c r="AJ45" i="1"/>
  <c r="AK7" i="1"/>
  <c r="AJ151" i="1"/>
  <c r="AK151" i="1"/>
  <c r="AK154" i="1"/>
  <c r="AK379" i="1"/>
  <c r="AJ42" i="1"/>
  <c r="AK42" i="1"/>
  <c r="AK308" i="1"/>
  <c r="AJ389" i="1"/>
  <c r="AJ241" i="1"/>
  <c r="AK241" i="1"/>
  <c r="AK395" i="1"/>
  <c r="AJ110" i="1"/>
  <c r="AK110" i="1"/>
  <c r="AJ38" i="1"/>
  <c r="AK38" i="1"/>
  <c r="AJ243" i="1"/>
  <c r="AJ221" i="1"/>
  <c r="AK221" i="1"/>
  <c r="AK322" i="1"/>
  <c r="AJ322" i="1"/>
  <c r="AJ272" i="1"/>
  <c r="AK272" i="1"/>
  <c r="AK479" i="1"/>
  <c r="AJ413" i="1"/>
  <c r="AK413" i="1"/>
  <c r="AK407" i="1"/>
  <c r="AJ407" i="1"/>
  <c r="AJ138" i="1"/>
  <c r="AK138" i="1"/>
  <c r="AK77" i="1"/>
  <c r="AJ284" i="1"/>
  <c r="AJ64" i="1"/>
  <c r="AK64" i="1"/>
  <c r="AJ223" i="1"/>
  <c r="AK223" i="1"/>
  <c r="AJ257" i="1"/>
  <c r="AK257" i="1"/>
  <c r="AJ280" i="1"/>
  <c r="AJ430" i="1"/>
  <c r="AK335" i="1"/>
  <c r="AK488" i="1"/>
  <c r="AJ169" i="1"/>
  <c r="AK169" i="1"/>
  <c r="AK419" i="1"/>
  <c r="AJ460" i="1"/>
  <c r="AK355" i="1"/>
  <c r="AJ218" i="1"/>
  <c r="AK218" i="1"/>
  <c r="AJ12" i="1"/>
  <c r="AK12" i="1"/>
  <c r="AJ135" i="1"/>
  <c r="AK135" i="1"/>
  <c r="AJ95" i="1"/>
  <c r="AJ393" i="1"/>
  <c r="AK393" i="1"/>
  <c r="AJ472" i="1"/>
  <c r="AJ90" i="1"/>
  <c r="AJ209" i="1"/>
  <c r="AK209" i="1"/>
  <c r="AK288" i="1"/>
  <c r="AK35" i="1"/>
  <c r="AJ240" i="1"/>
  <c r="AK240" i="1"/>
  <c r="AJ390" i="1"/>
  <c r="AK390" i="1"/>
  <c r="AJ16" i="1"/>
  <c r="AJ55" i="1"/>
  <c r="AK55" i="1"/>
  <c r="AJ219" i="1"/>
  <c r="AK219" i="1"/>
  <c r="AJ149" i="1"/>
  <c r="AK149" i="1"/>
  <c r="AK490" i="1"/>
  <c r="AK397" i="1"/>
  <c r="AJ329" i="1"/>
  <c r="AK329" i="1"/>
  <c r="AK481" i="1"/>
  <c r="AJ147" i="1" l="1"/>
  <c r="AJ403" i="1"/>
  <c r="AK68" i="1"/>
  <c r="AJ83" i="1"/>
  <c r="AJ196" i="1"/>
  <c r="AJ295" i="1"/>
  <c r="AK431" i="1"/>
  <c r="AJ208" i="1"/>
  <c r="AK425" i="1"/>
  <c r="AJ249" i="1"/>
  <c r="AK339" i="1"/>
  <c r="AK262" i="1"/>
  <c r="AK231" i="1"/>
  <c r="AK148" i="1"/>
  <c r="AK165" i="1"/>
  <c r="AK371" i="1"/>
  <c r="AJ51" i="1"/>
  <c r="AJ451" i="1"/>
  <c r="AK26" i="1"/>
  <c r="AJ381" i="1"/>
  <c r="AJ436" i="1"/>
  <c r="AK420" i="1"/>
  <c r="AK452" i="1"/>
  <c r="AJ275" i="1"/>
  <c r="AJ247" i="1"/>
  <c r="AJ69" i="1"/>
  <c r="AK129" i="1"/>
  <c r="AJ29" i="1"/>
  <c r="AK270" i="1"/>
  <c r="AK384" i="1"/>
  <c r="AK412" i="1"/>
  <c r="AK347" i="1"/>
  <c r="AJ201" i="1"/>
  <c r="AK15" i="1"/>
  <c r="AK213" i="1"/>
  <c r="AJ105" i="1"/>
  <c r="AJ494" i="1"/>
  <c r="AK11" i="1"/>
  <c r="AK178" i="1"/>
  <c r="AJ111" i="1"/>
  <c r="AK498" i="1"/>
  <c r="AK307" i="1"/>
  <c r="AK305" i="1"/>
  <c r="AJ86" i="1"/>
  <c r="AK394" i="1"/>
  <c r="AK367" i="1"/>
  <c r="AK309" i="1"/>
  <c r="AK61" i="1"/>
  <c r="AK289" i="1"/>
  <c r="AK260" i="1"/>
  <c r="AK41" i="1"/>
  <c r="AJ471" i="1"/>
  <c r="AJ145" i="1"/>
  <c r="AK74" i="1"/>
  <c r="AJ226" i="1"/>
  <c r="AJ207" i="1"/>
  <c r="AJ300" i="1"/>
  <c r="AK157" i="1"/>
  <c r="AJ179" i="1"/>
  <c r="AK195" i="1"/>
  <c r="AK137" i="1"/>
  <c r="AK313" i="1"/>
  <c r="AK279" i="1"/>
  <c r="AK290" i="1"/>
  <c r="AK100" i="1"/>
  <c r="AJ108" i="1"/>
  <c r="AK353" i="1"/>
  <c r="AK193" i="1"/>
  <c r="AK8" i="1"/>
  <c r="AK358" i="1"/>
  <c r="AK333" i="1"/>
  <c r="AJ311" i="1"/>
  <c r="AJ378" i="1"/>
  <c r="AK246" i="1"/>
  <c r="AK428" i="1"/>
  <c r="AK123" i="1"/>
  <c r="AK235" i="1"/>
  <c r="AK27" i="1"/>
  <c r="AJ478" i="1"/>
  <c r="AK264" i="1"/>
  <c r="AJ476" i="1"/>
  <c r="AK251" i="1"/>
  <c r="AK422" i="1"/>
  <c r="AJ172" i="1"/>
  <c r="AK28" i="1"/>
  <c r="AK462" i="1"/>
  <c r="AK6" i="1"/>
  <c r="AJ6" i="1"/>
  <c r="AK273" i="1"/>
  <c r="AJ299" i="1"/>
  <c r="AK332" i="1"/>
  <c r="AJ175" i="1"/>
  <c r="AK89" i="1"/>
  <c r="AK359" i="1"/>
  <c r="AK385" i="1"/>
  <c r="AJ227" i="1"/>
  <c r="AK360" i="1"/>
  <c r="AK416" i="1"/>
  <c r="AK405" i="1"/>
  <c r="AJ245" i="1"/>
  <c r="AJ187" i="1"/>
  <c r="AK187" i="1"/>
  <c r="AJ446" i="1"/>
  <c r="AK446" i="1"/>
  <c r="AJ282" i="1"/>
  <c r="AK282" i="1"/>
  <c r="AJ482" i="1"/>
  <c r="AK482" i="1"/>
  <c r="AJ24" i="1"/>
  <c r="AJ98" i="1"/>
  <c r="AK98" i="1"/>
  <c r="AJ46" i="1"/>
  <c r="AK46" i="1"/>
  <c r="AJ409" i="1"/>
  <c r="AK409" i="1"/>
  <c r="AK204" i="1"/>
  <c r="AJ204" i="1"/>
  <c r="AK421" i="1"/>
  <c r="AJ421" i="1"/>
  <c r="AJ91" i="1"/>
  <c r="AK91" i="1"/>
  <c r="AK102" i="1"/>
  <c r="AJ102" i="1"/>
  <c r="AK440" i="1"/>
  <c r="AJ440" i="1"/>
  <c r="AJ79" i="1"/>
  <c r="AK79" i="1"/>
  <c r="AJ383" i="1"/>
  <c r="AK383" i="1"/>
  <c r="AK202" i="1"/>
  <c r="AJ202" i="1"/>
  <c r="AJ87" i="1"/>
  <c r="AK87" i="1"/>
  <c r="AK164" i="1"/>
  <c r="AJ164" i="1"/>
  <c r="AJ124" i="1"/>
  <c r="AK124" i="1"/>
  <c r="AK144" i="1"/>
  <c r="AJ144" i="1"/>
  <c r="AK363" i="1"/>
  <c r="AJ363" i="1"/>
  <c r="AJ362" i="1"/>
  <c r="AK362" i="1"/>
  <c r="AJ22" i="1"/>
  <c r="AK466" i="1"/>
  <c r="AJ139" i="1"/>
  <c r="AK269" i="1"/>
  <c r="AJ364" i="1"/>
  <c r="AJ373" i="1"/>
  <c r="AJ62" i="1"/>
  <c r="AJ143" i="1"/>
  <c r="AK484" i="1"/>
  <c r="AK414" i="1"/>
  <c r="AJ107" i="1"/>
  <c r="AJ37" i="1"/>
  <c r="AK258" i="1"/>
  <c r="AJ234" i="1"/>
  <c r="AJ117" i="1"/>
  <c r="AK401" i="1"/>
  <c r="AJ439" i="1"/>
  <c r="AK382" i="1"/>
  <c r="AK9" i="1"/>
  <c r="AJ408" i="1"/>
  <c r="AK496" i="1"/>
  <c r="AK173" i="1"/>
  <c r="AJ78" i="1"/>
  <c r="AJ380" i="1"/>
  <c r="AK198" i="1"/>
  <c r="AK211" i="1"/>
  <c r="AJ487" i="1"/>
  <c r="AJ463" i="1"/>
  <c r="AJ326" i="1"/>
  <c r="AJ467" i="1"/>
  <c r="AK424" i="1"/>
  <c r="AK113" i="1"/>
  <c r="AK159" i="1"/>
  <c r="AK34" i="1"/>
  <c r="AK406" i="1"/>
  <c r="AK212" i="1"/>
  <c r="AK465" i="1"/>
  <c r="AJ411" i="1"/>
  <c r="AJ128" i="1"/>
  <c r="AK345" i="1"/>
  <c r="AK120" i="1"/>
  <c r="AK133" i="1"/>
  <c r="AK63" i="1"/>
  <c r="AK473" i="1"/>
  <c r="AK60" i="1"/>
  <c r="AJ316" i="1"/>
  <c r="AK330" i="1"/>
  <c r="AJ215" i="1"/>
  <c r="AK215" i="1"/>
  <c r="AK292" i="1"/>
  <c r="AJ292" i="1"/>
  <c r="AJ93" i="1"/>
  <c r="AK93" i="1"/>
  <c r="AJ375" i="1"/>
  <c r="AK375" i="1"/>
  <c r="AK134" i="1"/>
  <c r="AJ134" i="1"/>
  <c r="AK443" i="1"/>
  <c r="AJ443" i="1"/>
  <c r="AJ158" i="1"/>
  <c r="AK158" i="1"/>
  <c r="AJ153" i="1"/>
  <c r="AK153" i="1"/>
  <c r="AK445" i="1"/>
  <c r="AJ445" i="1"/>
  <c r="AJ101" i="1"/>
  <c r="AK101" i="1"/>
  <c r="AJ5" i="1"/>
  <c r="AK5" i="1"/>
  <c r="AJ255" i="1"/>
  <c r="AK255" i="1"/>
  <c r="AJ197" i="1"/>
  <c r="AK197" i="1"/>
  <c r="AJ183" i="1"/>
  <c r="AK183" i="1"/>
  <c r="AJ450" i="1"/>
  <c r="AK450" i="1"/>
  <c r="AK122" i="1"/>
  <c r="AJ122" i="1"/>
  <c r="AJ233" i="1"/>
  <c r="AK233" i="1"/>
  <c r="AJ103" i="1"/>
  <c r="AK103" i="1"/>
  <c r="AK166" i="1"/>
  <c r="AJ166" i="1"/>
  <c r="AJ4" i="1"/>
  <c r="AK4" i="1"/>
  <c r="AJ266" i="1"/>
  <c r="AK266" i="1"/>
  <c r="AK410" i="1"/>
  <c r="AJ410" i="1"/>
  <c r="AJ188" i="1"/>
  <c r="AK188" i="1"/>
  <c r="AJ21" i="1"/>
  <c r="AK21" i="1"/>
  <c r="AJ182" i="1"/>
  <c r="AK182" i="1"/>
  <c r="AJ191" i="1"/>
  <c r="AK191" i="1"/>
  <c r="AK44" i="1"/>
  <c r="AJ44" i="1"/>
  <c r="AJ58" i="1"/>
  <c r="AK58" i="1"/>
  <c r="AK356" i="1"/>
  <c r="AJ356" i="1"/>
  <c r="AK121" i="1"/>
  <c r="AJ121" i="1"/>
  <c r="AJ475" i="1"/>
  <c r="AK475" i="1"/>
  <c r="AK40" i="1"/>
  <c r="AJ40" i="1"/>
  <c r="AJ256" i="1"/>
  <c r="AK256" i="1"/>
  <c r="AK232" i="1"/>
  <c r="AJ232" i="1"/>
  <c r="AK432" i="1"/>
  <c r="AJ432" i="1"/>
  <c r="AJ118" i="1"/>
  <c r="AK118" i="1"/>
  <c r="AK39" i="1"/>
  <c r="AJ39" i="1"/>
  <c r="AJ170" i="1"/>
  <c r="AK170" i="1"/>
  <c r="AK297" i="1"/>
  <c r="AJ297" i="1"/>
  <c r="AK85" i="1"/>
  <c r="AJ85" i="1"/>
  <c r="AK162" i="1"/>
  <c r="AJ162" i="1"/>
  <c r="AJ174" i="1"/>
  <c r="AK174" i="1"/>
  <c r="AJ474" i="1"/>
  <c r="AK474" i="1"/>
  <c r="AK185" i="1"/>
  <c r="AJ185" i="1"/>
  <c r="AK477" i="1"/>
  <c r="AJ477" i="1"/>
  <c r="AJ163" i="1"/>
  <c r="AK163" i="1"/>
  <c r="AK54" i="1"/>
  <c r="AJ54" i="1"/>
  <c r="AJ361" i="1"/>
  <c r="AK361" i="1"/>
  <c r="AJ81" i="1"/>
  <c r="AK81" i="1"/>
  <c r="AJ17" i="1"/>
  <c r="AK17" i="1"/>
  <c r="AK59" i="1"/>
  <c r="AJ59" i="1"/>
  <c r="AK136" i="1"/>
  <c r="AJ136" i="1"/>
  <c r="AJ14" i="1"/>
  <c r="AK14" i="1"/>
  <c r="AK171" i="1"/>
  <c r="AJ171" i="1"/>
  <c r="AK402" i="1"/>
  <c r="AJ402" i="1"/>
  <c r="AJ30" i="1"/>
  <c r="AK30" i="1"/>
  <c r="AJ3" i="1"/>
  <c r="AK3" i="1"/>
  <c r="AK486" i="1"/>
  <c r="AJ486" i="1"/>
  <c r="AK388" i="1"/>
  <c r="AJ388" i="1"/>
  <c r="AJ254" i="1"/>
  <c r="AK254" i="1"/>
  <c r="AJ455" i="1"/>
  <c r="AK455" i="1"/>
  <c r="AJ125" i="1"/>
  <c r="AK125" i="1"/>
  <c r="AJ104" i="1"/>
  <c r="AK104" i="1"/>
  <c r="AJ119" i="1"/>
  <c r="AK119" i="1"/>
  <c r="AJ253" i="1"/>
  <c r="AK253" i="1"/>
  <c r="AJ449" i="1"/>
  <c r="AK315" i="1"/>
  <c r="AJ36" i="1"/>
  <c r="AJ49" i="1"/>
  <c r="AJ392" i="1"/>
  <c r="AJ67" i="1"/>
  <c r="AJ190" i="1"/>
  <c r="AJ167" i="1"/>
  <c r="AJ84" i="1"/>
  <c r="AK493" i="1"/>
  <c r="AK203" i="1"/>
  <c r="AK437" i="1"/>
  <c r="AK230" i="1"/>
  <c r="AJ404" i="1"/>
  <c r="AJ94" i="1"/>
  <c r="AK189" i="1"/>
  <c r="AK469" i="1"/>
  <c r="AJ70" i="1"/>
  <c r="AK301" i="1"/>
  <c r="AJ97" i="1"/>
  <c r="AJ20" i="1"/>
  <c r="AJ346" i="1"/>
  <c r="AK261" i="1"/>
  <c r="AK433" i="1"/>
  <c r="AJ82" i="1"/>
  <c r="AJ448" i="1"/>
  <c r="AK205" i="1"/>
  <c r="AJ458" i="1"/>
  <c r="AJ318" i="1"/>
  <c r="AJ459" i="1"/>
  <c r="AK56" i="1"/>
  <c r="AK485" i="1"/>
  <c r="AJ426" i="1"/>
  <c r="AJ429" i="1"/>
  <c r="AJ442" i="1"/>
  <c r="AK130" i="1"/>
  <c r="AJ387" i="1"/>
  <c r="AK303" i="1"/>
  <c r="AK23" i="1"/>
  <c r="AK283" i="1"/>
  <c r="AK319" i="1"/>
  <c r="AK168" i="1"/>
  <c r="AK88" i="1"/>
  <c r="AJ200" i="1"/>
  <c r="AJ365" i="1"/>
  <c r="AK291" i="1"/>
  <c r="AK31" i="1"/>
  <c r="AJ328" i="1"/>
  <c r="AK112" i="1"/>
  <c r="AJ456" i="1"/>
  <c r="AJ142" i="1"/>
  <c r="AK435" i="1"/>
  <c r="AJ274" i="1"/>
  <c r="AJ296" i="1"/>
  <c r="AJ252" i="1"/>
  <c r="AJ141" i="1"/>
  <c r="AK276" i="1"/>
  <c r="AJ276" i="1"/>
  <c r="AK468" i="1"/>
  <c r="AJ468" i="1"/>
  <c r="AJ106" i="1"/>
  <c r="AK106" i="1"/>
  <c r="AK161" i="1"/>
  <c r="AJ161" i="1"/>
  <c r="AJ391" i="1"/>
  <c r="AK391" i="1"/>
  <c r="AK491" i="1"/>
  <c r="AJ491" i="1"/>
  <c r="AJ229" i="1"/>
  <c r="AK229" i="1"/>
  <c r="AK438" i="1"/>
  <c r="AJ438" i="1"/>
  <c r="AK92" i="1"/>
  <c r="AJ92" i="1"/>
  <c r="AK75" i="1"/>
  <c r="AJ75" i="1"/>
  <c r="AK238" i="1"/>
  <c r="AJ238" i="1"/>
  <c r="AJ10" i="1"/>
  <c r="AK10" i="1"/>
  <c r="AJ377" i="1"/>
  <c r="AK377" i="1"/>
  <c r="AJ259" i="1"/>
  <c r="AK259" i="1"/>
  <c r="AK96" i="1"/>
  <c r="AJ96" i="1"/>
  <c r="AJ483" i="1"/>
  <c r="AK483" i="1"/>
  <c r="AJ109" i="1"/>
  <c r="AK109" i="1"/>
  <c r="AJ312" i="1"/>
  <c r="AK312" i="1"/>
  <c r="AJ150" i="1"/>
  <c r="AK150" i="1"/>
  <c r="AK351" i="1"/>
  <c r="AJ351" i="1"/>
  <c r="AJ25" i="1"/>
  <c r="AK25" i="1"/>
  <c r="AK398" i="1"/>
  <c r="AJ398" i="1"/>
  <c r="AJ376" i="1"/>
  <c r="AK376" i="1"/>
  <c r="AJ327" i="1"/>
  <c r="AK327" i="1"/>
  <c r="AJ220" i="1"/>
  <c r="AK220" i="1"/>
  <c r="AK267" i="1"/>
  <c r="AJ267" i="1"/>
  <c r="AK340" i="1"/>
  <c r="AJ340" i="1"/>
  <c r="AK18" i="1"/>
  <c r="AJ18" i="1"/>
  <c r="AJ48" i="1"/>
  <c r="AK48" i="1"/>
  <c r="AK310" i="1"/>
  <c r="AJ310" i="1"/>
  <c r="AJ156" i="1"/>
  <c r="AK156" i="1"/>
  <c r="AJ116" i="1"/>
  <c r="AK116" i="1"/>
  <c r="AK399" i="1"/>
  <c r="AJ399" i="1"/>
  <c r="AJ217" i="1"/>
  <c r="AK217" i="1"/>
  <c r="AK334" i="1"/>
  <c r="AJ334" i="1"/>
  <c r="AJ457" i="1"/>
  <c r="AK457" i="1"/>
  <c r="AK293" i="1"/>
  <c r="AJ293" i="1"/>
  <c r="AJ271" i="1"/>
  <c r="AK271" i="1"/>
  <c r="AK13" i="1"/>
  <c r="AJ13" i="1"/>
  <c r="AJ194" i="1"/>
  <c r="AK194" i="1"/>
  <c r="AJ127" i="1"/>
  <c r="AK127" i="1"/>
  <c r="AJ132" i="1"/>
  <c r="AK132" i="1"/>
  <c r="AJ237" i="1"/>
  <c r="AK237" i="1"/>
  <c r="AK499" i="1"/>
  <c r="AJ499" i="1"/>
  <c r="AK331" i="1"/>
  <c r="AJ331" i="1"/>
  <c r="AJ434" i="1"/>
  <c r="AK325" i="1"/>
  <c r="AK314" i="1"/>
  <c r="AK423" i="1"/>
  <c r="AJ50" i="1"/>
  <c r="AK341" i="1"/>
  <c r="AJ348" i="1"/>
  <c r="AJ369" i="1"/>
  <c r="AJ263" i="1"/>
  <c r="AK263" i="1"/>
  <c r="AJ192" i="1"/>
  <c r="AK192" i="1"/>
  <c r="AJ152" i="1"/>
  <c r="AK152" i="1"/>
  <c r="AJ441" i="1"/>
  <c r="AK441" i="1"/>
  <c r="AJ43" i="1"/>
  <c r="AK43" i="1"/>
  <c r="AK366" i="1"/>
  <c r="AJ366" i="1"/>
  <c r="AK357" i="1"/>
  <c r="AK321" i="1"/>
  <c r="AJ294" i="1"/>
  <c r="AJ453" i="1"/>
  <c r="AJ317" i="1"/>
  <c r="AJ324" i="1"/>
  <c r="AJ239" i="1"/>
  <c r="AJ216" i="1"/>
  <c r="AK216" i="1"/>
  <c r="AJ224" i="1"/>
  <c r="AK224" i="1"/>
  <c r="AK349" i="1"/>
  <c r="AJ248" i="1"/>
  <c r="AJ210" i="1"/>
  <c r="AJ225" i="1"/>
  <c r="AJ184" i="1"/>
  <c r="AK184" i="1"/>
  <c r="AJ354" i="1"/>
  <c r="AK354" i="1"/>
  <c r="AJ32" i="1"/>
  <c r="AK32" i="1"/>
  <c r="AJ214" i="1"/>
  <c r="AK214" i="1"/>
  <c r="AK427" i="1"/>
  <c r="AJ427" i="1"/>
  <c r="AK415" i="1"/>
  <c r="AJ415" i="1"/>
  <c r="AJ368" i="1"/>
  <c r="AK368" i="1"/>
  <c r="AJ464" i="1"/>
  <c r="AK464" i="1"/>
  <c r="AK343" i="1"/>
  <c r="AJ343" i="1"/>
  <c r="AJ342" i="1"/>
  <c r="AJ180" i="1"/>
  <c r="AK146" i="1"/>
  <c r="AK372" i="1"/>
  <c r="AJ277" i="1"/>
  <c r="AK277" i="1"/>
  <c r="AJ244" i="1"/>
  <c r="AK244" i="1"/>
  <c r="AK302" i="1"/>
  <c r="AJ302" i="1"/>
  <c r="AK444" i="1"/>
  <c r="AJ444" i="1"/>
  <c r="AK447" i="1"/>
  <c r="AJ447" i="1"/>
  <c r="AJ206" i="1"/>
  <c r="AK206" i="1"/>
  <c r="AJ177" i="1"/>
  <c r="AK177" i="1"/>
  <c r="AK350" i="1"/>
  <c r="AJ350" i="1"/>
  <c r="AK338" i="1"/>
  <c r="AJ338" i="1"/>
  <c r="AJ76" i="1"/>
  <c r="AK76" i="1"/>
  <c r="AJ115" i="1"/>
  <c r="AK115" i="1"/>
  <c r="AK454" i="1"/>
  <c r="AJ181" i="1"/>
  <c r="AK114" i="1"/>
  <c r="AJ374" i="1"/>
  <c r="AJ140" i="1"/>
  <c r="AJ73" i="1"/>
  <c r="AJ304" i="1"/>
  <c r="AJ337" i="1"/>
  <c r="AK337" i="1"/>
  <c r="AJ57" i="1"/>
  <c r="AK57" i="1"/>
  <c r="AJ461" i="1"/>
  <c r="AK461" i="1"/>
  <c r="AJ199" i="1"/>
  <c r="AK199" i="1"/>
  <c r="AJ287" i="1"/>
  <c r="AK287" i="1"/>
  <c r="AK352" i="1"/>
  <c r="AJ320" i="1"/>
  <c r="AK495" i="1"/>
  <c r="AK323" i="1"/>
  <c r="AJ72" i="1"/>
  <c r="AJ160" i="1"/>
  <c r="AJ236" i="1"/>
  <c r="AJ285" i="1"/>
  <c r="AJ370" i="1"/>
  <c r="AJ47" i="1"/>
  <c r="AJ344" i="1"/>
  <c r="AK344" i="1"/>
  <c r="AK186" i="1"/>
  <c r="AK176" i="1"/>
  <c r="AK66" i="1"/>
  <c r="AK497" i="1"/>
  <c r="AK131" i="1"/>
  <c r="AK155" i="1"/>
  <c r="AK400" i="1"/>
  <c r="AK65" i="1"/>
  <c r="AK126" i="1"/>
  <c r="AK396" i="1"/>
  <c r="AK418" i="1"/>
</calcChain>
</file>

<file path=xl/sharedStrings.xml><?xml version="1.0" encoding="utf-8"?>
<sst xmlns="http://schemas.openxmlformats.org/spreadsheetml/2006/main" count="20183" uniqueCount="3302">
  <si>
    <t>name</t>
  </si>
  <si>
    <t>rating</t>
  </si>
  <si>
    <t>Jaylen Adams</t>
  </si>
  <si>
    <t>https://www.2kratings.com/wp-content/uploads/NBA-Player-33x33.png</t>
  </si>
  <si>
    <t>6"2'</t>
  </si>
  <si>
    <t>Trae Young</t>
  </si>
  <si>
    <t>Alex Poythress</t>
  </si>
  <si>
    <t>6"7'</t>
  </si>
  <si>
    <t>Kent Bazemore</t>
  </si>
  <si>
    <t>6"5'</t>
  </si>
  <si>
    <t>Deyonta Davis</t>
  </si>
  <si>
    <t>6"10'</t>
  </si>
  <si>
    <t>Taurean Prince</t>
  </si>
  <si>
    <t>6"8'</t>
  </si>
  <si>
    <t>Miles Plumlee</t>
  </si>
  <si>
    <t>6"11'</t>
  </si>
  <si>
    <t>John Collins</t>
  </si>
  <si>
    <t>Justin Anderson</t>
  </si>
  <si>
    <t>6"6'</t>
  </si>
  <si>
    <t>Dewayne Dedmon</t>
  </si>
  <si>
    <t>7"0'</t>
  </si>
  <si>
    <t>DeAndre Bembry</t>
  </si>
  <si>
    <t>Omari Spellman</t>
  </si>
  <si>
    <t>6"9'</t>
  </si>
  <si>
    <t>Vince Carter</t>
  </si>
  <si>
    <t>Kevin Huerter</t>
  </si>
  <si>
    <t>Alex Len</t>
  </si>
  <si>
    <t>7"1'</t>
  </si>
  <si>
    <t>R.J. Hunter</t>
  </si>
  <si>
    <t>Kyrie Irving</t>
  </si>
  <si>
    <t>6"3'</t>
  </si>
  <si>
    <t>P.J. Dozier</t>
  </si>
  <si>
    <t>Jaylen Brown</t>
  </si>
  <si>
    <t>Guerschon Yabusele</t>
  </si>
  <si>
    <t>Jayson Tatum</t>
  </si>
  <si>
    <t>Semi Ojeleye</t>
  </si>
  <si>
    <t>Daniel Theis</t>
  </si>
  <si>
    <t>Greg Monroe</t>
  </si>
  <si>
    <t>Al Horford</t>
  </si>
  <si>
    <t>Brad Wanamaker</t>
  </si>
  <si>
    <t>6"4'</t>
  </si>
  <si>
    <t>Robert Williams</t>
  </si>
  <si>
    <t>Aron Baynes</t>
  </si>
  <si>
    <t>Terry Rozier</t>
  </si>
  <si>
    <t>Marcus Smart</t>
  </si>
  <si>
    <t>Marcus Morris Sr</t>
  </si>
  <si>
    <t>Gordon Hayward</t>
  </si>
  <si>
    <t>Theo Pinson</t>
  </si>
  <si>
    <t>DAngelo Russell</t>
  </si>
  <si>
    <t>Treveon Graham</t>
  </si>
  <si>
    <t>Joe Harris</t>
  </si>
  <si>
    <t>Jared Dudley</t>
  </si>
  <si>
    <t>DeMarre Carroll</t>
  </si>
  <si>
    <t>Dzanan Musa</t>
  </si>
  <si>
    <t>Alan Williams</t>
  </si>
  <si>
    <t>Rondae Hollis-Jefferson</t>
  </si>
  <si>
    <t>Jarrett Allen</t>
  </si>
  <si>
    <t>Allen Crabbe</t>
  </si>
  <si>
    <t>Rodions Kurucs</t>
  </si>
  <si>
    <t>Shabazz Napier</t>
  </si>
  <si>
    <t>6"1'</t>
  </si>
  <si>
    <t>Ed Davis</t>
  </si>
  <si>
    <t>Caris LeVert</t>
  </si>
  <si>
    <t>Spencer Dinwiddie</t>
  </si>
  <si>
    <t>J.P. Macura</t>
  </si>
  <si>
    <t>Kemba Walker</t>
  </si>
  <si>
    <t>Joe Chealey</t>
  </si>
  <si>
    <t>Jeremy Lamb</t>
  </si>
  <si>
    <t>Devonte Graham</t>
  </si>
  <si>
    <t>Michael Kidd-Gilchrist</t>
  </si>
  <si>
    <t>Shelvin Mack</t>
  </si>
  <si>
    <t>Marvin Williams</t>
  </si>
  <si>
    <t>Dwayne Bacon</t>
  </si>
  <si>
    <t>Cody Zeller</t>
  </si>
  <si>
    <t>Miles Bridges</t>
  </si>
  <si>
    <t>Malik Monk</t>
  </si>
  <si>
    <t>Frank Kaminsky</t>
  </si>
  <si>
    <t>Bismack Biyombo</t>
  </si>
  <si>
    <t>Nicolas Batum</t>
  </si>
  <si>
    <t>Willy Hernangomez</t>
  </si>
  <si>
    <t>Tony Parker</t>
  </si>
  <si>
    <t>Brandon Sampson</t>
  </si>
  <si>
    <t>Kris Dunn</t>
  </si>
  <si>
    <t>Walter Lemon Jr.</t>
  </si>
  <si>
    <t>Zach LaVine</t>
  </si>
  <si>
    <t>Rawle Alkins</t>
  </si>
  <si>
    <t>Otto Porter Jr.</t>
  </si>
  <si>
    <t>JaKarr Sampson</t>
  </si>
  <si>
    <t>Lauri Markkanen</t>
  </si>
  <si>
    <t>Timothe Luwawu-Cabarrot</t>
  </si>
  <si>
    <t>Robin Lopez</t>
  </si>
  <si>
    <t>Wayne Selden Jr.</t>
  </si>
  <si>
    <t>Chandler Hutchison</t>
  </si>
  <si>
    <t>Antonio Blakeney</t>
  </si>
  <si>
    <t>Ryan Arcidiacono</t>
  </si>
  <si>
    <t>Shaquille Harrison</t>
  </si>
  <si>
    <t>Cristiano Felicio</t>
  </si>
  <si>
    <t>Denzel Valentine</t>
  </si>
  <si>
    <t>Wendell Carter Jr.</t>
  </si>
  <si>
    <t>Deng Adel</t>
  </si>
  <si>
    <t>Jordan Clarkson</t>
  </si>
  <si>
    <t>Jaron Blossomgame</t>
  </si>
  <si>
    <t>J.R. Smith</t>
  </si>
  <si>
    <t>Channing Frye</t>
  </si>
  <si>
    <t>Nik Stauskas</t>
  </si>
  <si>
    <t>Kevin Love</t>
  </si>
  <si>
    <t>Marquese Chriss</t>
  </si>
  <si>
    <t>Tristan Thompson</t>
  </si>
  <si>
    <t>Brandon Knight</t>
  </si>
  <si>
    <t>Matthew Dellavedova</t>
  </si>
  <si>
    <t>David Nwaba</t>
  </si>
  <si>
    <t>Cedi Osman</t>
  </si>
  <si>
    <t>Ante Zizic</t>
  </si>
  <si>
    <t>John Henson</t>
  </si>
  <si>
    <t>Collin Sexton</t>
  </si>
  <si>
    <t>Larry Nance Jr.</t>
  </si>
  <si>
    <t>Daryl Macon</t>
  </si>
  <si>
    <t>J.J. Barea</t>
  </si>
  <si>
    <t>6"0'</t>
  </si>
  <si>
    <t>Kostas Antetokounmpo</t>
  </si>
  <si>
    <t>Luka Doncic</t>
  </si>
  <si>
    <t>Ryan Broekhoff</t>
  </si>
  <si>
    <t>Dorian Finney-Smith</t>
  </si>
  <si>
    <t>Justin Jackson</t>
  </si>
  <si>
    <t>Kristaps Porzingis</t>
  </si>
  <si>
    <t>7"3'</t>
  </si>
  <si>
    <t>Courtney Lee</t>
  </si>
  <si>
    <t>Salah Mejri</t>
  </si>
  <si>
    <t>7"2'</t>
  </si>
  <si>
    <t>Devin Harris</t>
  </si>
  <si>
    <t>Maxi Kleber</t>
  </si>
  <si>
    <t>Trey Burke</t>
  </si>
  <si>
    <t>Dirk Nowitzki</t>
  </si>
  <si>
    <t>Jalen Brunson</t>
  </si>
  <si>
    <t>Tim Hardaway Jr.</t>
  </si>
  <si>
    <t>Dwight Powell</t>
  </si>
  <si>
    <t>Brandon Goodwin</t>
  </si>
  <si>
    <t>Jamal Murray</t>
  </si>
  <si>
    <t>Thomas Welsh</t>
  </si>
  <si>
    <t>Gary Harris</t>
  </si>
  <si>
    <t>Jarred Vanderbilt</t>
  </si>
  <si>
    <t>Michael Porter Jr.</t>
  </si>
  <si>
    <t>Tyler Lydon</t>
  </si>
  <si>
    <t>Paul Millsap</t>
  </si>
  <si>
    <t>Torrey Craig</t>
  </si>
  <si>
    <t>Nikola Jokic</t>
  </si>
  <si>
    <t>Trey Lyles</t>
  </si>
  <si>
    <t>Juan Hernangomez</t>
  </si>
  <si>
    <t>Isaiah Thomas</t>
  </si>
  <si>
    <t>5"9'</t>
  </si>
  <si>
    <t>Monte Morris</t>
  </si>
  <si>
    <t>Mason Plumlee</t>
  </si>
  <si>
    <t>Malik Beasley</t>
  </si>
  <si>
    <t>Will Barton</t>
  </si>
  <si>
    <t>Kalin Lucas</t>
  </si>
  <si>
    <t>Reggie Jackson</t>
  </si>
  <si>
    <t>Sviatoslav Mykhailiuk</t>
  </si>
  <si>
    <t>Luke Kennard</t>
  </si>
  <si>
    <t>Khyri Thomas</t>
  </si>
  <si>
    <t>Thon Maker</t>
  </si>
  <si>
    <t>Jose Calderon</t>
  </si>
  <si>
    <t>Blake Griffin</t>
  </si>
  <si>
    <t>Isaiah Whitehead</t>
  </si>
  <si>
    <t>Andre Drummond</t>
  </si>
  <si>
    <t>Bruce Brown</t>
  </si>
  <si>
    <t>Langston Galloway</t>
  </si>
  <si>
    <t>Glenn Robinson III</t>
  </si>
  <si>
    <t>Ish Smith</t>
  </si>
  <si>
    <t>https://a.espncdn.com/combiner/i?img=/i/headshots/nba/players/full/4305.png</t>
  </si>
  <si>
    <t>Jon Leuer</t>
  </si>
  <si>
    <t>Wayne Ellington</t>
  </si>
  <si>
    <t>Zaza Pachulia</t>
  </si>
  <si>
    <t>https://a.espncdn.com/combiner/i?img=/i/headshots/nba/players/full/3913174.png</t>
  </si>
  <si>
    <t>https://a.espncdn.com/combiner/i?img=/i/headshots/nba/players/full/3989.png&amp;w=350&amp;h=254</t>
  </si>
  <si>
    <t>https://a.espncdn.com/combiner/i?img=/i/headshots/nba/players/full/6585.png</t>
  </si>
  <si>
    <t>Marcus Derrickson</t>
  </si>
  <si>
    <t>Stephen Curry</t>
  </si>
  <si>
    <t>Damion Lee</t>
  </si>
  <si>
    <t>Klay Thompson</t>
  </si>
  <si>
    <t>https://a.espncdn.com/combiner/i?img=/i/headshots/nba/players/full/6475.png</t>
  </si>
  <si>
    <t>Alfonzo McKinnie</t>
  </si>
  <si>
    <t>Kevin Durant</t>
  </si>
  <si>
    <t>Jacob Evans</t>
  </si>
  <si>
    <t>Draymond Green</t>
  </si>
  <si>
    <t>Andrew Bogut</t>
  </si>
  <si>
    <t>DeMarcus Cousins</t>
  </si>
  <si>
    <t>Quinn Cook</t>
  </si>
  <si>
    <t>Damian Jones</t>
  </si>
  <si>
    <t>Jordan Bell</t>
  </si>
  <si>
    <t>Shaun Livingston</t>
  </si>
  <si>
    <t>Jonas Jerebko</t>
  </si>
  <si>
    <t>Andre Iguodala</t>
  </si>
  <si>
    <t>Kevon Looney</t>
  </si>
  <si>
    <t>https://a.espncdn.com/combiner/i?img=/i/headshots/nba/players/full/3202.png</t>
  </si>
  <si>
    <t>https://a.espncdn.com/combiner/i?img=/i/headshots/nba/players/full/3975.png&amp;w=350&amp;h=254</t>
  </si>
  <si>
    <t>Isaiah Hartenstein</t>
  </si>
  <si>
    <t>Chris Paul</t>
  </si>
  <si>
    <t>Chris Chiozza</t>
  </si>
  <si>
    <t>James Harden</t>
  </si>
  <si>
    <t>Gary Clark</t>
  </si>
  <si>
    <t>Gerald Green</t>
  </si>
  <si>
    <t>Trevon Duval</t>
  </si>
  <si>
    <t>Kenneth Faried</t>
  </si>
  <si>
    <t>Vince Edwards</t>
  </si>
  <si>
    <t>Clint Capela</t>
  </si>
  <si>
    <t>Nene</t>
  </si>
  <si>
    <t>Iman Shumpert</t>
  </si>
  <si>
    <t>Danuel House</t>
  </si>
  <si>
    <t>P.J. Tucker</t>
  </si>
  <si>
    <t>Austin Rivers</t>
  </si>
  <si>
    <t>Eric Gordon</t>
  </si>
  <si>
    <t>https://a.espncdn.com/combiner/i?img=/i/headshots/nba/players/full/3992.png&amp;w=350&amp;h=254</t>
  </si>
  <si>
    <t>Davon Reed</t>
  </si>
  <si>
    <t>Darren Collison</t>
  </si>
  <si>
    <t>Alize Johnson</t>
  </si>
  <si>
    <t>Victor Oladipo</t>
  </si>
  <si>
    <t>Edmond Sumner</t>
  </si>
  <si>
    <t>Bojan Bogdanovic</t>
  </si>
  <si>
    <t>Aaron Holiday</t>
  </si>
  <si>
    <t>Domantas Sabonis</t>
  </si>
  <si>
    <t>Kyle OQuinn</t>
  </si>
  <si>
    <t>Myles Turner</t>
  </si>
  <si>
    <t>T.J. Leaf</t>
  </si>
  <si>
    <t>Cory Joseph</t>
  </si>
  <si>
    <t>Doug McDermott</t>
  </si>
  <si>
    <t>Wesley Matthews</t>
  </si>
  <si>
    <t>Tyreke Evans</t>
  </si>
  <si>
    <t>Thaddeus Young</t>
  </si>
  <si>
    <t>Justin Bibbs</t>
  </si>
  <si>
    <t>Patrick Beverley</t>
  </si>
  <si>
    <t>Angel Delgado</t>
  </si>
  <si>
    <t>Lou Williams</t>
  </si>
  <si>
    <t>Tyrone Wallace</t>
  </si>
  <si>
    <t>Danilo Gallinari</t>
  </si>
  <si>
    <t>Jerome Robinson</t>
  </si>
  <si>
    <t>Montrezl Harrell</t>
  </si>
  <si>
    <t>Sindarius Thornwell</t>
  </si>
  <si>
    <t>Ivica Zubac</t>
  </si>
  <si>
    <t>Johnathan Motley</t>
  </si>
  <si>
    <t>Garrett Temple</t>
  </si>
  <si>
    <t>Wilson Chandler</t>
  </si>
  <si>
    <t>Luc Mbah a Moute</t>
  </si>
  <si>
    <t>Landry Shamet</t>
  </si>
  <si>
    <t>Shai Gilgeous-Alexander</t>
  </si>
  <si>
    <t>JaMychal Green</t>
  </si>
  <si>
    <t>Jemerrio Jones</t>
  </si>
  <si>
    <t>Lonzo Ball</t>
  </si>
  <si>
    <t>Andre Ingram</t>
  </si>
  <si>
    <t>Kentavious Caldwell-Pope</t>
  </si>
  <si>
    <t>Johnathan Williams</t>
  </si>
  <si>
    <t>LeBron James</t>
  </si>
  <si>
    <t>Isaac Bonga</t>
  </si>
  <si>
    <t>Kyle Kuzma</t>
  </si>
  <si>
    <t>Alex Caruso</t>
  </si>
  <si>
    <t>JaVale McGee</t>
  </si>
  <si>
    <t>Moritz Wagner</t>
  </si>
  <si>
    <t>Mike Muscala</t>
  </si>
  <si>
    <t>Josh Hart</t>
  </si>
  <si>
    <t>Lance Stephenson</t>
  </si>
  <si>
    <t>Tyson Chandler</t>
  </si>
  <si>
    <t>Reggie Bullock</t>
  </si>
  <si>
    <t>Rajon Rondo</t>
  </si>
  <si>
    <t>Brandon Ingram</t>
  </si>
  <si>
    <t>https://a.espncdn.com/combiner/i?img=/i/headshots/nba/players/full/1966.png&amp;w=350&amp;h=254</t>
  </si>
  <si>
    <t>Julian Washburn</t>
  </si>
  <si>
    <t>Mike Conley</t>
  </si>
  <si>
    <t>Dusty Hannahs</t>
  </si>
  <si>
    <t>Avery Bradley</t>
  </si>
  <si>
    <t>Tyler Dorsey</t>
  </si>
  <si>
    <t>Chandler Parsons</t>
  </si>
  <si>
    <t>Yuta Watanabe</t>
  </si>
  <si>
    <t>Jaren Jackson Jr.</t>
  </si>
  <si>
    <t>Jevon Carter</t>
  </si>
  <si>
    <t>Jonas Valanciunas</t>
  </si>
  <si>
    <t>Bruno Caboclo</t>
  </si>
  <si>
    <t>Justin Holiday</t>
  </si>
  <si>
    <t>C.J. Miles</t>
  </si>
  <si>
    <t>Dillon Brooks</t>
  </si>
  <si>
    <t>Kyle Anderson</t>
  </si>
  <si>
    <t>Joakim Noah</t>
  </si>
  <si>
    <t>Ivan Rabb</t>
  </si>
  <si>
    <t>Delon Wright</t>
  </si>
  <si>
    <t>Duncan Robinson</t>
  </si>
  <si>
    <t>Goran Dragic</t>
  </si>
  <si>
    <t>Yante Maten</t>
  </si>
  <si>
    <t>Dwyane Wade</t>
  </si>
  <si>
    <t>Udonis Haslem</t>
  </si>
  <si>
    <t>Josh Richardson</t>
  </si>
  <si>
    <t>Ryan Anderson</t>
  </si>
  <si>
    <t>Rodney McGruder</t>
  </si>
  <si>
    <t>Hassan Whiteside</t>
  </si>
  <si>
    <t>Derrick Jones Jr.</t>
  </si>
  <si>
    <t>James Johnson</t>
  </si>
  <si>
    <t>Dion Waiters</t>
  </si>
  <si>
    <t>Justise Winslow</t>
  </si>
  <si>
    <t>Kelly Olynyk</t>
  </si>
  <si>
    <t>Bam Adebayo</t>
  </si>
  <si>
    <t>Bonzie Colson</t>
  </si>
  <si>
    <t>Eric Bledsoe</t>
  </si>
  <si>
    <t>Donte DiVincenzo</t>
  </si>
  <si>
    <t>Khris Middleton</t>
  </si>
  <si>
    <t>D.J. Wilson</t>
  </si>
  <si>
    <t>Giannis Antetokounmpo</t>
  </si>
  <si>
    <t>Sterling Brown</t>
  </si>
  <si>
    <t>Nikola Mirotic</t>
  </si>
  <si>
    <t>Tim Frazier</t>
  </si>
  <si>
    <t>Brook Lopez</t>
  </si>
  <si>
    <t>Tony Snell</t>
  </si>
  <si>
    <t>Pat Connaughton</t>
  </si>
  <si>
    <t>George Hill</t>
  </si>
  <si>
    <t>Ersan Ilyasova</t>
  </si>
  <si>
    <t>Pau Gasol</t>
  </si>
  <si>
    <t>Malcolm Brogdon</t>
  </si>
  <si>
    <t>https://a.espncdn.com/combiner/i?img=/i/headshots/nba/players/full/3032977.png</t>
  </si>
  <si>
    <t>Mitchell Creek</t>
  </si>
  <si>
    <t>Derrick Rose</t>
  </si>
  <si>
    <t>Cameron Reynolds</t>
  </si>
  <si>
    <t>Josh Okogie</t>
  </si>
  <si>
    <t>Jared Terrell</t>
  </si>
  <si>
    <t>Andrew Wiggins</t>
  </si>
  <si>
    <t>Jerryd Bayless</t>
  </si>
  <si>
    <t>Taj Gibson</t>
  </si>
  <si>
    <t>C.J. Williams</t>
  </si>
  <si>
    <t>Karl-Anthony Towns</t>
  </si>
  <si>
    <t>Keita Bates-Diop</t>
  </si>
  <si>
    <t>Anthony Tolliver</t>
  </si>
  <si>
    <t>Tyus Jones</t>
  </si>
  <si>
    <t>Luol Deng</t>
  </si>
  <si>
    <t>Gorgui Dieng</t>
  </si>
  <si>
    <t>Dario Saric</t>
  </si>
  <si>
    <t>Jeff Teague</t>
  </si>
  <si>
    <t>Robert Covington</t>
  </si>
  <si>
    <t>Trevon Bluiett</t>
  </si>
  <si>
    <t>Jrue Holiday</t>
  </si>
  <si>
    <t>Ian Clark</t>
  </si>
  <si>
    <t>ETwaun Moore</t>
  </si>
  <si>
    <t>Dairis Bertans</t>
  </si>
  <si>
    <t>Stanley Johnson</t>
  </si>
  <si>
    <t>Frank Jackson</t>
  </si>
  <si>
    <t>Anthony Davis</t>
  </si>
  <si>
    <t>Solomon Hill</t>
  </si>
  <si>
    <t>Jahlil Okafor</t>
  </si>
  <si>
    <t>Kenrich Williams</t>
  </si>
  <si>
    <t>Darius Miller</t>
  </si>
  <si>
    <t>Christian Wood</t>
  </si>
  <si>
    <t>Cheick Diallo</t>
  </si>
  <si>
    <t>Elfrid Payton</t>
  </si>
  <si>
    <t>Julius Randle</t>
  </si>
  <si>
    <t>Isaiah Hicks</t>
  </si>
  <si>
    <t>Emmanuel Mudiay</t>
  </si>
  <si>
    <t>John Jenkins</t>
  </si>
  <si>
    <t>Damyean Dotson</t>
  </si>
  <si>
    <t>Lance Thomas</t>
  </si>
  <si>
    <t>Kevin Knox</t>
  </si>
  <si>
    <t>Henry Ellenson</t>
  </si>
  <si>
    <t>Noah Vonleh</t>
  </si>
  <si>
    <t>Luke Kornet</t>
  </si>
  <si>
    <t>DeAndre Jordan</t>
  </si>
  <si>
    <t>Frank Ntilikina</t>
  </si>
  <si>
    <t>Mario Hezonja</t>
  </si>
  <si>
    <t>Kadeem Allen</t>
  </si>
  <si>
    <t>Allonzo Trier</t>
  </si>
  <si>
    <t>Mitchell Robinson</t>
  </si>
  <si>
    <t>Dennis Smith Jr.</t>
  </si>
  <si>
    <t>Donte Grantham</t>
  </si>
  <si>
    <t>Russell Westbrook</t>
  </si>
  <si>
    <t>Jawun Evans</t>
  </si>
  <si>
    <t>Andre Roberson</t>
  </si>
  <si>
    <t>Abdel Nader</t>
  </si>
  <si>
    <t>Paul George</t>
  </si>
  <si>
    <t>Deonte Burton</t>
  </si>
  <si>
    <t>Jerami Grant</t>
  </si>
  <si>
    <t>Hamidou Diallo</t>
  </si>
  <si>
    <t>Steven Adams</t>
  </si>
  <si>
    <t>Terrance Ferguson</t>
  </si>
  <si>
    <t>Raymond Felton</t>
  </si>
  <si>
    <t>Patrick Patterson</t>
  </si>
  <si>
    <t>Markieff Morris</t>
  </si>
  <si>
    <t>Dennis Schroder</t>
  </si>
  <si>
    <t>Nerlens Noel</t>
  </si>
  <si>
    <t>http://a.espncdn.com/combiner/i?img=/i/headshots/nba/players/full/3468.png</t>
  </si>
  <si>
    <t>Isaiah Briscoe</t>
  </si>
  <si>
    <t>D.J. Augustin</t>
  </si>
  <si>
    <t>Troy Caupain</t>
  </si>
  <si>
    <t>Evan Fournier</t>
  </si>
  <si>
    <t>Amile Jefferson</t>
  </si>
  <si>
    <t>Terrence Ross</t>
  </si>
  <si>
    <t>Melvin Frazier</t>
  </si>
  <si>
    <t>Aaron Gordon</t>
  </si>
  <si>
    <t>Wesley Iwundu</t>
  </si>
  <si>
    <t>Nikola Vucevic</t>
  </si>
  <si>
    <t>Michael Carter-Williams</t>
  </si>
  <si>
    <t>Jarell Martin</t>
  </si>
  <si>
    <t>Khem Birch</t>
  </si>
  <si>
    <t>Jerian Grant</t>
  </si>
  <si>
    <t>Timofey Mozgov</t>
  </si>
  <si>
    <t>Markelle Fultz</t>
  </si>
  <si>
    <t>Jonathan Isaac</t>
  </si>
  <si>
    <t>Mohamed Bamba</t>
  </si>
  <si>
    <t>Haywood Highsmith</t>
  </si>
  <si>
    <t>T.J. McConnell</t>
  </si>
  <si>
    <t>Justin Patton</t>
  </si>
  <si>
    <t>Jimmy Butler</t>
  </si>
  <si>
    <t>Jonah Bolden</t>
  </si>
  <si>
    <t>Ben Simmons</t>
  </si>
  <si>
    <t>Shake Milton</t>
  </si>
  <si>
    <t>Tobias Harris</t>
  </si>
  <si>
    <t>Zhaire Smith</t>
  </si>
  <si>
    <t>Joel Embiid</t>
  </si>
  <si>
    <t>Jonathon Simmons</t>
  </si>
  <si>
    <t>James Ennis</t>
  </si>
  <si>
    <t>Mike Scott</t>
  </si>
  <si>
    <t>Furkan Korkmaz</t>
  </si>
  <si>
    <t>Amir Johnson</t>
  </si>
  <si>
    <t>Boban Marjanovic</t>
  </si>
  <si>
    <t>J.J. Redick</t>
  </si>
  <si>
    <t>George King</t>
  </si>
  <si>
    <t>DeAnthony Melton</t>
  </si>
  <si>
    <t>Ray Spalding</t>
  </si>
  <si>
    <t>Devin Booker</t>
  </si>
  <si>
    <t>Elie Okobo</t>
  </si>
  <si>
    <t>T.J. Warren</t>
  </si>
  <si>
    <t>Jimmer Fredette</t>
  </si>
  <si>
    <t>Dragan Bender</t>
  </si>
  <si>
    <t>Deandre Ayton</t>
  </si>
  <si>
    <t>Troy Daniels</t>
  </si>
  <si>
    <t>Jamal Crawford</t>
  </si>
  <si>
    <t>Tyler Johnson</t>
  </si>
  <si>
    <t>Mikal Bridges</t>
  </si>
  <si>
    <t>Josh Jackson</t>
  </si>
  <si>
    <t>Richaun Holmes</t>
  </si>
  <si>
    <t>Kelly Oubre Jr.</t>
  </si>
  <si>
    <t>Gary Trent Jr.</t>
  </si>
  <si>
    <t>Damian Lillard</t>
  </si>
  <si>
    <t>Anfernee Simons</t>
  </si>
  <si>
    <t>C.J. McCollum</t>
  </si>
  <si>
    <t>Skal Labissiere</t>
  </si>
  <si>
    <t>Jake Layman</t>
  </si>
  <si>
    <t>Evan Turner</t>
  </si>
  <si>
    <t>Al-Farouq Aminu</t>
  </si>
  <si>
    <t>Seth Curry</t>
  </si>
  <si>
    <t>Jusuf Nurkic</t>
  </si>
  <si>
    <t>Maurice Harkless</t>
  </si>
  <si>
    <t>Zach Collins</t>
  </si>
  <si>
    <t>Rodney Hood</t>
  </si>
  <si>
    <t>Meyers Leonard</t>
  </si>
  <si>
    <t>Enes Kanter</t>
  </si>
  <si>
    <t>Cody Demps</t>
  </si>
  <si>
    <t>DeAaron Fox</t>
  </si>
  <si>
    <t>Wenyen Gabriel</t>
  </si>
  <si>
    <t>Buddy Hield</t>
  </si>
  <si>
    <t>Caleb Swanigan</t>
  </si>
  <si>
    <t>Harrison Barnes</t>
  </si>
  <si>
    <t>Troy Williams</t>
  </si>
  <si>
    <t>Marvin Bagley III</t>
  </si>
  <si>
    <t>Frank Mason</t>
  </si>
  <si>
    <t>Willie Cauley-Stein</t>
  </si>
  <si>
    <t>Corey Brewer</t>
  </si>
  <si>
    <t>Kosta Koufos</t>
  </si>
  <si>
    <t>Harry Giles</t>
  </si>
  <si>
    <t>Alec Burks</t>
  </si>
  <si>
    <t>Yogi Ferrell</t>
  </si>
  <si>
    <t>Nemanja Bjelica</t>
  </si>
  <si>
    <t>Bogdan Bogdanovic</t>
  </si>
  <si>
    <t>Drew Eubanks</t>
  </si>
  <si>
    <t>Derrick White</t>
  </si>
  <si>
    <t>Ben Moore</t>
  </si>
  <si>
    <t>DeMar DeRozan</t>
  </si>
  <si>
    <t>Chimezie Metu</t>
  </si>
  <si>
    <t>Rudy Gay</t>
  </si>
  <si>
    <t>Donatas Motiejunas</t>
  </si>
  <si>
    <t>LaMarcus Aldridge</t>
  </si>
  <si>
    <t>Quincy Pondexter</t>
  </si>
  <si>
    <t>Jakob Poeltl</t>
  </si>
  <si>
    <t>Dante Cunningham</t>
  </si>
  <si>
    <t>Lonnie Walker IV</t>
  </si>
  <si>
    <t>Bryn Forbes</t>
  </si>
  <si>
    <t>Patty Mills</t>
  </si>
  <si>
    <t>Marco Belinelli</t>
  </si>
  <si>
    <t>Davis Bertans</t>
  </si>
  <si>
    <t>Dejounte Murray</t>
  </si>
  <si>
    <t>Naz Mitrou-Long</t>
  </si>
  <si>
    <t>Ricky Rubio</t>
  </si>
  <si>
    <t>Grayson Allen</t>
  </si>
  <si>
    <t>Donovan Mitchell</t>
  </si>
  <si>
    <t>Tony Bradley Jr.</t>
  </si>
  <si>
    <t>Joe Ingles</t>
  </si>
  <si>
    <t>Tyler Cavanaugh</t>
  </si>
  <si>
    <t>Derrick Favors</t>
  </si>
  <si>
    <t>Georges Niang</t>
  </si>
  <si>
    <t>Rudy Gobert</t>
  </si>
  <si>
    <t>Raul Neto</t>
  </si>
  <si>
    <t>Royce ONeale</t>
  </si>
  <si>
    <t>Dante Exum</t>
  </si>
  <si>
    <t>Kyle Korver</t>
  </si>
  <si>
    <t>Ekpe Udoh</t>
  </si>
  <si>
    <t>Thabo Sefolosha</t>
  </si>
  <si>
    <t>Jae Crowder</t>
  </si>
  <si>
    <t>Jordan Loyd</t>
  </si>
  <si>
    <t>Kyle Lowry</t>
  </si>
  <si>
    <t>Malcolm Miller</t>
  </si>
  <si>
    <t>Danny Green</t>
  </si>
  <si>
    <t>Chris Boucher</t>
  </si>
  <si>
    <t>Kawhi Leonard</t>
  </si>
  <si>
    <t>Patrick McCaw</t>
  </si>
  <si>
    <t>Pascal Siakam</t>
  </si>
  <si>
    <t>Jodie Meeks</t>
  </si>
  <si>
    <t>Marc Gasol</t>
  </si>
  <si>
    <t>OG Anunoby</t>
  </si>
  <si>
    <t>Norman Powell</t>
  </si>
  <si>
    <t>Jeremy Lin</t>
  </si>
  <si>
    <t>Fred VanVleet</t>
  </si>
  <si>
    <t>Serge Ibaka</t>
  </si>
  <si>
    <t>http://a.espncdn.com/combiner/i?img=/i/headshots/nba/players/full/6450.png</t>
  </si>
  <si>
    <t>Devin Robinson</t>
  </si>
  <si>
    <t>John Wall</t>
  </si>
  <si>
    <t>Wesley Johnson</t>
  </si>
  <si>
    <t>Bradley Beal</t>
  </si>
  <si>
    <t>Jordan Mcrae</t>
  </si>
  <si>
    <t>Jeff Green</t>
  </si>
  <si>
    <t>Chasson Randle</t>
  </si>
  <si>
    <t>Bobby Portis</t>
  </si>
  <si>
    <t>Troy Brown Jr.</t>
  </si>
  <si>
    <t>Dwight Howard</t>
  </si>
  <si>
    <t>Ian Mahinmi</t>
  </si>
  <si>
    <t>Sam Dekker</t>
  </si>
  <si>
    <t>Tomas Satoransky</t>
  </si>
  <si>
    <t>Trevor Ariza</t>
  </si>
  <si>
    <t>Thomas Bryant</t>
  </si>
  <si>
    <t>Jabari Parker</t>
  </si>
  <si>
    <t>https://a.espncdn.com/combiner/i?img=/i/headshots/nba/players/full/4237.png&amp;w=350&amp;h=254</t>
  </si>
  <si>
    <t>position</t>
  </si>
  <si>
    <t>faceSrc</t>
  </si>
  <si>
    <t>minutes</t>
  </si>
  <si>
    <t>number</t>
  </si>
  <si>
    <t>height</t>
  </si>
  <si>
    <t>points</t>
  </si>
  <si>
    <t>rebounds</t>
  </si>
  <si>
    <t>twoPointersAtt</t>
  </si>
  <si>
    <t>twoPointersMade</t>
  </si>
  <si>
    <t>threePointersAtt</t>
  </si>
  <si>
    <t>threePointersMade</t>
  </si>
  <si>
    <t>team</t>
  </si>
  <si>
    <t>off</t>
  </si>
  <si>
    <t>def</t>
  </si>
  <si>
    <t>threePoint</t>
  </si>
  <si>
    <t>reb</t>
  </si>
  <si>
    <t>ft</t>
  </si>
  <si>
    <t>years</t>
  </si>
  <si>
    <t>salary</t>
  </si>
  <si>
    <t>Rk</t>
  </si>
  <si>
    <t>Name</t>
  </si>
  <si>
    <t>Years</t>
  </si>
  <si>
    <t>Salary</t>
  </si>
  <si>
    <t>Chris Bosh</t>
  </si>
  <si>
    <t>Otto Porter</t>
  </si>
  <si>
    <t>CJ McCollum</t>
  </si>
  <si>
    <t>Carmelo Anthony</t>
  </si>
  <si>
    <t>Tim Hardaway</t>
  </si>
  <si>
    <t>Marcin Gortat</t>
  </si>
  <si>
    <t>Zach Randolph</t>
  </si>
  <si>
    <t>Omer Asik</t>
  </si>
  <si>
    <t>Darrell Arthur</t>
  </si>
  <si>
    <t>Marvin Bagley</t>
  </si>
  <si>
    <t>Milos Teodosic</t>
  </si>
  <si>
    <t>Jaren Jackson</t>
  </si>
  <si>
    <t>Deron Williams</t>
  </si>
  <si>
    <t>Ben McLemore</t>
  </si>
  <si>
    <t>Alex Abrines</t>
  </si>
  <si>
    <t>Jason Smith</t>
  </si>
  <si>
    <t>Marcus Morris</t>
  </si>
  <si>
    <t>Josh Smith</t>
  </si>
  <si>
    <t>Alexis Ajinca</t>
  </si>
  <si>
    <t>Ron Baker</t>
  </si>
  <si>
    <t>Wendell Carter</t>
  </si>
  <si>
    <t>Glenn Robinson</t>
  </si>
  <si>
    <t>Al Jefferson</t>
  </si>
  <si>
    <t>Nene Hilario</t>
  </si>
  <si>
    <t>Mirza Teletovic</t>
  </si>
  <si>
    <t>Michael Beasley</t>
  </si>
  <si>
    <t>Cameron Payne</t>
  </si>
  <si>
    <t>Kelly Oubre</t>
  </si>
  <si>
    <t>Michael Porter</t>
  </si>
  <si>
    <t>Andrew Nicholson</t>
  </si>
  <si>
    <t>Troy Brown</t>
  </si>
  <si>
    <t>Taurean Waller-Prince</t>
  </si>
  <si>
    <t>Manu Ginobili</t>
  </si>
  <si>
    <t>Lonnie Walker</t>
  </si>
  <si>
    <t>Larry Nance</t>
  </si>
  <si>
    <t>Monta Ellis</t>
  </si>
  <si>
    <t>Omri Casspi</t>
  </si>
  <si>
    <t>Matt Barnes</t>
  </si>
  <si>
    <t>Spencer Hawes</t>
  </si>
  <si>
    <t>Georgios Papagiannis</t>
  </si>
  <si>
    <t>Anderson Varejao</t>
  </si>
  <si>
    <t>Tim Duncan</t>
  </si>
  <si>
    <t>Larry Sanders</t>
  </si>
  <si>
    <t>Tony Bradley</t>
  </si>
  <si>
    <t>MarShon Brooks</t>
  </si>
  <si>
    <t>Malachi Richardson</t>
  </si>
  <si>
    <t>Wade Baldwin</t>
  </si>
  <si>
    <t>Chinanu Onuaku</t>
  </si>
  <si>
    <t>Wayne Selden</t>
  </si>
  <si>
    <t>Derrick Jones</t>
  </si>
  <si>
    <t>Rade Zagorac</t>
  </si>
  <si>
    <t>Ike Anigbogu</t>
  </si>
  <si>
    <t>Kevin Martin</t>
  </si>
  <si>
    <t>Jabari Bird</t>
  </si>
  <si>
    <t>Daniel Hamilton</t>
  </si>
  <si>
    <t>Justin Hamilton</t>
  </si>
  <si>
    <t>Kyle Singler</t>
  </si>
  <si>
    <t>Isaiah Taylor</t>
  </si>
  <si>
    <t>Jason Thompson</t>
  </si>
  <si>
    <t>Gary Trent</t>
  </si>
  <si>
    <t>Martell Webster</t>
  </si>
  <si>
    <t>Lorenzo Brown</t>
  </si>
  <si>
    <t>Cole Aldrich</t>
  </si>
  <si>
    <t>James Nunnally</t>
  </si>
  <si>
    <t>Carlos Delfino</t>
  </si>
  <si>
    <t>Caron Butler</t>
  </si>
  <si>
    <t>Zhou Qi</t>
  </si>
  <si>
    <t>Dakari Johnson</t>
  </si>
  <si>
    <t>Isaiah Canaan</t>
  </si>
  <si>
    <t>A.J. Hammons</t>
  </si>
  <si>
    <t>Festus Ezeli</t>
  </si>
  <si>
    <t>C.J. Watson</t>
  </si>
  <si>
    <t>Nick Young</t>
  </si>
  <si>
    <t>Okaro White</t>
  </si>
  <si>
    <t>Miroslav Raduljica</t>
  </si>
  <si>
    <t>Eric Moreland</t>
  </si>
  <si>
    <t>Quincy Acy</t>
  </si>
  <si>
    <t>Andrew Harrison</t>
  </si>
  <si>
    <t>Terrence Jones</t>
  </si>
  <si>
    <t>Jamaal Franklin</t>
  </si>
  <si>
    <t>Tyler Zeller</t>
  </si>
  <si>
    <t>Mitch Creek</t>
  </si>
  <si>
    <t>B.J. Johnson</t>
  </si>
  <si>
    <t>Demetrius Jackson</t>
  </si>
  <si>
    <t>Gary Payton</t>
  </si>
  <si>
    <t>Scotty Hopson</t>
  </si>
  <si>
    <t>Charles Cooke</t>
  </si>
  <si>
    <t>Kobi Simmons</t>
  </si>
  <si>
    <t>Garlon Green</t>
  </si>
  <si>
    <t>Emanuel Terry</t>
  </si>
  <si>
    <t>Richard Solomon</t>
  </si>
  <si>
    <t>Scott Machado</t>
  </si>
  <si>
    <t>Stephan Hicks</t>
  </si>
  <si>
    <t>Tahjere McCall</t>
  </si>
  <si>
    <t>Jordan Sibert</t>
  </si>
  <si>
    <t>Isaac Humphries</t>
  </si>
  <si>
    <t>Terry Larrier</t>
  </si>
  <si>
    <t>Ding Yanyuhang</t>
  </si>
  <si>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</si>
  <si>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</si>
  <si>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</si>
  <si>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</si>
  <si>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</si>
  <si>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</si>
  <si>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</si>
  <si>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</si>
  <si>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</si>
  <si>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</si>
  <si>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</si>
  <si>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</si>
  <si>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</si>
  <si>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</si>
  <si>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</si>
  <si>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</si>
  <si>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</si>
  <si>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</si>
  <si>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</si>
  <si>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</si>
  <si>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</si>
  <si>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</si>
  <si>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</si>
  <si>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</si>
  <si>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</si>
  <si>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</si>
  <si>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</si>
  <si>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</si>
  <si>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</si>
  <si>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ORL</t>
  </si>
  <si>
    <t>IND</t>
  </si>
  <si>
    <t>OKC</t>
  </si>
  <si>
    <t>BOS</t>
  </si>
  <si>
    <t>POR</t>
  </si>
  <si>
    <t>BKN</t>
  </si>
  <si>
    <t>SAC</t>
  </si>
  <si>
    <t>LAL</t>
  </si>
  <si>
    <t>ATL</t>
  </si>
  <si>
    <t>GSW</t>
  </si>
  <si>
    <t>NYK</t>
  </si>
  <si>
    <t>PHI</t>
  </si>
  <si>
    <t>DET</t>
  </si>
  <si>
    <t>NOP</t>
  </si>
  <si>
    <t>LAC</t>
  </si>
  <si>
    <t>CLE</t>
  </si>
  <si>
    <t>CHI</t>
  </si>
  <si>
    <t>HOU</t>
  </si>
  <si>
    <t>MEM</t>
  </si>
  <si>
    <t>BJ Johnson</t>
  </si>
  <si>
    <t>MIA</t>
  </si>
  <si>
    <t>Billy Garrett</t>
  </si>
  <si>
    <t>CHA</t>
  </si>
  <si>
    <t>WAS</t>
  </si>
  <si>
    <t>MIL</t>
  </si>
  <si>
    <t>DEN</t>
  </si>
  <si>
    <t>SAS</t>
  </si>
  <si>
    <t>CJ Miles</t>
  </si>
  <si>
    <t>TOR</t>
  </si>
  <si>
    <t>DAL</t>
  </si>
  <si>
    <t>DJ Stephens</t>
  </si>
  <si>
    <t>UTA</t>
  </si>
  <si>
    <t>Danuel House Jr.</t>
  </si>
  <si>
    <t>PHX</t>
  </si>
  <si>
    <t>DeVaughn Akoon-Purcell</t>
  </si>
  <si>
    <t>Gary Payton II</t>
  </si>
  <si>
    <t>Harry Giles III</t>
  </si>
  <si>
    <t>JJ Redick</t>
  </si>
  <si>
    <t>JR Smith</t>
  </si>
  <si>
    <t>Jalen Jones</t>
  </si>
  <si>
    <t>James Ennis III</t>
  </si>
  <si>
    <t>Jaylen Morris</t>
  </si>
  <si>
    <t>John Holland</t>
  </si>
  <si>
    <t>Jordan McRae</t>
  </si>
  <si>
    <t>Juancho Hernangomez</t>
  </si>
  <si>
    <t>Melvin Frazier Jr.</t>
  </si>
  <si>
    <t>Mo Bamba</t>
  </si>
  <si>
    <t>PJ Dozier</t>
  </si>
  <si>
    <t>PJ Tucker</t>
  </si>
  <si>
    <t>RJ Hunter</t>
  </si>
  <si>
    <t>Robert Williams III</t>
  </si>
  <si>
    <t>Svi Mykhailiuk</t>
  </si>
  <si>
    <t>TJ Leaf</t>
  </si>
  <si>
    <t>Tyler Davis</t>
  </si>
  <si>
    <t>Tyler Ulis</t>
  </si>
  <si>
    <t>Vincent Edwards</t>
  </si>
  <si>
    <t>Wade Baldwin IV</t>
  </si>
  <si>
    <t>Wes Iwundu</t>
  </si>
  <si>
    <t>Zach Lofton</t>
  </si>
  <si>
    <t>Age</t>
  </si>
  <si>
    <t>3ptrat</t>
  </si>
  <si>
    <t>3ptPer</t>
  </si>
  <si>
    <t>FINALIZED FREETHROW RAT</t>
  </si>
  <si>
    <t>ScaleRebounds</t>
  </si>
  <si>
    <t>FINALIZED REBOUNDS</t>
  </si>
  <si>
    <t>2p%</t>
  </si>
  <si>
    <t>PPG</t>
  </si>
  <si>
    <t>FINALIZED OFF RAT</t>
  </si>
  <si>
    <t>FINALIZED DEF RATING</t>
  </si>
  <si>
    <t>age</t>
  </si>
  <si>
    <t>MINS</t>
  </si>
  <si>
    <t>NEW RAT</t>
  </si>
  <si>
    <t>NEW-OLD</t>
  </si>
  <si>
    <t>NEWEST OFF</t>
  </si>
  <si>
    <t>NEWEST DEF</t>
  </si>
  <si>
    <t>addedseven</t>
  </si>
  <si>
    <t>Finalized 3pt</t>
  </si>
  <si>
    <t>Aaron</t>
  </si>
  <si>
    <t>Gordon</t>
  </si>
  <si>
    <t>Holiday</t>
  </si>
  <si>
    <t>Abdel</t>
  </si>
  <si>
    <t>Nader</t>
  </si>
  <si>
    <t>Al</t>
  </si>
  <si>
    <t>Horford</t>
  </si>
  <si>
    <t>Alan</t>
  </si>
  <si>
    <t>Williams</t>
  </si>
  <si>
    <t>Alec</t>
  </si>
  <si>
    <t>Burks</t>
  </si>
  <si>
    <t>Alex</t>
  </si>
  <si>
    <t>Caruso</t>
  </si>
  <si>
    <t>Len</t>
  </si>
  <si>
    <t>Poythress</t>
  </si>
  <si>
    <t>Al-Farouq</t>
  </si>
  <si>
    <t>Aminu</t>
  </si>
  <si>
    <t>Alfonzo</t>
  </si>
  <si>
    <t>McKinnie</t>
  </si>
  <si>
    <t>Alize</t>
  </si>
  <si>
    <t>Johnson</t>
  </si>
  <si>
    <t>Allen</t>
  </si>
  <si>
    <t>Crabbe</t>
  </si>
  <si>
    <t>Allonzo</t>
  </si>
  <si>
    <t>Trier</t>
  </si>
  <si>
    <t>Amile</t>
  </si>
  <si>
    <t>Jefferson</t>
  </si>
  <si>
    <t>Amir</t>
  </si>
  <si>
    <t>Andre</t>
  </si>
  <si>
    <t>Drummond</t>
  </si>
  <si>
    <t>Iguodala</t>
  </si>
  <si>
    <t>Ingram</t>
  </si>
  <si>
    <t>Roberson</t>
  </si>
  <si>
    <t>Andrew</t>
  </si>
  <si>
    <t>Bogut</t>
  </si>
  <si>
    <t>Wiggins</t>
  </si>
  <si>
    <t>Anfernee</t>
  </si>
  <si>
    <t>Simons</t>
  </si>
  <si>
    <t>Angel</t>
  </si>
  <si>
    <t>Delgado</t>
  </si>
  <si>
    <t>Ante</t>
  </si>
  <si>
    <t>Zizic</t>
  </si>
  <si>
    <t>Anthony</t>
  </si>
  <si>
    <t>Davis</t>
  </si>
  <si>
    <t>Tolliver</t>
  </si>
  <si>
    <t>Antonio</t>
  </si>
  <si>
    <t>Blakeney</t>
  </si>
  <si>
    <t>Aron</t>
  </si>
  <si>
    <t>Baynes</t>
  </si>
  <si>
    <t>Austin</t>
  </si>
  <si>
    <t>Rivers</t>
  </si>
  <si>
    <t>Avery</t>
  </si>
  <si>
    <t>Bradley</t>
  </si>
  <si>
    <t>Bam</t>
  </si>
  <si>
    <t>Adebayo</t>
  </si>
  <si>
    <t>Ben</t>
  </si>
  <si>
    <t>Moore</t>
  </si>
  <si>
    <t>Simmons</t>
  </si>
  <si>
    <t>Bismack</t>
  </si>
  <si>
    <t>Biyombo</t>
  </si>
  <si>
    <t>Blake</t>
  </si>
  <si>
    <t>Griffin</t>
  </si>
  <si>
    <t>Boban</t>
  </si>
  <si>
    <t>Marjanovic</t>
  </si>
  <si>
    <t>Bobby</t>
  </si>
  <si>
    <t>Portis</t>
  </si>
  <si>
    <t>Bogdan</t>
  </si>
  <si>
    <t>Bogdanovic</t>
  </si>
  <si>
    <t>Bojan</t>
  </si>
  <si>
    <t>Bonzie</t>
  </si>
  <si>
    <t>Colson</t>
  </si>
  <si>
    <t>Brad</t>
  </si>
  <si>
    <t>Wanamaker</t>
  </si>
  <si>
    <t>Beal</t>
  </si>
  <si>
    <t>Brandon</t>
  </si>
  <si>
    <t>Goodwin</t>
  </si>
  <si>
    <t>Knight</t>
  </si>
  <si>
    <t>Sampson</t>
  </si>
  <si>
    <t>Brook</t>
  </si>
  <si>
    <t>Lopez</t>
  </si>
  <si>
    <t>Bruce</t>
  </si>
  <si>
    <t>Brown</t>
  </si>
  <si>
    <t>Bruno</t>
  </si>
  <si>
    <t>Caboclo</t>
  </si>
  <si>
    <t>Bryn</t>
  </si>
  <si>
    <t>Forbes</t>
  </si>
  <si>
    <t>Buddy</t>
  </si>
  <si>
    <t>Hield</t>
  </si>
  <si>
    <t>C.J.</t>
  </si>
  <si>
    <t>McCollum</t>
  </si>
  <si>
    <t>Miles</t>
  </si>
  <si>
    <t>Caleb</t>
  </si>
  <si>
    <t>Swanigan</t>
  </si>
  <si>
    <t>Cameron</t>
  </si>
  <si>
    <t>Reynolds</t>
  </si>
  <si>
    <t>Caris</t>
  </si>
  <si>
    <t>LeVert</t>
  </si>
  <si>
    <t>Cedi</t>
  </si>
  <si>
    <t>Osman</t>
  </si>
  <si>
    <t>Chandler</t>
  </si>
  <si>
    <t>Hutchison</t>
  </si>
  <si>
    <t>Parsons</t>
  </si>
  <si>
    <t>Channing</t>
  </si>
  <si>
    <t>Frye</t>
  </si>
  <si>
    <t>Chasson</t>
  </si>
  <si>
    <t>Randle</t>
  </si>
  <si>
    <t>Cheick</t>
  </si>
  <si>
    <t>Diallo</t>
  </si>
  <si>
    <t>Chimezie</t>
  </si>
  <si>
    <t>Metu</t>
  </si>
  <si>
    <t>Chris</t>
  </si>
  <si>
    <t>Boucher</t>
  </si>
  <si>
    <t>Chiozza</t>
  </si>
  <si>
    <t>Paul</t>
  </si>
  <si>
    <t>Christian</t>
  </si>
  <si>
    <t>Wood</t>
  </si>
  <si>
    <t>Clint</t>
  </si>
  <si>
    <t>Capela</t>
  </si>
  <si>
    <t>Cody</t>
  </si>
  <si>
    <t>Demps</t>
  </si>
  <si>
    <t>Zeller</t>
  </si>
  <si>
    <t>Collin</t>
  </si>
  <si>
    <t>Sexton</t>
  </si>
  <si>
    <t>Corey</t>
  </si>
  <si>
    <t>Brewer</t>
  </si>
  <si>
    <t>Cory</t>
  </si>
  <si>
    <t>Joseph</t>
  </si>
  <si>
    <t>Courtney</t>
  </si>
  <si>
    <t>Lee</t>
  </si>
  <si>
    <t>Cristiano</t>
  </si>
  <si>
    <t>Felicio</t>
  </si>
  <si>
    <t>D.J.</t>
  </si>
  <si>
    <t>Augustin</t>
  </si>
  <si>
    <t>Wilson</t>
  </si>
  <si>
    <t>Dairis</t>
  </si>
  <si>
    <t>Bertans</t>
  </si>
  <si>
    <t>Damian</t>
  </si>
  <si>
    <t>Jones</t>
  </si>
  <si>
    <t>Lillard</t>
  </si>
  <si>
    <t>Damion</t>
  </si>
  <si>
    <t>Damyean</t>
  </si>
  <si>
    <t>Dotson</t>
  </si>
  <si>
    <t>DAngelo</t>
  </si>
  <si>
    <t>Russell</t>
  </si>
  <si>
    <t>Daniel</t>
  </si>
  <si>
    <t>Theis</t>
  </si>
  <si>
    <t>Danilo</t>
  </si>
  <si>
    <t>Gallinari</t>
  </si>
  <si>
    <t>Danny</t>
  </si>
  <si>
    <t>Green</t>
  </si>
  <si>
    <t>Dante</t>
  </si>
  <si>
    <t>Cunningham</t>
  </si>
  <si>
    <t>Exum</t>
  </si>
  <si>
    <t>Danuel</t>
  </si>
  <si>
    <t>House</t>
  </si>
  <si>
    <t>Dario</t>
  </si>
  <si>
    <t>Saric</t>
  </si>
  <si>
    <t>Darius</t>
  </si>
  <si>
    <t>Miller</t>
  </si>
  <si>
    <t>Darren</t>
  </si>
  <si>
    <t>Collison</t>
  </si>
  <si>
    <t>Daryl</t>
  </si>
  <si>
    <t>Macon</t>
  </si>
  <si>
    <t>David</t>
  </si>
  <si>
    <t>Nwaba</t>
  </si>
  <si>
    <t>Davon</t>
  </si>
  <si>
    <t>Reed</t>
  </si>
  <si>
    <t>DeAaron</t>
  </si>
  <si>
    <t>Fox</t>
  </si>
  <si>
    <t>Deandre</t>
  </si>
  <si>
    <t>Ayton</t>
  </si>
  <si>
    <t>DeAndre</t>
  </si>
  <si>
    <t>Bembry</t>
  </si>
  <si>
    <t>Jordan</t>
  </si>
  <si>
    <t>DeAnthony</t>
  </si>
  <si>
    <t>Melton</t>
  </si>
  <si>
    <t>Dejounte</t>
  </si>
  <si>
    <t>Murray</t>
  </si>
  <si>
    <t>Delon</t>
  </si>
  <si>
    <t>Wright</t>
  </si>
  <si>
    <t>DeMar</t>
  </si>
  <si>
    <t>DeRozan</t>
  </si>
  <si>
    <t>DeMarcus</t>
  </si>
  <si>
    <t>Cousins</t>
  </si>
  <si>
    <t>DeMarre</t>
  </si>
  <si>
    <t>Carroll</t>
  </si>
  <si>
    <t>Deng</t>
  </si>
  <si>
    <t>Adel</t>
  </si>
  <si>
    <t>Dennis</t>
  </si>
  <si>
    <t>Schroder</t>
  </si>
  <si>
    <t>Smith</t>
  </si>
  <si>
    <t>Denzel</t>
  </si>
  <si>
    <t>Valentine</t>
  </si>
  <si>
    <t>Deonte</t>
  </si>
  <si>
    <t>Burton</t>
  </si>
  <si>
    <t>Derrick</t>
  </si>
  <si>
    <t>Favors</t>
  </si>
  <si>
    <t>Rose</t>
  </si>
  <si>
    <t>White</t>
  </si>
  <si>
    <t>Devin</t>
  </si>
  <si>
    <t>Booker</t>
  </si>
  <si>
    <t>Harris</t>
  </si>
  <si>
    <t>Robinson</t>
  </si>
  <si>
    <t>Devonte</t>
  </si>
  <si>
    <t>Graham</t>
  </si>
  <si>
    <t>Dewayne</t>
  </si>
  <si>
    <t>Dedmon</t>
  </si>
  <si>
    <t>Deyonta</t>
  </si>
  <si>
    <t>Dillon</t>
  </si>
  <si>
    <t>Brooks</t>
  </si>
  <si>
    <t>Dion</t>
  </si>
  <si>
    <t>Waiters</t>
  </si>
  <si>
    <t>Dirk</t>
  </si>
  <si>
    <t>Nowitzki</t>
  </si>
  <si>
    <t>Domantas</t>
  </si>
  <si>
    <t>Sabonis</t>
  </si>
  <si>
    <t>Donatas</t>
  </si>
  <si>
    <t>Motiejunas</t>
  </si>
  <si>
    <t>Donovan</t>
  </si>
  <si>
    <t>Mitchell</t>
  </si>
  <si>
    <t>Donte</t>
  </si>
  <si>
    <t>DiVincenzo</t>
  </si>
  <si>
    <t>Grantham</t>
  </si>
  <si>
    <t>Dorian</t>
  </si>
  <si>
    <t>Finney-Smith</t>
  </si>
  <si>
    <t>Doug</t>
  </si>
  <si>
    <t>McDermott</t>
  </si>
  <si>
    <t>Dragan</t>
  </si>
  <si>
    <t>Bender</t>
  </si>
  <si>
    <t>Draymond</t>
  </si>
  <si>
    <t>Drew</t>
  </si>
  <si>
    <t>Eubanks</t>
  </si>
  <si>
    <t>Duncan</t>
  </si>
  <si>
    <t>Dusty</t>
  </si>
  <si>
    <t>Hannahs</t>
  </si>
  <si>
    <t>Dwayne</t>
  </si>
  <si>
    <t>Bacon</t>
  </si>
  <si>
    <t>Dwight</t>
  </si>
  <si>
    <t>Howard</t>
  </si>
  <si>
    <t>Powell</t>
  </si>
  <si>
    <t>Dwyane</t>
  </si>
  <si>
    <t>Wade</t>
  </si>
  <si>
    <t>Dzanan</t>
  </si>
  <si>
    <t>Musa</t>
  </si>
  <si>
    <t>Ed</t>
  </si>
  <si>
    <t>Edmond</t>
  </si>
  <si>
    <t>Sumner</t>
  </si>
  <si>
    <t>Ekpe</t>
  </si>
  <si>
    <t>Udoh</t>
  </si>
  <si>
    <t>Elfrid</t>
  </si>
  <si>
    <t>Payton</t>
  </si>
  <si>
    <t>Elie</t>
  </si>
  <si>
    <t>Okobo</t>
  </si>
  <si>
    <t>Emmanuel</t>
  </si>
  <si>
    <t>Mudiay</t>
  </si>
  <si>
    <t>Enes</t>
  </si>
  <si>
    <t>Kanter</t>
  </si>
  <si>
    <t>Eric</t>
  </si>
  <si>
    <t>Bledsoe</t>
  </si>
  <si>
    <t>Ersan</t>
  </si>
  <si>
    <t>Ilyasova</t>
  </si>
  <si>
    <t>ETwaun</t>
  </si>
  <si>
    <t>Evan</t>
  </si>
  <si>
    <t>Fournier</t>
  </si>
  <si>
    <t>Turner</t>
  </si>
  <si>
    <t>Frank</t>
  </si>
  <si>
    <t>Jackson</t>
  </si>
  <si>
    <t>Kaminsky</t>
  </si>
  <si>
    <t>Mason</t>
  </si>
  <si>
    <t>Ntilikina</t>
  </si>
  <si>
    <t>Fred</t>
  </si>
  <si>
    <t>VanVleet</t>
  </si>
  <si>
    <t>Furkan</t>
  </si>
  <si>
    <t>Korkmaz</t>
  </si>
  <si>
    <t>Garrett</t>
  </si>
  <si>
    <t>Temple</t>
  </si>
  <si>
    <t>Gary</t>
  </si>
  <si>
    <t>Clark</t>
  </si>
  <si>
    <t>Trent</t>
  </si>
  <si>
    <t>George</t>
  </si>
  <si>
    <t>Hill</t>
  </si>
  <si>
    <t>King</t>
  </si>
  <si>
    <t>Georges</t>
  </si>
  <si>
    <t>Niang</t>
  </si>
  <si>
    <t>Gerald</t>
  </si>
  <si>
    <t>Giannis</t>
  </si>
  <si>
    <t>Antetokounmpo</t>
  </si>
  <si>
    <t>Glenn</t>
  </si>
  <si>
    <t>Goran</t>
  </si>
  <si>
    <t>Dragic</t>
  </si>
  <si>
    <t>Hayward</t>
  </si>
  <si>
    <t>Gorgui</t>
  </si>
  <si>
    <t>Dieng</t>
  </si>
  <si>
    <t>Grayson</t>
  </si>
  <si>
    <t>Greg</t>
  </si>
  <si>
    <t>Monroe</t>
  </si>
  <si>
    <t>Guerschon</t>
  </si>
  <si>
    <t>Yabusele</t>
  </si>
  <si>
    <t>Hamidou</t>
  </si>
  <si>
    <t>Harrison</t>
  </si>
  <si>
    <t>Barnes</t>
  </si>
  <si>
    <t>Harry</t>
  </si>
  <si>
    <t>Giles</t>
  </si>
  <si>
    <t>Hassan</t>
  </si>
  <si>
    <t>Whiteside</t>
  </si>
  <si>
    <t>Haywood</t>
  </si>
  <si>
    <t>Highsmith</t>
  </si>
  <si>
    <t>Henry</t>
  </si>
  <si>
    <t>Ellenson</t>
  </si>
  <si>
    <t>Ian</t>
  </si>
  <si>
    <t>Mahinmi</t>
  </si>
  <si>
    <t>Iman</t>
  </si>
  <si>
    <t>Shumpert</t>
  </si>
  <si>
    <t>Isaac</t>
  </si>
  <si>
    <t>Bonga</t>
  </si>
  <si>
    <t>Isaiah</t>
  </si>
  <si>
    <t>Briscoe</t>
  </si>
  <si>
    <t>Hartenstein</t>
  </si>
  <si>
    <t>Hicks</t>
  </si>
  <si>
    <t>Thomas</t>
  </si>
  <si>
    <t>Whitehead</t>
  </si>
  <si>
    <t>Ish</t>
  </si>
  <si>
    <t>Ivan</t>
  </si>
  <si>
    <t>Rabb</t>
  </si>
  <si>
    <t>Ivica</t>
  </si>
  <si>
    <t>Zubac</t>
  </si>
  <si>
    <t>J.J.</t>
  </si>
  <si>
    <t>Barea</t>
  </si>
  <si>
    <t>Redick</t>
  </si>
  <si>
    <t>J.P.</t>
  </si>
  <si>
    <t>Macura</t>
  </si>
  <si>
    <t>J.R.</t>
  </si>
  <si>
    <t>Jabari</t>
  </si>
  <si>
    <t>Parker</t>
  </si>
  <si>
    <t>Jacob</t>
  </si>
  <si>
    <t>Evans</t>
  </si>
  <si>
    <t>Jae</t>
  </si>
  <si>
    <t>Crowder</t>
  </si>
  <si>
    <t>Jahlil</t>
  </si>
  <si>
    <t>Okafor</t>
  </si>
  <si>
    <t>JaKarr</t>
  </si>
  <si>
    <t>Jake</t>
  </si>
  <si>
    <t>Layman</t>
  </si>
  <si>
    <t>Jakob</t>
  </si>
  <si>
    <t>Poeltl</t>
  </si>
  <si>
    <t>Jalen</t>
  </si>
  <si>
    <t>Brunson</t>
  </si>
  <si>
    <t>Jamal</t>
  </si>
  <si>
    <t>Crawford</t>
  </si>
  <si>
    <t>James</t>
  </si>
  <si>
    <t>Ennis</t>
  </si>
  <si>
    <t>Harden</t>
  </si>
  <si>
    <t>JaMychal</t>
  </si>
  <si>
    <t>Jared</t>
  </si>
  <si>
    <t>Dudley</t>
  </si>
  <si>
    <t>Terrell</t>
  </si>
  <si>
    <t>Jarell</t>
  </si>
  <si>
    <t>Martin</t>
  </si>
  <si>
    <t>Jaren</t>
  </si>
  <si>
    <t>Jaron</t>
  </si>
  <si>
    <t>Blossomgame</t>
  </si>
  <si>
    <t>Jarred</t>
  </si>
  <si>
    <t>Vanderbilt</t>
  </si>
  <si>
    <t>Jarrett</t>
  </si>
  <si>
    <t>JaVale</t>
  </si>
  <si>
    <t>McGee</t>
  </si>
  <si>
    <t>Jawun</t>
  </si>
  <si>
    <t>Jaylen</t>
  </si>
  <si>
    <t>Adams</t>
  </si>
  <si>
    <t>Jayson</t>
  </si>
  <si>
    <t>Tatum</t>
  </si>
  <si>
    <t>Jeff</t>
  </si>
  <si>
    <t>Teague</t>
  </si>
  <si>
    <t>Jemerrio</t>
  </si>
  <si>
    <t>Jerami</t>
  </si>
  <si>
    <t>Grant</t>
  </si>
  <si>
    <t>Jeremy</t>
  </si>
  <si>
    <t>Lamb</t>
  </si>
  <si>
    <t>Lin</t>
  </si>
  <si>
    <t>Jerian</t>
  </si>
  <si>
    <t>Jerome</t>
  </si>
  <si>
    <t>Jerryd</t>
  </si>
  <si>
    <t>Bayless</t>
  </si>
  <si>
    <t>Jevon</t>
  </si>
  <si>
    <t>Carter</t>
  </si>
  <si>
    <t>Jimmer</t>
  </si>
  <si>
    <t>Fredette</t>
  </si>
  <si>
    <t>Jimmy</t>
  </si>
  <si>
    <t>Butler</t>
  </si>
  <si>
    <t>Joakim</t>
  </si>
  <si>
    <t>Noah</t>
  </si>
  <si>
    <t>Jodie</t>
  </si>
  <si>
    <t>Meeks</t>
  </si>
  <si>
    <t>Joe</t>
  </si>
  <si>
    <t>Chealey</t>
  </si>
  <si>
    <t>Ingles</t>
  </si>
  <si>
    <t>Joel</t>
  </si>
  <si>
    <t>Embiid</t>
  </si>
  <si>
    <t>John</t>
  </si>
  <si>
    <t>Collins</t>
  </si>
  <si>
    <t>Henson</t>
  </si>
  <si>
    <t>Jenkins</t>
  </si>
  <si>
    <t>Wall</t>
  </si>
  <si>
    <t>Johnathan</t>
  </si>
  <si>
    <t>Motley</t>
  </si>
  <si>
    <t>Jon</t>
  </si>
  <si>
    <t>Leuer</t>
  </si>
  <si>
    <t>Jonah</t>
  </si>
  <si>
    <t>Bolden</t>
  </si>
  <si>
    <t>Jonas</t>
  </si>
  <si>
    <t>Jerebko</t>
  </si>
  <si>
    <t>Valanciunas</t>
  </si>
  <si>
    <t>Jonathan</t>
  </si>
  <si>
    <t>Jonathon</t>
  </si>
  <si>
    <t>Bell</t>
  </si>
  <si>
    <t>Clarkson</t>
  </si>
  <si>
    <t>Loyd</t>
  </si>
  <si>
    <t>Mcrae</t>
  </si>
  <si>
    <t>Jose</t>
  </si>
  <si>
    <t>Calderon</t>
  </si>
  <si>
    <t>Josh</t>
  </si>
  <si>
    <t>Hart</t>
  </si>
  <si>
    <t>Okogie</t>
  </si>
  <si>
    <t>Richardson</t>
  </si>
  <si>
    <t>Jrue</t>
  </si>
  <si>
    <t>Juan</t>
  </si>
  <si>
    <t>Hernangomez</t>
  </si>
  <si>
    <t>Julian</t>
  </si>
  <si>
    <t>Washburn</t>
  </si>
  <si>
    <t>Julius</t>
  </si>
  <si>
    <t>Justin</t>
  </si>
  <si>
    <t>Anderson</t>
  </si>
  <si>
    <t>Bibbs</t>
  </si>
  <si>
    <t>Patton</t>
  </si>
  <si>
    <t>Justise</t>
  </si>
  <si>
    <t>Winslow</t>
  </si>
  <si>
    <t>Jusuf</t>
  </si>
  <si>
    <t>Nurkic</t>
  </si>
  <si>
    <t>Kadeem</t>
  </si>
  <si>
    <t>Kalin</t>
  </si>
  <si>
    <t>Lucas</t>
  </si>
  <si>
    <t>Karl-Anthony</t>
  </si>
  <si>
    <t>Towns</t>
  </si>
  <si>
    <t>Kawhi</t>
  </si>
  <si>
    <t>Leonard</t>
  </si>
  <si>
    <t>Keita</t>
  </si>
  <si>
    <t>Bates-Diop</t>
  </si>
  <si>
    <t>Kelly</t>
  </si>
  <si>
    <t>Olynyk</t>
  </si>
  <si>
    <t>Oubre</t>
  </si>
  <si>
    <t>Kemba</t>
  </si>
  <si>
    <t>Walker</t>
  </si>
  <si>
    <t>Kenneth</t>
  </si>
  <si>
    <t>Faried</t>
  </si>
  <si>
    <t>Kenrich</t>
  </si>
  <si>
    <t>Kent</t>
  </si>
  <si>
    <t>Bazemore</t>
  </si>
  <si>
    <t>Kentavious</t>
  </si>
  <si>
    <t>Caldwell-Pope</t>
  </si>
  <si>
    <t>Kevin</t>
  </si>
  <si>
    <t>Durant</t>
  </si>
  <si>
    <t>Huerter</t>
  </si>
  <si>
    <t>Knox</t>
  </si>
  <si>
    <t>Love</t>
  </si>
  <si>
    <t>Kevon</t>
  </si>
  <si>
    <t>Looney</t>
  </si>
  <si>
    <t>Khem</t>
  </si>
  <si>
    <t>Birch</t>
  </si>
  <si>
    <t>Khris</t>
  </si>
  <si>
    <t>Middleton</t>
  </si>
  <si>
    <t>Khyri</t>
  </si>
  <si>
    <t>Klay</t>
  </si>
  <si>
    <t>Thompson</t>
  </si>
  <si>
    <t>Kosta</t>
  </si>
  <si>
    <t>Koufos</t>
  </si>
  <si>
    <t>Kostas</t>
  </si>
  <si>
    <t>Kris</t>
  </si>
  <si>
    <t>Dunn</t>
  </si>
  <si>
    <t>Kristaps</t>
  </si>
  <si>
    <t>Porzingis</t>
  </si>
  <si>
    <t>Kyle</t>
  </si>
  <si>
    <t>Korver</t>
  </si>
  <si>
    <t>Kuzma</t>
  </si>
  <si>
    <t>Lowry</t>
  </si>
  <si>
    <t>OQuinn</t>
  </si>
  <si>
    <t>Kyrie</t>
  </si>
  <si>
    <t>Irving</t>
  </si>
  <si>
    <t>LaMarcus</t>
  </si>
  <si>
    <t>Aldridge</t>
  </si>
  <si>
    <t>Lance</t>
  </si>
  <si>
    <t>Stephenson</t>
  </si>
  <si>
    <t>Landry</t>
  </si>
  <si>
    <t>Shamet</t>
  </si>
  <si>
    <t>Langston</t>
  </si>
  <si>
    <t>Galloway</t>
  </si>
  <si>
    <t>Larry</t>
  </si>
  <si>
    <t>Nance</t>
  </si>
  <si>
    <t>Lauri</t>
  </si>
  <si>
    <t>Markkanen</t>
  </si>
  <si>
    <t>LeBron</t>
  </si>
  <si>
    <t>Lonnie</t>
  </si>
  <si>
    <t>Lonzo</t>
  </si>
  <si>
    <t>Ball</t>
  </si>
  <si>
    <t>Lou</t>
  </si>
  <si>
    <t>Luc</t>
  </si>
  <si>
    <t>Mbah</t>
  </si>
  <si>
    <t>Luka</t>
  </si>
  <si>
    <t>Doncic</t>
  </si>
  <si>
    <t>Luke</t>
  </si>
  <si>
    <t>Kennard</t>
  </si>
  <si>
    <t>Kornet</t>
  </si>
  <si>
    <t>Luol</t>
  </si>
  <si>
    <t>Malcolm</t>
  </si>
  <si>
    <t>Brogdon</t>
  </si>
  <si>
    <t>Malik</t>
  </si>
  <si>
    <t>Beasley</t>
  </si>
  <si>
    <t>Monk</t>
  </si>
  <si>
    <t>Marc</t>
  </si>
  <si>
    <t>Gasol</t>
  </si>
  <si>
    <t>Marco</t>
  </si>
  <si>
    <t>Belinelli</t>
  </si>
  <si>
    <t>Marcus</t>
  </si>
  <si>
    <t>Derrickson</t>
  </si>
  <si>
    <t>Morris</t>
  </si>
  <si>
    <t>Smart</t>
  </si>
  <si>
    <t>Mario</t>
  </si>
  <si>
    <t>Hezonja</t>
  </si>
  <si>
    <t>Markelle</t>
  </si>
  <si>
    <t>Fultz</t>
  </si>
  <si>
    <t>Markieff</t>
  </si>
  <si>
    <t>Marquese</t>
  </si>
  <si>
    <t>Chriss</t>
  </si>
  <si>
    <t>Marvin</t>
  </si>
  <si>
    <t>Bagley</t>
  </si>
  <si>
    <t>Plumlee</t>
  </si>
  <si>
    <t>Matthew</t>
  </si>
  <si>
    <t>Dellavedova</t>
  </si>
  <si>
    <t>Maurice</t>
  </si>
  <si>
    <t>Harkless</t>
  </si>
  <si>
    <t>Maxi</t>
  </si>
  <si>
    <t>Kleber</t>
  </si>
  <si>
    <t>Melvin</t>
  </si>
  <si>
    <t>Frazier</t>
  </si>
  <si>
    <t>Meyers</t>
  </si>
  <si>
    <t>Michael</t>
  </si>
  <si>
    <t>Carter-Williams</t>
  </si>
  <si>
    <t>Kidd-Gilchrist</t>
  </si>
  <si>
    <t>Porter</t>
  </si>
  <si>
    <t>Mikal</t>
  </si>
  <si>
    <t>Bridges</t>
  </si>
  <si>
    <t>Mike</t>
  </si>
  <si>
    <t>Conley</t>
  </si>
  <si>
    <t>Muscala</t>
  </si>
  <si>
    <t>Scott</t>
  </si>
  <si>
    <t>Creek</t>
  </si>
  <si>
    <t>Mohamed</t>
  </si>
  <si>
    <t>Bamba</t>
  </si>
  <si>
    <t>Monte</t>
  </si>
  <si>
    <t>Montrezl</t>
  </si>
  <si>
    <t>Harrell</t>
  </si>
  <si>
    <t>Moritz</t>
  </si>
  <si>
    <t>Wagner</t>
  </si>
  <si>
    <t>Myles</t>
  </si>
  <si>
    <t>Naz</t>
  </si>
  <si>
    <t>Mitrou-Long</t>
  </si>
  <si>
    <t>Nemanja</t>
  </si>
  <si>
    <t>Bjelica</t>
  </si>
  <si>
    <t>Nerlens</t>
  </si>
  <si>
    <t>Noel</t>
  </si>
  <si>
    <t>Nicolas</t>
  </si>
  <si>
    <t>Batum</t>
  </si>
  <si>
    <t>Nik</t>
  </si>
  <si>
    <t>Stauskas</t>
  </si>
  <si>
    <t>Nikola</t>
  </si>
  <si>
    <t>Jokic</t>
  </si>
  <si>
    <t>Mirotic</t>
  </si>
  <si>
    <t>Vucevic</t>
  </si>
  <si>
    <t>Vonleh</t>
  </si>
  <si>
    <t>Norman</t>
  </si>
  <si>
    <t>OG</t>
  </si>
  <si>
    <t>Anunoby</t>
  </si>
  <si>
    <t>Omari</t>
  </si>
  <si>
    <t>Spellman</t>
  </si>
  <si>
    <t>Otto</t>
  </si>
  <si>
    <t>P.J.</t>
  </si>
  <si>
    <t>Dozier</t>
  </si>
  <si>
    <t>Tucker</t>
  </si>
  <si>
    <t>Pascal</t>
  </si>
  <si>
    <t>Siakam</t>
  </si>
  <si>
    <t>Pat</t>
  </si>
  <si>
    <t>Connaughton</t>
  </si>
  <si>
    <t>Patrick</t>
  </si>
  <si>
    <t>Beverley</t>
  </si>
  <si>
    <t>McCaw</t>
  </si>
  <si>
    <t>Patterson</t>
  </si>
  <si>
    <t>Patty</t>
  </si>
  <si>
    <t>Mills</t>
  </si>
  <si>
    <t>Pau</t>
  </si>
  <si>
    <t>Millsap</t>
  </si>
  <si>
    <t>Quincy</t>
  </si>
  <si>
    <t>Pondexter</t>
  </si>
  <si>
    <t>Quinn</t>
  </si>
  <si>
    <t>Cook</t>
  </si>
  <si>
    <t>R.J.</t>
  </si>
  <si>
    <t>Hunter</t>
  </si>
  <si>
    <t>Rajon</t>
  </si>
  <si>
    <t>Rondo</t>
  </si>
  <si>
    <t>Raul</t>
  </si>
  <si>
    <t>Neto</t>
  </si>
  <si>
    <t>Rawle</t>
  </si>
  <si>
    <t>Alkins</t>
  </si>
  <si>
    <t>Ray</t>
  </si>
  <si>
    <t>Spalding</t>
  </si>
  <si>
    <t>Raymond</t>
  </si>
  <si>
    <t>Felton</t>
  </si>
  <si>
    <t>Reggie</t>
  </si>
  <si>
    <t>Bullock</t>
  </si>
  <si>
    <t>Richaun</t>
  </si>
  <si>
    <t>Holmes</t>
  </si>
  <si>
    <t>Ricky</t>
  </si>
  <si>
    <t>Rubio</t>
  </si>
  <si>
    <t>Robert</t>
  </si>
  <si>
    <t>Covington</t>
  </si>
  <si>
    <t>Robin</t>
  </si>
  <si>
    <t>Rodions</t>
  </si>
  <si>
    <t>Kurucs</t>
  </si>
  <si>
    <t>Rodney</t>
  </si>
  <si>
    <t>Hood</t>
  </si>
  <si>
    <t>McGruder</t>
  </si>
  <si>
    <t>Rondae</t>
  </si>
  <si>
    <t>Hollis-Jefferson</t>
  </si>
  <si>
    <t>Royce</t>
  </si>
  <si>
    <t>ONeale</t>
  </si>
  <si>
    <t>Rudy</t>
  </si>
  <si>
    <t>Gay</t>
  </si>
  <si>
    <t>Gobert</t>
  </si>
  <si>
    <t>Westbrook</t>
  </si>
  <si>
    <t>Ryan</t>
  </si>
  <si>
    <t>Arcidiacono</t>
  </si>
  <si>
    <t>Broekhoff</t>
  </si>
  <si>
    <t>Salah</t>
  </si>
  <si>
    <t>Mejri</t>
  </si>
  <si>
    <t>Sam</t>
  </si>
  <si>
    <t>Dekker</t>
  </si>
  <si>
    <t>Semi</t>
  </si>
  <si>
    <t>Ojeleye</t>
  </si>
  <si>
    <t>Serge</t>
  </si>
  <si>
    <t>Ibaka</t>
  </si>
  <si>
    <t>Seth</t>
  </si>
  <si>
    <t>Curry</t>
  </si>
  <si>
    <t>Shabazz</t>
  </si>
  <si>
    <t>Napier</t>
  </si>
  <si>
    <t>Shai</t>
  </si>
  <si>
    <t>Gilgeous-Alexander</t>
  </si>
  <si>
    <t>Shake</t>
  </si>
  <si>
    <t>Milton</t>
  </si>
  <si>
    <t>Shaquille</t>
  </si>
  <si>
    <t>Shaun</t>
  </si>
  <si>
    <t>Livingston</t>
  </si>
  <si>
    <t>Shelvin</t>
  </si>
  <si>
    <t>Mack</t>
  </si>
  <si>
    <t>Sindarius</t>
  </si>
  <si>
    <t>Thornwell</t>
  </si>
  <si>
    <t>Skal</t>
  </si>
  <si>
    <t>Labissiere</t>
  </si>
  <si>
    <t>Solomon</t>
  </si>
  <si>
    <t>Spencer</t>
  </si>
  <si>
    <t>Dinwiddie</t>
  </si>
  <si>
    <t>Stanley</t>
  </si>
  <si>
    <t>Stephen</t>
  </si>
  <si>
    <t>Sterling</t>
  </si>
  <si>
    <t>Steven</t>
  </si>
  <si>
    <t>Sviatoslav</t>
  </si>
  <si>
    <t>Mykhailiuk</t>
  </si>
  <si>
    <t>T.J.</t>
  </si>
  <si>
    <t>Leaf</t>
  </si>
  <si>
    <t>McConnell</t>
  </si>
  <si>
    <t>Warren</t>
  </si>
  <si>
    <t>Taj</t>
  </si>
  <si>
    <t>Gibson</t>
  </si>
  <si>
    <t>Taurean</t>
  </si>
  <si>
    <t>Prince</t>
  </si>
  <si>
    <t>Terrance</t>
  </si>
  <si>
    <t>Ferguson</t>
  </si>
  <si>
    <t>Terrence</t>
  </si>
  <si>
    <t>Ross</t>
  </si>
  <si>
    <t>Terry</t>
  </si>
  <si>
    <t>Rozier</t>
  </si>
  <si>
    <t>Thabo</t>
  </si>
  <si>
    <t>Sefolosha</t>
  </si>
  <si>
    <t>Thaddeus</t>
  </si>
  <si>
    <t>Young</t>
  </si>
  <si>
    <t>Theo</t>
  </si>
  <si>
    <t>Pinson</t>
  </si>
  <si>
    <t>Bryant</t>
  </si>
  <si>
    <t>Welsh</t>
  </si>
  <si>
    <t>Thon</t>
  </si>
  <si>
    <t>Maker</t>
  </si>
  <si>
    <t>Tim</t>
  </si>
  <si>
    <t>Hardaway</t>
  </si>
  <si>
    <t>Timofey</t>
  </si>
  <si>
    <t>Mozgov</t>
  </si>
  <si>
    <t>Timothe</t>
  </si>
  <si>
    <t>Luwawu-Cabarrot</t>
  </si>
  <si>
    <t>Tobias</t>
  </si>
  <si>
    <t>Tomas</t>
  </si>
  <si>
    <t>Satoransky</t>
  </si>
  <si>
    <t>Tony</t>
  </si>
  <si>
    <t>Snell</t>
  </si>
  <si>
    <t>Torrey</t>
  </si>
  <si>
    <t>Craig</t>
  </si>
  <si>
    <t>Trae</t>
  </si>
  <si>
    <t>Treveon</t>
  </si>
  <si>
    <t>Trevon</t>
  </si>
  <si>
    <t>Bluiett</t>
  </si>
  <si>
    <t>Duval</t>
  </si>
  <si>
    <t>Trevor</t>
  </si>
  <si>
    <t>Ariza</t>
  </si>
  <si>
    <t>Trey</t>
  </si>
  <si>
    <t>Burke</t>
  </si>
  <si>
    <t>Lyles</t>
  </si>
  <si>
    <t>Tristan</t>
  </si>
  <si>
    <t>Troy</t>
  </si>
  <si>
    <t>Caupain</t>
  </si>
  <si>
    <t>Daniels</t>
  </si>
  <si>
    <t>Tyler</t>
  </si>
  <si>
    <t>Cavanaugh</t>
  </si>
  <si>
    <t>Dorsey</t>
  </si>
  <si>
    <t>Lydon</t>
  </si>
  <si>
    <t>Tyreke</t>
  </si>
  <si>
    <t>Tyrone</t>
  </si>
  <si>
    <t>Wallace</t>
  </si>
  <si>
    <t>Tyson</t>
  </si>
  <si>
    <t>Tyus</t>
  </si>
  <si>
    <t>Udonis</t>
  </si>
  <si>
    <t>Haslem</t>
  </si>
  <si>
    <t>Victor</t>
  </si>
  <si>
    <t>Oladipo</t>
  </si>
  <si>
    <t>Vince</t>
  </si>
  <si>
    <t>Edwards</t>
  </si>
  <si>
    <t>Walter</t>
  </si>
  <si>
    <t>Lemon</t>
  </si>
  <si>
    <t>Wayne</t>
  </si>
  <si>
    <t>Ellington</t>
  </si>
  <si>
    <t>Selden</t>
  </si>
  <si>
    <t>Wendell</t>
  </si>
  <si>
    <t>Wenyen</t>
  </si>
  <si>
    <t>Gabriel</t>
  </si>
  <si>
    <t>Wesley</t>
  </si>
  <si>
    <t>Iwundu</t>
  </si>
  <si>
    <t>Matthews</t>
  </si>
  <si>
    <t>Will</t>
  </si>
  <si>
    <t>Barton</t>
  </si>
  <si>
    <t>Willie</t>
  </si>
  <si>
    <t>Cauley-Stein</t>
  </si>
  <si>
    <t>Willy</t>
  </si>
  <si>
    <t>Yante</t>
  </si>
  <si>
    <t>Maten</t>
  </si>
  <si>
    <t>Yogi</t>
  </si>
  <si>
    <t>Ferrell</t>
  </si>
  <si>
    <t>Yuta</t>
  </si>
  <si>
    <t>Watanabe</t>
  </si>
  <si>
    <t>Zach</t>
  </si>
  <si>
    <t>LaVine</t>
  </si>
  <si>
    <t>Zaza</t>
  </si>
  <si>
    <t>Pachulia</t>
  </si>
  <si>
    <t>Zhaire</t>
  </si>
  <si>
    <t>firstname</t>
  </si>
  <si>
    <t>lastname</t>
  </si>
  <si>
    <t>https://www.2kratings.com/wp-content/uploads/NBA-Player.png</t>
  </si>
  <si>
    <t>https://a.espncdn.com/combiner/i?img=/i/headshots/nba/players/full/3136776.png&amp;w=350&amp;h=254</t>
  </si>
  <si>
    <t>https://a.espncdn.com/combiner/i?img=/i/headshots/nba/players/full/2490149.png&amp;w=350&amp;h=254</t>
  </si>
  <si>
    <t>https://a.espncdn.com/combiner/i?img=/i/headshots/nba/players/full/4066259.png&amp;w=350&amp;h=254</t>
  </si>
  <si>
    <t>https://a.espncdn.com/i/headshots/nba/players/full/2968439.png</t>
  </si>
  <si>
    <t>https://a.espncdn.com/i/headshots/nba/players/full/3917376.png</t>
  </si>
  <si>
    <t>https://a.espncdn.com/i/headshots/nba/players/full/3923250.png</t>
  </si>
  <si>
    <t>https://a.espncdn.com/i/headshots/nba/players/full/2234666.png</t>
  </si>
  <si>
    <t>https://a.espncdn.com/i/headshots/nba/players/full/4249.png</t>
  </si>
  <si>
    <t>https://a.espncdn.com/i/headshots/nba/players/full/3213.png</t>
  </si>
  <si>
    <t>https://a.espncdn.com/i/headshots/nba/players/full/2983727.png</t>
  </si>
  <si>
    <t>https://a.espncdn.com/i/headshots/nba/players/full/6442.png</t>
  </si>
  <si>
    <t>https://a.espncdn.com/i/headshots/nba/players/full/4260.png</t>
  </si>
  <si>
    <t>https://a.espncdn.com/i/headshots/nba/players/full/6462.png</t>
  </si>
  <si>
    <t>https://a.espncdn.com/i/headshots/nba/players/full/3056602.png</t>
  </si>
  <si>
    <t>https://a.espncdn.com/i/headshots/nba/players/full/3074752.png</t>
  </si>
  <si>
    <t>https://a.espncdn.com/i/headshots/nba/players/full/2990992.png</t>
  </si>
  <si>
    <t>https://a.espncdn.com/i/headshots/nba/players/full/4065648.png</t>
  </si>
  <si>
    <t>https://a.espncdn.com/i/headshots/nba/players/full/2451037.png</t>
  </si>
  <si>
    <t>https://a.espncdn.com/i/headshots/nba/players/full/6507.png</t>
  </si>
  <si>
    <t>https://a.espncdn.com/i/headshots/nba/players/full/4066211.png</t>
  </si>
  <si>
    <t>https://a.espncdn.com/i/headshots/nba/players/full/4017844.png</t>
  </si>
  <si>
    <t>NAME</t>
  </si>
  <si>
    <t>POS</t>
  </si>
  <si>
    <t>HT</t>
  </si>
  <si>
    <t>WT</t>
  </si>
  <si>
    <t>COLLEGE</t>
  </si>
  <si>
    <t>SALARY</t>
  </si>
  <si>
    <t>C</t>
  </si>
  <si>
    <t>6' 10"</t>
  </si>
  <si>
    <t>260 lbs</t>
  </si>
  <si>
    <t>Washington State</t>
  </si>
  <si>
    <t>SG</t>
  </si>
  <si>
    <t>6' 7"</t>
  </si>
  <si>
    <t>220 lbs</t>
  </si>
  <si>
    <t>California</t>
  </si>
  <si>
    <t>PG</t>
  </si>
  <si>
    <t>6' 6"</t>
  </si>
  <si>
    <t>205 lbs</t>
  </si>
  <si>
    <t>South Carolina</t>
  </si>
  <si>
    <t>-</t>
  </si>
  <si>
    <t>6' 2"</t>
  </si>
  <si>
    <t>185 lbs</t>
  </si>
  <si>
    <t>New Mexico State</t>
  </si>
  <si>
    <t>SF</t>
  </si>
  <si>
    <t>6' 8"</t>
  </si>
  <si>
    <t>225 lbs</t>
  </si>
  <si>
    <t>245 lbs</t>
  </si>
  <si>
    <t>Florida</t>
  </si>
  <si>
    <t>6' 5"</t>
  </si>
  <si>
    <t>Georgia State</t>
  </si>
  <si>
    <t>6' 3"</t>
  </si>
  <si>
    <t>193 lbs</t>
  </si>
  <si>
    <t>Duke</t>
  </si>
  <si>
    <t>6' 11"</t>
  </si>
  <si>
    <t>265 lbs</t>
  </si>
  <si>
    <t>Georgetown</t>
  </si>
  <si>
    <t>6' 9"</t>
  </si>
  <si>
    <t>235 lbs</t>
  </si>
  <si>
    <t>Kansas</t>
  </si>
  <si>
    <t>241 lbs</t>
  </si>
  <si>
    <t>SMU</t>
  </si>
  <si>
    <t>6' 1"</t>
  </si>
  <si>
    <t>190 lbs</t>
  </si>
  <si>
    <t>Louisville</t>
  </si>
  <si>
    <t>6' 4"</t>
  </si>
  <si>
    <t>Oklahoma State</t>
  </si>
  <si>
    <t>208 lbs</t>
  </si>
  <si>
    <t>243 lbs</t>
  </si>
  <si>
    <t>210 lbs</t>
  </si>
  <si>
    <t>Pittsburgh</t>
  </si>
  <si>
    <t>240 lbs</t>
  </si>
  <si>
    <t>Texas A&amp;M</t>
  </si>
  <si>
    <t>LINK</t>
  </si>
  <si>
    <t>https://a.espncdn.com/i/headshots/nba/players/full/4066328.png</t>
  </si>
  <si>
    <t>237 lbs</t>
  </si>
  <si>
    <t>Texas</t>
  </si>
  <si>
    <t>https://a.espncdn.com/i/headshots/nba/players/full/3970.png</t>
  </si>
  <si>
    <t>215 lbs</t>
  </si>
  <si>
    <t>Missouri</t>
  </si>
  <si>
    <t>https://a.espncdn.com/i/headshots/nba/players/full/2531210.png</t>
  </si>
  <si>
    <t>212 lbs</t>
  </si>
  <si>
    <t>https://a.espncdn.com/i/headshots/nba/players/full/4259.png</t>
  </si>
  <si>
    <t>North Carolina</t>
  </si>
  <si>
    <t>https://a.espncdn.com/i/headshots/nba/players/full/2580782.png</t>
  </si>
  <si>
    <t>Colorado</t>
  </si>
  <si>
    <t>https://a.espncdn.com/i/headshots/nba/players/full/3201.png</t>
  </si>
  <si>
    <t>Boston College</t>
  </si>
  <si>
    <t>https://a.espncdn.com/i/headshots/nba/players/full/2595231.png</t>
  </si>
  <si>
    <t>Virginia Commonwealth</t>
  </si>
  <si>
    <t>https://a.espncdn.com/i/headshots/nba/players/full/2528794.png</t>
  </si>
  <si>
    <t>218 lbs</t>
  </si>
  <si>
    <t>Virginia</t>
  </si>
  <si>
    <t>https://a.espncdn.com/i/headshots/nba/players/full/3064291.png</t>
  </si>
  <si>
    <t>217 lbs</t>
  </si>
  <si>
    <t>Arizona</t>
  </si>
  <si>
    <t>https://a.espncdn.com/i/headshots/nba/players/full/4230548.png</t>
  </si>
  <si>
    <t>https://a.espncdn.com/i/headshots/nba/players/full/2991043.png</t>
  </si>
  <si>
    <t>204 lbs</t>
  </si>
  <si>
    <t>Michigan</t>
  </si>
  <si>
    <t>https://a.espncdn.com/i/headshots/nba/players/full/4348696.png</t>
  </si>
  <si>
    <t>https://a.espncdn.com/i/headshots/nba/players/full/2530780.png</t>
  </si>
  <si>
    <t>180 lbs</t>
  </si>
  <si>
    <t>Connecticut</t>
  </si>
  <si>
    <t>https://a.espncdn.com/i/headshots/nba/players/full/3138154.png</t>
  </si>
  <si>
    <t>https://a.espncdn.com/i/headshots/nba/players/full/3136776.png</t>
  </si>
  <si>
    <t>198 lbs</t>
  </si>
  <si>
    <t>Ohio State</t>
  </si>
  <si>
    <t>https://a.espncdn.com/i/headshots/nba/players/full/2579326.png</t>
  </si>
  <si>
    <t>UC Santa Barbara</t>
  </si>
  <si>
    <t>https://a.espncdn.com/i/headshots/nba/players/full/3134880.png</t>
  </si>
  <si>
    <t>200 lbs</t>
  </si>
  <si>
    <t>https://a.espncdn.com/i/headshots/nba/players/full/2991149.png</t>
  </si>
  <si>
    <t>Houston</t>
  </si>
  <si>
    <t>https://a.espncdn.com/i/headshots/nba/players/full/3906522.png</t>
  </si>
  <si>
    <t>Marquette</t>
  </si>
  <si>
    <t>G</t>
  </si>
  <si>
    <t>DePaul</t>
  </si>
  <si>
    <t>https://a.espncdn.com/i/headshots/nba/players/full/2995706.png</t>
  </si>
  <si>
    <t>https://a.espncdn.com/i/headshots/nba/players/full/3074765.png</t>
  </si>
  <si>
    <t>230 lbs</t>
  </si>
  <si>
    <t>https://a.espncdn.com/i/headshots/nba/players/full/6594.png</t>
  </si>
  <si>
    <t>https://a.espncdn.com/i/headshots/nba/players/full/3442.png</t>
  </si>
  <si>
    <t>https://a.espncdn.com/i/headshots/nba/players/full/4278075.png</t>
  </si>
  <si>
    <t>Kentucky</t>
  </si>
  <si>
    <t>https://a.espncdn.com/i/headshots/nba/players/full/3064560.png</t>
  </si>
  <si>
    <t>7' 1"</t>
  </si>
  <si>
    <t>250 lbs</t>
  </si>
  <si>
    <t>https://a.espncdn.com/i/headshots/nba/players/full/3892818.png</t>
  </si>
  <si>
    <t>https://a.espncdn.com/i/headshots/nba/players/full/4230547.png</t>
  </si>
  <si>
    <t>https://a.espncdn.com/i/headshots/nba/players/full/4351852.png</t>
  </si>
  <si>
    <t>Western Kentucky</t>
  </si>
  <si>
    <t>https://a.espncdn.com/i/headshots/nba/players/full/4065697.png</t>
  </si>
  <si>
    <t>195 lbs</t>
  </si>
  <si>
    <t>North Carolina State</t>
  </si>
  <si>
    <t>https://a.espncdn.com/i/headshots/nba/players/full/6485.png</t>
  </si>
  <si>
    <t>https://a.espncdn.com/i/headshots/nba/players/full/3907525.png</t>
  </si>
  <si>
    <t>https://a.espncdn.com/i/headshots/nba/players/full/3078284.png</t>
  </si>
  <si>
    <t>Indiana</t>
  </si>
  <si>
    <t>https://a.espncdn.com/i/headshots/nba/players/full/3155533.png</t>
  </si>
  <si>
    <t>https://a.espncdn.com/i/headshots/nba/players/full/6430.png</t>
  </si>
  <si>
    <t>https://a.espncdn.com/i/headshots/nba/players/full/3059318.png</t>
  </si>
  <si>
    <t>https://a.espncdn.com/i/headshots/nba/players/full/2579321.png</t>
  </si>
  <si>
    <t>https://a.espncdn.com/i/headshots/nba/players/full/6440.png</t>
  </si>
  <si>
    <t>https://a.espncdn.com/i/headshots/nba/players/full/4291678.png</t>
  </si>
  <si>
    <t>https://a.espncdn.com/i/headshots/nba/players/full/2769.png</t>
  </si>
  <si>
    <t>https://a.espncdn.com/i/headshots/nba/players/full/3929325.png</t>
  </si>
  <si>
    <t>https://a.espncdn.com/i/headshots/nba/players/full/4376.png</t>
  </si>
  <si>
    <t>https://a.espncdn.com/i/headshots/nba/players/full/2530530.png</t>
  </si>
  <si>
    <t>https://a.espncdn.com/i/headshots/nba/players/full/3915195.png</t>
  </si>
  <si>
    <t>https://a.espncdn.com/i/headshots/nba/players/full/3024.png</t>
  </si>
  <si>
    <t>https://a.espncdn.com/i/headshots/nba/players/full/6622.png</t>
  </si>
  <si>
    <t>https://a.espncdn.com/i/headshots/nba/players/full/3907387.png</t>
  </si>
  <si>
    <t>https://a.espncdn.com/i/headshots/nba/players/full/2579466.png</t>
  </si>
  <si>
    <t>https://a.espncdn.com/i/headshots/nba/players/full/4277923.png</t>
  </si>
  <si>
    <t>7' 0"</t>
  </si>
  <si>
    <t>7' 3"</t>
  </si>
  <si>
    <t>290 lbs</t>
  </si>
  <si>
    <t>F</t>
  </si>
  <si>
    <t>Wheeling Jesuit</t>
  </si>
  <si>
    <t>UCLA</t>
  </si>
  <si>
    <t>LSU</t>
  </si>
  <si>
    <t>Long Beach State</t>
  </si>
  <si>
    <t>Tennessee</t>
  </si>
  <si>
    <t>232 lbs</t>
  </si>
  <si>
    <t>207 lbs</t>
  </si>
  <si>
    <t>199 lbs</t>
  </si>
  <si>
    <t>Texas Tech</t>
  </si>
  <si>
    <t>https://a.espncdn.com/i/headshots/nba/players/full/3934719.png</t>
  </si>
  <si>
    <t>https://a.espncdn.com/i/headshots/nba/players/full/3948153.png</t>
  </si>
  <si>
    <t>Oregon</t>
  </si>
  <si>
    <t>https://a.espncdn.com/i/headshots/nba/players/full/3206.png</t>
  </si>
  <si>
    <t>255 lbs</t>
  </si>
  <si>
    <t>https://a.espncdn.com/i/headshots/nba/players/full/3988.png</t>
  </si>
  <si>
    <t>https://a.espncdn.com/i/headshots/nba/players/full/3439.png</t>
  </si>
  <si>
    <t>https://a.espncdn.com/i/headshots/nba/players/full/6450.png</t>
  </si>
  <si>
    <t>San Diego State</t>
  </si>
  <si>
    <t>https://a.espncdn.com/i/headshots/nba/players/full/4299.png</t>
  </si>
  <si>
    <t>Harvard</t>
  </si>
  <si>
    <t>https://a.espncdn.com/i/headshots/nba/players/full/3012.png</t>
  </si>
  <si>
    <t>196 lbs</t>
  </si>
  <si>
    <t>Villanova</t>
  </si>
  <si>
    <t>https://a.espncdn.com/i/headshots/nba/players/full/2595592.png</t>
  </si>
  <si>
    <t>Indianapolis</t>
  </si>
  <si>
    <t>https://a.espncdn.com/i/headshots/nba/players/full/3137730.png</t>
  </si>
  <si>
    <t>UNLV</t>
  </si>
  <si>
    <t>https://a.espncdn.com/i/headshots/nba/players/full/4003.png</t>
  </si>
  <si>
    <t>https://a.espncdn.com/i/headshots/nba/players/full/2580980.png</t>
  </si>
  <si>
    <t>Holy Cross</t>
  </si>
  <si>
    <t>https://a.espncdn.com/i/headshots/nba/players/full/2531352.png</t>
  </si>
  <si>
    <t>238 lbs</t>
  </si>
  <si>
    <t>Oregon State</t>
  </si>
  <si>
    <t>https://a.espncdn.com/i/headshots/nba/players/full/2595516.png</t>
  </si>
  <si>
    <t>https://a.espncdn.com/i/headshots/nba/players/full/3149673.png</t>
  </si>
  <si>
    <t>https://a.espncdn.com/i/headshots/nba/players/full/2991230.png</t>
  </si>
  <si>
    <t>6' 0"</t>
  </si>
  <si>
    <t>Wichita State</t>
  </si>
  <si>
    <t>https://a.espncdn.com/i/headshots/nba/players/full/4066334.png</t>
  </si>
  <si>
    <t>https://a.espncdn.com/i/headshots/nba/players/full/2991047.png</t>
  </si>
  <si>
    <t>https://a.espncdn.com/i/headshots/nba/players/full/3907386.png</t>
  </si>
  <si>
    <t>192 lbs</t>
  </si>
  <si>
    <t>https://a.espncdn.com/i/headshots/nba/players/full/4277847.png</t>
  </si>
  <si>
    <t>https://a.espncdn.com/i/headshots/nba/players/full/2991139.png</t>
  </si>
  <si>
    <t>Providence</t>
  </si>
  <si>
    <t>https://a.espncdn.com/i/headshots/nba/players/full/3113587.png</t>
  </si>
  <si>
    <t>https://a.espncdn.com/i/headshots/nba/players/full/2991274.png</t>
  </si>
  <si>
    <t>Tulsa</t>
  </si>
  <si>
    <t>https://a.espncdn.com/i/headshots/nba/players/full/3149010.png</t>
  </si>
  <si>
    <t>197 lbs</t>
  </si>
  <si>
    <t>Boise State</t>
  </si>
  <si>
    <t>https://a.espncdn.com/i/headshots/nba/players/full/3064440.png</t>
  </si>
  <si>
    <t>https://a.espncdn.com/i/headshots/nba/players/full/2528586.png</t>
  </si>
  <si>
    <t>https://a.espncdn.com/i/headshots/nba/players/full/3447.png</t>
  </si>
  <si>
    <t>275 lbs</t>
  </si>
  <si>
    <t>Stanford</t>
  </si>
  <si>
    <t>https://a.espncdn.com/i/headshots/nba/players/full/3893019.png</t>
  </si>
  <si>
    <t>https://a.espncdn.com/i/headshots/nba/players/full/4066336.png</t>
  </si>
  <si>
    <t>https://a.espncdn.com/i/headshots/nba/players/full/2594922.png</t>
  </si>
  <si>
    <t>184 lbs</t>
  </si>
  <si>
    <t>https://a.espncdn.com/i/headshots/nba/players/full/3059316.png</t>
  </si>
  <si>
    <t>https://a.espncdn.com/i/headshots/nba/players/full/2999549.png</t>
  </si>
  <si>
    <t>Michigan State</t>
  </si>
  <si>
    <t>https://a.espncdn.com/i/headshots/nba/players/full/2982240.png</t>
  </si>
  <si>
    <t>https://a.espncdn.com/i/headshots/nba/players/full/3907487.png</t>
  </si>
  <si>
    <t>https://a.espncdn.com/i/headshots/nba/players/full/2528426.png</t>
  </si>
  <si>
    <t>https://a.espncdn.com/i/headshots/nba/players/full/2489716.png</t>
  </si>
  <si>
    <t>https://a.espncdn.com/i/headshots/nba/players/full/2754.png</t>
  </si>
  <si>
    <t>https://a.espncdn.com/i/headshots/nba/players/full/6592.png</t>
  </si>
  <si>
    <t>https://a.espncdn.com/i/headshots/nba/players/full/6448.png</t>
  </si>
  <si>
    <t>https://a.espncdn.com/i/headshots/nba/players/full/3449.png</t>
  </si>
  <si>
    <t>https://a.espncdn.com/i/headshots/nba/players/full/2580365.png</t>
  </si>
  <si>
    <t>https://a.espncdn.com/i/headshots/nba/players/full/3062744.png</t>
  </si>
  <si>
    <t>https://a.espncdn.com/i/headshots/nba/players/full/3893016.png</t>
  </si>
  <si>
    <t>https://a.espncdn.com/i/headshots/nba/players/full/4277811.png</t>
  </si>
  <si>
    <t>https://a.espncdn.com/i/headshots/nba/players/full/2444.png</t>
  </si>
  <si>
    <t>https://a.espncdn.com/i/headshots/nba/players/full/2991042.png</t>
  </si>
  <si>
    <t>https://a.espncdn.com/i/headshots/nba/players/full/6474.png</t>
  </si>
  <si>
    <t>https://a.espncdn.com/i/headshots/nba/players/full/4017838.png</t>
  </si>
  <si>
    <t>Clemson</t>
  </si>
  <si>
    <t>Washington</t>
  </si>
  <si>
    <t>194 lbs</t>
  </si>
  <si>
    <t>Saint Mary's</t>
  </si>
  <si>
    <t>219 lbs</t>
  </si>
  <si>
    <t>251 lbs</t>
  </si>
  <si>
    <t>Wyoming</t>
  </si>
  <si>
    <t>Cal Poly</t>
  </si>
  <si>
    <t>Alabama</t>
  </si>
  <si>
    <t>254 lbs</t>
  </si>
  <si>
    <t>https://a.espncdn.com/i/headshots/nba/players/full/4065670.png</t>
  </si>
  <si>
    <t>https://a.espncdn.com/i/headshots/nba/players/full/2806.png</t>
  </si>
  <si>
    <t>https://a.espncdn.com/i/headshots/nba/players/full/6585.png</t>
  </si>
  <si>
    <t>https://a.espncdn.com/i/headshots/nba/players/full/3981.png</t>
  </si>
  <si>
    <t>https://a.espncdn.com/i/headshots/nba/players/full/2530572.png</t>
  </si>
  <si>
    <t>https://a.espncdn.com/i/headshots/nba/players/full/3989.png</t>
  </si>
  <si>
    <t>https://a.espncdn.com/i/headshots/nba/players/full/6443.png</t>
  </si>
  <si>
    <t>https://a.espncdn.com/i/headshots/nba/players/full/3913174.png</t>
  </si>
  <si>
    <t>https://a.espncdn.com/i/headshots/nba/players/full/6452.png</t>
  </si>
  <si>
    <t>https://a.espncdn.com/i/headshots/nba/players/full/4017843.png</t>
  </si>
  <si>
    <t>https://a.espncdn.com/i/headshots/nba/players/full/3133602.png</t>
  </si>
  <si>
    <t>https://a.espncdn.com/i/headshots/nba/players/full/2016.png</t>
  </si>
  <si>
    <t>https://a.espncdn.com/i/headshots/nba/players/full/2991039.png</t>
  </si>
  <si>
    <t>https://a.espncdn.com/i/headshots/nba/players/full/4305.png</t>
  </si>
  <si>
    <t>https://a.espncdn.com/i/headshots/nba/players/full/3912334.png</t>
  </si>
  <si>
    <t>202 lbs</t>
  </si>
  <si>
    <t>Miami (FL)</t>
  </si>
  <si>
    <t>279 lbs</t>
  </si>
  <si>
    <t>Saint Joseph's</t>
  </si>
  <si>
    <t>Oklahoma</t>
  </si>
  <si>
    <t>206 lbs</t>
  </si>
  <si>
    <t>228 lbs</t>
  </si>
  <si>
    <t>Wisconsin</t>
  </si>
  <si>
    <t>221 lbs</t>
  </si>
  <si>
    <t>270 lbs</t>
  </si>
  <si>
    <t>222 lbs</t>
  </si>
  <si>
    <t>175 lbs</t>
  </si>
  <si>
    <t>Wake Forest</t>
  </si>
  <si>
    <t>Creighton</t>
  </si>
  <si>
    <t>216 lbs</t>
  </si>
  <si>
    <t>Memphis</t>
  </si>
  <si>
    <t>Missouri State</t>
  </si>
  <si>
    <t>Norfolk State</t>
  </si>
  <si>
    <t>Gonzaga</t>
  </si>
  <si>
    <t>176 lbs</t>
  </si>
  <si>
    <t>Xavier</t>
  </si>
  <si>
    <t>Georgia Tech</t>
  </si>
  <si>
    <t>https://a.espncdn.com/i/headshots/nba/players/full/3593.png</t>
  </si>
  <si>
    <t>https://a.espncdn.com/i/headshots/nba/players/full/3973.png</t>
  </si>
  <si>
    <t>https://a.espncdn.com/i/headshots/nba/players/full/3983.png</t>
  </si>
  <si>
    <t>https://a.espncdn.com/i/headshots/nba/players/full/3922230.png</t>
  </si>
  <si>
    <t>https://a.espncdn.com/i/headshots/nba/players/full/4067045.png</t>
  </si>
  <si>
    <t>https://a.espncdn.com/i/headshots/nba/players/full/6446.png</t>
  </si>
  <si>
    <t>https://a.espncdn.com/i/headshots/nba/players/full/4066425.png</t>
  </si>
  <si>
    <t>https://a.espncdn.com/i/headshots/nba/players/full/4032.png</t>
  </si>
  <si>
    <t>https://a.espncdn.com/i/headshots/nba/players/full/2528588.png</t>
  </si>
  <si>
    <t>https://a.espncdn.com/i/headshots/nba/players/full/6615.png</t>
  </si>
  <si>
    <t>https://a.espncdn.com/i/headshots/nba/players/full/2527963.png</t>
  </si>
  <si>
    <t>https://a.espncdn.com/i/headshots/nba/players/full/3059262.png</t>
  </si>
  <si>
    <t>https://a.espncdn.com/i/headshots/nba/players/full/3155942.png</t>
  </si>
  <si>
    <t>https://a.espncdn.com/i/headshots/nba/players/full/3136485.png</t>
  </si>
  <si>
    <t>https://a.espncdn.com/i/headshots/nba/players/full/3133628.png</t>
  </si>
  <si>
    <t>https://a.espncdn.com/i/headshots/nba/players/full/3244.png</t>
  </si>
  <si>
    <t>https://a.espncdn.com/i/headshots/nba/players/full/3032977.png</t>
  </si>
  <si>
    <t>https://a.espncdn.com/i/headshots/nba/players/full/4238.png</t>
  </si>
  <si>
    <t>https://a.espncdn.com/i/headshots/nba/players/full/2566769.png</t>
  </si>
  <si>
    <t>https://a.espncdn.com/i/headshots/nba/players/full/3057187.png</t>
  </si>
  <si>
    <t>https://a.espncdn.com/i/headshots/nba/players/full/2578239.png</t>
  </si>
  <si>
    <t>https://a.espncdn.com/i/headshots/nba/players/full/3934673.png</t>
  </si>
  <si>
    <t>https://a.espncdn.com/i/headshots/nba/players/full/4277842.png</t>
  </si>
  <si>
    <t>https://a.espncdn.com/i/headshots/nba/players/full/2488945.png</t>
  </si>
  <si>
    <t>https://a.espncdn.com/i/headshots/nba/players/full/996.png</t>
  </si>
  <si>
    <t>https://a.espncdn.com/i/headshots/nba/players/full/3438.png</t>
  </si>
  <si>
    <t>https://a.espncdn.com/i/headshots/nba/players/full/2767.png</t>
  </si>
  <si>
    <t>https://a.espncdn.com/i/headshots/nba/players/full/3448.png</t>
  </si>
  <si>
    <t>https://a.espncdn.com/i/headshots/nba/players/full/6609.png</t>
  </si>
  <si>
    <t>https://a.espncdn.com/i/headshots/nba/players/full/6459.png</t>
  </si>
  <si>
    <t>https://a.espncdn.com/i/headshots/nba/players/full/2528353.png</t>
  </si>
  <si>
    <t>https://a.espncdn.com/i/headshots/nba/players/full/3136491.png</t>
  </si>
  <si>
    <t>https://a.espncdn.com/i/headshots/nba/players/full/3058254.png</t>
  </si>
  <si>
    <t>242 lbs</t>
  </si>
  <si>
    <t>229 lbs</t>
  </si>
  <si>
    <t>209 lbs</t>
  </si>
  <si>
    <t>Notre Dame</t>
  </si>
  <si>
    <t>203 lbs</t>
  </si>
  <si>
    <t>189 lbs</t>
  </si>
  <si>
    <t>170 lbs</t>
  </si>
  <si>
    <t>Penn State</t>
  </si>
  <si>
    <t>188 lbs</t>
  </si>
  <si>
    <t>IUPUI</t>
  </si>
  <si>
    <t>213 lbs</t>
  </si>
  <si>
    <t>New Mexico</t>
  </si>
  <si>
    <t>231 lbs</t>
  </si>
  <si>
    <t>214 lbs</t>
  </si>
  <si>
    <t>https://a.espncdn.com/i/headshots/nba/players/full/6579.png</t>
  </si>
  <si>
    <t>https://a.espncdn.com/i/headshots/nba/players/full/3907822.png</t>
  </si>
  <si>
    <t>https://a.espncdn.com/i/headshots/nba/players/full/2528693.png</t>
  </si>
  <si>
    <t>https://a.espncdn.com/i/headshots/nba/players/full/2999547.png</t>
  </si>
  <si>
    <t>https://a.espncdn.com/i/headshots/nba/players/full/4017839.png</t>
  </si>
  <si>
    <t>https://a.espncdn.com/i/headshots/nba/players/full/3112335.png</t>
  </si>
  <si>
    <t>https://a.espncdn.com/i/headshots/nba/players/full/3934662.png</t>
  </si>
  <si>
    <t>https://a.espncdn.com/i/headshots/nba/players/full/3136196.png</t>
  </si>
  <si>
    <t>https://a.espncdn.com/i/headshots/nba/players/full/3015.png</t>
  </si>
  <si>
    <t>https://a.espncdn.com/i/headshots/nba/players/full/3059310.png</t>
  </si>
  <si>
    <t>https://a.espncdn.com/i/headshots/nba/players/full/3936299.png</t>
  </si>
  <si>
    <t>https://a.espncdn.com/i/headshots/nba/players/full/2488653.png</t>
  </si>
  <si>
    <t>https://a.espncdn.com/i/headshots/nba/players/full/4278104.png</t>
  </si>
  <si>
    <t>https://a.espncdn.com/i/headshots/nba/players/full/6472.png</t>
  </si>
  <si>
    <t>https://a.espncdn.com/i/headshots/nba/players/full/4278077.png</t>
  </si>
  <si>
    <t>https://a.espncdn.com/i/headshots/nba/players/full/3155536.png</t>
  </si>
  <si>
    <t>Florida State</t>
  </si>
  <si>
    <t>USC Upstate</t>
  </si>
  <si>
    <t>Syracuse</t>
  </si>
  <si>
    <t>234 lbs</t>
  </si>
  <si>
    <t>246 lbs</t>
  </si>
  <si>
    <t>Louisiana Tech</t>
  </si>
  <si>
    <t>Iowa State</t>
  </si>
  <si>
    <t>5' 9"</t>
  </si>
  <si>
    <t>https://a.espncdn.com/i/headshots/nba/players/full/3136779.png</t>
  </si>
  <si>
    <t>https://a.espncdn.com/i/headshots/nba/players/full/3417.png</t>
  </si>
  <si>
    <t>https://a.espncdn.com/i/headshots/nba/players/full/2490620.png</t>
  </si>
  <si>
    <t>https://a.espncdn.com/i/headshots/nba/players/full/2429.png</t>
  </si>
  <si>
    <t>https://a.espncdn.com/i/headshots/nba/players/full/2534781.png</t>
  </si>
  <si>
    <t>https://a.espncdn.com/i/headshots/nba/players/full/3986.png</t>
  </si>
  <si>
    <t>https://a.espncdn.com/i/headshots/nba/players/full/3135046.png</t>
  </si>
  <si>
    <t>https://a.espncdn.com/i/headshots/nba/players/full/4065663.png</t>
  </si>
  <si>
    <t>https://a.espncdn.com/i/headshots/nba/players/full/3456.png</t>
  </si>
  <si>
    <t>https://a.espncdn.com/i/headshots/nba/players/full/3032978.png</t>
  </si>
  <si>
    <t>https://a.espncdn.com/i/headshots/nba/players/full/4015.png</t>
  </si>
  <si>
    <t>https://a.espncdn.com/i/headshots/nba/players/full/3133843.png</t>
  </si>
  <si>
    <t>https://a.espncdn.com/i/headshots/nba/players/full/3276.png</t>
  </si>
  <si>
    <t>https://a.espncdn.com/i/headshots/nba/players/full/3136195.png</t>
  </si>
  <si>
    <t>https://a.espncdn.com/i/headshots/nba/players/full/3059319.png</t>
  </si>
  <si>
    <t>https://a.espncdn.com/i/headshots/nba/players/full/2325499.png</t>
  </si>
  <si>
    <t>Tennessee State</t>
  </si>
  <si>
    <t>252 lbs</t>
  </si>
  <si>
    <t>USC</t>
  </si>
  <si>
    <t>Tulane</t>
  </si>
  <si>
    <t>223 lbs</t>
  </si>
  <si>
    <t>227 lbs</t>
  </si>
  <si>
    <t>Rhode Island</t>
  </si>
  <si>
    <t>248 lbs</t>
  </si>
  <si>
    <t>226 lbs</t>
  </si>
  <si>
    <t>https://a.espncdn.com/i/headshots/nba/players/full/2991235.png</t>
  </si>
  <si>
    <t>https://a.espncdn.com/i/headshots/nba/players/full/3059358.png</t>
  </si>
  <si>
    <t>https://a.espncdn.com/i/headshots/nba/players/full/4080610.png</t>
  </si>
  <si>
    <t>https://a.espncdn.com/i/headshots/nba/players/full/3912854.png</t>
  </si>
  <si>
    <t>https://a.espncdn.com/i/headshots/nba/players/full/2753.png</t>
  </si>
  <si>
    <t>https://a.espncdn.com/i/headshots/nba/players/full/4230546.png</t>
  </si>
  <si>
    <t>https://a.espncdn.com/i/headshots/nba/players/full/4251.png</t>
  </si>
  <si>
    <t>https://a.espncdn.com/i/headshots/nba/players/full/2991070.png</t>
  </si>
  <si>
    <t>https://a.espncdn.com/i/headshots/nba/players/full/6461.png</t>
  </si>
  <si>
    <t>https://a.espncdn.com/i/headshots/nba/players/full/2595435.png</t>
  </si>
  <si>
    <t>https://a.espncdn.com/i/headshots/nba/players/full/2991280.png</t>
  </si>
  <si>
    <t>https://a.espncdn.com/i/headshots/nba/players/full/4264.png</t>
  </si>
  <si>
    <t>https://a.espncdn.com/i/headshots/nba/players/full/2530596.png</t>
  </si>
  <si>
    <t>https://a.espncdn.com/i/headshots/nba/players/full/3032979.png</t>
  </si>
  <si>
    <t>https://a.espncdn.com/i/headshots/nba/players/full/3468.png</t>
  </si>
  <si>
    <t>Fresno State</t>
  </si>
  <si>
    <t>172 lbs</t>
  </si>
  <si>
    <t>https://a.espncdn.com/i/headshots/nba/players/full/4248.png</t>
  </si>
  <si>
    <t>https://a.espncdn.com/i/headshots/nba/players/full/4066650.png</t>
  </si>
  <si>
    <t>https://a.espncdn.com/i/headshots/nba/players/full/2326307.png</t>
  </si>
  <si>
    <t>https://a.espncdn.com/i/headshots/nba/players/full/6591.png</t>
  </si>
  <si>
    <t>https://a.espncdn.com/i/headshots/nba/players/full/2581177.png</t>
  </si>
  <si>
    <t>https://a.espncdn.com/i/headshots/nba/players/full/6447.png</t>
  </si>
  <si>
    <t>https://a.espncdn.com/i/headshots/nba/players/full/3936296.png</t>
  </si>
  <si>
    <t>https://a.espncdn.com/i/headshots/nba/players/full/2982268.png</t>
  </si>
  <si>
    <t>https://a.espncdn.com/i/headshots/nba/players/full/6605.png</t>
  </si>
  <si>
    <t>https://a.espncdn.com/i/headshots/nba/players/full/6606.png</t>
  </si>
  <si>
    <t>https://a.espncdn.com/i/headshots/nba/players/full/2490149.png</t>
  </si>
  <si>
    <t>https://a.espncdn.com/i/headshots/nba/players/full/3102530.png</t>
  </si>
  <si>
    <t>https://a.espncdn.com/i/headshots/nba/players/full/4351851.png</t>
  </si>
  <si>
    <t>https://a.espncdn.com/i/headshots/nba/players/full/4277843.png</t>
  </si>
  <si>
    <t>https://a.espncdn.com/i/headshots/nba/players/full/4239.png</t>
  </si>
  <si>
    <t>St. John's</t>
  </si>
  <si>
    <t>Maryland</t>
  </si>
  <si>
    <t>Illinois</t>
  </si>
  <si>
    <t>Weber State</t>
  </si>
  <si>
    <t>Lehigh</t>
  </si>
  <si>
    <t>https://a.espncdn.com/i/headshots/nba/players/full/3135045.png</t>
  </si>
  <si>
    <t>https://a.espncdn.com/i/headshots/nba/players/full/4065673.png</t>
  </si>
  <si>
    <t>https://a.espncdn.com/i/headshots/nba/players/full/6581.png</t>
  </si>
  <si>
    <t>https://a.espncdn.com/i/headshots/nba/players/full/3102528.png</t>
  </si>
  <si>
    <t>https://a.espncdn.com/i/headshots/nba/players/full/4257.png</t>
  </si>
  <si>
    <t>https://a.espncdn.com/i/headshots/nba/players/full/3032976.png</t>
  </si>
  <si>
    <t>https://a.espncdn.com/i/headshots/nba/players/full/2968436.png</t>
  </si>
  <si>
    <t>https://a.espncdn.com/i/headshots/nba/players/full/2011.png</t>
  </si>
  <si>
    <t>https://a.espncdn.com/i/headshots/nba/players/full/3908809.png</t>
  </si>
  <si>
    <t>https://a.espncdn.com/i/headshots/nba/players/full/2990968.png</t>
  </si>
  <si>
    <t>https://a.espncdn.com/i/headshots/nba/players/full/2968361.png</t>
  </si>
  <si>
    <t>https://a.espncdn.com/i/headshots/nba/players/full/2990969.png</t>
  </si>
  <si>
    <t>https://a.espncdn.com/i/headshots/nba/players/full/2583632.png</t>
  </si>
  <si>
    <t>https://a.espncdn.com/i/headshots/nba/players/full/4011.png</t>
  </si>
  <si>
    <t>https://a.espncdn.com/i/headshots/nba/players/full/3028.png</t>
  </si>
  <si>
    <t>https://a.espncdn.com/i/headshots/nba/players/full/4261.png</t>
  </si>
  <si>
    <t>179 lbs</t>
  </si>
  <si>
    <t>Baylor</t>
  </si>
  <si>
    <t>https://a.espncdn.com/i/headshots/nba/players/full/3064427.png</t>
  </si>
  <si>
    <t>https://a.espncdn.com/i/headshots/nba/players/full/2747.png</t>
  </si>
  <si>
    <t>https://a.espncdn.com/i/headshots/nba/players/full/2566745.png</t>
  </si>
  <si>
    <t>https://a.espncdn.com/i/headshots/nba/players/full/4258.png</t>
  </si>
  <si>
    <t>https://a.espncdn.com/i/headshots/nba/players/full/3975.png</t>
  </si>
  <si>
    <t>https://a.espncdn.com/i/headshots/nba/players/full/3934670.png</t>
  </si>
  <si>
    <t>https://a.espncdn.com/i/headshots/nba/players/full/3202.png</t>
  </si>
  <si>
    <t>https://a.espncdn.com/i/headshots/nba/players/full/3934621.png</t>
  </si>
  <si>
    <t>https://a.espncdn.com/i/headshots/nba/players/full/6589.png</t>
  </si>
  <si>
    <t>https://a.espncdn.com/i/headshots/nba/players/full/2386.png</t>
  </si>
  <si>
    <t>https://a.espncdn.com/i/headshots/nba/players/full/3998.png</t>
  </si>
  <si>
    <t>https://a.espncdn.com/i/headshots/nba/players/full/3064559.png</t>
  </si>
  <si>
    <t>https://a.espncdn.com/i/headshots/nba/players/full/2595209.png</t>
  </si>
  <si>
    <t>https://a.espncdn.com/i/headshots/nba/players/full/2393.png</t>
  </si>
  <si>
    <t>https://a.espncdn.com/i/headshots/nba/players/full/3155535.png</t>
  </si>
  <si>
    <t>https://a.espncdn.com/i/headshots/nba/players/full/2530923.png</t>
  </si>
  <si>
    <t>https://a.espncdn.com/i/headshots/nba/players/full/6475.png</t>
  </si>
  <si>
    <t>224 lbs</t>
  </si>
  <si>
    <t>Utah</t>
  </si>
  <si>
    <t>Davidson</t>
  </si>
  <si>
    <t>249 lbs</t>
  </si>
  <si>
    <t>Cincinnati</t>
  </si>
  <si>
    <t>Green Bay</t>
  </si>
  <si>
    <t>https://a.espncdn.com/i/headshots/nba/players/full/3964.png</t>
  </si>
  <si>
    <t>https://a.espncdn.com/i/headshots/nba/players/full/3194.png</t>
  </si>
  <si>
    <t>https://a.espncdn.com/i/headshots/nba/players/full/3136479.png</t>
  </si>
  <si>
    <t>https://a.espncdn.com/i/headshots/nba/players/full/3428.png</t>
  </si>
  <si>
    <t>https://a.espncdn.com/i/headshots/nba/players/full/4278073.png</t>
  </si>
  <si>
    <t>https://a.espncdn.com/i/headshots/nba/players/full/2327577.png</t>
  </si>
  <si>
    <t>https://a.espncdn.com/i/headshots/nba/players/full/2991055.png</t>
  </si>
  <si>
    <t>https://a.espncdn.com/i/headshots/nba/players/full/2488826.png</t>
  </si>
  <si>
    <t>https://a.espncdn.com/i/headshots/nba/players/full/3059306.png</t>
  </si>
  <si>
    <t>https://a.espncdn.com/i/headshots/nba/players/full/3943606.png</t>
  </si>
  <si>
    <t>https://a.espncdn.com/i/headshots/nba/players/full/3914044.png</t>
  </si>
  <si>
    <t>https://a.espncdn.com/i/headshots/nba/players/full/4023.png</t>
  </si>
  <si>
    <t>https://a.espncdn.com/i/headshots/nba/players/full/3064539.png</t>
  </si>
  <si>
    <t>https://a.espncdn.com/i/headshots/nba/players/full/3002137.png</t>
  </si>
  <si>
    <t>https://a.espncdn.com/i/headshots/nba/players/full/2799.png</t>
  </si>
  <si>
    <t>https://a.espncdn.com/i/headshots/nba/players/full/4017837.png</t>
  </si>
  <si>
    <t>Arkansas</t>
  </si>
  <si>
    <t>Seton Hall</t>
  </si>
  <si>
    <t>181 lbs</t>
  </si>
  <si>
    <t>Kansas State</t>
  </si>
  <si>
    <t>https://a.espncdn.com/i/headshots/nba/players/full/4066421.png</t>
  </si>
  <si>
    <t>https://a.espncdn.com/i/headshots/nba/players/full/4348697.png</t>
  </si>
  <si>
    <t>https://a.espncdn.com/i/headshots/nba/players/full/2528779.png</t>
  </si>
  <si>
    <t>https://a.espncdn.com/i/headshots/nba/players/full/2581018.png</t>
  </si>
  <si>
    <t>https://a.espncdn.com/i/headshots/nba/players/full/2991350.png</t>
  </si>
  <si>
    <t>https://a.espncdn.com/i/headshots/nba/players/full/984.png</t>
  </si>
  <si>
    <t>https://a.espncdn.com/i/headshots/nba/players/full/3062679.png</t>
  </si>
  <si>
    <t>https://a.espncdn.com/i/headshots/nba/players/full/3913176.png</t>
  </si>
  <si>
    <t>https://a.espncdn.com/i/headshots/nba/players/full/1966.png</t>
  </si>
  <si>
    <t>https://a.espncdn.com/i/headshots/nba/players/full/3134907.png</t>
  </si>
  <si>
    <t>https://a.espncdn.com/i/headshots/nba/players/full/3452.png</t>
  </si>
  <si>
    <t>https://a.espncdn.com/i/headshots/nba/players/full/2490089.png</t>
  </si>
  <si>
    <t>https://a.espncdn.com/i/headshots/nba/players/full/3026.png</t>
  </si>
  <si>
    <t>https://a.espncdn.com/i/headshots/nba/players/full/4244.png</t>
  </si>
  <si>
    <t>https://a.espncdn.com/i/headshots/nba/players/full/3150844.png</t>
  </si>
  <si>
    <t>Georgia</t>
  </si>
  <si>
    <t>186 lbs</t>
  </si>
  <si>
    <t>Nevada</t>
  </si>
  <si>
    <t>Bucknell</t>
  </si>
  <si>
    <t>https://a.espncdn.com/i/headshots/nba/players/full/4278129.png</t>
  </si>
  <si>
    <t>https://a.espncdn.com/i/headshots/nba/players/full/4011991.png</t>
  </si>
  <si>
    <t>https://a.espncdn.com/i/headshots/nba/players/full/3136193.png</t>
  </si>
  <si>
    <t>https://a.espncdn.com/i/headshots/nba/players/full/3147657.png</t>
  </si>
  <si>
    <t>https://a.espncdn.com/i/headshots/nba/players/full/165.png</t>
  </si>
  <si>
    <t>https://a.espncdn.com/i/headshots/nba/players/full/2489530.png</t>
  </si>
  <si>
    <t>https://a.espncdn.com/i/headshots/nba/players/full/6434.png</t>
  </si>
  <si>
    <t>https://a.espncdn.com/i/headshots/nba/players/full/2993370.png</t>
  </si>
  <si>
    <t>https://a.espncdn.com/i/headshots/nba/players/full/4066297.png</t>
  </si>
  <si>
    <t>https://a.espncdn.com/i/headshots/nba/players/full/2530276.png</t>
  </si>
  <si>
    <t>https://a.espncdn.com/i/headshots/nba/players/full/3064320.png</t>
  </si>
  <si>
    <t>https://a.espncdn.com/i/headshots/nba/players/full/4066436.png</t>
  </si>
  <si>
    <t>https://a.espncdn.com/i/headshots/nba/players/full/4230550.png</t>
  </si>
  <si>
    <t>https://a.espncdn.com/i/headshots/nba/players/full/3133603.png</t>
  </si>
  <si>
    <t>https://a.espncdn.com/i/headshots/nba/players/full/3908806.png</t>
  </si>
  <si>
    <t>https://a.espncdn.com/i/headshots/nba/players/full/2982334.png</t>
  </si>
  <si>
    <t>BYU</t>
  </si>
  <si>
    <t>Bowling Green</t>
  </si>
  <si>
    <t>https://a.espncdn.com/i/headshots/nba/players/full/4277848.png</t>
  </si>
  <si>
    <t>https://a.espncdn.com/i/headshots/nba/players/full/6578.png</t>
  </si>
  <si>
    <t>https://a.espncdn.com/i/headshots/nba/players/full/4269.png</t>
  </si>
  <si>
    <t>https://a.espncdn.com/i/headshots/nba/players/full/3037789.png</t>
  </si>
  <si>
    <t>https://a.espncdn.com/i/headshots/nba/players/full/3191.png</t>
  </si>
  <si>
    <t>https://a.espncdn.com/i/headshots/nba/players/full/6429.png</t>
  </si>
  <si>
    <t>https://a.espncdn.com/i/headshots/nba/players/full/2991282.png</t>
  </si>
  <si>
    <t>https://a.espncdn.com/i/headshots/nba/players/full/2991018.png</t>
  </si>
  <si>
    <t>https://a.espncdn.com/i/headshots/nba/players/full/4066259.png</t>
  </si>
  <si>
    <t>https://a.espncdn.com/i/headshots/nba/players/full/4066264.png</t>
  </si>
  <si>
    <t>https://a.espncdn.com/i/headshots/nba/players/full/4065649.png</t>
  </si>
  <si>
    <t>https://a.espncdn.com/i/headshots/nba/players/full/2990984.png</t>
  </si>
  <si>
    <t>https://a.espncdn.com/i/headshots/nba/players/full/3444.png</t>
  </si>
  <si>
    <t>https://a.espncdn.com/i/headshots/nba/players/full/3059315.png</t>
  </si>
  <si>
    <t>https://a.espncdn.com/i/headshots/nba/players/full/3906671.png</t>
  </si>
  <si>
    <t>https://a.espncdn.com/i/headshots/nba/players/full/3078286.png</t>
  </si>
  <si>
    <t>5' 11"</t>
  </si>
  <si>
    <t>Purdue</t>
  </si>
  <si>
    <t>https://a.espncdn.com/i/headshots/nba/players/full/3133874.png</t>
  </si>
  <si>
    <t>https://a.espncdn.com/i/headshots/nba/players/full/2982340.png</t>
  </si>
  <si>
    <t>https://a.espncdn.com/i/headshots/nba/players/full/6637.png</t>
  </si>
  <si>
    <t>https://a.espncdn.com/i/headshots/nba/players/full/3062667.png</t>
  </si>
  <si>
    <t>https://a.espncdn.com/i/headshots/nba/players/full/136.png</t>
  </si>
  <si>
    <t>https://a.espncdn.com/i/headshots/nba/players/full/3908845.png</t>
  </si>
  <si>
    <t>https://a.espncdn.com/i/headshots/nba/players/full/3937101.png</t>
  </si>
  <si>
    <t>https://a.espncdn.com/i/headshots/nba/players/full/2580913.png</t>
  </si>
  <si>
    <t>https://a.espncdn.com/i/headshots/nba/players/full/4066372.png</t>
  </si>
  <si>
    <t>https://a.espncdn.com/i/headshots/nba/players/full/2596107.png</t>
  </si>
  <si>
    <t>https://a.espncdn.com/i/headshots/nba/players/full/6616.png</t>
  </si>
  <si>
    <t>https://a.espncdn.com/i/headshots/nba/players/full/2991283.png</t>
  </si>
  <si>
    <t>https://a.espncdn.com/i/headshots/nba/players/full/2990962.png</t>
  </si>
  <si>
    <t>https://a.espncdn.com/i/headshots/nba/players/full/4065836.png</t>
  </si>
  <si>
    <t>https://a.espncdn.com/i/headshots/nba/players/full/4277905.png</t>
  </si>
  <si>
    <t>https://a.espncdn.com/i/headshots/nba/players/full/6631.png</t>
  </si>
  <si>
    <t>St. Bonaventure</t>
  </si>
  <si>
    <t>201 lbs</t>
  </si>
  <si>
    <t>Old Dominion</t>
  </si>
  <si>
    <t>253 lbs</t>
  </si>
  <si>
    <t>https://a.espncdn.com/i/headshots/nba/players/full/3907821.png</t>
  </si>
  <si>
    <t>https://a.espncdn.com/i/headshots/nba/players/full/3416.png</t>
  </si>
  <si>
    <t>https://a.espncdn.com/i/headshots/nba/players/full/6427.png</t>
  </si>
  <si>
    <t>https://a.espncdn.com/i/headshots/nba/players/full/4066383.png</t>
  </si>
  <si>
    <t>https://a.espncdn.com/i/headshots/nba/players/full/3058269.png</t>
  </si>
  <si>
    <t>https://a.espncdn.com/i/headshots/nba/players/full/3133601.png</t>
  </si>
  <si>
    <t>https://a.espncdn.com/i/headshots/nba/players/full/2999409.png</t>
  </si>
  <si>
    <t>https://a.espncdn.com/i/headshots/nba/players/full/2579294.png</t>
  </si>
  <si>
    <t>https://a.espncdn.com/i/headshots/nba/players/full/6601.png</t>
  </si>
  <si>
    <t>https://a.espncdn.com/i/headshots/nba/players/full/6603.png</t>
  </si>
  <si>
    <t>https://a.espncdn.com/i/headshots/nba/players/full/6454.png</t>
  </si>
  <si>
    <t>https://a.espncdn.com/i/headshots/nba/players/full/3136483.png</t>
  </si>
  <si>
    <t>https://a.espncdn.com/i/headshots/nba/players/full/4066262.png</t>
  </si>
  <si>
    <t>https://a.espncdn.com/i/headshots/nba/players/full/1015.png</t>
  </si>
  <si>
    <t>https://a.espncdn.com/i/headshots/nba/players/full/6479.png</t>
  </si>
  <si>
    <t>https://a.espncdn.com/i/headshots/nba/players/full/2797.png</t>
  </si>
  <si>
    <t>https://a.espncdn.com/i/headshots/nba/players/full/2579258.png</t>
  </si>
  <si>
    <t>Charleston</t>
  </si>
  <si>
    <t>https://a.espncdn.com/i/headshots/nba/players/full/4066261.png</t>
  </si>
  <si>
    <t>https://a.espncdn.com/i/headshots/nba/players/full/3412.png</t>
  </si>
  <si>
    <t>https://a.espncdn.com/i/headshots/nba/players/full/3423.png</t>
  </si>
  <si>
    <t>https://a.espncdn.com/i/headshots/nba/players/full/2184.png</t>
  </si>
  <si>
    <t>https://a.espncdn.com/i/headshots/nba/players/full/3999.png</t>
  </si>
  <si>
    <t>https://a.espncdn.com/i/headshots/nba/players/full/3936099.png</t>
  </si>
  <si>
    <t>https://a.espncdn.com/i/headshots/nba/players/full/3136183.png</t>
  </si>
  <si>
    <t>https://a.espncdn.com/i/headshots/nba/players/full/2489663.png</t>
  </si>
  <si>
    <t>https://a.espncdn.com/i/headshots/nba/players/full/2581190.png</t>
  </si>
  <si>
    <t>https://a.espncdn.com/i/headshots/nba/players/full/3157465.png</t>
  </si>
  <si>
    <t>https://a.espncdn.com/i/headshots/nba/players/full/1987.png</t>
  </si>
  <si>
    <t>https://a.espncdn.com/i/headshots/nba/players/full/6628.png</t>
  </si>
  <si>
    <t>https://a.espncdn.com/i/headshots/nba/players/full/4262.png</t>
  </si>
  <si>
    <t>https://a.espncdn.com/i/headshots/nba/players/full/3135047.png</t>
  </si>
  <si>
    <t>Marshall</t>
  </si>
  <si>
    <t>https://a.espncdn.com/i/headshots/nba/players/full/3415.png</t>
  </si>
  <si>
    <t>https://a.espncdn.com/i/headshots/nba/players/full/4277919.png</t>
  </si>
  <si>
    <t>https://a.espncdn.com/i/headshots/nba/players/full/2578240.png</t>
  </si>
  <si>
    <t>https://a.espncdn.com/i/headshots/nba/players/full/2596108.png</t>
  </si>
  <si>
    <t>https://a.espncdn.com/i/headshots/nba/players/full/3074743.png</t>
  </si>
  <si>
    <t>https://a.espncdn.com/i/headshots/nba/players/full/6588.png</t>
  </si>
  <si>
    <t>https://a.espncdn.com/i/headshots/nba/players/full/3913546.png</t>
  </si>
  <si>
    <t>https://a.espncdn.com/i/headshots/nba/players/full/4066636.png</t>
  </si>
  <si>
    <t>https://a.espncdn.com/i/headshots/nba/players/full/3064290.png</t>
  </si>
  <si>
    <t>https://a.espncdn.com/i/headshots/nba/players/full/2531047.png</t>
  </si>
  <si>
    <t>https://a.espncdn.com/i/headshots/nba/players/full/4065654.png</t>
  </si>
  <si>
    <t>https://a.espncdn.com/i/headshots/nba/players/full/3074797.png</t>
  </si>
  <si>
    <t>https://a.espncdn.com/i/headshots/nba/players/full/2982249.png</t>
  </si>
  <si>
    <t>https://a.espncdn.com/i/headshots/nba/players/full/3064517.png</t>
  </si>
  <si>
    <t>https://a.espncdn.com/i/headshots/nba/players/full/4298.png</t>
  </si>
  <si>
    <t>https://a.espncdn.com/i/headshots/nba/players/full/6619.png</t>
  </si>
  <si>
    <t>https://a.espncdn.com/i/headshots/nba/players/full/6478.png</t>
  </si>
  <si>
    <t>183 lbs</t>
  </si>
  <si>
    <t>233 lbs</t>
  </si>
  <si>
    <t>239 lbs</t>
  </si>
  <si>
    <t>https://a.espncdn.com/i/headshots/nba/players/full/2426.png</t>
  </si>
  <si>
    <t>https://a.espncdn.com/i/headshots/nba/players/full/6580.png</t>
  </si>
  <si>
    <t>https://a.espncdn.com/i/headshots/nba/players/full/4278508.png</t>
  </si>
  <si>
    <t>https://a.espncdn.com/i/headshots/nba/players/full/3934723.png</t>
  </si>
  <si>
    <t>https://a.espncdn.com/i/headshots/nba/players/full/2991184.png</t>
  </si>
  <si>
    <t>https://a.espncdn.com/i/headshots/nba/players/full/3209.png</t>
  </si>
  <si>
    <t>https://a.espncdn.com/i/headshots/nba/players/full/2384.png</t>
  </si>
  <si>
    <t>https://a.espncdn.com/i/headshots/nba/players/full/2774.png</t>
  </si>
  <si>
    <t>https://a.espncdn.com/i/headshots/nba/players/full/2531797.png</t>
  </si>
  <si>
    <t>https://a.espncdn.com/i/headshots/nba/players/full/3056600.png</t>
  </si>
  <si>
    <t>https://a.espncdn.com/i/headshots/nba/players/full/3064482.png</t>
  </si>
  <si>
    <t>https://a.espncdn.com/i/headshots/nba/players/full/2580898.png</t>
  </si>
  <si>
    <t>https://a.espncdn.com/i/headshots/nba/players/full/3137798.png</t>
  </si>
  <si>
    <t>https://a.espncdn.com/i/headshots/nba/players/full/6621.png</t>
  </si>
  <si>
    <t>https://a.espncdn.com/i/headshots/nba/players/full/4237.png</t>
  </si>
  <si>
    <t>262 lbs</t>
  </si>
  <si>
    <t>West Virginia</t>
  </si>
  <si>
    <t>https://a.espncdn.com/i/headshots/nba/players/full/4066490.png</t>
  </si>
  <si>
    <t>https://a.espncdn.com/i/headshots/nba/players/full/3055.png</t>
  </si>
  <si>
    <t>https://a.espncdn.com/i/headshots/nba/players/full/2489693.png</t>
  </si>
  <si>
    <t>https://a.espncdn.com/i/headshots/nba/players/full/3934672.png</t>
  </si>
  <si>
    <t>https://a.espncdn.com/i/headshots/nba/players/full/2579260.png</t>
  </si>
  <si>
    <t>https://a.espncdn.com/i/headshots/nba/players/full/3945274.png</t>
  </si>
  <si>
    <t>https://a.espncdn.com/i/headshots/nba/players/full/2578185.png</t>
  </si>
  <si>
    <t>https://a.espncdn.com/i/headshots/nba/players/full/2528210.png</t>
  </si>
  <si>
    <t>https://a.espncdn.com/i/headshots/nba/players/full/2382.png</t>
  </si>
  <si>
    <t>https://a.espncdn.com/i/headshots/nba/players/full/3138156.png</t>
  </si>
  <si>
    <t>https://a.espncdn.com/i/headshots/nba/players/full/2960236.png</t>
  </si>
  <si>
    <t>https://a.espncdn.com/i/headshots/nba/players/full/3445.png</t>
  </si>
  <si>
    <t>https://a.espncdn.com/i/headshots/nba/players/full/4066243.png</t>
  </si>
  <si>
    <t>https://a.espncdn.com/i/headshots/nba/players/full/2968458.png</t>
  </si>
  <si>
    <t>https://a.espncdn.com/i/headshots/nba/players/full/609.png</t>
  </si>
  <si>
    <t>https://a.espncdn.com/i/headshots/nba/players/full/3102531.png</t>
  </si>
  <si>
    <t>https://a.espncdn.com/i/headshots/nba/players/full/2531367.png</t>
  </si>
  <si>
    <t>Dayton</t>
  </si>
  <si>
    <t>Northeastern</t>
  </si>
  <si>
    <t>Valparaiso</t>
  </si>
  <si>
    <t>7' 2"</t>
  </si>
  <si>
    <t>https://a.espncdn.com/i/headshots/nba/players/full/3102529.png</t>
  </si>
  <si>
    <t>https://a.espncdn.com/i/headshots/nba/players/full/3137795.png</t>
  </si>
  <si>
    <t>https://a.espncdn.com/i/headshots/nba/players/full/3132042.png</t>
  </si>
  <si>
    <t>https://a.espncdn.com/i/headshots/nba/players/full/3136989.png</t>
  </si>
  <si>
    <t>https://a.espncdn.com/i/headshots/nba/players/full/6433.png</t>
  </si>
  <si>
    <t>https://a.espncdn.com/i/headshots/nba/players/full/2991255.png</t>
  </si>
  <si>
    <t>https://a.espncdn.com/i/headshots/nba/players/full/3431.png</t>
  </si>
  <si>
    <t>https://a.espncdn.com/i/headshots/nba/players/full/2761.png</t>
  </si>
  <si>
    <t>https://a.espncdn.com/i/headshots/nba/players/full/3992.png</t>
  </si>
  <si>
    <t>https://a.espncdn.com/i/headshots/nba/players/full/4222252.png</t>
  </si>
  <si>
    <t>https://a.espncdn.com/i/headshots/nba/players/full/1713.png</t>
  </si>
  <si>
    <t>https://a.espncdn.com/i/headshots/nba/players/full/2991155.png</t>
  </si>
  <si>
    <t>https://a.espncdn.com/i/headshots/nba/players/full/2779.png</t>
  </si>
  <si>
    <t>https://a.espncdn.com/i/headshots/nba/players/full/6617.png</t>
  </si>
  <si>
    <t>https://a.espncdn.com/i/headshots/nba/players/full/6468.png</t>
  </si>
  <si>
    <t>https://a.espncdn.com/i/headshots/nba/players/full/3033.png</t>
  </si>
  <si>
    <t>Morehead State</t>
  </si>
  <si>
    <t>Arizona State</t>
  </si>
  <si>
    <t>https://a.espncdn.com/i/headshots/nba/players/full/2993874.png</t>
  </si>
  <si>
    <t>https://a.espncdn.com/i/headshots/nba/players/full/4240.png</t>
  </si>
  <si>
    <t>https://a.espncdn.com/i/headshots/nba/players/full/3155526.png</t>
  </si>
  <si>
    <t>https://a.espncdn.com/i/headshots/nba/players/full/3113297.png</t>
  </si>
  <si>
    <t>https://a.espncdn.com/i/headshots/nba/players/full/3133635.png</t>
  </si>
  <si>
    <t>https://a.espncdn.com/i/headshots/nba/players/full/3195.png</t>
  </si>
  <si>
    <t>https://a.espncdn.com/i/headshots/nba/players/full/3915560.png</t>
  </si>
  <si>
    <t>https://a.espncdn.com/i/headshots/nba/players/full/2284101.png</t>
  </si>
  <si>
    <t>https://a.espncdn.com/i/headshots/nba/players/full/4277961.png</t>
  </si>
  <si>
    <t>https://a.espncdn.com/i/headshots/nba/players/full/2778.png</t>
  </si>
  <si>
    <t>https://a.espncdn.com/i/headshots/nba/players/full/3224.png</t>
  </si>
  <si>
    <t>https://a.espncdn.com/i/headshots/nba/players/full/6466.png</t>
  </si>
  <si>
    <t>https://a.espncdn.com/i/headshots/nba/players/full/3917378.png</t>
  </si>
  <si>
    <t>https://a.espncdn.com/i/headshots/nba/players/full/6477.png</t>
  </si>
  <si>
    <t>https://a.espncdn.com/i/headshots/nba/players/full/3133838.png</t>
  </si>
  <si>
    <t>https://a.espncdn.com/i/headshots/nba/players/full/3064447.png</t>
  </si>
  <si>
    <t>George Washington</t>
  </si>
  <si>
    <t>https://a.espncdn.com/i/headshots/nba/players/full/3136481.png</t>
  </si>
  <si>
    <t>https://a.espncdn.com/i/headshots/nba/players/full/2489785.png</t>
  </si>
  <si>
    <t>https://a.espncdn.com/i/headshots/nba/players/full/6583.png</t>
  </si>
  <si>
    <t>https://a.espncdn.com/i/headshots/nba/players/full/3919335.png</t>
  </si>
  <si>
    <t>https://a.espncdn.com/i/headshots/nba/players/full/2488958.png</t>
  </si>
  <si>
    <t>https://a.espncdn.com/i/headshots/nba/players/full/3995.png</t>
  </si>
  <si>
    <t>https://a.espncdn.com/i/headshots/nba/players/full/4065651.png</t>
  </si>
  <si>
    <t>https://a.espncdn.com/i/headshots/nba/players/full/3134881.png</t>
  </si>
  <si>
    <t>https://a.espncdn.com/i/headshots/nba/players/full/6610.png</t>
  </si>
  <si>
    <t>https://a.espncdn.com/i/headshots/nba/players/full/6460.png</t>
  </si>
  <si>
    <t>https://a.espncdn.com/i/headshots/nba/players/full/3135048.png</t>
  </si>
  <si>
    <t>https://a.espncdn.com/i/headshots/nba/players/full/2583639.png</t>
  </si>
  <si>
    <t>https://a.espncdn.com/i/headshots/nba/players/full/3064514.png</t>
  </si>
  <si>
    <t>Belmont</t>
  </si>
  <si>
    <t>191 lbs</t>
  </si>
  <si>
    <t>Louisiana-Lafayette</t>
  </si>
  <si>
    <t>https://a.espncdn.com/i/headshots/nba/players/full/2983.png</t>
  </si>
  <si>
    <t>https://a.espncdn.com/i/headshots/nba/players/full/3190.png</t>
  </si>
  <si>
    <t>https://a.espncdn.com/i/headshots/nba/players/full/6426.png</t>
  </si>
  <si>
    <t>https://a.espncdn.com/i/headshots/nba/players/full/3974.png</t>
  </si>
  <si>
    <t>https://a.espncdn.com/i/headshots/nba/players/full/3978.png</t>
  </si>
  <si>
    <t>https://a.espncdn.com/i/headshots/nba/players/full/2994526.png</t>
  </si>
  <si>
    <t>https://a.espncdn.com/i/headshots/nba/players/full/3005.png</t>
  </si>
  <si>
    <t>https://a.espncdn.com/i/headshots/nba/players/full/3914283.png</t>
  </si>
  <si>
    <t>https://a.espncdn.com/i/headshots/nba/players/full/4004.png</t>
  </si>
  <si>
    <t>https://a.espncdn.com/i/headshots/nba/players/full/6464.png</t>
  </si>
  <si>
    <t>https://a.espncdn.com/i/headshots/nba/players/full/3907497.png</t>
  </si>
  <si>
    <t>https://a.espncdn.com/i/headshots/nba/players/full/3134908.png</t>
  </si>
  <si>
    <t>https://a.espncdn.com/i/headshots/nba/players/full/4253.png</t>
  </si>
  <si>
    <t>https://a.espncdn.com/i/headshots/nba/players/full/4277890.png</t>
  </si>
  <si>
    <t>https://a.espncdn.com/i/headshots/nba/players/full/3078576.png</t>
  </si>
  <si>
    <t>Jonathan Gibson</t>
  </si>
  <si>
    <t>Tim Hardaway Jr</t>
  </si>
  <si>
    <t>Walt Lemon Jr</t>
  </si>
  <si>
    <t>Larry Nance Jr</t>
  </si>
  <si>
    <t>Royce O'Neale</t>
  </si>
  <si>
    <t>Otto Porter Jr</t>
  </si>
  <si>
    <t>Danuel House Jr</t>
  </si>
  <si>
    <t>Michael Frazier</t>
  </si>
  <si>
    <t>Frank Mason III</t>
  </si>
  <si>
    <t>DeAndre' Bembry</t>
  </si>
  <si>
    <t>Devonte' Graham</t>
  </si>
  <si>
    <t>Kelly Oubre Jr</t>
  </si>
  <si>
    <t>D'Angelo Russell</t>
  </si>
  <si>
    <t>Melvin Frazier Jr</t>
  </si>
  <si>
    <t>Derrick Jones Jr</t>
  </si>
  <si>
    <t>Dennis Smith Jr</t>
  </si>
  <si>
    <t>De'Aaron Fox</t>
  </si>
  <si>
    <t>De'Anthony Melton</t>
  </si>
  <si>
    <t>Gary Trent Jr</t>
  </si>
  <si>
    <t>Wendell Carter Jr</t>
  </si>
  <si>
    <t>Jaren Jackson Jr</t>
  </si>
  <si>
    <t>Michael Porter Jr</t>
  </si>
  <si>
    <t>Troy Brown Jr</t>
  </si>
  <si>
    <t>E'Twaun Moore</t>
  </si>
  <si>
    <t>Kyle O'Quinn</t>
  </si>
  <si>
    <t>DeAndre Hunter</t>
  </si>
  <si>
    <t>https://a1.espncdn.com/combiner/i?img=/i/headshots/nbadraft/players/full/102985.png</t>
  </si>
  <si>
    <t>Cameron Reddish</t>
  </si>
  <si>
    <t>https://a1.espncdn.com/combiner/i?img=/i/headshots/nbadraft/players/full/102978.png</t>
  </si>
  <si>
    <t>Romeo Langford</t>
  </si>
  <si>
    <t>https://a1.espncdn.com/combiner/i?img=/i/headshots/nbadraft/players/full/102979.png</t>
  </si>
  <si>
    <t>Grant Williams</t>
  </si>
  <si>
    <t>PJ Washington</t>
  </si>
  <si>
    <t>Coby White</t>
  </si>
  <si>
    <t>https://a1.espncdn.com/combiner/i?img=/i/headshots/nbadraft/players/full/103008.png</t>
  </si>
  <si>
    <t>Darius Garland</t>
  </si>
  <si>
    <t>https://a1.espncdn.com/combiner/i?img=/i/headshots/nbadraft/players/full/102983.png</t>
  </si>
  <si>
    <t>Dylan Windler</t>
  </si>
  <si>
    <t>Sekou Doumbouya</t>
  </si>
  <si>
    <t>Kevin Porter</t>
  </si>
  <si>
    <t>Mfiondu Kabengele</t>
  </si>
  <si>
    <t>Ja Morant</t>
  </si>
  <si>
    <t>https://a1.espncdn.com/combiner/i?img=/i/headshots/nbadraft/players/full/102990.png</t>
  </si>
  <si>
    <t>Brandon Clarke</t>
  </si>
  <si>
    <t>Tyler Herro</t>
  </si>
  <si>
    <t>Jarrett Culver</t>
  </si>
  <si>
    <t>https://a1.espncdn.com/combiner/i?img=/i/headshots/nbadraft/players/full/102992.png</t>
  </si>
  <si>
    <t>Zion Williamson</t>
  </si>
  <si>
    <t>https://a1.espncdn.com/combiner/i?img=/i/headshots/nbadraft/players/full/102976.png</t>
  </si>
  <si>
    <t>Nickeil Alexander-Walker</t>
  </si>
  <si>
    <t>https://a1.espncdn.com/combiner/i?img=/i/headshots/nbadraft/players/full/102999.png</t>
  </si>
  <si>
    <t>Jaxson Hayes</t>
  </si>
  <si>
    <t>Goga Bitadze</t>
  </si>
  <si>
    <t>RJ Barrett</t>
  </si>
  <si>
    <t>https://a1.espncdn.com/combiner/i?img=/i/headshots/nbadraft/players/full/102975.png</t>
  </si>
  <si>
    <t>Darius Bazley</t>
  </si>
  <si>
    <t>Chuma Okeke</t>
  </si>
  <si>
    <t>Matisse Thybulle</t>
  </si>
  <si>
    <t>Ty Jerome</t>
  </si>
  <si>
    <t>https://a1.espncdn.com/combiner/i?img=/i/headshots/nbadraft/players/full/103004.png</t>
  </si>
  <si>
    <t>Cameron Johnson</t>
  </si>
  <si>
    <t>Nassir Little</t>
  </si>
  <si>
    <t>https://a1.espncdn.com/combiner/i?img=/i/headshots/nbadraft/players/full/102977.png</t>
  </si>
  <si>
    <t>Keldon Johnson</t>
  </si>
  <si>
    <t>https://a1.espncdn.com/combiner/i?img=/i/headshots/nbadraft/players/full/102981.png</t>
  </si>
  <si>
    <t>Luka Samanic</t>
  </si>
  <si>
    <t>Rui Hachimura</t>
  </si>
  <si>
    <t>https://a1.espncdn.com/combiner/i?img=/i/headshots/nbadraft/players/full/102986.png</t>
  </si>
  <si>
    <t>Atlanta HawksAtlanta Hawks</t>
  </si>
  <si>
    <t>Boston CelticsBoston Celtics</t>
  </si>
  <si>
    <t>Brooklyn NetsBrooklyn Nets</t>
  </si>
  <si>
    <t>Charlotte HornetsCharlotte Hornets</t>
  </si>
  <si>
    <t>Chicago BullsChicago Bulls</t>
  </si>
  <si>
    <t>Cleveland CavaliersCleveland Cavaliers</t>
  </si>
  <si>
    <t>Dallas MavericksDallas Mavericks</t>
  </si>
  <si>
    <t>Denver NuggetsDenver Nuggets</t>
  </si>
  <si>
    <t>Detroit PistonsDetroit Pistons</t>
  </si>
  <si>
    <t>Golden State WarriorsGolden State Warriors</t>
  </si>
  <si>
    <t>Houston RocketsHouston Rockets</t>
  </si>
  <si>
    <t>Indiana PacersIndiana Pacers</t>
  </si>
  <si>
    <t>LA ClippersLA Clippers</t>
  </si>
  <si>
    <t>Los Angeles LakersLos Angeles Lakers</t>
  </si>
  <si>
    <t>Memphis GrizzliesMemphis Grizzlies</t>
  </si>
  <si>
    <t>Miami HeatMiami Heat</t>
  </si>
  <si>
    <t>Milwaukee BucksMilwaukee Bucks</t>
  </si>
  <si>
    <t>Minnesota TimberwolvesMinnesota Timberwolves</t>
  </si>
  <si>
    <t>New Orleans PelicansNew Orleans Pelicans</t>
  </si>
  <si>
    <t>New York KnicksNew York Knicks</t>
  </si>
  <si>
    <t>Oklahoma City ThunderOklahoma City Thunder</t>
  </si>
  <si>
    <t>Orlando MagicOrlando Magic</t>
  </si>
  <si>
    <t>Philadelphia 76ersPhiladelphia 76ers</t>
  </si>
  <si>
    <t>Phoenix SunsPhoenix Suns</t>
  </si>
  <si>
    <t>Portland Trail BlazersPortland Trail Blazers</t>
  </si>
  <si>
    <t>Sacramento KingsSacramento Kings</t>
  </si>
  <si>
    <t>San Antonio SpursSan Antonio Spurs</t>
  </si>
  <si>
    <t>Toronto RaptorsToronto Raptors</t>
  </si>
  <si>
    <t>Utah JazzUtah Jazz</t>
  </si>
  <si>
    <t>Washington WizardsWashington Wizards</t>
  </si>
  <si>
    <t>divided by yrs</t>
  </si>
  <si>
    <t>Trevor Booker</t>
  </si>
  <si>
    <t>Tony Allen</t>
  </si>
  <si>
    <t>Willie Reed</t>
  </si>
  <si>
    <t>Joffrey Lauvergne</t>
  </si>
  <si>
    <t>Joe Johnson</t>
  </si>
  <si>
    <t>Jeff Withey</t>
  </si>
  <si>
    <t>Mindaugas Kuzminskas</t>
  </si>
  <si>
    <t>Mike James</t>
  </si>
  <si>
    <t>Dwight Buycks</t>
  </si>
  <si>
    <t>Brandon Jennings</t>
  </si>
  <si>
    <t>Luke Babbitt</t>
  </si>
  <si>
    <t>Richard Jefferson</t>
  </si>
  <si>
    <t>Jordan Crawford</t>
  </si>
  <si>
    <t>Tarik Black</t>
  </si>
  <si>
    <t>Shabazz Muhammad</t>
  </si>
  <si>
    <t>Emeka Okafor</t>
  </si>
  <si>
    <t>Adreian Payne</t>
  </si>
  <si>
    <t>Derrick Williams</t>
  </si>
  <si>
    <t>Marreese Speights</t>
  </si>
  <si>
    <t>Sean Kilpatrick</t>
  </si>
  <si>
    <t>Shane Larkin</t>
  </si>
  <si>
    <t>5"11'</t>
  </si>
  <si>
    <t>Mario Chalmers</t>
  </si>
  <si>
    <t>Malcolm Delaney</t>
  </si>
  <si>
    <t>Jordan Mickey</t>
  </si>
  <si>
    <t>Jarrett Jack</t>
  </si>
  <si>
    <t>Joe Young</t>
  </si>
  <si>
    <t>Jameer Nelson</t>
  </si>
  <si>
    <t>Lucas Nogueira</t>
  </si>
  <si>
    <t>Aaron Brooks</t>
  </si>
  <si>
    <t>Ramon Sessions</t>
  </si>
  <si>
    <t>Nate Wolters</t>
  </si>
  <si>
    <t>Kendrick Perkins</t>
  </si>
  <si>
    <t>Tyler Ennis</t>
  </si>
  <si>
    <t>DeAndre Liggins</t>
  </si>
  <si>
    <t>5"10'</t>
  </si>
  <si>
    <t>Bobby Brown</t>
  </si>
  <si>
    <t>Rashad Vaughn</t>
  </si>
  <si>
    <t>James Young</t>
  </si>
  <si>
    <t>Brandon Rush</t>
  </si>
  <si>
    <t>Brice Johnson</t>
  </si>
  <si>
    <t>Julyan Stone</t>
  </si>
  <si>
    <t>Arron Afflalo</t>
  </si>
  <si>
    <t>Brandon Paul</t>
  </si>
  <si>
    <t>Nick Collison</t>
  </si>
  <si>
    <t>Chris McCullough</t>
  </si>
  <si>
    <t>Briante Weber</t>
  </si>
  <si>
    <t>Jeremy Evans</t>
  </si>
  <si>
    <t>Andrew Harrison�</t>
  </si>
  <si>
    <t>Joel Bolomboy</t>
  </si>
  <si>
    <t>Jamil Wilson</t>
  </si>
  <si>
    <t>James Michael McAdoo</t>
  </si>
  <si>
    <t>Johnny O?Bryant III</t>
  </si>
  <si>
    <t>Josh McRoberts</t>
  </si>
  <si>
    <t>Marshall Plumlee</t>
  </si>
  <si>
    <t>Jason Terry</t>
  </si>
  <si>
    <t>Paul Zipser</t>
  </si>
  <si>
    <t>Anthony Brown</t>
  </si>
  <si>
    <t>Kay Felder</t>
  </si>
  <si>
    <t>Nicolas Brussino</t>
  </si>
  <si>
    <t>Eric Griffin</t>
  </si>
  <si>
    <t>Vander Blue</t>
  </si>
  <si>
    <t>Damien Wilkins</t>
  </si>
  <si>
    <t>Jacob Wiley</t>
  </si>
  <si>
    <t>Sheldon Mac</t>
  </si>
  <si>
    <t>Trey McKinney-Jones</t>
  </si>
  <si>
    <t>Jameel Warney</t>
  </si>
  <si>
    <t>Xavier Munford</t>
  </si>
  <si>
    <t>Josh Magette</t>
  </si>
  <si>
    <t>Marcus Paige</t>
  </si>
  <si>
    <t>Darrun Hilliard</t>
  </si>
  <si>
    <t>Alec Peters</t>
  </si>
  <si>
    <t>Josh Huestis</t>
  </si>
  <si>
    <t>Demetrius Jackson�</t>
  </si>
  <si>
    <t>Jalen Jones�</t>
  </si>
  <si>
    <t>D.J. Stephens</t>
  </si>
  <si>
    <t>Carrick Felix</t>
  </si>
  <si>
    <t>Gian Clavell</t>
  </si>
  <si>
    <t>Jacob Pullen</t>
  </si>
  <si>
    <t>Vince Hunter</t>
  </si>
  <si>
    <t>Jarell Eddie</t>
  </si>
  <si>
    <t>Marcus Thornton</t>
  </si>
  <si>
    <t>Xavier Rathan-Mayes</t>
  </si>
  <si>
    <t>Marquis Teague</t>
  </si>
  <si>
    <t>Tim Quarterman</t>
  </si>
  <si>
    <t>David Stockton</t>
  </si>
  <si>
    <t>Erik McCree</t>
  </si>
  <si>
    <t>Jamel Artis</t>
  </si>
  <si>
    <t>Jack Cooley</t>
  </si>
  <si>
    <t>Nigel Hayes</t>
  </si>
  <si>
    <t>Markel Brown</t>
  </si>
  <si>
    <t>Matt Costello</t>
  </si>
  <si>
    <t>C.J. Wilcox</t>
  </si>
  <si>
    <t>Billy Preston</t>
  </si>
  <si>
    <t>Devaughn Akoon-Purcell</t>
  </si>
  <si>
    <t>Tyler Davis�</t>
  </si>
  <si>
    <t>Yakuba Ouattara</t>
  </si>
  <si>
    <t>Mike Young</t>
  </si>
  <si>
    <t>Omari Johnson</t>
  </si>
  <si>
    <t>London Perrantes</t>
  </si>
  <si>
    <t>Mangok Mathiang</t>
  </si>
  <si>
    <t>Kyle Collinsworth</t>
  </si>
  <si>
    <t>Milton Doyle</t>
  </si>
  <si>
    <t>James Webb III</t>
  </si>
  <si>
    <t>Antonius Cleveland</t>
  </si>
  <si>
    <t>Travis Wear</t>
  </si>
  <si>
    <t>Qi Zhou</t>
  </si>
  <si>
    <t>Matt Williams</t>
  </si>
  <si>
    <t>Luis Montero</t>
  </si>
  <si>
    <t>Larry Drew II</t>
  </si>
  <si>
    <t>Josh Gray</t>
  </si>
  <si>
    <t>Myke Henry</t>
  </si>
  <si>
    <t>Derrick Walton Jr.</t>
  </si>
  <si>
    <t>Rodney Purvis</t>
  </si>
  <si>
    <t>Andrew White III</t>
  </si>
  <si>
    <t>Aaron Harrison</t>
  </si>
  <si>
    <t>Aaron Jackson</t>
  </si>
  <si>
    <t>Marcus Georges-Hunt</t>
  </si>
  <si>
    <t>Reggie Hearn</t>
  </si>
  <si>
    <t>Keenan Evans</t>
  </si>
  <si>
    <t>PLAYER (113 OF 105)</t>
  </si>
  <si>
    <t>POS.</t>
  </si>
  <si>
    <t>TYPE</t>
  </si>
  <si>
    <t>FROM</t>
  </si>
  <si>
    <t>TO</t>
  </si>
  <si>
    <t>YRS</t>
  </si>
  <si>
    <t>DOLLARS</t>
  </si>
  <si>
    <t>AVG. SALARY</t>
  </si>
  <si>
    <t>2019 CAP HIT</t>
  </si>
  <si>
    <t>UFA</t>
  </si>
  <si>
    <t>TBD</t>
  </si>
  <si>
    <t>UTH</t>
  </si>
  <si>
    <t>RFA</t>
  </si>
  <si>
    <t>Thanasis Antetokounmpo</t>
  </si>
  <si>
    <t>Jalen Lecque</t>
  </si>
  <si>
    <t>UFA?</t>
  </si>
  <si>
    <t>index</t>
  </si>
  <si>
    <t>Ishmael Smith</t>
  </si>
  <si>
    <t>Matt Thomas</t>
  </si>
  <si>
    <t>Jose Barea</t>
  </si>
  <si>
    <t>Vincent Poirier</t>
  </si>
  <si>
    <t>Anthony Bennett</t>
  </si>
  <si>
    <t>tm</t>
  </si>
  <si>
    <t>SAL</t>
  </si>
  <si>
    <t>img</t>
  </si>
  <si>
    <t>1015.png</t>
  </si>
  <si>
    <t>1966.png</t>
  </si>
  <si>
    <t>2325499.png</t>
  </si>
  <si>
    <t>2326307.png</t>
  </si>
  <si>
    <t>2327577.png</t>
  </si>
  <si>
    <t>2384.png</t>
  </si>
  <si>
    <t>2386.png</t>
  </si>
  <si>
    <t>2426.png</t>
  </si>
  <si>
    <t>2451037.png</t>
  </si>
  <si>
    <t>2488653.png</t>
  </si>
  <si>
    <t>2488826.png</t>
  </si>
  <si>
    <t>2488945.png</t>
  </si>
  <si>
    <t>2488958.png</t>
  </si>
  <si>
    <t>2489530.png</t>
  </si>
  <si>
    <t>2489663.png</t>
  </si>
  <si>
    <t>2489693.png</t>
  </si>
  <si>
    <t>2489716.png</t>
  </si>
  <si>
    <t>2490089.png</t>
  </si>
  <si>
    <t>2490620.png</t>
  </si>
  <si>
    <t>2527963.png</t>
  </si>
  <si>
    <t>2528353.png</t>
  </si>
  <si>
    <t>2528426.png</t>
  </si>
  <si>
    <t>2528588.png</t>
  </si>
  <si>
    <t>2528693.png</t>
  </si>
  <si>
    <t>2528794.png</t>
  </si>
  <si>
    <t>2530276.png</t>
  </si>
  <si>
    <t>2530530.png</t>
  </si>
  <si>
    <t>2530572.png</t>
  </si>
  <si>
    <t>2530596.png</t>
  </si>
  <si>
    <t>2530780.png</t>
  </si>
  <si>
    <t>2530923.png</t>
  </si>
  <si>
    <t>2531210.png</t>
  </si>
  <si>
    <t>2531367.png</t>
  </si>
  <si>
    <t>2531797.png</t>
  </si>
  <si>
    <t>2534781.png</t>
  </si>
  <si>
    <t>2566745.png</t>
  </si>
  <si>
    <t>2566769.png</t>
  </si>
  <si>
    <t>2578185.png</t>
  </si>
  <si>
    <t>2578239.png</t>
  </si>
  <si>
    <t>2578240.png</t>
  </si>
  <si>
    <t>2579258.png</t>
  </si>
  <si>
    <t>2579294.png</t>
  </si>
  <si>
    <t>2580782.png</t>
  </si>
  <si>
    <t>2580913.png</t>
  </si>
  <si>
    <t>2580980.png</t>
  </si>
  <si>
    <t>2581018.png</t>
  </si>
  <si>
    <t>2581177.png</t>
  </si>
  <si>
    <t>2581190.png</t>
  </si>
  <si>
    <t>2583639.png</t>
  </si>
  <si>
    <t>2595231.png</t>
  </si>
  <si>
    <t>2595435.png</t>
  </si>
  <si>
    <t>2595516.png</t>
  </si>
  <si>
    <t>2595592.png</t>
  </si>
  <si>
    <t>2596107.png</t>
  </si>
  <si>
    <t>2596108.png</t>
  </si>
  <si>
    <t>2761.png</t>
  </si>
  <si>
    <t>2767.png</t>
  </si>
  <si>
    <t>2774.png</t>
  </si>
  <si>
    <t>2779.png</t>
  </si>
  <si>
    <t>2797.png</t>
  </si>
  <si>
    <t>2799.png</t>
  </si>
  <si>
    <t>2960236.png</t>
  </si>
  <si>
    <t>2968361.png</t>
  </si>
  <si>
    <t>2968436.png</t>
  </si>
  <si>
    <t>2968439.png</t>
  </si>
  <si>
    <t>2982240.png</t>
  </si>
  <si>
    <t>2982268.png</t>
  </si>
  <si>
    <t>2982334.png</t>
  </si>
  <si>
    <t>2983.png</t>
  </si>
  <si>
    <t>2990962.png</t>
  </si>
  <si>
    <t>2990969.png</t>
  </si>
  <si>
    <t>2990984.png</t>
  </si>
  <si>
    <t>2990992.png</t>
  </si>
  <si>
    <t>2991018.png</t>
  </si>
  <si>
    <t>2991039.png</t>
  </si>
  <si>
    <t>2991043.png</t>
  </si>
  <si>
    <t>2991047.png</t>
  </si>
  <si>
    <t>2991055.png</t>
  </si>
  <si>
    <t>2991070.png</t>
  </si>
  <si>
    <t>2991139.png</t>
  </si>
  <si>
    <t>2991149.png</t>
  </si>
  <si>
    <t>2991230.png</t>
  </si>
  <si>
    <t>2991235.png</t>
  </si>
  <si>
    <t>2991280.png</t>
  </si>
  <si>
    <t>2991282.png</t>
  </si>
  <si>
    <t>2991350.png</t>
  </si>
  <si>
    <t>2993370.png</t>
  </si>
  <si>
    <t>2993874.png</t>
  </si>
  <si>
    <t>2994526.png</t>
  </si>
  <si>
    <t>2995706.png</t>
  </si>
  <si>
    <t>2999409.png</t>
  </si>
  <si>
    <t>2999547.png</t>
  </si>
  <si>
    <t>2999549.png</t>
  </si>
  <si>
    <t>3002137.png</t>
  </si>
  <si>
    <t>3005.png</t>
  </si>
  <si>
    <t>3012.png</t>
  </si>
  <si>
    <t>3015.png</t>
  </si>
  <si>
    <t>3026.png</t>
  </si>
  <si>
    <t>3032976.png</t>
  </si>
  <si>
    <t>3032977.png</t>
  </si>
  <si>
    <t>3032978.png</t>
  </si>
  <si>
    <t>3032979.png</t>
  </si>
  <si>
    <t>3037789.png</t>
  </si>
  <si>
    <t>3055.png</t>
  </si>
  <si>
    <t>3056600.png</t>
  </si>
  <si>
    <t>3056602.png</t>
  </si>
  <si>
    <t>3057187.png</t>
  </si>
  <si>
    <t>3058269.png</t>
  </si>
  <si>
    <t>3059262.png</t>
  </si>
  <si>
    <t>3059310.png</t>
  </si>
  <si>
    <t>3059318.png</t>
  </si>
  <si>
    <t>3059319.png</t>
  </si>
  <si>
    <t>3059358.png</t>
  </si>
  <si>
    <t>3062679.png</t>
  </si>
  <si>
    <t>3064290.png</t>
  </si>
  <si>
    <t>3064291.png</t>
  </si>
  <si>
    <t>3064427.png</t>
  </si>
  <si>
    <t>3064440.png</t>
  </si>
  <si>
    <t>3064447.png</t>
  </si>
  <si>
    <t>3064482.png</t>
  </si>
  <si>
    <t>3064514.png</t>
  </si>
  <si>
    <t>3064559.png</t>
  </si>
  <si>
    <t>3064560.png</t>
  </si>
  <si>
    <t>3074752.png</t>
  </si>
  <si>
    <t>3074765.png</t>
  </si>
  <si>
    <t>3078284.png</t>
  </si>
  <si>
    <t>3078576.png</t>
  </si>
  <si>
    <t>3102528.png</t>
  </si>
  <si>
    <t>3102529.png</t>
  </si>
  <si>
    <t>3102530.png</t>
  </si>
  <si>
    <t>3102531.png</t>
  </si>
  <si>
    <t>3112335.png</t>
  </si>
  <si>
    <t>3113297.png</t>
  </si>
  <si>
    <t>3113587.png</t>
  </si>
  <si>
    <t>3132042.png</t>
  </si>
  <si>
    <t>3133602.png</t>
  </si>
  <si>
    <t>3133628.png</t>
  </si>
  <si>
    <t>3133635.png</t>
  </si>
  <si>
    <t>3133838.png</t>
  </si>
  <si>
    <t>3133843.png</t>
  </si>
  <si>
    <t>3134880.png</t>
  </si>
  <si>
    <t>3134881.png</t>
  </si>
  <si>
    <t>3134907.png</t>
  </si>
  <si>
    <t>3134908.png</t>
  </si>
  <si>
    <t>3135045.png</t>
  </si>
  <si>
    <t>3135046.png</t>
  </si>
  <si>
    <t>3135047.png</t>
  </si>
  <si>
    <t>3135048.png</t>
  </si>
  <si>
    <t>3136183.png</t>
  </si>
  <si>
    <t>3136193.png</t>
  </si>
  <si>
    <t>3136195.png</t>
  </si>
  <si>
    <t>3136196.png</t>
  </si>
  <si>
    <t>3136483.png</t>
  </si>
  <si>
    <t>3136485.png</t>
  </si>
  <si>
    <t>3136491.png</t>
  </si>
  <si>
    <t>3136779.png</t>
  </si>
  <si>
    <t>3137730.png</t>
  </si>
  <si>
    <t>3137795.png</t>
  </si>
  <si>
    <t>3138154.png</t>
  </si>
  <si>
    <t>3138156.png</t>
  </si>
  <si>
    <t>3147657.png</t>
  </si>
  <si>
    <t>3149010.png</t>
  </si>
  <si>
    <t>3149673.png</t>
  </si>
  <si>
    <t>3150844.png</t>
  </si>
  <si>
    <t>3155526.png</t>
  </si>
  <si>
    <t>3155533.png</t>
  </si>
  <si>
    <t>3155535.png</t>
  </si>
  <si>
    <t>3155536.png</t>
  </si>
  <si>
    <t>3155942.png</t>
  </si>
  <si>
    <t>3190.png</t>
  </si>
  <si>
    <t>3194.png</t>
  </si>
  <si>
    <t>3195.png</t>
  </si>
  <si>
    <t>3201.png</t>
  </si>
  <si>
    <t>3202.png</t>
  </si>
  <si>
    <t>3206.png</t>
  </si>
  <si>
    <t>3209.png</t>
  </si>
  <si>
    <t>3213.png</t>
  </si>
  <si>
    <t>3244.png</t>
  </si>
  <si>
    <t>3276.png</t>
  </si>
  <si>
    <t>3415.png</t>
  </si>
  <si>
    <t>3416.png</t>
  </si>
  <si>
    <t>3423.png</t>
  </si>
  <si>
    <t>3428.png</t>
  </si>
  <si>
    <t>3431.png</t>
  </si>
  <si>
    <t>3438.png</t>
  </si>
  <si>
    <t>3439.png</t>
  </si>
  <si>
    <t>3442.png</t>
  </si>
  <si>
    <t>3445.png</t>
  </si>
  <si>
    <t>3447.png</t>
  </si>
  <si>
    <t>3448.png</t>
  </si>
  <si>
    <t>3449.png</t>
  </si>
  <si>
    <t>3452.png</t>
  </si>
  <si>
    <t>3456.png</t>
  </si>
  <si>
    <t>3468.png</t>
  </si>
  <si>
    <t>3593.png</t>
  </si>
  <si>
    <t>3892818.png</t>
  </si>
  <si>
    <t>3893016.png</t>
  </si>
  <si>
    <t>3906671.png</t>
  </si>
  <si>
    <t>3907386.png</t>
  </si>
  <si>
    <t>3907387.png</t>
  </si>
  <si>
    <t>3907497.png</t>
  </si>
  <si>
    <t>3907525.png</t>
  </si>
  <si>
    <t>3907821.png</t>
  </si>
  <si>
    <t>3907822.png</t>
  </si>
  <si>
    <t>3908809.png</t>
  </si>
  <si>
    <t>3908845.png</t>
  </si>
  <si>
    <t>3912334.png</t>
  </si>
  <si>
    <t>3912854.png</t>
  </si>
  <si>
    <t>3913174.png</t>
  </si>
  <si>
    <t>3913176.png</t>
  </si>
  <si>
    <t>3914044.png</t>
  </si>
  <si>
    <t>3914283.png</t>
  </si>
  <si>
    <t>3915195.png</t>
  </si>
  <si>
    <t>3917376.png</t>
  </si>
  <si>
    <t>3917378.png</t>
  </si>
  <si>
    <t>3922230.png</t>
  </si>
  <si>
    <t>3934621.png</t>
  </si>
  <si>
    <t>3934670.png</t>
  </si>
  <si>
    <t>3934672.png</t>
  </si>
  <si>
    <t>3934673.png</t>
  </si>
  <si>
    <t>3934719.png</t>
  </si>
  <si>
    <t>3934723.png</t>
  </si>
  <si>
    <t>3936296.png</t>
  </si>
  <si>
    <t>3936299.png</t>
  </si>
  <si>
    <t>3937101.png</t>
  </si>
  <si>
    <t>3943606.png</t>
  </si>
  <si>
    <t>3945274.png</t>
  </si>
  <si>
    <t>3948153.png</t>
  </si>
  <si>
    <t>3964.png</t>
  </si>
  <si>
    <t>3970.png</t>
  </si>
  <si>
    <t>3975.png</t>
  </si>
  <si>
    <t>3978.png</t>
  </si>
  <si>
    <t>3981.png</t>
  </si>
  <si>
    <t>3986.png</t>
  </si>
  <si>
    <t>3988.png</t>
  </si>
  <si>
    <t>3989.png</t>
  </si>
  <si>
    <t>3992.png</t>
  </si>
  <si>
    <t>3995.png</t>
  </si>
  <si>
    <t>3999.png</t>
  </si>
  <si>
    <t>4004.png</t>
  </si>
  <si>
    <t>4011.png</t>
  </si>
  <si>
    <t>4015.png</t>
  </si>
  <si>
    <t>4017837.png</t>
  </si>
  <si>
    <t>4017838.png</t>
  </si>
  <si>
    <t>4017839.png</t>
  </si>
  <si>
    <t>4017843.png</t>
  </si>
  <si>
    <t>4023.png</t>
  </si>
  <si>
    <t>4032.png</t>
  </si>
  <si>
    <t>4065648.png</t>
  </si>
  <si>
    <t>4065651.png</t>
  </si>
  <si>
    <t>4065654.png</t>
  </si>
  <si>
    <t>4065663.png</t>
  </si>
  <si>
    <t>4065670.png</t>
  </si>
  <si>
    <t>4065836.png</t>
  </si>
  <si>
    <t>4066243.png</t>
  </si>
  <si>
    <t>4066261.png</t>
  </si>
  <si>
    <t>4066262.png</t>
  </si>
  <si>
    <t>4066264.png</t>
  </si>
  <si>
    <t>4066297.png</t>
  </si>
  <si>
    <t>4066328.png</t>
  </si>
  <si>
    <t>4066336.png</t>
  </si>
  <si>
    <t>4066372.png</t>
  </si>
  <si>
    <t>4066383.png</t>
  </si>
  <si>
    <t>4066421.png</t>
  </si>
  <si>
    <t>4066425.png</t>
  </si>
  <si>
    <t>4066490.png</t>
  </si>
  <si>
    <t>4066636.png</t>
  </si>
  <si>
    <t>4066650.png</t>
  </si>
  <si>
    <t>4067045.png</t>
  </si>
  <si>
    <t>4080610.png</t>
  </si>
  <si>
    <t>4222252.png</t>
  </si>
  <si>
    <t>4230546.png</t>
  </si>
  <si>
    <t>4230547.png</t>
  </si>
  <si>
    <t>4230548.png</t>
  </si>
  <si>
    <t>4230550.png</t>
  </si>
  <si>
    <t>4237.png</t>
  </si>
  <si>
    <t>4238.png</t>
  </si>
  <si>
    <t>4239.png</t>
  </si>
  <si>
    <t>4240.png</t>
  </si>
  <si>
    <t>4248.png</t>
  </si>
  <si>
    <t>4249.png</t>
  </si>
  <si>
    <t>4251.png</t>
  </si>
  <si>
    <t>4257.png</t>
  </si>
  <si>
    <t>4258.png</t>
  </si>
  <si>
    <t>4259.png</t>
  </si>
  <si>
    <t>4262.png</t>
  </si>
  <si>
    <t>4264.png</t>
  </si>
  <si>
    <t>4269.png</t>
  </si>
  <si>
    <t>4277811.png</t>
  </si>
  <si>
    <t>4277842.png</t>
  </si>
  <si>
    <t>4277848.png</t>
  </si>
  <si>
    <t>4277890.png</t>
  </si>
  <si>
    <t>4277905.png</t>
  </si>
  <si>
    <t>4277923.png</t>
  </si>
  <si>
    <t>4278073.png</t>
  </si>
  <si>
    <t>4278075.png</t>
  </si>
  <si>
    <t>4278077.png</t>
  </si>
  <si>
    <t>4278129.png</t>
  </si>
  <si>
    <t>4291678.png</t>
  </si>
  <si>
    <t>4305.png</t>
  </si>
  <si>
    <t>4348696.png</t>
  </si>
  <si>
    <t>4348697.png</t>
  </si>
  <si>
    <t>4351851.png</t>
  </si>
  <si>
    <t>4351852.png</t>
  </si>
  <si>
    <t>4376.png</t>
  </si>
  <si>
    <t>6426.png</t>
  </si>
  <si>
    <t>6427.png</t>
  </si>
  <si>
    <t>6429.png</t>
  </si>
  <si>
    <t>6430.png</t>
  </si>
  <si>
    <t>6440.png</t>
  </si>
  <si>
    <t>6442.png</t>
  </si>
  <si>
    <t>6443.png</t>
  </si>
  <si>
    <t>6446.png</t>
  </si>
  <si>
    <t>6447.png</t>
  </si>
  <si>
    <t>6448.png</t>
  </si>
  <si>
    <t>6450.png</t>
  </si>
  <si>
    <t>6461.png</t>
  </si>
  <si>
    <t>6466.png</t>
  </si>
  <si>
    <t>6472.png</t>
  </si>
  <si>
    <t>6474.png</t>
  </si>
  <si>
    <t>6475.png</t>
  </si>
  <si>
    <t>6477.png</t>
  </si>
  <si>
    <t>6478.png</t>
  </si>
  <si>
    <t>6479.png</t>
  </si>
  <si>
    <t>6507.png</t>
  </si>
  <si>
    <t>6578.png</t>
  </si>
  <si>
    <t>6579.png</t>
  </si>
  <si>
    <t>6580.png</t>
  </si>
  <si>
    <t>6581.png</t>
  </si>
  <si>
    <t>6583.png</t>
  </si>
  <si>
    <t>6585.png</t>
  </si>
  <si>
    <t>6588.png</t>
  </si>
  <si>
    <t>6589.png</t>
  </si>
  <si>
    <t>6591.png</t>
  </si>
  <si>
    <t>6592.png</t>
  </si>
  <si>
    <t>6601.png</t>
  </si>
  <si>
    <t>6603.png</t>
  </si>
  <si>
    <t>6605.png</t>
  </si>
  <si>
    <t>6606.png</t>
  </si>
  <si>
    <t>6609.png</t>
  </si>
  <si>
    <t>6610.png</t>
  </si>
  <si>
    <t>6616.png</t>
  </si>
  <si>
    <t>6617.png</t>
  </si>
  <si>
    <t>6619.png</t>
  </si>
  <si>
    <t>6621.png</t>
  </si>
  <si>
    <t>6622.png</t>
  </si>
  <si>
    <t>6628.png</t>
  </si>
  <si>
    <t>6637.png</t>
  </si>
  <si>
    <t>984.png</t>
  </si>
  <si>
    <t>102975.png</t>
  </si>
  <si>
    <t>102976.png</t>
  </si>
  <si>
    <t>102977.png</t>
  </si>
  <si>
    <t>102978.png</t>
  </si>
  <si>
    <t>102979.png</t>
  </si>
  <si>
    <t>102981.png</t>
  </si>
  <si>
    <t>102983.png</t>
  </si>
  <si>
    <t>102985.png</t>
  </si>
  <si>
    <t>102986.png</t>
  </si>
  <si>
    <t>102990.png</t>
  </si>
  <si>
    <t>102992.png</t>
  </si>
  <si>
    <t>102999.png</t>
  </si>
  <si>
    <t>103004.png</t>
  </si>
  <si>
    <t>103008.png</t>
  </si>
  <si>
    <t>2490149.png</t>
  </si>
  <si>
    <t>3136776.png</t>
  </si>
  <si>
    <t>4066259.png</t>
  </si>
  <si>
    <t>new</t>
  </si>
  <si>
    <t>https://a.espncdn.com/combiner/i?img=/i/headshots/nba/players/full/2490149.png&amp;w=200&amp;h=145</t>
  </si>
  <si>
    <t>https://a.espncdn.com/combiner/i?img=/i/headshots/nba/players/full/3136776.png&amp;w=200&amp;h=145</t>
  </si>
  <si>
    <t>https://a.espncdn.com/combiner/i?img=/i/headshots/nba/players/full/4066259.png&amp;w=200&amp;h=145</t>
  </si>
  <si>
    <t>https://a.espncdn.com/combiner/i?img=/i/headshots/nba/players/full/1015.png&amp;w=200&amp;h=145</t>
  </si>
  <si>
    <t>https://a.espncdn.com/combiner/i?img=/i/headshots/nba/players/full/1966.png&amp;w=200&amp;h=145</t>
  </si>
  <si>
    <t>https://a.espncdn.com/combiner/i?img=/i/headshots/nba/players/full/2325499.png&amp;w=200&amp;h=145</t>
  </si>
  <si>
    <t>https://a.espncdn.com/combiner/i?img=/i/headshots/nba/players/full/2326307.png&amp;w=200&amp;h=145</t>
  </si>
  <si>
    <t>https://a.espncdn.com/combiner/i?img=/i/headshots/nba/players/full/2327577.png&amp;w=200&amp;h=145</t>
  </si>
  <si>
    <t>https://a.espncdn.com/combiner/i?img=/i/headshots/nba/players/full/2384.png&amp;w=200&amp;h=145</t>
  </si>
  <si>
    <t>https://a.espncdn.com/combiner/i?img=/i/headshots/nba/players/full/2386.png&amp;w=200&amp;h=145</t>
  </si>
  <si>
    <t>https://a.espncdn.com/combiner/i?img=/i/headshots/nba/players/full/2426.png&amp;w=200&amp;h=145</t>
  </si>
  <si>
    <t>https://a.espncdn.com/combiner/i?img=/i/headshots/nba/players/full/2451037.png&amp;w=200&amp;h=145</t>
  </si>
  <si>
    <t>https://a.espncdn.com/combiner/i?img=/i/headshots/nba/players/full/2488653.png&amp;w=200&amp;h=145</t>
  </si>
  <si>
    <t>https://a.espncdn.com/combiner/i?img=/i/headshots/nba/players/full/2488826.png&amp;w=200&amp;h=145</t>
  </si>
  <si>
    <t>https://a.espncdn.com/combiner/i?img=/i/headshots/nba/players/full/2488945.png&amp;w=200&amp;h=145</t>
  </si>
  <si>
    <t>https://a.espncdn.com/combiner/i?img=/i/headshots/nba/players/full/2488958.png&amp;w=200&amp;h=145</t>
  </si>
  <si>
    <t>https://a.espncdn.com/combiner/i?img=/i/headshots/nba/players/full/2489530.png&amp;w=200&amp;h=145</t>
  </si>
  <si>
    <t>https://a.espncdn.com/combiner/i?img=/i/headshots/nba/players/full/2489663.png&amp;w=200&amp;h=145</t>
  </si>
  <si>
    <t>https://a.espncdn.com/combiner/i?img=/i/headshots/nba/players/full/2489693.png&amp;w=200&amp;h=145</t>
  </si>
  <si>
    <t>https://a.espncdn.com/combiner/i?img=/i/headshots/nba/players/full/2489716.png&amp;w=200&amp;h=145</t>
  </si>
  <si>
    <t>https://a.espncdn.com/combiner/i?img=/i/headshots/nba/players/full/2490089.png&amp;w=200&amp;h=145</t>
  </si>
  <si>
    <t>https://a.espncdn.com/combiner/i?img=/i/headshots/nba/players/full/2490620.png&amp;w=200&amp;h=145</t>
  </si>
  <si>
    <t>https://a.espncdn.com/combiner/i?img=/i/headshots/nba/players/full/2527963.png&amp;w=200&amp;h=145</t>
  </si>
  <si>
    <t>https://a.espncdn.com/combiner/i?img=/i/headshots/nba/players/full/2528353.png&amp;w=200&amp;h=145</t>
  </si>
  <si>
    <t>https://a.espncdn.com/combiner/i?img=/i/headshots/nba/players/full/2528426.png&amp;w=200&amp;h=145</t>
  </si>
  <si>
    <t>https://a.espncdn.com/combiner/i?img=/i/headshots/nba/players/full/2528588.png&amp;w=200&amp;h=145</t>
  </si>
  <si>
    <t>https://a.espncdn.com/combiner/i?img=/i/headshots/nba/players/full/2528693.png&amp;w=200&amp;h=145</t>
  </si>
  <si>
    <t>https://a.espncdn.com/combiner/i?img=/i/headshots/nba/players/full/2528794.png&amp;w=200&amp;h=145</t>
  </si>
  <si>
    <t>https://a.espncdn.com/combiner/i?img=/i/headshots/nba/players/full/2530276.png&amp;w=200&amp;h=145</t>
  </si>
  <si>
    <t>https://a.espncdn.com/combiner/i?img=/i/headshots/nba/players/full/2530530.png&amp;w=200&amp;h=145</t>
  </si>
  <si>
    <t>https://a.espncdn.com/combiner/i?img=/i/headshots/nba/players/full/2530572.png&amp;w=200&amp;h=145</t>
  </si>
  <si>
    <t>https://a.espncdn.com/combiner/i?img=/i/headshots/nba/players/full/2530596.png&amp;w=200&amp;h=145</t>
  </si>
  <si>
    <t>https://a.espncdn.com/combiner/i?img=/i/headshots/nba/players/full/2530780.png&amp;w=200&amp;h=145</t>
  </si>
  <si>
    <t>https://a.espncdn.com/combiner/i?img=/i/headshots/nba/players/full/2530923.png&amp;w=200&amp;h=145</t>
  </si>
  <si>
    <t>https://a.espncdn.com/combiner/i?img=/i/headshots/nba/players/full/2531210.png&amp;w=200&amp;h=145</t>
  </si>
  <si>
    <t>https://a.espncdn.com/combiner/i?img=/i/headshots/nba/players/full/2531367.png&amp;w=200&amp;h=145</t>
  </si>
  <si>
    <t>https://a.espncdn.com/combiner/i?img=/i/headshots/nba/players/full/2531797.png&amp;w=200&amp;h=145</t>
  </si>
  <si>
    <t>https://a.espncdn.com/combiner/i?img=/i/headshots/nba/players/full/2534781.png&amp;w=200&amp;h=145</t>
  </si>
  <si>
    <t>https://a.espncdn.com/combiner/i?img=/i/headshots/nba/players/full/2566745.png&amp;w=200&amp;h=145</t>
  </si>
  <si>
    <t>https://a.espncdn.com/combiner/i?img=/i/headshots/nba/players/full/2566769.png&amp;w=200&amp;h=145</t>
  </si>
  <si>
    <t>https://a.espncdn.com/combiner/i?img=/i/headshots/nba/players/full/2578185.png&amp;w=200&amp;h=145</t>
  </si>
  <si>
    <t>https://a.espncdn.com/combiner/i?img=/i/headshots/nba/players/full/2578239.png&amp;w=200&amp;h=145</t>
  </si>
  <si>
    <t>https://a.espncdn.com/combiner/i?img=/i/headshots/nba/players/full/2578240.png&amp;w=200&amp;h=145</t>
  </si>
  <si>
    <t>https://a.espncdn.com/combiner/i?img=/i/headshots/nba/players/full/2579258.png&amp;w=200&amp;h=145</t>
  </si>
  <si>
    <t>https://a.espncdn.com/combiner/i?img=/i/headshots/nba/players/full/2579294.png&amp;w=200&amp;h=145</t>
  </si>
  <si>
    <t>https://a.espncdn.com/combiner/i?img=/i/headshots/nba/players/full/2580782.png&amp;w=200&amp;h=145</t>
  </si>
  <si>
    <t>https://a.espncdn.com/combiner/i?img=/i/headshots/nba/players/full/2580913.png&amp;w=200&amp;h=145</t>
  </si>
  <si>
    <t>https://a.espncdn.com/combiner/i?img=/i/headshots/nba/players/full/2580980.png&amp;w=200&amp;h=145</t>
  </si>
  <si>
    <t>https://a.espncdn.com/combiner/i?img=/i/headshots/nba/players/full/2581018.png&amp;w=200&amp;h=145</t>
  </si>
  <si>
    <t>https://a.espncdn.com/combiner/i?img=/i/headshots/nba/players/full/2581177.png&amp;w=200&amp;h=145</t>
  </si>
  <si>
    <t>https://a.espncdn.com/combiner/i?img=/i/headshots/nba/players/full/2581190.png&amp;w=200&amp;h=145</t>
  </si>
  <si>
    <t>https://a.espncdn.com/combiner/i?img=/i/headshots/nba/players/full/2583639.png&amp;w=200&amp;h=145</t>
  </si>
  <si>
    <t>https://a.espncdn.com/combiner/i?img=/i/headshots/nba/players/full/2595231.png&amp;w=200&amp;h=145</t>
  </si>
  <si>
    <t>https://a.espncdn.com/combiner/i?img=/i/headshots/nba/players/full/2595435.png&amp;w=200&amp;h=145</t>
  </si>
  <si>
    <t>https://a.espncdn.com/combiner/i?img=/i/headshots/nba/players/full/2595516.png&amp;w=200&amp;h=145</t>
  </si>
  <si>
    <t>https://a.espncdn.com/combiner/i?img=/i/headshots/nba/players/full/2595592.png&amp;w=200&amp;h=145</t>
  </si>
  <si>
    <t>https://a.espncdn.com/combiner/i?img=/i/headshots/nba/players/full/2596107.png&amp;w=200&amp;h=145</t>
  </si>
  <si>
    <t>https://a.espncdn.com/combiner/i?img=/i/headshots/nba/players/full/2596108.png&amp;w=200&amp;h=145</t>
  </si>
  <si>
    <t>https://a.espncdn.com/combiner/i?img=/i/headshots/nba/players/full/2761.png&amp;w=200&amp;h=145</t>
  </si>
  <si>
    <t>https://a.espncdn.com/combiner/i?img=/i/headshots/nba/players/full/2767.png&amp;w=200&amp;h=145</t>
  </si>
  <si>
    <t>https://a.espncdn.com/combiner/i?img=/i/headshots/nba/players/full/2774.png&amp;w=200&amp;h=145</t>
  </si>
  <si>
    <t>https://a.espncdn.com/combiner/i?img=/i/headshots/nba/players/full/2779.png&amp;w=200&amp;h=145</t>
  </si>
  <si>
    <t>https://a.espncdn.com/combiner/i?img=/i/headshots/nba/players/full/2797.png&amp;w=200&amp;h=145</t>
  </si>
  <si>
    <t>https://a.espncdn.com/combiner/i?img=/i/headshots/nba/players/full/2799.png&amp;w=200&amp;h=145</t>
  </si>
  <si>
    <t>https://a.espncdn.com/combiner/i?img=/i/headshots/nba/players/full/2960236.png&amp;w=200&amp;h=145</t>
  </si>
  <si>
    <t>https://a.espncdn.com/combiner/i?img=/i/headshots/nba/players/full/2968361.png&amp;w=200&amp;h=145</t>
  </si>
  <si>
    <t>https://a.espncdn.com/combiner/i?img=/i/headshots/nba/players/full/2968436.png&amp;w=200&amp;h=145</t>
  </si>
  <si>
    <t>https://a.espncdn.com/combiner/i?img=/i/headshots/nba/players/full/2968439.png&amp;w=200&amp;h=145</t>
  </si>
  <si>
    <t>https://a.espncdn.com/combiner/i?img=/i/headshots/nba/players/full/2982240.png&amp;w=200&amp;h=145</t>
  </si>
  <si>
    <t>https://a.espncdn.com/combiner/i?img=/i/headshots/nba/players/full/2982268.png&amp;w=200&amp;h=145</t>
  </si>
  <si>
    <t>https://a.espncdn.com/combiner/i?img=/i/headshots/nba/players/full/2982334.png&amp;w=200&amp;h=145</t>
  </si>
  <si>
    <t>https://a.espncdn.com/combiner/i?img=/i/headshots/nba/players/full/2983.png&amp;w=200&amp;h=145</t>
  </si>
  <si>
    <t>https://a.espncdn.com/combiner/i?img=/i/headshots/nba/players/full/2990962.png&amp;w=200&amp;h=145</t>
  </si>
  <si>
    <t>https://a.espncdn.com/combiner/i?img=/i/headshots/nba/players/full/2990969.png&amp;w=200&amp;h=145</t>
  </si>
  <si>
    <t>https://a.espncdn.com/combiner/i?img=/i/headshots/nba/players/full/2990984.png&amp;w=200&amp;h=145</t>
  </si>
  <si>
    <t>https://a.espncdn.com/combiner/i?img=/i/headshots/nba/players/full/2990992.png&amp;w=200&amp;h=145</t>
  </si>
  <si>
    <t>https://a.espncdn.com/combiner/i?img=/i/headshots/nba/players/full/2991018.png&amp;w=200&amp;h=145</t>
  </si>
  <si>
    <t>https://a.espncdn.com/combiner/i?img=/i/headshots/nba/players/full/2991039.png&amp;w=200&amp;h=145</t>
  </si>
  <si>
    <t>https://a.espncdn.com/combiner/i?img=/i/headshots/nba/players/full/2991043.png&amp;w=200&amp;h=145</t>
  </si>
  <si>
    <t>https://a.espncdn.com/combiner/i?img=/i/headshots/nba/players/full/2991047.png&amp;w=200&amp;h=145</t>
  </si>
  <si>
    <t>https://a.espncdn.com/combiner/i?img=/i/headshots/nba/players/full/2991055.png&amp;w=200&amp;h=145</t>
  </si>
  <si>
    <t>https://a.espncdn.com/combiner/i?img=/i/headshots/nba/players/full/2991070.png&amp;w=200&amp;h=145</t>
  </si>
  <si>
    <t>https://a.espncdn.com/combiner/i?img=/i/headshots/nba/players/full/2991139.png&amp;w=200&amp;h=145</t>
  </si>
  <si>
    <t>https://a.espncdn.com/combiner/i?img=/i/headshots/nba/players/full/2991149.png&amp;w=200&amp;h=145</t>
  </si>
  <si>
    <t>https://a.espncdn.com/combiner/i?img=/i/headshots/nba/players/full/2991230.png&amp;w=200&amp;h=145</t>
  </si>
  <si>
    <t>https://a.espncdn.com/combiner/i?img=/i/headshots/nba/players/full/2991235.png&amp;w=200&amp;h=145</t>
  </si>
  <si>
    <t>https://a.espncdn.com/combiner/i?img=/i/headshots/nba/players/full/2991280.png&amp;w=200&amp;h=145</t>
  </si>
  <si>
    <t>https://a.espncdn.com/combiner/i?img=/i/headshots/nba/players/full/2991282.png&amp;w=200&amp;h=145</t>
  </si>
  <si>
    <t>https://a.espncdn.com/combiner/i?img=/i/headshots/nba/players/full/2991350.png&amp;w=200&amp;h=145</t>
  </si>
  <si>
    <t>https://a.espncdn.com/combiner/i?img=/i/headshots/nba/players/full/2993370.png&amp;w=200&amp;h=145</t>
  </si>
  <si>
    <t>https://a.espncdn.com/combiner/i?img=/i/headshots/nba/players/full/2993874.png&amp;w=200&amp;h=145</t>
  </si>
  <si>
    <t>https://a.espncdn.com/combiner/i?img=/i/headshots/nba/players/full/2994526.png&amp;w=200&amp;h=145</t>
  </si>
  <si>
    <t>https://a.espncdn.com/combiner/i?img=/i/headshots/nba/players/full/2995706.png&amp;w=200&amp;h=145</t>
  </si>
  <si>
    <t>https://a.espncdn.com/combiner/i?img=/i/headshots/nba/players/full/2999409.png&amp;w=200&amp;h=145</t>
  </si>
  <si>
    <t>https://a.espncdn.com/combiner/i?img=/i/headshots/nba/players/full/2999547.png&amp;w=200&amp;h=145</t>
  </si>
  <si>
    <t>https://a.espncdn.com/combiner/i?img=/i/headshots/nba/players/full/2999549.png&amp;w=200&amp;h=145</t>
  </si>
  <si>
    <t>https://a.espncdn.com/combiner/i?img=/i/headshots/nba/players/full/3002137.png&amp;w=200&amp;h=145</t>
  </si>
  <si>
    <t>https://a.espncdn.com/combiner/i?img=/i/headshots/nba/players/full/3005.png&amp;w=200&amp;h=145</t>
  </si>
  <si>
    <t>https://a.espncdn.com/combiner/i?img=/i/headshots/nba/players/full/3012.png&amp;w=200&amp;h=145</t>
  </si>
  <si>
    <t>https://a.espncdn.com/combiner/i?img=/i/headshots/nba/players/full/3015.png&amp;w=200&amp;h=145</t>
  </si>
  <si>
    <t>https://a.espncdn.com/combiner/i?img=/i/headshots/nba/players/full/3026.png&amp;w=200&amp;h=145</t>
  </si>
  <si>
    <t>https://a.espncdn.com/combiner/i?img=/i/headshots/nba/players/full/3032976.png&amp;w=200&amp;h=145</t>
  </si>
  <si>
    <t>https://a.espncdn.com/combiner/i?img=/i/headshots/nba/players/full/3032977.png&amp;w=200&amp;h=145</t>
  </si>
  <si>
    <t>https://a.espncdn.com/combiner/i?img=/i/headshots/nba/players/full/3032978.png&amp;w=200&amp;h=145</t>
  </si>
  <si>
    <t>https://a.espncdn.com/combiner/i?img=/i/headshots/nba/players/full/3032979.png&amp;w=200&amp;h=145</t>
  </si>
  <si>
    <t>https://a.espncdn.com/combiner/i?img=/i/headshots/nba/players/full/3037789.png&amp;w=200&amp;h=145</t>
  </si>
  <si>
    <t>https://a.espncdn.com/combiner/i?img=/i/headshots/nba/players/full/3055.png&amp;w=200&amp;h=145</t>
  </si>
  <si>
    <t>https://a.espncdn.com/combiner/i?img=/i/headshots/nba/players/full/3056600.png&amp;w=200&amp;h=145</t>
  </si>
  <si>
    <t>https://a.espncdn.com/combiner/i?img=/i/headshots/nba/players/full/3056602.png&amp;w=200&amp;h=145</t>
  </si>
  <si>
    <t>https://a.espncdn.com/combiner/i?img=/i/headshots/nba/players/full/3057187.png&amp;w=200&amp;h=145</t>
  </si>
  <si>
    <t>https://a.espncdn.com/combiner/i?img=/i/headshots/nba/players/full/3058269.png&amp;w=200&amp;h=145</t>
  </si>
  <si>
    <t>https://a.espncdn.com/combiner/i?img=/i/headshots/nba/players/full/3059262.png&amp;w=200&amp;h=145</t>
  </si>
  <si>
    <t>https://a.espncdn.com/combiner/i?img=/i/headshots/nba/players/full/3059310.png&amp;w=200&amp;h=145</t>
  </si>
  <si>
    <t>https://a.espncdn.com/combiner/i?img=/i/headshots/nba/players/full/3059318.png&amp;w=200&amp;h=145</t>
  </si>
  <si>
    <t>https://a.espncdn.com/combiner/i?img=/i/headshots/nba/players/full/3059319.png&amp;w=200&amp;h=145</t>
  </si>
  <si>
    <t>https://a.espncdn.com/combiner/i?img=/i/headshots/nba/players/full/3059358.png&amp;w=200&amp;h=145</t>
  </si>
  <si>
    <t>https://a.espncdn.com/combiner/i?img=/i/headshots/nba/players/full/3062679.png&amp;w=200&amp;h=145</t>
  </si>
  <si>
    <t>https://a.espncdn.com/combiner/i?img=/i/headshots/nba/players/full/3064290.png&amp;w=200&amp;h=145</t>
  </si>
  <si>
    <t>https://a.espncdn.com/combiner/i?img=/i/headshots/nba/players/full/3064291.png&amp;w=200&amp;h=145</t>
  </si>
  <si>
    <t>https://a.espncdn.com/combiner/i?img=/i/headshots/nba/players/full/3064427.png&amp;w=200&amp;h=145</t>
  </si>
  <si>
    <t>https://a.espncdn.com/combiner/i?img=/i/headshots/nba/players/full/3064440.png&amp;w=200&amp;h=145</t>
  </si>
  <si>
    <t>https://a.espncdn.com/combiner/i?img=/i/headshots/nba/players/full/3064447.png&amp;w=200&amp;h=145</t>
  </si>
  <si>
    <t>https://a.espncdn.com/combiner/i?img=/i/headshots/nba/players/full/3064482.png&amp;w=200&amp;h=145</t>
  </si>
  <si>
    <t>https://a.espncdn.com/combiner/i?img=/i/headshots/nba/players/full/3064514.png&amp;w=200&amp;h=145</t>
  </si>
  <si>
    <t>https://a.espncdn.com/combiner/i?img=/i/headshots/nba/players/full/3064559.png&amp;w=200&amp;h=145</t>
  </si>
  <si>
    <t>https://a.espncdn.com/combiner/i?img=/i/headshots/nba/players/full/3064560.png&amp;w=200&amp;h=145</t>
  </si>
  <si>
    <t>https://a.espncdn.com/combiner/i?img=/i/headshots/nba/players/full/3074752.png&amp;w=200&amp;h=145</t>
  </si>
  <si>
    <t>https://a.espncdn.com/combiner/i?img=/i/headshots/nba/players/full/3074765.png&amp;w=200&amp;h=145</t>
  </si>
  <si>
    <t>https://a.espncdn.com/combiner/i?img=/i/headshots/nba/players/full/3078284.png&amp;w=200&amp;h=145</t>
  </si>
  <si>
    <t>https://a.espncdn.com/combiner/i?img=/i/headshots/nba/players/full/3078576.png&amp;w=200&amp;h=145</t>
  </si>
  <si>
    <t>https://a.espncdn.com/combiner/i?img=/i/headshots/nba/players/full/3102528.png&amp;w=200&amp;h=145</t>
  </si>
  <si>
    <t>https://a.espncdn.com/combiner/i?img=/i/headshots/nba/players/full/3102529.png&amp;w=200&amp;h=145</t>
  </si>
  <si>
    <t>https://a.espncdn.com/combiner/i?img=/i/headshots/nba/players/full/3102530.png&amp;w=200&amp;h=145</t>
  </si>
  <si>
    <t>https://a.espncdn.com/combiner/i?img=/i/headshots/nba/players/full/3102531.png&amp;w=200&amp;h=145</t>
  </si>
  <si>
    <t>https://a.espncdn.com/combiner/i?img=/i/headshots/nba/players/full/3112335.png&amp;w=200&amp;h=145</t>
  </si>
  <si>
    <t>https://a.espncdn.com/combiner/i?img=/i/headshots/nba/players/full/3113297.png&amp;w=200&amp;h=145</t>
  </si>
  <si>
    <t>https://a.espncdn.com/combiner/i?img=/i/headshots/nba/players/full/3113587.png&amp;w=200&amp;h=145</t>
  </si>
  <si>
    <t>https://a.espncdn.com/combiner/i?img=/i/headshots/nba/players/full/3132042.png&amp;w=200&amp;h=145</t>
  </si>
  <si>
    <t>https://a.espncdn.com/combiner/i?img=/i/headshots/nba/players/full/3133602.png&amp;w=200&amp;h=145</t>
  </si>
  <si>
    <t>https://a.espncdn.com/combiner/i?img=/i/headshots/nba/players/full/3133628.png&amp;w=200&amp;h=145</t>
  </si>
  <si>
    <t>https://a.espncdn.com/combiner/i?img=/i/headshots/nba/players/full/3133635.png&amp;w=200&amp;h=145</t>
  </si>
  <si>
    <t>https://a.espncdn.com/combiner/i?img=/i/headshots/nba/players/full/3133838.png&amp;w=200&amp;h=145</t>
  </si>
  <si>
    <t>https://a.espncdn.com/combiner/i?img=/i/headshots/nba/players/full/3133843.png&amp;w=200&amp;h=145</t>
  </si>
  <si>
    <t>https://a.espncdn.com/combiner/i?img=/i/headshots/nba/players/full/3134880.png&amp;w=200&amp;h=145</t>
  </si>
  <si>
    <t>https://a.espncdn.com/combiner/i?img=/i/headshots/nba/players/full/3134881.png&amp;w=200&amp;h=145</t>
  </si>
  <si>
    <t>https://a.espncdn.com/combiner/i?img=/i/headshots/nba/players/full/3134907.png&amp;w=200&amp;h=145</t>
  </si>
  <si>
    <t>https://a.espncdn.com/combiner/i?img=/i/headshots/nba/players/full/3134908.png&amp;w=200&amp;h=145</t>
  </si>
  <si>
    <t>https://a.espncdn.com/combiner/i?img=/i/headshots/nba/players/full/3135045.png&amp;w=200&amp;h=145</t>
  </si>
  <si>
    <t>https://a.espncdn.com/combiner/i?img=/i/headshots/nba/players/full/3135046.png&amp;w=200&amp;h=145</t>
  </si>
  <si>
    <t>https://a.espncdn.com/combiner/i?img=/i/headshots/nba/players/full/3135047.png&amp;w=200&amp;h=145</t>
  </si>
  <si>
    <t>https://a.espncdn.com/combiner/i?img=/i/headshots/nba/players/full/3135048.png&amp;w=200&amp;h=145</t>
  </si>
  <si>
    <t>https://a.espncdn.com/combiner/i?img=/i/headshots/nba/players/full/3136183.png&amp;w=200&amp;h=145</t>
  </si>
  <si>
    <t>https://a.espncdn.com/combiner/i?img=/i/headshots/nba/players/full/3136193.png&amp;w=200&amp;h=145</t>
  </si>
  <si>
    <t>https://a.espncdn.com/combiner/i?img=/i/headshots/nba/players/full/3136195.png&amp;w=200&amp;h=145</t>
  </si>
  <si>
    <t>https://a.espncdn.com/combiner/i?img=/i/headshots/nba/players/full/3136196.png&amp;w=200&amp;h=145</t>
  </si>
  <si>
    <t>https://a.espncdn.com/combiner/i?img=/i/headshots/nba/players/full/3136483.png&amp;w=200&amp;h=145</t>
  </si>
  <si>
    <t>https://a.espncdn.com/combiner/i?img=/i/headshots/nba/players/full/3136485.png&amp;w=200&amp;h=145</t>
  </si>
  <si>
    <t>https://a.espncdn.com/combiner/i?img=/i/headshots/nba/players/full/3136491.png&amp;w=200&amp;h=145</t>
  </si>
  <si>
    <t>https://a.espncdn.com/combiner/i?img=/i/headshots/nba/players/full/3136779.png&amp;w=200&amp;h=145</t>
  </si>
  <si>
    <t>https://a.espncdn.com/combiner/i?img=/i/headshots/nba/players/full/3137730.png&amp;w=200&amp;h=145</t>
  </si>
  <si>
    <t>https://a.espncdn.com/combiner/i?img=/i/headshots/nba/players/full/3137795.png&amp;w=200&amp;h=145</t>
  </si>
  <si>
    <t>https://a.espncdn.com/combiner/i?img=/i/headshots/nba/players/full/3138154.png&amp;w=200&amp;h=145</t>
  </si>
  <si>
    <t>https://a.espncdn.com/combiner/i?img=/i/headshots/nba/players/full/3138156.png&amp;w=200&amp;h=145</t>
  </si>
  <si>
    <t>https://a.espncdn.com/combiner/i?img=/i/headshots/nba/players/full/3147657.png&amp;w=200&amp;h=145</t>
  </si>
  <si>
    <t>https://a.espncdn.com/combiner/i?img=/i/headshots/nba/players/full/3149010.png&amp;w=200&amp;h=145</t>
  </si>
  <si>
    <t>https://a.espncdn.com/combiner/i?img=/i/headshots/nba/players/full/3149673.png&amp;w=200&amp;h=145</t>
  </si>
  <si>
    <t>https://a.espncdn.com/combiner/i?img=/i/headshots/nba/players/full/3150844.png&amp;w=200&amp;h=145</t>
  </si>
  <si>
    <t>https://a.espncdn.com/combiner/i?img=/i/headshots/nba/players/full/3155526.png&amp;w=200&amp;h=145</t>
  </si>
  <si>
    <t>https://a.espncdn.com/combiner/i?img=/i/headshots/nba/players/full/3155533.png&amp;w=200&amp;h=145</t>
  </si>
  <si>
    <t>https://a.espncdn.com/combiner/i?img=/i/headshots/nba/players/full/3155535.png&amp;w=200&amp;h=145</t>
  </si>
  <si>
    <t>https://a.espncdn.com/combiner/i?img=/i/headshots/nba/players/full/3155536.png&amp;w=200&amp;h=145</t>
  </si>
  <si>
    <t>https://a.espncdn.com/combiner/i?img=/i/headshots/nba/players/full/3155942.png&amp;w=200&amp;h=145</t>
  </si>
  <si>
    <t>https://a.espncdn.com/combiner/i?img=/i/headshots/nba/players/full/3190.png&amp;w=200&amp;h=145</t>
  </si>
  <si>
    <t>https://a.espncdn.com/combiner/i?img=/i/headshots/nba/players/full/3194.png&amp;w=200&amp;h=145</t>
  </si>
  <si>
    <t>https://a.espncdn.com/combiner/i?img=/i/headshots/nba/players/full/3195.png&amp;w=200&amp;h=145</t>
  </si>
  <si>
    <t>https://a.espncdn.com/combiner/i?img=/i/headshots/nba/players/full/3201.png&amp;w=200&amp;h=145</t>
  </si>
  <si>
    <t>https://a.espncdn.com/combiner/i?img=/i/headshots/nba/players/full/3202.png&amp;w=200&amp;h=145</t>
  </si>
  <si>
    <t>https://a.espncdn.com/combiner/i?img=/i/headshots/nba/players/full/3206.png&amp;w=200&amp;h=145</t>
  </si>
  <si>
    <t>https://a.espncdn.com/combiner/i?img=/i/headshots/nba/players/full/3209.png&amp;w=200&amp;h=145</t>
  </si>
  <si>
    <t>https://a.espncdn.com/combiner/i?img=/i/headshots/nba/players/full/3213.png&amp;w=200&amp;h=145</t>
  </si>
  <si>
    <t>https://a.espncdn.com/combiner/i?img=/i/headshots/nba/players/full/3244.png&amp;w=200&amp;h=145</t>
  </si>
  <si>
    <t>https://a.espncdn.com/combiner/i?img=/i/headshots/nba/players/full/3276.png&amp;w=200&amp;h=145</t>
  </si>
  <si>
    <t>https://a.espncdn.com/combiner/i?img=/i/headshots/nba/players/full/3415.png&amp;w=200&amp;h=145</t>
  </si>
  <si>
    <t>https://a.espncdn.com/combiner/i?img=/i/headshots/nba/players/full/3416.png&amp;w=200&amp;h=145</t>
  </si>
  <si>
    <t>https://a.espncdn.com/combiner/i?img=/i/headshots/nba/players/full/3423.png&amp;w=200&amp;h=145</t>
  </si>
  <si>
    <t>https://a.espncdn.com/combiner/i?img=/i/headshots/nba/players/full/3428.png&amp;w=200&amp;h=145</t>
  </si>
  <si>
    <t>https://a.espncdn.com/combiner/i?img=/i/headshots/nba/players/full/3431.png&amp;w=200&amp;h=145</t>
  </si>
  <si>
    <t>https://a.espncdn.com/combiner/i?img=/i/headshots/nba/players/full/3438.png&amp;w=200&amp;h=145</t>
  </si>
  <si>
    <t>https://a.espncdn.com/combiner/i?img=/i/headshots/nba/players/full/3439.png&amp;w=200&amp;h=145</t>
  </si>
  <si>
    <t>https://a.espncdn.com/combiner/i?img=/i/headshots/nba/players/full/3442.png&amp;w=200&amp;h=145</t>
  </si>
  <si>
    <t>https://a.espncdn.com/combiner/i?img=/i/headshots/nba/players/full/3445.png&amp;w=200&amp;h=145</t>
  </si>
  <si>
    <t>https://a.espncdn.com/combiner/i?img=/i/headshots/nba/players/full/3447.png&amp;w=200&amp;h=145</t>
  </si>
  <si>
    <t>https://a.espncdn.com/combiner/i?img=/i/headshots/nba/players/full/3448.png&amp;w=200&amp;h=145</t>
  </si>
  <si>
    <t>https://a.espncdn.com/combiner/i?img=/i/headshots/nba/players/full/3449.png&amp;w=200&amp;h=145</t>
  </si>
  <si>
    <t>https://a.espncdn.com/combiner/i?img=/i/headshots/nba/players/full/3452.png&amp;w=200&amp;h=145</t>
  </si>
  <si>
    <t>https://a.espncdn.com/combiner/i?img=/i/headshots/nba/players/full/3456.png&amp;w=200&amp;h=145</t>
  </si>
  <si>
    <t>https://a.espncdn.com/combiner/i?img=/i/headshots/nba/players/full/3468.png&amp;w=200&amp;h=145</t>
  </si>
  <si>
    <t>https://a.espncdn.com/combiner/i?img=/i/headshots/nba/players/full/3593.png&amp;w=200&amp;h=145</t>
  </si>
  <si>
    <t>https://a.espncdn.com/combiner/i?img=/i/headshots/nba/players/full/3892818.png&amp;w=200&amp;h=145</t>
  </si>
  <si>
    <t>https://a.espncdn.com/combiner/i?img=/i/headshots/nba/players/full/3893016.png&amp;w=200&amp;h=145</t>
  </si>
  <si>
    <t>https://a.espncdn.com/combiner/i?img=/i/headshots/nba/players/full/3906671.png&amp;w=200&amp;h=145</t>
  </si>
  <si>
    <t>https://a.espncdn.com/combiner/i?img=/i/headshots/nba/players/full/3907386.png&amp;w=200&amp;h=145</t>
  </si>
  <si>
    <t>https://a.espncdn.com/combiner/i?img=/i/headshots/nba/players/full/3907387.png&amp;w=200&amp;h=145</t>
  </si>
  <si>
    <t>https://a.espncdn.com/combiner/i?img=/i/headshots/nba/players/full/3907497.png&amp;w=200&amp;h=145</t>
  </si>
  <si>
    <t>https://a.espncdn.com/combiner/i?img=/i/headshots/nba/players/full/3907525.png&amp;w=200&amp;h=145</t>
  </si>
  <si>
    <t>https://a.espncdn.com/combiner/i?img=/i/headshots/nba/players/full/3907821.png&amp;w=200&amp;h=145</t>
  </si>
  <si>
    <t>https://a.espncdn.com/combiner/i?img=/i/headshots/nba/players/full/3907822.png&amp;w=200&amp;h=145</t>
  </si>
  <si>
    <t>https://a.espncdn.com/combiner/i?img=/i/headshots/nba/players/full/3908809.png&amp;w=200&amp;h=145</t>
  </si>
  <si>
    <t>https://a.espncdn.com/combiner/i?img=/i/headshots/nba/players/full/3908845.png&amp;w=200&amp;h=145</t>
  </si>
  <si>
    <t>https://a.espncdn.com/combiner/i?img=/i/headshots/nba/players/full/3912334.png&amp;w=200&amp;h=145</t>
  </si>
  <si>
    <t>https://a.espncdn.com/combiner/i?img=/i/headshots/nba/players/full/3912854.png&amp;w=200&amp;h=145</t>
  </si>
  <si>
    <t>https://a.espncdn.com/combiner/i?img=/i/headshots/nba/players/full/3913174.png&amp;w=200&amp;h=145</t>
  </si>
  <si>
    <t>https://a.espncdn.com/combiner/i?img=/i/headshots/nba/players/full/3913176.png&amp;w=200&amp;h=145</t>
  </si>
  <si>
    <t>https://a.espncdn.com/combiner/i?img=/i/headshots/nba/players/full/3914044.png&amp;w=200&amp;h=145</t>
  </si>
  <si>
    <t>https://a.espncdn.com/combiner/i?img=/i/headshots/nba/players/full/3914283.png&amp;w=200&amp;h=145</t>
  </si>
  <si>
    <t>https://a.espncdn.com/combiner/i?img=/i/headshots/nba/players/full/3915195.png&amp;w=200&amp;h=145</t>
  </si>
  <si>
    <t>https://a.espncdn.com/combiner/i?img=/i/headshots/nba/players/full/3917376.png&amp;w=200&amp;h=145</t>
  </si>
  <si>
    <t>https://a.espncdn.com/combiner/i?img=/i/headshots/nba/players/full/3917378.png&amp;w=200&amp;h=145</t>
  </si>
  <si>
    <t>https://a.espncdn.com/combiner/i?img=/i/headshots/nba/players/full/3922230.png&amp;w=200&amp;h=145</t>
  </si>
  <si>
    <t>https://a.espncdn.com/combiner/i?img=/i/headshots/nba/players/full/3934621.png&amp;w=200&amp;h=145</t>
  </si>
  <si>
    <t>https://a.espncdn.com/combiner/i?img=/i/headshots/nba/players/full/3934670.png&amp;w=200&amp;h=145</t>
  </si>
  <si>
    <t>https://a.espncdn.com/combiner/i?img=/i/headshots/nba/players/full/3934672.png&amp;w=200&amp;h=145</t>
  </si>
  <si>
    <t>https://a.espncdn.com/combiner/i?img=/i/headshots/nba/players/full/3934673.png&amp;w=200&amp;h=145</t>
  </si>
  <si>
    <t>https://a.espncdn.com/combiner/i?img=/i/headshots/nba/players/full/3934719.png&amp;w=200&amp;h=145</t>
  </si>
  <si>
    <t>https://a.espncdn.com/combiner/i?img=/i/headshots/nba/players/full/3934723.png&amp;w=200&amp;h=145</t>
  </si>
  <si>
    <t>https://a.espncdn.com/combiner/i?img=/i/headshots/nba/players/full/3936296.png&amp;w=200&amp;h=145</t>
  </si>
  <si>
    <t>https://a.espncdn.com/combiner/i?img=/i/headshots/nba/players/full/3936299.png&amp;w=200&amp;h=145</t>
  </si>
  <si>
    <t>https://a.espncdn.com/combiner/i?img=/i/headshots/nba/players/full/3937101.png&amp;w=200&amp;h=145</t>
  </si>
  <si>
    <t>https://a.espncdn.com/combiner/i?img=/i/headshots/nba/players/full/3943606.png&amp;w=200&amp;h=145</t>
  </si>
  <si>
    <t>https://a.espncdn.com/combiner/i?img=/i/headshots/nba/players/full/3945274.png&amp;w=200&amp;h=145</t>
  </si>
  <si>
    <t>https://a.espncdn.com/combiner/i?img=/i/headshots/nba/players/full/3948153.png&amp;w=200&amp;h=145</t>
  </si>
  <si>
    <t>https://a.espncdn.com/combiner/i?img=/i/headshots/nba/players/full/3964.png&amp;w=200&amp;h=145</t>
  </si>
  <si>
    <t>https://a.espncdn.com/combiner/i?img=/i/headshots/nba/players/full/3970.png&amp;w=200&amp;h=145</t>
  </si>
  <si>
    <t>https://a.espncdn.com/combiner/i?img=/i/headshots/nba/players/full/3975.png&amp;w=200&amp;h=145</t>
  </si>
  <si>
    <t>https://a.espncdn.com/combiner/i?img=/i/headshots/nba/players/full/3978.png&amp;w=200&amp;h=145</t>
  </si>
  <si>
    <t>https://a.espncdn.com/combiner/i?img=/i/headshots/nba/players/full/3981.png&amp;w=200&amp;h=145</t>
  </si>
  <si>
    <t>https://a.espncdn.com/combiner/i?img=/i/headshots/nba/players/full/3986.png&amp;w=200&amp;h=145</t>
  </si>
  <si>
    <t>https://a.espncdn.com/combiner/i?img=/i/headshots/nba/players/full/3988.png&amp;w=200&amp;h=145</t>
  </si>
  <si>
    <t>https://a.espncdn.com/combiner/i?img=/i/headshots/nba/players/full/3989.png&amp;w=200&amp;h=145</t>
  </si>
  <si>
    <t>https://a.espncdn.com/combiner/i?img=/i/headshots/nba/players/full/3992.png&amp;w=200&amp;h=145</t>
  </si>
  <si>
    <t>https://a.espncdn.com/combiner/i?img=/i/headshots/nba/players/full/3995.png&amp;w=200&amp;h=145</t>
  </si>
  <si>
    <t>https://a.espncdn.com/combiner/i?img=/i/headshots/nba/players/full/3999.png&amp;w=200&amp;h=145</t>
  </si>
  <si>
    <t>https://a.espncdn.com/combiner/i?img=/i/headshots/nba/players/full/4004.png&amp;w=200&amp;h=145</t>
  </si>
  <si>
    <t>https://a.espncdn.com/combiner/i?img=/i/headshots/nba/players/full/4011.png&amp;w=200&amp;h=145</t>
  </si>
  <si>
    <t>https://a.espncdn.com/combiner/i?img=/i/headshots/nba/players/full/4015.png&amp;w=200&amp;h=145</t>
  </si>
  <si>
    <t>https://a.espncdn.com/combiner/i?img=/i/headshots/nba/players/full/4017837.png&amp;w=200&amp;h=145</t>
  </si>
  <si>
    <t>https://a.espncdn.com/combiner/i?img=/i/headshots/nba/players/full/4017838.png&amp;w=200&amp;h=145</t>
  </si>
  <si>
    <t>https://a.espncdn.com/combiner/i?img=/i/headshots/nba/players/full/4017839.png&amp;w=200&amp;h=145</t>
  </si>
  <si>
    <t>https://a.espncdn.com/combiner/i?img=/i/headshots/nba/players/full/4017843.png&amp;w=200&amp;h=145</t>
  </si>
  <si>
    <t>https://a.espncdn.com/combiner/i?img=/i/headshots/nba/players/full/4023.png&amp;w=200&amp;h=145</t>
  </si>
  <si>
    <t>https://a.espncdn.com/combiner/i?img=/i/headshots/nba/players/full/4032.png&amp;w=200&amp;h=145</t>
  </si>
  <si>
    <t>https://a.espncdn.com/combiner/i?img=/i/headshots/nba/players/full/4065648.png&amp;w=200&amp;h=145</t>
  </si>
  <si>
    <t>https://a.espncdn.com/combiner/i?img=/i/headshots/nba/players/full/4065651.png&amp;w=200&amp;h=145</t>
  </si>
  <si>
    <t>https://a.espncdn.com/combiner/i?img=/i/headshots/nba/players/full/4065654.png&amp;w=200&amp;h=145</t>
  </si>
  <si>
    <t>https://a.espncdn.com/combiner/i?img=/i/headshots/nba/players/full/4065663.png&amp;w=200&amp;h=145</t>
  </si>
  <si>
    <t>https://a.espncdn.com/combiner/i?img=/i/headshots/nba/players/full/4065670.png&amp;w=200&amp;h=145</t>
  </si>
  <si>
    <t>https://a.espncdn.com/combiner/i?img=/i/headshots/nba/players/full/4065836.png&amp;w=200&amp;h=145</t>
  </si>
  <si>
    <t>https://a.espncdn.com/combiner/i?img=/i/headshots/nba/players/full/4066243.png&amp;w=200&amp;h=145</t>
  </si>
  <si>
    <t>https://a.espncdn.com/combiner/i?img=/i/headshots/nba/players/full/4066261.png&amp;w=200&amp;h=145</t>
  </si>
  <si>
    <t>https://a.espncdn.com/combiner/i?img=/i/headshots/nba/players/full/4066262.png&amp;w=200&amp;h=145</t>
  </si>
  <si>
    <t>https://a.espncdn.com/combiner/i?img=/i/headshots/nba/players/full/4066264.png&amp;w=200&amp;h=145</t>
  </si>
  <si>
    <t>https://a.espncdn.com/combiner/i?img=/i/headshots/nba/players/full/4066297.png&amp;w=200&amp;h=145</t>
  </si>
  <si>
    <t>https://a.espncdn.com/combiner/i?img=/i/headshots/nba/players/full/4066328.png&amp;w=200&amp;h=145</t>
  </si>
  <si>
    <t>https://a.espncdn.com/combiner/i?img=/i/headshots/nba/players/full/4066336.png&amp;w=200&amp;h=145</t>
  </si>
  <si>
    <t>https://a.espncdn.com/combiner/i?img=/i/headshots/nba/players/full/4066372.png&amp;w=200&amp;h=145</t>
  </si>
  <si>
    <t>https://a.espncdn.com/combiner/i?img=/i/headshots/nba/players/full/4066383.png&amp;w=200&amp;h=145</t>
  </si>
  <si>
    <t>https://a.espncdn.com/combiner/i?img=/i/headshots/nba/players/full/4066421.png&amp;w=200&amp;h=145</t>
  </si>
  <si>
    <t>https://a.espncdn.com/combiner/i?img=/i/headshots/nba/players/full/4066425.png&amp;w=200&amp;h=145</t>
  </si>
  <si>
    <t>https://a.espncdn.com/combiner/i?img=/i/headshots/nba/players/full/4066490.png&amp;w=200&amp;h=145</t>
  </si>
  <si>
    <t>https://a.espncdn.com/combiner/i?img=/i/headshots/nba/players/full/4066636.png&amp;w=200&amp;h=145</t>
  </si>
  <si>
    <t>https://a.espncdn.com/combiner/i?img=/i/headshots/nba/players/full/4066650.png&amp;w=200&amp;h=145</t>
  </si>
  <si>
    <t>https://a.espncdn.com/combiner/i?img=/i/headshots/nba/players/full/4067045.png&amp;w=200&amp;h=145</t>
  </si>
  <si>
    <t>https://a.espncdn.com/combiner/i?img=/i/headshots/nba/players/full/4080610.png&amp;w=200&amp;h=145</t>
  </si>
  <si>
    <t>https://a.espncdn.com/combiner/i?img=/i/headshots/nba/players/full/4222252.png&amp;w=200&amp;h=145</t>
  </si>
  <si>
    <t>https://a.espncdn.com/combiner/i?img=/i/headshots/nba/players/full/4230546.png&amp;w=200&amp;h=145</t>
  </si>
  <si>
    <t>https://a.espncdn.com/combiner/i?img=/i/headshots/nba/players/full/4230547.png&amp;w=200&amp;h=145</t>
  </si>
  <si>
    <t>https://a.espncdn.com/combiner/i?img=/i/headshots/nba/players/full/4230548.png&amp;w=200&amp;h=145</t>
  </si>
  <si>
    <t>https://a.espncdn.com/combiner/i?img=/i/headshots/nba/players/full/4230550.png&amp;w=200&amp;h=145</t>
  </si>
  <si>
    <t>https://a.espncdn.com/combiner/i?img=/i/headshots/nba/players/full/4237.png&amp;w=200&amp;h=145</t>
  </si>
  <si>
    <t>https://a.espncdn.com/combiner/i?img=/i/headshots/nba/players/full/4238.png&amp;w=200&amp;h=145</t>
  </si>
  <si>
    <t>https://a.espncdn.com/combiner/i?img=/i/headshots/nba/players/full/4239.png&amp;w=200&amp;h=145</t>
  </si>
  <si>
    <t>https://a.espncdn.com/combiner/i?img=/i/headshots/nba/players/full/4240.png&amp;w=200&amp;h=145</t>
  </si>
  <si>
    <t>https://a.espncdn.com/combiner/i?img=/i/headshots/nba/players/full/4248.png&amp;w=200&amp;h=145</t>
  </si>
  <si>
    <t>https://a.espncdn.com/combiner/i?img=/i/headshots/nba/players/full/4249.png&amp;w=200&amp;h=145</t>
  </si>
  <si>
    <t>https://a.espncdn.com/combiner/i?img=/i/headshots/nba/players/full/4251.png&amp;w=200&amp;h=145</t>
  </si>
  <si>
    <t>https://a.espncdn.com/combiner/i?img=/i/headshots/nba/players/full/4257.png&amp;w=200&amp;h=145</t>
  </si>
  <si>
    <t>https://a.espncdn.com/combiner/i?img=/i/headshots/nba/players/full/4258.png&amp;w=200&amp;h=145</t>
  </si>
  <si>
    <t>https://a.espncdn.com/combiner/i?img=/i/headshots/nba/players/full/4259.png&amp;w=200&amp;h=145</t>
  </si>
  <si>
    <t>https://a.espncdn.com/combiner/i?img=/i/headshots/nba/players/full/4262.png&amp;w=200&amp;h=145</t>
  </si>
  <si>
    <t>https://a.espncdn.com/combiner/i?img=/i/headshots/nba/players/full/4264.png&amp;w=200&amp;h=145</t>
  </si>
  <si>
    <t>https://a.espncdn.com/combiner/i?img=/i/headshots/nba/players/full/4269.png&amp;w=200&amp;h=145</t>
  </si>
  <si>
    <t>https://a.espncdn.com/combiner/i?img=/i/headshots/nba/players/full/4277811.png&amp;w=200&amp;h=145</t>
  </si>
  <si>
    <t>https://a.espncdn.com/combiner/i?img=/i/headshots/nba/players/full/4277842.png&amp;w=200&amp;h=145</t>
  </si>
  <si>
    <t>https://a.espncdn.com/combiner/i?img=/i/headshots/nba/players/full/4277848.png&amp;w=200&amp;h=145</t>
  </si>
  <si>
    <t>https://a.espncdn.com/combiner/i?img=/i/headshots/nba/players/full/4277890.png&amp;w=200&amp;h=145</t>
  </si>
  <si>
    <t>https://a.espncdn.com/combiner/i?img=/i/headshots/nba/players/full/4277905.png&amp;w=200&amp;h=145</t>
  </si>
  <si>
    <t>https://a.espncdn.com/combiner/i?img=/i/headshots/nba/players/full/4277923.png&amp;w=200&amp;h=145</t>
  </si>
  <si>
    <t>https://a.espncdn.com/combiner/i?img=/i/headshots/nba/players/full/4278073.png&amp;w=200&amp;h=145</t>
  </si>
  <si>
    <t>https://a.espncdn.com/combiner/i?img=/i/headshots/nba/players/full/4278075.png&amp;w=200&amp;h=145</t>
  </si>
  <si>
    <t>https://a.espncdn.com/combiner/i?img=/i/headshots/nba/players/full/4278077.png&amp;w=200&amp;h=145</t>
  </si>
  <si>
    <t>https://a.espncdn.com/combiner/i?img=/i/headshots/nba/players/full/4278129.png&amp;w=200&amp;h=145</t>
  </si>
  <si>
    <t>https://a.espncdn.com/combiner/i?img=/i/headshots/nba/players/full/4291678.png&amp;w=200&amp;h=145</t>
  </si>
  <si>
    <t>https://a.espncdn.com/combiner/i?img=/i/headshots/nba/players/full/4305.png&amp;w=200&amp;h=145</t>
  </si>
  <si>
    <t>https://a.espncdn.com/combiner/i?img=/i/headshots/nba/players/full/4348696.png&amp;w=200&amp;h=145</t>
  </si>
  <si>
    <t>https://a.espncdn.com/combiner/i?img=/i/headshots/nba/players/full/4348697.png&amp;w=200&amp;h=145</t>
  </si>
  <si>
    <t>https://a.espncdn.com/combiner/i?img=/i/headshots/nba/players/full/4351851.png&amp;w=200&amp;h=145</t>
  </si>
  <si>
    <t>https://a.espncdn.com/combiner/i?img=/i/headshots/nba/players/full/4351852.png&amp;w=200&amp;h=145</t>
  </si>
  <si>
    <t>https://a.espncdn.com/combiner/i?img=/i/headshots/nba/players/full/4376.png&amp;w=200&amp;h=145</t>
  </si>
  <si>
    <t>https://a.espncdn.com/combiner/i?img=/i/headshots/nba/players/full/6426.png&amp;w=200&amp;h=145</t>
  </si>
  <si>
    <t>https://a.espncdn.com/combiner/i?img=/i/headshots/nba/players/full/6427.png&amp;w=200&amp;h=145</t>
  </si>
  <si>
    <t>https://a.espncdn.com/combiner/i?img=/i/headshots/nba/players/full/6429.png&amp;w=200&amp;h=145</t>
  </si>
  <si>
    <t>https://a.espncdn.com/combiner/i?img=/i/headshots/nba/players/full/6430.png&amp;w=200&amp;h=145</t>
  </si>
  <si>
    <t>https://a.espncdn.com/combiner/i?img=/i/headshots/nba/players/full/6440.png&amp;w=200&amp;h=145</t>
  </si>
  <si>
    <t>https://a.espncdn.com/combiner/i?img=/i/headshots/nba/players/full/6442.png&amp;w=200&amp;h=145</t>
  </si>
  <si>
    <t>https://a.espncdn.com/combiner/i?img=/i/headshots/nba/players/full/6443.png&amp;w=200&amp;h=145</t>
  </si>
  <si>
    <t>https://a.espncdn.com/combiner/i?img=/i/headshots/nba/players/full/6446.png&amp;w=200&amp;h=145</t>
  </si>
  <si>
    <t>https://a.espncdn.com/combiner/i?img=/i/headshots/nba/players/full/6447.png&amp;w=200&amp;h=145</t>
  </si>
  <si>
    <t>https://a.espncdn.com/combiner/i?img=/i/headshots/nba/players/full/6448.png&amp;w=200&amp;h=145</t>
  </si>
  <si>
    <t>https://a.espncdn.com/combiner/i?img=/i/headshots/nba/players/full/6450.png&amp;w=200&amp;h=145</t>
  </si>
  <si>
    <t>https://a.espncdn.com/combiner/i?img=/i/headshots/nba/players/full/6461.png&amp;w=200&amp;h=145</t>
  </si>
  <si>
    <t>https://a.espncdn.com/combiner/i?img=/i/headshots/nba/players/full/6466.png&amp;w=200&amp;h=145</t>
  </si>
  <si>
    <t>https://a.espncdn.com/combiner/i?img=/i/headshots/nba/players/full/6472.png&amp;w=200&amp;h=145</t>
  </si>
  <si>
    <t>https://a.espncdn.com/combiner/i?img=/i/headshots/nba/players/full/6474.png&amp;w=200&amp;h=145</t>
  </si>
  <si>
    <t>https://a.espncdn.com/combiner/i?img=/i/headshots/nba/players/full/6475.png&amp;w=200&amp;h=145</t>
  </si>
  <si>
    <t>https://a.espncdn.com/combiner/i?img=/i/headshots/nba/players/full/6477.png&amp;w=200&amp;h=145</t>
  </si>
  <si>
    <t>https://a.espncdn.com/combiner/i?img=/i/headshots/nba/players/full/6478.png&amp;w=200&amp;h=145</t>
  </si>
  <si>
    <t>https://a.espncdn.com/combiner/i?img=/i/headshots/nba/players/full/6479.png&amp;w=200&amp;h=145</t>
  </si>
  <si>
    <t>https://a.espncdn.com/combiner/i?img=/i/headshots/nba/players/full/6507.png&amp;w=200&amp;h=145</t>
  </si>
  <si>
    <t>https://a.espncdn.com/combiner/i?img=/i/headshots/nba/players/full/6578.png&amp;w=200&amp;h=145</t>
  </si>
  <si>
    <t>https://a.espncdn.com/combiner/i?img=/i/headshots/nba/players/full/6579.png&amp;w=200&amp;h=145</t>
  </si>
  <si>
    <t>https://a.espncdn.com/combiner/i?img=/i/headshots/nba/players/full/6580.png&amp;w=200&amp;h=145</t>
  </si>
  <si>
    <t>https://a.espncdn.com/combiner/i?img=/i/headshots/nba/players/full/6581.png&amp;w=200&amp;h=145</t>
  </si>
  <si>
    <t>https://a.espncdn.com/combiner/i?img=/i/headshots/nba/players/full/6583.png&amp;w=200&amp;h=145</t>
  </si>
  <si>
    <t>https://a.espncdn.com/combiner/i?img=/i/headshots/nba/players/full/6585.png&amp;w=200&amp;h=145</t>
  </si>
  <si>
    <t>https://a.espncdn.com/combiner/i?img=/i/headshots/nba/players/full/6588.png&amp;w=200&amp;h=145</t>
  </si>
  <si>
    <t>https://a.espncdn.com/combiner/i?img=/i/headshots/nba/players/full/6589.png&amp;w=200&amp;h=145</t>
  </si>
  <si>
    <t>https://a.espncdn.com/combiner/i?img=/i/headshots/nba/players/full/6591.png&amp;w=200&amp;h=145</t>
  </si>
  <si>
    <t>https://a.espncdn.com/combiner/i?img=/i/headshots/nba/players/full/6592.png&amp;w=200&amp;h=145</t>
  </si>
  <si>
    <t>https://a.espncdn.com/combiner/i?img=/i/headshots/nba/players/full/6601.png&amp;w=200&amp;h=145</t>
  </si>
  <si>
    <t>https://a.espncdn.com/combiner/i?img=/i/headshots/nba/players/full/6603.png&amp;w=200&amp;h=145</t>
  </si>
  <si>
    <t>https://a.espncdn.com/combiner/i?img=/i/headshots/nba/players/full/6605.png&amp;w=200&amp;h=145</t>
  </si>
  <si>
    <t>https://a.espncdn.com/combiner/i?img=/i/headshots/nba/players/full/6606.png&amp;w=200&amp;h=145</t>
  </si>
  <si>
    <t>https://a.espncdn.com/combiner/i?img=/i/headshots/nba/players/full/6609.png&amp;w=200&amp;h=145</t>
  </si>
  <si>
    <t>https://a.espncdn.com/combiner/i?img=/i/headshots/nba/players/full/6610.png&amp;w=200&amp;h=145</t>
  </si>
  <si>
    <t>https://a.espncdn.com/combiner/i?img=/i/headshots/nba/players/full/6616.png&amp;w=200&amp;h=145</t>
  </si>
  <si>
    <t>https://a.espncdn.com/combiner/i?img=/i/headshots/nba/players/full/6617.png&amp;w=200&amp;h=145</t>
  </si>
  <si>
    <t>https://a.espncdn.com/combiner/i?img=/i/headshots/nba/players/full/6619.png&amp;w=200&amp;h=145</t>
  </si>
  <si>
    <t>https://a.espncdn.com/combiner/i?img=/i/headshots/nba/players/full/6621.png&amp;w=200&amp;h=145</t>
  </si>
  <si>
    <t>https://a.espncdn.com/combiner/i?img=/i/headshots/nba/players/full/6622.png&amp;w=200&amp;h=145</t>
  </si>
  <si>
    <t>https://a.espncdn.com/combiner/i?img=/i/headshots/nba/players/full/6628.png&amp;w=200&amp;h=145</t>
  </si>
  <si>
    <t>https://a.espncdn.com/combiner/i?img=/i/headshots/nba/players/full/6637.png&amp;w=200&amp;h=145</t>
  </si>
  <si>
    <t>https://a.espncdn.com/combiner/i?img=/i/headshots/nba/players/full/984.png&amp;w=200&amp;h=145</t>
  </si>
  <si>
    <t>https://a1.espncdn.com/combiner/i?img=/i/headshots/nbadraft/players/full/102985.png&amp;w=200&amp;h=145</t>
  </si>
  <si>
    <t>https://a1.espncdn.com/combiner/i?img=/i/headshots/nbadraft/players/full/102978.png&amp;w=200&amp;h=145</t>
  </si>
  <si>
    <t>https://a1.espncdn.com/combiner/i?img=/i/headshots/nbadraft/players/full/102979.png&amp;w=200&amp;h=145</t>
  </si>
  <si>
    <t>https://a1.espncdn.com/combiner/i?img=/i/headshots/nbadraft/players/full/103008.png&amp;w=200&amp;h=145</t>
  </si>
  <si>
    <t>https://a1.espncdn.com/combiner/i?img=/i/headshots/nbadraft/players/full/102983.png&amp;w=200&amp;h=145</t>
  </si>
  <si>
    <t>https://a1.espncdn.com/combiner/i?img=/i/headshots/nbadraft/players/full/102990.png&amp;w=200&amp;h=145</t>
  </si>
  <si>
    <t>https://a1.espncdn.com/combiner/i?img=/i/headshots/nbadraft/players/full/102992.png&amp;w=200&amp;h=145</t>
  </si>
  <si>
    <t>https://a1.espncdn.com/combiner/i?img=/i/headshots/nbadraft/players/full/102976.png&amp;w=200&amp;h=145</t>
  </si>
  <si>
    <t>https://a1.espncdn.com/combiner/i?img=/i/headshots/nbadraft/players/full/102999.png&amp;w=200&amp;h=145</t>
  </si>
  <si>
    <t>https://a1.espncdn.com/combiner/i?img=/i/headshots/nbadraft/players/full/102975.png&amp;w=200&amp;h=145</t>
  </si>
  <si>
    <t>https://a1.espncdn.com/combiner/i?img=/i/headshots/nbadraft/players/full/103004.png&amp;w=200&amp;h=145</t>
  </si>
  <si>
    <t>https://a1.espncdn.com/combiner/i?img=/i/headshots/nbadraft/players/full/102977.png&amp;w=200&amp;h=145</t>
  </si>
  <si>
    <t>https://a1.espncdn.com/combiner/i?img=/i/headshots/nbadraft/players/full/102981.png&amp;w=200&amp;h=145</t>
  </si>
  <si>
    <t>https://a1.espncdn.com/combiner/i?img=/i/headshots/nbadraft/players/full/102986.png&amp;w=200&amp;h=145</t>
  </si>
  <si>
    <t>https://a.espncdn.com/combiner/i?img=/i/headshots/nba/players/full/996.png&amp;w=200&amp;h=145</t>
  </si>
  <si>
    <t>https://a.espncdn.com/combiner/i?img=/i/headshots/nba/players/full/6594.png&amp;w=200&amp;h=145</t>
  </si>
  <si>
    <t>https://a.espncdn.com/combiner/i?img=/i/headshots/nba/players/full/6485.png&amp;w=200&amp;h=145</t>
  </si>
  <si>
    <t>https://a.espncdn.com/combiner/i?img=/i/headshots/nba/players/full/6468.png&amp;w=200&amp;h=145</t>
  </si>
  <si>
    <t>https://a.espncdn.com/combiner/i?img=/i/headshots/nba/players/full/6464.png&amp;w=200&amp;h=145</t>
  </si>
  <si>
    <t>https://a.espncdn.com/combiner/i?img=/i/headshots/nba/players/full/6459.png&amp;w=200&amp;h=145</t>
  </si>
  <si>
    <t>https://a.espncdn.com/combiner/i?img=/i/headshots/nba/players/full/6454.png&amp;w=200&amp;h=145</t>
  </si>
  <si>
    <t>https://a.espncdn.com/combiner/i?img=/i/headshots/nba/players/full/6452.png&amp;w=200&amp;h=145</t>
  </si>
  <si>
    <t>https://a.espncdn.com/combiner/i?img=/i/headshots/nba/players/full/6434.png&amp;w=200&amp;h=145</t>
  </si>
  <si>
    <t>https://a.espncdn.com/combiner/i?img=/i/headshots/nba/players/full/6433.png&amp;w=200&amp;h=145</t>
  </si>
  <si>
    <t>https://a.espncdn.com/combiner/i?img=/i/headshots/nba/players/full/4299.png&amp;w=200&amp;h=145</t>
  </si>
  <si>
    <t>https://a.espncdn.com/combiner/i?img=/i/headshots/nba/players/full/4298.png&amp;w=200&amp;h=145</t>
  </si>
  <si>
    <t>https://a.espncdn.com/combiner/i?img=/i/headshots/nba/players/full/4261.png&amp;w=200&amp;h=145</t>
  </si>
  <si>
    <t>https://a.espncdn.com/combiner/i?img=/i/headshots/nba/players/full/4260.png&amp;w=200&amp;h=145</t>
  </si>
  <si>
    <t>https://a.espncdn.com/combiner/i?img=/i/headshots/nba/players/full/4253.png&amp;w=200&amp;h=145</t>
  </si>
  <si>
    <t>https://a.espncdn.com/combiner/i?img=/i/headshots/nba/players/full/4244.png&amp;w=200&amp;h=145</t>
  </si>
  <si>
    <t>https://a.espncdn.com/combiner/i?img=/i/headshots/nba/players/full/4066334.png&amp;w=200&amp;h=145</t>
  </si>
  <si>
    <t>https://a.espncdn.com/combiner/i?img=/i/headshots/nba/players/full/4017844.png&amp;w=200&amp;h=145</t>
  </si>
  <si>
    <t>https://a.espncdn.com/combiner/i?img=/i/headshots/nba/players/full/4011991.png&amp;w=200&amp;h=145</t>
  </si>
  <si>
    <t>https://a.espncdn.com/combiner/i?img=/i/headshots/nba/players/full/4003.png&amp;w=200&amp;h=145</t>
  </si>
  <si>
    <t>https://a.espncdn.com/combiner/i?img=/i/headshots/nba/players/full/3998.png&amp;w=200&amp;h=145</t>
  </si>
  <si>
    <t>https://a.espncdn.com/combiner/i?img=/i/headshots/nba/players/full/3983.png&amp;w=200&amp;h=145</t>
  </si>
  <si>
    <t>https://a.espncdn.com/combiner/i?img=/i/headshots/nba/players/full/3974.png&amp;w=200&amp;h=145</t>
  </si>
  <si>
    <t>https://a.espncdn.com/combiner/i?img=/i/headshots/nba/players/full/3934662.png&amp;w=200&amp;h=145</t>
  </si>
  <si>
    <t>https://a.espncdn.com/combiner/i?img=/i/headshots/nba/players/full/3929325.png&amp;w=200&amp;h=145</t>
  </si>
  <si>
    <t>https://a.espncdn.com/combiner/i?img=/i/headshots/nba/players/full/3919335.png&amp;w=200&amp;h=145</t>
  </si>
  <si>
    <t>https://a.espncdn.com/combiner/i?img=/i/headshots/nba/players/full/3915560.png&amp;w=200&amp;h=145</t>
  </si>
  <si>
    <t>https://a.espncdn.com/combiner/i?img=/i/headshots/nba/players/full/3908806.png&amp;w=200&amp;h=145</t>
  </si>
  <si>
    <t>https://a.espncdn.com/combiner/i?img=/i/headshots/nba/players/full/3907487.png&amp;w=200&amp;h=145</t>
  </si>
  <si>
    <t>https://a.espncdn.com/combiner/i?img=/i/headshots/nba/players/full/3906522.png&amp;w=200&amp;h=145</t>
  </si>
  <si>
    <t>https://a.espncdn.com/combiner/i?img=/i/headshots/nba/players/full/3893019.png&amp;w=200&amp;h=145</t>
  </si>
  <si>
    <t>https://a.espncdn.com/combiner/i?img=/i/headshots/nba/players/full/3444.png&amp;w=200&amp;h=145</t>
  </si>
  <si>
    <t>https://a.espncdn.com/combiner/i?img=/i/headshots/nba/players/full/3417.png&amp;w=200&amp;h=145</t>
  </si>
  <si>
    <t>https://a.espncdn.com/combiner/i?img=/i/headshots/nba/players/full/3412.png&amp;w=200&amp;h=145</t>
  </si>
  <si>
    <t>https://a.espncdn.com/combiner/i?img=/i/headshots/nba/players/full/3224.png&amp;w=200&amp;h=145</t>
  </si>
  <si>
    <t>https://a.espncdn.com/combiner/i?img=/i/headshots/nba/players/full/3191.png&amp;w=200&amp;h=145</t>
  </si>
  <si>
    <t>https://a.espncdn.com/combiner/i?img=/i/headshots/nba/players/full/3157465.png&amp;w=200&amp;h=145</t>
  </si>
  <si>
    <t>https://a.espncdn.com/combiner/i?img=/i/headshots/nba/players/full/3137798.png&amp;w=200&amp;h=145</t>
  </si>
  <si>
    <t>https://a.espncdn.com/combiner/i?img=/i/headshots/nba/players/full/3136481.png&amp;w=200&amp;h=145</t>
  </si>
  <si>
    <t>https://a.espncdn.com/combiner/i?img=/i/headshots/nba/players/full/3136479.png&amp;w=200&amp;h=145</t>
  </si>
  <si>
    <t>https://a.espncdn.com/combiner/i?img=/i/headshots/nba/players/full/3133874.png&amp;w=200&amp;h=145</t>
  </si>
  <si>
    <t>https://a.espncdn.com/combiner/i?img=/i/headshots/nba/players/full/3078286.png&amp;w=200&amp;h=145</t>
  </si>
  <si>
    <t>https://a.espncdn.com/combiner/i?img=/i/headshots/nba/players/full/3074743.png&amp;w=200&amp;h=145</t>
  </si>
  <si>
    <t>https://a.espncdn.com/combiner/i?img=/i/headshots/nba/players/full/3064539.png&amp;w=200&amp;h=145</t>
  </si>
  <si>
    <t>https://a.espncdn.com/combiner/i?img=/i/headshots/nba/players/full/3064517.png&amp;w=200&amp;h=145</t>
  </si>
  <si>
    <t>https://a.espncdn.com/combiner/i?img=/i/headshots/nba/players/full/3064320.png&amp;w=200&amp;h=145</t>
  </si>
  <si>
    <t>https://a.espncdn.com/combiner/i?img=/i/headshots/nba/players/full/3062744.png&amp;w=200&amp;h=145</t>
  </si>
  <si>
    <t>https://a.espncdn.com/combiner/i?img=/i/headshots/nba/players/full/3059306.png&amp;w=200&amp;h=145</t>
  </si>
  <si>
    <t>https://a.espncdn.com/combiner/i?img=/i/headshots/nba/players/full/3058254.png&amp;w=200&amp;h=145</t>
  </si>
  <si>
    <t>https://a.espncdn.com/combiner/i?img=/i/headshots/nba/players/full/3028.png&amp;w=200&amp;h=145</t>
  </si>
  <si>
    <t>https://a.espncdn.com/combiner/i?img=/i/headshots/nba/players/full/2991283.png&amp;w=200&amp;h=145</t>
  </si>
  <si>
    <t>https://a.espncdn.com/combiner/i?img=/i/headshots/nba/players/full/2991274.png&amp;w=200&amp;h=145</t>
  </si>
  <si>
    <t>https://a.espncdn.com/combiner/i?img=/i/headshots/nba/players/full/2991184.png&amp;w=200&amp;h=145</t>
  </si>
  <si>
    <t>https://a.espncdn.com/combiner/i?img=/i/headshots/nba/players/full/2991042.png&amp;w=200&amp;h=145</t>
  </si>
  <si>
    <t>https://a.espncdn.com/combiner/i?img=/i/headshots/nba/players/full/2990968.png&amp;w=200&amp;h=145</t>
  </si>
  <si>
    <t>https://a.espncdn.com/combiner/i?img=/i/headshots/nba/players/full/2982340.png&amp;w=200&amp;h=145</t>
  </si>
  <si>
    <t>https://a.espncdn.com/combiner/i?img=/i/headshots/nba/players/full/2982249.png&amp;w=200&amp;h=145</t>
  </si>
  <si>
    <t>https://a.espncdn.com/combiner/i?img=/i/headshots/nba/players/full/2968458.png&amp;w=200&amp;h=145</t>
  </si>
  <si>
    <t>https://a.espncdn.com/combiner/i?img=/i/headshots/nba/players/full/2806.png&amp;w=200&amp;h=145</t>
  </si>
  <si>
    <t>https://a.espncdn.com/combiner/i?img=/i/headshots/nba/players/full/2769.png&amp;w=200&amp;h=145</t>
  </si>
  <si>
    <t>https://a.espncdn.com/combiner/i?img=/i/headshots/nba/players/full/2754.png&amp;w=200&amp;h=145</t>
  </si>
  <si>
    <t>https://a.espncdn.com/combiner/i?img=/i/headshots/nba/players/full/2753.png&amp;w=200&amp;h=145</t>
  </si>
  <si>
    <t>https://a.espncdn.com/combiner/i?img=/i/headshots/nba/players/full/2747.png&amp;w=200&amp;h=145</t>
  </si>
  <si>
    <t>https://a.espncdn.com/combiner/i?img=/i/headshots/nba/players/full/2595209.png&amp;w=200&amp;h=145</t>
  </si>
  <si>
    <t>https://a.espncdn.com/combiner/i?img=/i/headshots/nba/players/full/2580898.png&amp;w=200&amp;h=145</t>
  </si>
  <si>
    <t>https://a.espncdn.com/combiner/i?img=/i/headshots/nba/players/full/2579466.png&amp;w=200&amp;h=145</t>
  </si>
  <si>
    <t>https://a.espncdn.com/combiner/i?img=/i/headshots/nba/players/full/2579326.png&amp;w=200&amp;h=145</t>
  </si>
  <si>
    <t>https://a.espncdn.com/combiner/i?img=/i/headshots/nba/players/full/2579260.png&amp;w=200&amp;h=145</t>
  </si>
  <si>
    <t>https://a.espncdn.com/combiner/i?img=/i/headshots/nba/players/full/2531047.png&amp;w=200&amp;h=145</t>
  </si>
  <si>
    <t>https://a.espncdn.com/combiner/i?img=/i/headshots/nba/players/full/2528779.png&amp;w=200&amp;h=145</t>
  </si>
  <si>
    <t>https://a.espncdn.com/combiner/i?img=/i/headshots/nba/players/full/2489785.png&amp;w=200&amp;h=145</t>
  </si>
  <si>
    <t>https://a.espncdn.com/combiner/i?img=/i/headshots/nba/players/full/2429.png&amp;w=200&amp;h=145</t>
  </si>
  <si>
    <t>https://a.espncdn.com/combiner/i?img=/i/headshots/nba/players/full/2393.png&amp;w=200&amp;h=145</t>
  </si>
  <si>
    <t>https://a.espncdn.com/combiner/i?img=/i/headshots/nba/players/full/2382.png&amp;w=200&amp;h=145</t>
  </si>
  <si>
    <t>https://a.espncdn.com/combiner/i?img=/i/headshots/nba/players/full/2284101.png&amp;w=200&amp;h=145</t>
  </si>
  <si>
    <t>https://a.espncdn.com/combiner/i?img=/i/headshots/nba/players/full/2184.png&amp;w=200&amp;h=145</t>
  </si>
  <si>
    <t>https://a.espncdn.com/combiner/i?img=/i/headshots/nba/players/full/2016.png&amp;w=200&amp;h=145</t>
  </si>
  <si>
    <t>https://a.espncdn.com/combiner/i?img=/i/headshots/nba/players/full/2011.png&amp;w=200&amp;h=145</t>
  </si>
  <si>
    <t>https://a.espncdn.com/combiner/i?img=/i/headshots/nba/players/full/165.png&amp;w=200&amp;h=145</t>
  </si>
  <si>
    <t>https://a.espncdn.com/combiner/i?img=/i/headshots/nba/players/full/136.png&amp;w=200&amp;h=145</t>
  </si>
  <si>
    <t>PLAYER (139 OF 245)</t>
  </si>
  <si>
    <t>Tarik Phillip</t>
  </si>
  <si>
    <t>Abdul Gaddy</t>
  </si>
  <si>
    <t>tid</t>
  </si>
  <si>
    <t>id</t>
  </si>
  <si>
    <t>CHECK</t>
  </si>
  <si>
    <t>check2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</si>
</sst>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9" fontId="0" fillId="0" borderId="0" xfId="0" applyNumberFormat="1"/>
    <xf numFmtId="0" fontId="18" fillId="0" borderId="0" xfId="43"/>
    <xf numFmtId="6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.espncdn.com/combiner/i?img=/i/headshots/nba/players/full/6468.png&amp;w=200&amp;h=14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.espncdn.com/combiner/i?img=/i/headshots/nba/players/full/6430.png&amp;w=350&amp;h=254" TargetMode="External"/><Relationship Id="rId18" Type="http://schemas.openxmlformats.org/officeDocument/2006/relationships/hyperlink" Target="https://a.espncdn.com/combiner/i?img=/i/headshots/nba/players/full/3102529.png&amp;w=350&amp;h=254" TargetMode="External"/><Relationship Id="rId26" Type="http://schemas.openxmlformats.org/officeDocument/2006/relationships/hyperlink" Target="https://a.espncdn.com/combiner/i?img=/i/headshots/nba/players/full/3213.png&amp;w=350&amp;h=254" TargetMode="External"/><Relationship Id="rId39" Type="http://schemas.openxmlformats.org/officeDocument/2006/relationships/hyperlink" Target="https://a.espncdn.com/combiner/i?img=/i/headshots/nba/players/full/4278129.png&amp;w=350&amp;h=254" TargetMode="External"/><Relationship Id="rId3" Type="http://schemas.openxmlformats.org/officeDocument/2006/relationships/hyperlink" Target="https://a.espncdn.com/combiner/i?img=/i/headshots/nba/players/full/3059318.png&amp;w=350&amp;h=254" TargetMode="External"/><Relationship Id="rId21" Type="http://schemas.openxmlformats.org/officeDocument/2006/relationships/hyperlink" Target="https://a.espncdn.com/combiner/i?img=/i/headshots/nba/players/full/3908809.png&amp;w=350&amp;h=254" TargetMode="External"/><Relationship Id="rId34" Type="http://schemas.openxmlformats.org/officeDocument/2006/relationships/hyperlink" Target="https://a.espncdn.com/combiner/i?img=/i/headshots/nba/players/full/3102530.png&amp;w=350&amp;h=254" TargetMode="External"/><Relationship Id="rId42" Type="http://schemas.openxmlformats.org/officeDocument/2006/relationships/hyperlink" Target="https://a.espncdn.com/combiner/i?img=/i/headshots/nba/players/full/3012.png&amp;w=350&amp;h=254" TargetMode="External"/><Relationship Id="rId47" Type="http://schemas.openxmlformats.org/officeDocument/2006/relationships/hyperlink" Target="https://a.espncdn.com/combiner/i?img=/i/headshots/nba/players/full/6589.png&amp;w=350&amp;h=254" TargetMode="External"/><Relationship Id="rId50" Type="http://schemas.openxmlformats.org/officeDocument/2006/relationships/hyperlink" Target="https://a.espncdn.com/i/headshots/nba/players/full/3922230.png" TargetMode="External"/><Relationship Id="rId7" Type="http://schemas.openxmlformats.org/officeDocument/2006/relationships/hyperlink" Target="https://a.espncdn.com/combiner/i?img=/i/headshots/nba/players/full/3112335.png&amp;w=350&amp;h=254" TargetMode="External"/><Relationship Id="rId12" Type="http://schemas.openxmlformats.org/officeDocument/2006/relationships/hyperlink" Target="https://a.espncdn.com/combiner/i?img=/i/headshots/nba/players/full/3136193.png&amp;w=350&amp;h=254" TargetMode="External"/><Relationship Id="rId17" Type="http://schemas.openxmlformats.org/officeDocument/2006/relationships/hyperlink" Target="https://a.espncdn.com/combiner/i?img=/i/headshots/nba/players/full/2779.png&amp;w=350&amp;h=254" TargetMode="External"/><Relationship Id="rId25" Type="http://schemas.openxmlformats.org/officeDocument/2006/relationships/hyperlink" Target="https://a.espncdn.com/combiner/i?img=/i/headshots/nba/players/full/2527963.png&amp;w=350&amp;h=254" TargetMode="External"/><Relationship Id="rId33" Type="http://schemas.openxmlformats.org/officeDocument/2006/relationships/hyperlink" Target="https://a.espncdn.com/combiner/i?img=/i/headshots/nba/players/full/3064514.png&amp;w=350&amp;h=254" TargetMode="External"/><Relationship Id="rId38" Type="http://schemas.openxmlformats.org/officeDocument/2006/relationships/hyperlink" Target="https://a.espncdn.com/combiner/i?img=/i/headshots/nba/players/full/6440.png&amp;w=350&amp;h=254" TargetMode="External"/><Relationship Id="rId46" Type="http://schemas.openxmlformats.org/officeDocument/2006/relationships/hyperlink" Target="https://a.espncdn.com/combiner/i?img=/i/headshots/nba/players/full/3442.png&amp;w=350&amp;h=254" TargetMode="External"/><Relationship Id="rId2" Type="http://schemas.openxmlformats.org/officeDocument/2006/relationships/hyperlink" Target="https://a.espncdn.com/combiner/i?img=/i/headshots/nba/players/full/3975.png&amp;w=350&amp;h=254" TargetMode="External"/><Relationship Id="rId16" Type="http://schemas.openxmlformats.org/officeDocument/2006/relationships/hyperlink" Target="https://a.espncdn.com/combiner/i?img=/i/headshots/nba/players/full/2983.png&amp;w=350&amp;h=254" TargetMode="External"/><Relationship Id="rId20" Type="http://schemas.openxmlformats.org/officeDocument/2006/relationships/hyperlink" Target="https://a.espncdn.com/combiner/i?img=/i/headshots/nba/players/full/3978.png&amp;w=350&amp;h=254" TargetMode="External"/><Relationship Id="rId29" Type="http://schemas.openxmlformats.org/officeDocument/2006/relationships/hyperlink" Target="https://a.espncdn.com/combiner/i?img=/i/headshots/nba/players/full/3064440.png&amp;w=350&amp;h=254" TargetMode="External"/><Relationship Id="rId41" Type="http://schemas.openxmlformats.org/officeDocument/2006/relationships/hyperlink" Target="https://a.espncdn.com/combiner/i?img=/i/headshots/nba/players/full/3908845.png&amp;w=350&amp;h=254" TargetMode="External"/><Relationship Id="rId1" Type="http://schemas.openxmlformats.org/officeDocument/2006/relationships/hyperlink" Target="https://a.espncdn.com/combiner/i?img=/i/headshots/nba/players/full/6583.png&amp;w=350&amp;h=254" TargetMode="External"/><Relationship Id="rId6" Type="http://schemas.openxmlformats.org/officeDocument/2006/relationships/hyperlink" Target="https://a.espncdn.com/combiner/i?img=/i/headshots/nba/players/full/6442.png&amp;w=350&amp;h=254" TargetMode="External"/><Relationship Id="rId11" Type="http://schemas.openxmlformats.org/officeDocument/2006/relationships/hyperlink" Target="https://a.espncdn.com/combiner/i?img=/i/headshots/nba/players/full/6580.png&amp;w=350&amp;h=254" TargetMode="External"/><Relationship Id="rId24" Type="http://schemas.openxmlformats.org/officeDocument/2006/relationships/hyperlink" Target="https://a.espncdn.com/combiner/i?img=/i/headshots/nba/players/full/6478.png&amp;w=350&amp;h=254" TargetMode="External"/><Relationship Id="rId32" Type="http://schemas.openxmlformats.org/officeDocument/2006/relationships/hyperlink" Target="https://a.espncdn.com/combiner/i?img=/i/headshots/nba/players/full/4238.png&amp;w=350&amp;h=254" TargetMode="External"/><Relationship Id="rId37" Type="http://schemas.openxmlformats.org/officeDocument/2006/relationships/hyperlink" Target="https://a.espncdn.com/combiner/i?img=/i/headshots/nba/players/full/3149673.png&amp;w=350&amp;h=254" TargetMode="External"/><Relationship Id="rId40" Type="http://schemas.openxmlformats.org/officeDocument/2006/relationships/hyperlink" Target="https://a.espncdn.com/combiner/i?img=/i/headshots/nba/players/full/4065648.png&amp;w=350&amp;h=254" TargetMode="External"/><Relationship Id="rId45" Type="http://schemas.openxmlformats.org/officeDocument/2006/relationships/hyperlink" Target="https://a.espncdn.com/combiner/i?img=/i/headshots/nba/players/full/4066259.png&amp;w=350&amp;h=254" TargetMode="External"/><Relationship Id="rId5" Type="http://schemas.openxmlformats.org/officeDocument/2006/relationships/hyperlink" Target="https://a.espncdn.com/combiner/i?img=/i/headshots/nba/players/full/6606.png&amp;w=350&amp;h=254" TargetMode="External"/><Relationship Id="rId15" Type="http://schemas.openxmlformats.org/officeDocument/2006/relationships/hyperlink" Target="https://a.espncdn.com/combiner/i?img=/i/headshots/nba/players/full/3102531.png&amp;w=350&amp;h=254" TargetMode="External"/><Relationship Id="rId23" Type="http://schemas.openxmlformats.org/officeDocument/2006/relationships/hyperlink" Target="https://a.espncdn.com/combiner/i?img=/i/headshots/nba/players/full/3195.png&amp;w=350&amp;h=254" TargetMode="External"/><Relationship Id="rId28" Type="http://schemas.openxmlformats.org/officeDocument/2006/relationships/hyperlink" Target="https://a.espncdn.com/combiner/i?img=/i/headshots/nba/players/full/3995.png&amp;w=350&amp;h=254" TargetMode="External"/><Relationship Id="rId36" Type="http://schemas.openxmlformats.org/officeDocument/2006/relationships/hyperlink" Target="https://a.espncdn.com/combiner/i?img=/i/headshots/nba/players/full/2799.png&amp;w=350&amp;h=254" TargetMode="External"/><Relationship Id="rId49" Type="http://schemas.openxmlformats.org/officeDocument/2006/relationships/hyperlink" Target="https://a.espncdn.com/i/headshots/nba/players/full/3064290.png" TargetMode="External"/><Relationship Id="rId10" Type="http://schemas.openxmlformats.org/officeDocument/2006/relationships/hyperlink" Target="https://a.espncdn.com/combiner/i?img=/i/headshots/nba/players/full/3907387.png&amp;w=350&amp;h=254" TargetMode="External"/><Relationship Id="rId19" Type="http://schemas.openxmlformats.org/officeDocument/2006/relationships/hyperlink" Target="https://a.espncdn.com/combiner/i?img=/i/headshots/nba/players/full/3136776.png&amp;w=350&amp;h=254" TargetMode="External"/><Relationship Id="rId31" Type="http://schemas.openxmlformats.org/officeDocument/2006/relationships/hyperlink" Target="https://a.espncdn.com/combiner/i?img=/i/headshots/nba/players/full/3428.png&amp;w=350&amp;h=254" TargetMode="External"/><Relationship Id="rId44" Type="http://schemas.openxmlformats.org/officeDocument/2006/relationships/hyperlink" Target="https://a.espncdn.com/combiner/i?img=/i/headshots/nba/players/full/2990984.png&amp;w=350&amp;h=254" TargetMode="External"/><Relationship Id="rId4" Type="http://schemas.openxmlformats.org/officeDocument/2006/relationships/hyperlink" Target="https://a.espncdn.com/combiner/i?img=/i/headshots/nba/players/full/4251.png&amp;w=350&amp;h=254" TargetMode="External"/><Relationship Id="rId9" Type="http://schemas.openxmlformats.org/officeDocument/2006/relationships/hyperlink" Target="https://a.espncdn.com/combiner/i?img=/i/headshots/nba/players/full/3032976.png&amp;w=350&amp;h=254" TargetMode="External"/><Relationship Id="rId14" Type="http://schemas.openxmlformats.org/officeDocument/2006/relationships/hyperlink" Target="https://a.espncdn.com/combiner/i?img=/i/headshots/nba/players/full/6479.png&amp;w=350&amp;h=254" TargetMode="External"/><Relationship Id="rId22" Type="http://schemas.openxmlformats.org/officeDocument/2006/relationships/hyperlink" Target="https://a.espncdn.com/combiner/i?img=/i/headshots/nba/players/full/3945274.png&amp;w=350&amp;h=254" TargetMode="External"/><Relationship Id="rId27" Type="http://schemas.openxmlformats.org/officeDocument/2006/relationships/hyperlink" Target="https://a.espncdn.com/combiner/i?img=/i/headshots/nba/players/full/4258.png&amp;w=350&amp;h=254" TargetMode="External"/><Relationship Id="rId30" Type="http://schemas.openxmlformats.org/officeDocument/2006/relationships/hyperlink" Target="https://a.espncdn.com/combiner/i?img=/i/headshots/nba/players/full/2490149.png&amp;w=350&amp;h=254" TargetMode="External"/><Relationship Id="rId35" Type="http://schemas.openxmlformats.org/officeDocument/2006/relationships/hyperlink" Target="https://a.espncdn.com/combiner/i?img=/i/headshots/nba/players/full/3449.png&amp;w=350&amp;h=254" TargetMode="External"/><Relationship Id="rId43" Type="http://schemas.openxmlformats.org/officeDocument/2006/relationships/hyperlink" Target="https://a.espncdn.com/combiner/i?img=/i/headshots/nba/players/full/4277905.png&amp;w=350&amp;h=254" TargetMode="External"/><Relationship Id="rId48" Type="http://schemas.openxmlformats.org/officeDocument/2006/relationships/hyperlink" Target="https://a.espncdn.com/combiner/i?img=/i/headshots/nba/players/full/4262.png&amp;w=350&amp;h=254" TargetMode="External"/><Relationship Id="rId8" Type="http://schemas.openxmlformats.org/officeDocument/2006/relationships/hyperlink" Target="https://a.espncdn.com/combiner/i?img=/i/headshots/nba/players/full/3136195.png&amp;w=350&amp;h=254" TargetMode="External"/><Relationship Id="rId51" Type="http://schemas.openxmlformats.org/officeDocument/2006/relationships/hyperlink" Target="https://a.espncdn.com/i/headshots/nba/players/full/2991283.p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.espncdn.com/i/headshots/nba/players/full/6579.png" TargetMode="External"/><Relationship Id="rId3" Type="http://schemas.openxmlformats.org/officeDocument/2006/relationships/hyperlink" Target="https://a.espncdn.com/combiner/i?img=/i/headshots/nba/players/full/4066259.png&amp;w=350&amp;h=254" TargetMode="External"/><Relationship Id="rId7" Type="http://schemas.openxmlformats.org/officeDocument/2006/relationships/hyperlink" Target="https://a.espncdn.com/combiner/i?img=/i/headshots/nba/players/full/6426.png&amp;w=200&amp;h=145" TargetMode="External"/><Relationship Id="rId2" Type="http://schemas.openxmlformats.org/officeDocument/2006/relationships/hyperlink" Target="https://a.espncdn.com/combiner/i?img=/i/headshots/nba/players/full/2490149.png&amp;w=350&amp;h=254" TargetMode="External"/><Relationship Id="rId1" Type="http://schemas.openxmlformats.org/officeDocument/2006/relationships/hyperlink" Target="https://a.espncdn.com/i/headshots/nba/players/full/2426.png" TargetMode="External"/><Relationship Id="rId6" Type="http://schemas.openxmlformats.org/officeDocument/2006/relationships/hyperlink" Target="https://a1.espncdn.com/combiner/i?img=/i/headshots/nbadraft/players/full/102985.png" TargetMode="External"/><Relationship Id="rId5" Type="http://schemas.openxmlformats.org/officeDocument/2006/relationships/hyperlink" Target="https://a.espncdn.com/combiner/i?img=/i/headshots/nba/players/full/2488826.png&amp;w=200&amp;h=145" TargetMode="External"/><Relationship Id="rId4" Type="http://schemas.openxmlformats.org/officeDocument/2006/relationships/hyperlink" Target="https://a.espncdn.com/combiner/i?img=/i/headshots/nba/players/full/2490149.png&amp;w=200&amp;h=145" TargetMode="External"/><Relationship Id="rId9" Type="http://schemas.openxmlformats.org/officeDocument/2006/relationships/hyperlink" Target="https://a1.espncdn.com/combiner/i?img=/i/headshots/nbadraft/players/full/103004.png&amp;w=200&amp;h=14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.espncdn.com/combiner/i?img=/i/headshots/nba/players/full/4248.png&amp;w=200&amp;h=145" TargetMode="External"/><Relationship Id="rId1" Type="http://schemas.openxmlformats.org/officeDocument/2006/relationships/hyperlink" Target="https://a.espncdn.com/combiner/i?img=/i/headshots/nba/players/full/3064290.png&amp;w=200&amp;h=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opLeftCell="V1" workbookViewId="0">
      <selection activeCell="AQ4" sqref="AQ4"/>
    </sheetView>
  </sheetViews>
  <sheetFormatPr defaultRowHeight="14.4" x14ac:dyDescent="0.3"/>
  <cols>
    <col min="1" max="1" width="23.21875" bestFit="1" customWidth="1"/>
    <col min="2" max="2" width="14.5546875" bestFit="1" customWidth="1"/>
    <col min="3" max="3" width="81.21875" bestFit="1" customWidth="1"/>
    <col min="4" max="4" width="14.44140625" bestFit="1" customWidth="1"/>
    <col min="5" max="5" width="14.21875" bestFit="1" customWidth="1"/>
    <col min="6" max="7" width="12.88671875" bestFit="1" customWidth="1"/>
    <col min="8" max="8" width="15.5546875" bestFit="1" customWidth="1"/>
    <col min="9" max="9" width="20.44140625" bestFit="1" customWidth="1"/>
    <col min="10" max="10" width="22.77734375" bestFit="1" customWidth="1"/>
    <col min="11" max="11" width="21.6640625" bestFit="1" customWidth="1"/>
    <col min="12" max="12" width="23.88671875" bestFit="1" customWidth="1"/>
    <col min="13" max="13" width="12.5546875" bestFit="1" customWidth="1"/>
    <col min="14" max="14" width="12.109375" bestFit="1" customWidth="1"/>
    <col min="15" max="15" width="10.33203125" bestFit="1" customWidth="1"/>
    <col min="16" max="16" width="10.5546875" bestFit="1" customWidth="1"/>
    <col min="17" max="17" width="16.5546875" bestFit="1" customWidth="1"/>
    <col min="18" max="18" width="10.5546875" bestFit="1" customWidth="1"/>
    <col min="19" max="19" width="9.21875" bestFit="1" customWidth="1"/>
  </cols>
  <sheetData>
    <row r="1" spans="1:50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552</v>
      </c>
      <c r="U1" t="s">
        <v>553</v>
      </c>
      <c r="V1" t="s">
        <v>740</v>
      </c>
      <c r="W1" t="s">
        <v>751</v>
      </c>
      <c r="Y1" t="s">
        <v>743</v>
      </c>
      <c r="Z1" t="s">
        <v>746</v>
      </c>
      <c r="AB1" t="s">
        <v>747</v>
      </c>
      <c r="AD1" t="s">
        <v>748</v>
      </c>
      <c r="AE1" t="s">
        <v>749</v>
      </c>
      <c r="AJ1" t="s">
        <v>754</v>
      </c>
      <c r="AK1" t="s">
        <v>755</v>
      </c>
      <c r="AL1" t="s">
        <v>752</v>
      </c>
      <c r="AM1" t="s">
        <v>753</v>
      </c>
      <c r="AN1" t="s">
        <v>671</v>
      </c>
      <c r="AO1" t="s">
        <v>744</v>
      </c>
      <c r="AP1" t="s">
        <v>745</v>
      </c>
      <c r="AQ1" t="s">
        <v>742</v>
      </c>
      <c r="AS1" t="s">
        <v>756</v>
      </c>
      <c r="AT1" t="s">
        <v>741</v>
      </c>
      <c r="AX1" t="s">
        <v>757</v>
      </c>
    </row>
    <row r="2" spans="1:50" x14ac:dyDescent="0.3">
      <c r="A2" t="s">
        <v>388</v>
      </c>
      <c r="B2">
        <v>3</v>
      </c>
      <c r="C2" t="s">
        <v>3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80</v>
      </c>
      <c r="P2">
        <v>80</v>
      </c>
      <c r="Q2">
        <v>63</v>
      </c>
      <c r="R2">
        <v>85</v>
      </c>
      <c r="S2">
        <v>67</v>
      </c>
      <c r="T2">
        <f>INDEX(Sheet1!C$2:'Sheet1'!C$569,MATCH($A2,Sheet1!$B$2:'Sheet1'!$B$569,0))</f>
        <v>4</v>
      </c>
      <c r="U2">
        <f>INDEX(Sheet1!D$2:'Sheet1'!D$569,MATCH($A2,Sheet1!$B$2:'Sheet1'!$B$569,0))</f>
        <v>19000000</v>
      </c>
      <c r="V2">
        <f>INDEX(Sheet2!C$2:'Sheet2'!C$569,MATCH($A2,Sheet2!$A$2:'Sheet2'!$A$531,0))</f>
        <v>23</v>
      </c>
      <c r="W2">
        <f>INDEX(Sheet2!G$2:'Sheet2'!G$569,MATCH($A2,Sheet2!$A$2:'Sheet2'!$A$531,0))</f>
        <v>33.799999999999997</v>
      </c>
      <c r="X2">
        <f>INDEX(Sheet2!M$2:'Sheet2'!M$569,MATCH($A2,Sheet2!$A$2:'Sheet2'!$A$531,0))</f>
        <v>4.4000000000000004</v>
      </c>
      <c r="Y2">
        <f>ROUND(INDEX(Sheet2!Q$2:'Sheet2'!Q$569,MATCH($A2,Sheet2!$A$2:'Sheet2'!$A$531,0)),0)-1</f>
        <v>72</v>
      </c>
      <c r="Z2">
        <f>ROUND(INDEX(Sheet2!K$2:'Sheet2'!K$569,MATCH($A2,Sheet2!$A$2:'Sheet2'!$A$531,0)),0)</f>
        <v>45</v>
      </c>
      <c r="AA2">
        <f t="shared" ref="AA2:AA65" si="0">ROUND(((99-40)*(Z2-15)/(65-15)+40),0)</f>
        <v>75</v>
      </c>
      <c r="AB2">
        <f>ROUND(INDEX(Sheet2!H$2:'Sheet2'!H$569,MATCH($A2,Sheet2!$A$2:'Sheet2'!$A$531,0)),0)</f>
        <v>16</v>
      </c>
      <c r="AC2">
        <f t="shared" ref="AC2:AC65" si="1">ROUND(((99-40)*(AB2-0)/(20-0)+40),0)</f>
        <v>87</v>
      </c>
      <c r="AD2">
        <f t="shared" ref="AD2:AD65" si="2">ROUND((AC2+AA2+O2)/3,0)</f>
        <v>81</v>
      </c>
      <c r="AE2">
        <f t="shared" ref="AE2:AE65" si="3">(P2-AD2)+P2</f>
        <v>79</v>
      </c>
      <c r="AF2">
        <f t="shared" ref="AF2:AF65" si="4">(AD2-AE2)/2</f>
        <v>1</v>
      </c>
      <c r="AG2">
        <f>AF2</f>
        <v>1</v>
      </c>
      <c r="AH2">
        <f t="shared" ref="AH2:AH65" si="5">IF(AG2&gt;12,12,AG2)</f>
        <v>1</v>
      </c>
      <c r="AI2">
        <f t="shared" ref="AI2:AI65" si="6">IF(AH2&lt;-12,-12,AH2)</f>
        <v>1</v>
      </c>
      <c r="AJ2">
        <f t="shared" ref="AJ2:AJ65" si="7">IF(O2+AI2&gt;99,99,O2+AI2)</f>
        <v>81</v>
      </c>
      <c r="AK2">
        <f t="shared" ref="AK2:AK65" si="8">IF(P2-AI2&gt;99,99,P2-AI2)</f>
        <v>79</v>
      </c>
      <c r="AL2">
        <f t="shared" ref="AL2:AL65" ca="1" si="9">(AD2+AE2+AV2)/3</f>
        <v>79</v>
      </c>
      <c r="AM2">
        <f t="shared" ref="AM2:AM65" ca="1" si="10">AL2-M2</f>
        <v>-1</v>
      </c>
      <c r="AN2">
        <f>ROUND(INDEX(Sheet2!T$2:'Sheet2'!T$569,MATCH($A2,Sheet2!$A$2:'Sheet2'!$A$531,0)),0)</f>
        <v>7</v>
      </c>
      <c r="AO2">
        <f t="shared" ref="AO2:AO65" si="11">ROUND(((99-40)*(AN2-0)/(13-0)+40),0)</f>
        <v>72</v>
      </c>
      <c r="AP2">
        <f t="shared" ref="AP2:AP65" si="12">IF(AO2&gt;99,99,AO2)</f>
        <v>72</v>
      </c>
      <c r="AQ2">
        <f>INDEX(Sheet2!N$2:'Sheet2'!N$569,MATCH($A2,Sheet2!$A$2:'Sheet2'!$A$531,0))</f>
        <v>34.9</v>
      </c>
      <c r="AR2">
        <f t="shared" ref="AR2:AR65" si="13">AQ2*2</f>
        <v>69.8</v>
      </c>
      <c r="AS2">
        <f>AR2+7</f>
        <v>76.8</v>
      </c>
      <c r="AT2">
        <f t="shared" ref="AT2:AT65" ca="1" si="14">IF(X2&lt;0.6,RANDBETWEEN(40,49),Q2)</f>
        <v>63</v>
      </c>
      <c r="AU2">
        <f ca="1">IF(X2&gt;0.5,ROUND(AS2,0),RANDBETWEEN(40,49))</f>
        <v>77</v>
      </c>
      <c r="AV2">
        <f ca="1">IF(AU2&gt;99,99,AU2)</f>
        <v>77</v>
      </c>
      <c r="AW2">
        <f ca="1">_xlfn.IFNA(AV2,M2)</f>
        <v>77</v>
      </c>
      <c r="AX2">
        <f ca="1">IF(AW2&lt;40,40,AW2)</f>
        <v>77</v>
      </c>
    </row>
    <row r="3" spans="1:50" x14ac:dyDescent="0.3">
      <c r="A3" t="s">
        <v>218</v>
      </c>
      <c r="B3">
        <v>0</v>
      </c>
      <c r="C3" t="s">
        <v>3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73</v>
      </c>
      <c r="R3">
        <v>51</v>
      </c>
      <c r="S3">
        <v>73</v>
      </c>
      <c r="T3">
        <f>INDEX(Sheet1!C$2:'Sheet1'!C$569,MATCH($A3,Sheet1!$B$2:'Sheet1'!$B$569,0))</f>
        <v>4</v>
      </c>
      <c r="U3">
        <f>INDEX(Sheet1!D$2:'Sheet1'!D$569,MATCH($A3,Sheet1!$B$2:'Sheet1'!$B$569,0))</f>
        <v>1037790</v>
      </c>
      <c r="V3">
        <f>INDEX(Sheet2!C$2:'Sheet2'!C$569,MATCH($A3,Sheet2!$A$2:'Sheet2'!$A$531,0))</f>
        <v>22</v>
      </c>
      <c r="W3">
        <f>INDEX(Sheet2!G$2:'Sheet2'!G$569,MATCH($A3,Sheet2!$A$2:'Sheet2'!$A$531,0))</f>
        <v>12.9</v>
      </c>
      <c r="X3">
        <f>INDEX(Sheet2!M$2:'Sheet2'!M$569,MATCH($A3,Sheet2!$A$2:'Sheet2'!$A$531,0))</f>
        <v>2.5</v>
      </c>
      <c r="Y3">
        <f>ROUND(INDEX(Sheet2!Q$2:'Sheet2'!Q$569,MATCH($A3,Sheet2!$A$2:'Sheet2'!$A$531,0)),0)-1</f>
        <v>81</v>
      </c>
      <c r="Z3">
        <f>ROUND(INDEX(Sheet2!K$2:'Sheet2'!K$569,MATCH($A3,Sheet2!$A$2:'Sheet2'!$A$531,0)),0)</f>
        <v>40</v>
      </c>
      <c r="AA3">
        <f t="shared" si="0"/>
        <v>70</v>
      </c>
      <c r="AB3">
        <f>ROUND(INDEX(Sheet2!H$2:'Sheet2'!H$569,MATCH($A3,Sheet2!$A$2:'Sheet2'!$A$531,0)),0)</f>
        <v>6</v>
      </c>
      <c r="AC3">
        <f t="shared" si="1"/>
        <v>58</v>
      </c>
      <c r="AD3">
        <f t="shared" si="2"/>
        <v>67</v>
      </c>
      <c r="AE3">
        <f t="shared" si="3"/>
        <v>79</v>
      </c>
      <c r="AF3">
        <f t="shared" si="4"/>
        <v>-6</v>
      </c>
      <c r="AG3">
        <f t="shared" ref="AG3:AG66" si="15">AF3+6</f>
        <v>0</v>
      </c>
      <c r="AH3">
        <f t="shared" si="5"/>
        <v>0</v>
      </c>
      <c r="AI3">
        <f t="shared" si="6"/>
        <v>0</v>
      </c>
      <c r="AJ3">
        <f t="shared" si="7"/>
        <v>73</v>
      </c>
      <c r="AK3">
        <f t="shared" si="8"/>
        <v>73</v>
      </c>
      <c r="AL3">
        <f t="shared" ca="1" si="9"/>
        <v>73.666666666666671</v>
      </c>
      <c r="AM3">
        <f t="shared" ca="1" si="10"/>
        <v>0.6666666666666714</v>
      </c>
      <c r="AN3">
        <f>ROUND(INDEX(Sheet2!T$2:'Sheet2'!T$569,MATCH($A3,Sheet2!$A$2:'Sheet2'!$A$531,0)),0)</f>
        <v>1</v>
      </c>
      <c r="AO3">
        <f t="shared" si="11"/>
        <v>45</v>
      </c>
      <c r="AP3">
        <f t="shared" si="12"/>
        <v>45</v>
      </c>
      <c r="AQ3">
        <f>INDEX(Sheet2!N$2:'Sheet2'!N$569,MATCH($A3,Sheet2!$A$2:'Sheet2'!$A$531,0))</f>
        <v>33.9</v>
      </c>
      <c r="AR3">
        <f t="shared" si="13"/>
        <v>67.8</v>
      </c>
      <c r="AS3">
        <f t="shared" ref="AS3:AS66" si="16">AR3+7</f>
        <v>74.8</v>
      </c>
      <c r="AT3">
        <f t="shared" ca="1" si="14"/>
        <v>73</v>
      </c>
      <c r="AU3">
        <f t="shared" ref="AU3:AU66" ca="1" si="17">IF(X3&gt;0.5,ROUND(AS3,0),RANDBETWEEN(40,49))</f>
        <v>75</v>
      </c>
      <c r="AV3">
        <f t="shared" ref="AV3:AV66" ca="1" si="18">IF(AU3&gt;99,99,AU3)</f>
        <v>75</v>
      </c>
      <c r="AW3">
        <f t="shared" ref="AW3:AW66" ca="1" si="19">_xlfn.IFNA(AV3,M3)</f>
        <v>75</v>
      </c>
      <c r="AX3">
        <f t="shared" ref="AX3:AX66" ca="1" si="20">IF(AW3&lt;40,40,AW3)</f>
        <v>75</v>
      </c>
    </row>
    <row r="4" spans="1:50" x14ac:dyDescent="0.3">
      <c r="A4" t="s">
        <v>368</v>
      </c>
      <c r="B4">
        <v>2</v>
      </c>
      <c r="C4" t="s">
        <v>3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69</v>
      </c>
      <c r="P4">
        <v>69</v>
      </c>
      <c r="Q4">
        <v>64</v>
      </c>
      <c r="R4">
        <v>64</v>
      </c>
      <c r="S4">
        <v>64</v>
      </c>
      <c r="T4">
        <f>INDEX(Sheet1!C$2:'Sheet1'!C$569,MATCH($A4,Sheet1!$B$2:'Sheet1'!$B$569,0))</f>
        <v>3</v>
      </c>
      <c r="U4">
        <f>INDEX(Sheet1!D$2:'Sheet1'!D$569,MATCH($A4,Sheet1!$B$2:'Sheet1'!$B$569,0))</f>
        <v>459414</v>
      </c>
      <c r="V4">
        <f>INDEX(Sheet2!C$2:'Sheet2'!C$569,MATCH($A4,Sheet2!$A$2:'Sheet2'!$A$531,0))</f>
        <v>25</v>
      </c>
      <c r="W4">
        <f>INDEX(Sheet2!G$2:'Sheet2'!G$569,MATCH($A4,Sheet2!$A$2:'Sheet2'!$A$531,0))</f>
        <v>11.4</v>
      </c>
      <c r="X4">
        <f>INDEX(Sheet2!M$2:'Sheet2'!M$569,MATCH($A4,Sheet2!$A$2:'Sheet2'!$A$531,0))</f>
        <v>1.6</v>
      </c>
      <c r="Y4">
        <f>ROUND(INDEX(Sheet2!Q$2:'Sheet2'!Q$569,MATCH($A4,Sheet2!$A$2:'Sheet2'!$A$531,0)),0)-1</f>
        <v>74</v>
      </c>
      <c r="Z4">
        <f>ROUND(INDEX(Sheet2!K$2:'Sheet2'!K$569,MATCH($A4,Sheet2!$A$2:'Sheet2'!$A$531,0)),0)</f>
        <v>42</v>
      </c>
      <c r="AA4">
        <f t="shared" si="0"/>
        <v>72</v>
      </c>
      <c r="AB4">
        <f>ROUND(INDEX(Sheet2!H$2:'Sheet2'!H$569,MATCH($A4,Sheet2!$A$2:'Sheet2'!$A$531,0)),0)</f>
        <v>4</v>
      </c>
      <c r="AC4">
        <f t="shared" si="1"/>
        <v>52</v>
      </c>
      <c r="AD4">
        <f t="shared" si="2"/>
        <v>64</v>
      </c>
      <c r="AE4">
        <f t="shared" si="3"/>
        <v>74</v>
      </c>
      <c r="AF4">
        <f t="shared" si="4"/>
        <v>-5</v>
      </c>
      <c r="AG4">
        <f t="shared" si="15"/>
        <v>1</v>
      </c>
      <c r="AH4">
        <f t="shared" si="5"/>
        <v>1</v>
      </c>
      <c r="AI4">
        <f t="shared" si="6"/>
        <v>1</v>
      </c>
      <c r="AJ4">
        <f t="shared" si="7"/>
        <v>70</v>
      </c>
      <c r="AK4">
        <f t="shared" si="8"/>
        <v>68</v>
      </c>
      <c r="AL4">
        <f t="shared" ca="1" si="9"/>
        <v>69.666666666666671</v>
      </c>
      <c r="AM4">
        <f t="shared" ca="1" si="10"/>
        <v>0.6666666666666714</v>
      </c>
      <c r="AN4">
        <f>ROUND(INDEX(Sheet2!T$2:'Sheet2'!T$569,MATCH($A4,Sheet2!$A$2:'Sheet2'!$A$531,0)),0)</f>
        <v>2</v>
      </c>
      <c r="AO4">
        <f t="shared" si="11"/>
        <v>49</v>
      </c>
      <c r="AP4">
        <f t="shared" si="12"/>
        <v>49</v>
      </c>
      <c r="AQ4">
        <f>INDEX(Sheet2!N$2:'Sheet2'!N$569,MATCH($A4,Sheet2!$A$2:'Sheet2'!$A$531,0))</f>
        <v>32</v>
      </c>
      <c r="AR4">
        <f t="shared" si="13"/>
        <v>64</v>
      </c>
      <c r="AS4">
        <f t="shared" si="16"/>
        <v>71</v>
      </c>
      <c r="AT4">
        <f t="shared" ca="1" si="14"/>
        <v>64</v>
      </c>
      <c r="AU4">
        <f t="shared" ca="1" si="17"/>
        <v>71</v>
      </c>
      <c r="AV4">
        <f t="shared" ca="1" si="18"/>
        <v>71</v>
      </c>
      <c r="AW4">
        <f t="shared" ca="1" si="19"/>
        <v>71</v>
      </c>
      <c r="AX4">
        <f t="shared" ca="1" si="20"/>
        <v>71</v>
      </c>
    </row>
    <row r="5" spans="1:50" x14ac:dyDescent="0.3">
      <c r="A5" t="s">
        <v>38</v>
      </c>
      <c r="B5">
        <v>4</v>
      </c>
      <c r="C5" t="s">
        <v>3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86</v>
      </c>
      <c r="P5">
        <v>86</v>
      </c>
      <c r="Q5">
        <v>63</v>
      </c>
      <c r="R5">
        <v>92</v>
      </c>
      <c r="S5">
        <v>67</v>
      </c>
      <c r="T5">
        <f>INDEX(Sheet1!C$2:'Sheet1'!C$569,MATCH($A5,Sheet1!$B$2:'Sheet1'!$B$569,0))</f>
        <v>2</v>
      </c>
      <c r="U5">
        <f>INDEX(Sheet1!D$2:'Sheet1'!D$569,MATCH($A5,Sheet1!$B$2:'Sheet1'!$B$569,0))</f>
        <v>14464355</v>
      </c>
      <c r="V5">
        <f>INDEX(Sheet2!C$2:'Sheet2'!C$569,MATCH($A5,Sheet2!$A$2:'Sheet2'!$A$531,0))</f>
        <v>32</v>
      </c>
      <c r="W5">
        <f>INDEX(Sheet2!G$2:'Sheet2'!G$569,MATCH($A5,Sheet2!$A$2:'Sheet2'!$A$531,0))</f>
        <v>29</v>
      </c>
      <c r="X5">
        <f>INDEX(Sheet2!M$2:'Sheet2'!M$569,MATCH($A5,Sheet2!$A$2:'Sheet2'!$A$531,0))</f>
        <v>3</v>
      </c>
      <c r="Y5">
        <f>ROUND(INDEX(Sheet2!Q$2:'Sheet2'!Q$569,MATCH($A5,Sheet2!$A$2:'Sheet2'!$A$531,0)),0)-1</f>
        <v>81</v>
      </c>
      <c r="Z5">
        <f>ROUND(INDEX(Sheet2!K$2:'Sheet2'!K$569,MATCH($A5,Sheet2!$A$2:'Sheet2'!$A$531,0)),0)</f>
        <v>54</v>
      </c>
      <c r="AA5">
        <f t="shared" si="0"/>
        <v>86</v>
      </c>
      <c r="AB5">
        <f>ROUND(INDEX(Sheet2!H$2:'Sheet2'!H$569,MATCH($A5,Sheet2!$A$2:'Sheet2'!$A$531,0)),0)</f>
        <v>14</v>
      </c>
      <c r="AC5">
        <f t="shared" si="1"/>
        <v>81</v>
      </c>
      <c r="AD5">
        <f t="shared" si="2"/>
        <v>84</v>
      </c>
      <c r="AE5">
        <f t="shared" si="3"/>
        <v>88</v>
      </c>
      <c r="AF5">
        <f t="shared" si="4"/>
        <v>-2</v>
      </c>
      <c r="AG5">
        <f t="shared" si="15"/>
        <v>4</v>
      </c>
      <c r="AH5">
        <f t="shared" si="5"/>
        <v>4</v>
      </c>
      <c r="AI5">
        <f t="shared" si="6"/>
        <v>4</v>
      </c>
      <c r="AJ5">
        <f t="shared" si="7"/>
        <v>90</v>
      </c>
      <c r="AK5">
        <f t="shared" si="8"/>
        <v>82</v>
      </c>
      <c r="AL5">
        <f t="shared" ca="1" si="9"/>
        <v>83.666666666666671</v>
      </c>
      <c r="AM5">
        <f t="shared" ca="1" si="10"/>
        <v>-2.3333333333333286</v>
      </c>
      <c r="AN5">
        <f>ROUND(INDEX(Sheet2!T$2:'Sheet2'!T$569,MATCH($A5,Sheet2!$A$2:'Sheet2'!$A$531,0)),0)</f>
        <v>7</v>
      </c>
      <c r="AO5">
        <f t="shared" si="11"/>
        <v>72</v>
      </c>
      <c r="AP5">
        <f t="shared" si="12"/>
        <v>72</v>
      </c>
      <c r="AQ5">
        <f>INDEX(Sheet2!N$2:'Sheet2'!N$569,MATCH($A5,Sheet2!$A$2:'Sheet2'!$A$531,0))</f>
        <v>36</v>
      </c>
      <c r="AR5">
        <f t="shared" si="13"/>
        <v>72</v>
      </c>
      <c r="AS5">
        <f t="shared" si="16"/>
        <v>79</v>
      </c>
      <c r="AT5">
        <f t="shared" ca="1" si="14"/>
        <v>63</v>
      </c>
      <c r="AU5">
        <f t="shared" ca="1" si="17"/>
        <v>79</v>
      </c>
      <c r="AV5">
        <f t="shared" ca="1" si="18"/>
        <v>79</v>
      </c>
      <c r="AW5">
        <f t="shared" ca="1" si="19"/>
        <v>79</v>
      </c>
      <c r="AX5">
        <f t="shared" ca="1" si="20"/>
        <v>79</v>
      </c>
    </row>
    <row r="6" spans="1:50" x14ac:dyDescent="0.3">
      <c r="A6" t="s">
        <v>54</v>
      </c>
      <c r="B6">
        <v>3</v>
      </c>
      <c r="C6" t="s">
        <v>3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75</v>
      </c>
      <c r="P6">
        <v>75</v>
      </c>
      <c r="Q6">
        <v>60</v>
      </c>
      <c r="R6">
        <v>82</v>
      </c>
      <c r="S6">
        <v>63</v>
      </c>
      <c r="T6" t="e">
        <f>INDEX(Sheet1!C$2:'Sheet1'!C$569,MATCH($A6,Sheet1!$B$2:'Sheet1'!$B$569,0))</f>
        <v>#N/A</v>
      </c>
      <c r="U6" t="e">
        <f>INDEX(Sheet1!D$2:'Sheet1'!D$569,MATCH($A6,Sheet1!$B$2:'Sheet1'!$B$569,0))</f>
        <v>#N/A</v>
      </c>
      <c r="V6">
        <f>INDEX(Sheet2!C$2:'Sheet2'!C$569,MATCH($A6,Sheet2!$A$2:'Sheet2'!$A$531,0))</f>
        <v>26</v>
      </c>
      <c r="W6">
        <f>INDEX(Sheet2!G$2:'Sheet2'!G$569,MATCH($A6,Sheet2!$A$2:'Sheet2'!$A$531,0))</f>
        <v>5.0999999999999996</v>
      </c>
      <c r="X6">
        <f>INDEX(Sheet2!M$2:'Sheet2'!M$569,MATCH($A6,Sheet2!$A$2:'Sheet2'!$A$531,0))</f>
        <v>0.2</v>
      </c>
      <c r="Y6">
        <f>ROUND(INDEX(Sheet2!Q$2:'Sheet2'!Q$569,MATCH($A6,Sheet2!$A$2:'Sheet2'!$A$531,0)),0)-1</f>
        <v>49</v>
      </c>
      <c r="Z6">
        <f>ROUND(INDEX(Sheet2!K$2:'Sheet2'!K$569,MATCH($A6,Sheet2!$A$2:'Sheet2'!$A$531,0)),0)</f>
        <v>62</v>
      </c>
      <c r="AA6">
        <f t="shared" si="0"/>
        <v>95</v>
      </c>
      <c r="AB6">
        <f>ROUND(INDEX(Sheet2!H$2:'Sheet2'!H$569,MATCH($A6,Sheet2!$A$2:'Sheet2'!$A$531,0)),0)</f>
        <v>4</v>
      </c>
      <c r="AC6">
        <f t="shared" si="1"/>
        <v>52</v>
      </c>
      <c r="AD6">
        <f t="shared" si="2"/>
        <v>74</v>
      </c>
      <c r="AE6">
        <f t="shared" si="3"/>
        <v>76</v>
      </c>
      <c r="AF6">
        <f t="shared" si="4"/>
        <v>-1</v>
      </c>
      <c r="AG6">
        <f t="shared" si="15"/>
        <v>5</v>
      </c>
      <c r="AH6">
        <f t="shared" si="5"/>
        <v>5</v>
      </c>
      <c r="AI6">
        <f t="shared" si="6"/>
        <v>5</v>
      </c>
      <c r="AJ6">
        <f t="shared" si="7"/>
        <v>80</v>
      </c>
      <c r="AK6">
        <f t="shared" si="8"/>
        <v>70</v>
      </c>
      <c r="AL6">
        <f t="shared" ca="1" si="9"/>
        <v>65.666666666666671</v>
      </c>
      <c r="AM6">
        <f t="shared" ca="1" si="10"/>
        <v>-9.3333333333333286</v>
      </c>
      <c r="AN6">
        <f>ROUND(INDEX(Sheet2!T$2:'Sheet2'!T$569,MATCH($A6,Sheet2!$A$2:'Sheet2'!$A$531,0)),0)</f>
        <v>4</v>
      </c>
      <c r="AO6">
        <f t="shared" si="11"/>
        <v>58</v>
      </c>
      <c r="AP6">
        <f t="shared" si="12"/>
        <v>58</v>
      </c>
      <c r="AQ6">
        <f>INDEX(Sheet2!N$2:'Sheet2'!N$569,MATCH($A6,Sheet2!$A$2:'Sheet2'!$A$531,0))</f>
        <v>0</v>
      </c>
      <c r="AR6">
        <f t="shared" si="13"/>
        <v>0</v>
      </c>
      <c r="AS6">
        <f t="shared" si="16"/>
        <v>7</v>
      </c>
      <c r="AT6">
        <f t="shared" ca="1" si="14"/>
        <v>49</v>
      </c>
      <c r="AU6">
        <f t="shared" ca="1" si="17"/>
        <v>47</v>
      </c>
      <c r="AV6">
        <f t="shared" ca="1" si="18"/>
        <v>47</v>
      </c>
      <c r="AW6">
        <f t="shared" ca="1" si="19"/>
        <v>47</v>
      </c>
      <c r="AX6">
        <f t="shared" ca="1" si="20"/>
        <v>47</v>
      </c>
    </row>
    <row r="7" spans="1:50" x14ac:dyDescent="0.3">
      <c r="A7" t="s">
        <v>460</v>
      </c>
      <c r="B7">
        <v>1</v>
      </c>
      <c r="C7" t="s">
        <v>3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74</v>
      </c>
      <c r="P7">
        <v>74</v>
      </c>
      <c r="Q7">
        <v>74</v>
      </c>
      <c r="R7">
        <v>51</v>
      </c>
      <c r="S7">
        <v>74</v>
      </c>
      <c r="T7">
        <f>INDEX(Sheet1!C$2:'Sheet1'!C$569,MATCH($A7,Sheet1!$B$2:'Sheet1'!$B$569,0))</f>
        <v>1</v>
      </c>
      <c r="U7">
        <f>INDEX(Sheet1!D$2:'Sheet1'!D$569,MATCH($A7,Sheet1!$B$2:'Sheet1'!$B$569,0))</f>
        <v>11536515</v>
      </c>
      <c r="V7">
        <f>INDEX(Sheet2!C$2:'Sheet2'!C$569,MATCH($A7,Sheet2!$A$2:'Sheet2'!$A$531,0))</f>
        <v>27</v>
      </c>
      <c r="W7">
        <f>INDEX(Sheet2!G$2:'Sheet2'!G$569,MATCH($A7,Sheet2!$A$2:'Sheet2'!$A$531,0))</f>
        <v>21.5</v>
      </c>
      <c r="X7">
        <f>INDEX(Sheet2!M$2:'Sheet2'!M$569,MATCH($A7,Sheet2!$A$2:'Sheet2'!$A$531,0))</f>
        <v>2.6</v>
      </c>
      <c r="Y7">
        <f>ROUND(INDEX(Sheet2!Q$2:'Sheet2'!Q$569,MATCH($A7,Sheet2!$A$2:'Sheet2'!$A$531,0)),0)-1</f>
        <v>81</v>
      </c>
      <c r="Z7">
        <f>ROUND(INDEX(Sheet2!K$2:'Sheet2'!K$569,MATCH($A7,Sheet2!$A$2:'Sheet2'!$A$531,0)),0)</f>
        <v>41</v>
      </c>
      <c r="AA7">
        <f t="shared" si="0"/>
        <v>71</v>
      </c>
      <c r="AB7">
        <f>ROUND(INDEX(Sheet2!H$2:'Sheet2'!H$569,MATCH($A7,Sheet2!$A$2:'Sheet2'!$A$531,0)),0)</f>
        <v>9</v>
      </c>
      <c r="AC7">
        <f t="shared" si="1"/>
        <v>67</v>
      </c>
      <c r="AD7">
        <f t="shared" si="2"/>
        <v>71</v>
      </c>
      <c r="AE7">
        <f t="shared" si="3"/>
        <v>77</v>
      </c>
      <c r="AF7">
        <f t="shared" si="4"/>
        <v>-3</v>
      </c>
      <c r="AG7">
        <f t="shared" si="15"/>
        <v>3</v>
      </c>
      <c r="AH7">
        <f t="shared" si="5"/>
        <v>3</v>
      </c>
      <c r="AI7">
        <f t="shared" si="6"/>
        <v>3</v>
      </c>
      <c r="AJ7">
        <f t="shared" si="7"/>
        <v>77</v>
      </c>
      <c r="AK7">
        <f t="shared" si="8"/>
        <v>71</v>
      </c>
      <c r="AL7">
        <f t="shared" ca="1" si="9"/>
        <v>76</v>
      </c>
      <c r="AM7">
        <f t="shared" ca="1" si="10"/>
        <v>2</v>
      </c>
      <c r="AN7">
        <f>ROUND(INDEX(Sheet2!T$2:'Sheet2'!T$569,MATCH($A7,Sheet2!$A$2:'Sheet2'!$A$531,0)),0)</f>
        <v>4</v>
      </c>
      <c r="AO7">
        <f t="shared" si="11"/>
        <v>58</v>
      </c>
      <c r="AP7">
        <f t="shared" si="12"/>
        <v>58</v>
      </c>
      <c r="AQ7">
        <f>INDEX(Sheet2!N$2:'Sheet2'!N$569,MATCH($A7,Sheet2!$A$2:'Sheet2'!$A$531,0))</f>
        <v>36.299999999999997</v>
      </c>
      <c r="AR7">
        <f t="shared" si="13"/>
        <v>72.599999999999994</v>
      </c>
      <c r="AS7">
        <f t="shared" si="16"/>
        <v>79.599999999999994</v>
      </c>
      <c r="AT7">
        <f t="shared" ca="1" si="14"/>
        <v>74</v>
      </c>
      <c r="AU7">
        <f t="shared" ca="1" si="17"/>
        <v>80</v>
      </c>
      <c r="AV7">
        <f t="shared" ca="1" si="18"/>
        <v>80</v>
      </c>
      <c r="AW7">
        <f t="shared" ca="1" si="19"/>
        <v>80</v>
      </c>
      <c r="AX7">
        <f t="shared" ca="1" si="20"/>
        <v>80</v>
      </c>
    </row>
    <row r="8" spans="1:50" x14ac:dyDescent="0.3">
      <c r="A8" t="s">
        <v>253</v>
      </c>
      <c r="B8">
        <v>1</v>
      </c>
      <c r="C8" t="s">
        <v>3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68</v>
      </c>
      <c r="P8">
        <v>68</v>
      </c>
      <c r="Q8">
        <v>68</v>
      </c>
      <c r="R8">
        <v>49</v>
      </c>
      <c r="S8">
        <v>68</v>
      </c>
      <c r="T8" t="e">
        <f>INDEX(Sheet1!C$2:'Sheet1'!C$569,MATCH($A8,Sheet1!$B$2:'Sheet1'!$B$569,0))</f>
        <v>#N/A</v>
      </c>
      <c r="U8" t="e">
        <f>INDEX(Sheet1!D$2:'Sheet1'!D$569,MATCH($A8,Sheet1!$B$2:'Sheet1'!$B$569,0))</f>
        <v>#N/A</v>
      </c>
      <c r="V8">
        <f>INDEX(Sheet2!C$2:'Sheet2'!C$569,MATCH($A8,Sheet2!$A$2:'Sheet2'!$A$531,0))</f>
        <v>25</v>
      </c>
      <c r="W8">
        <f>INDEX(Sheet2!G$2:'Sheet2'!G$569,MATCH($A8,Sheet2!$A$2:'Sheet2'!$A$531,0))</f>
        <v>21.2</v>
      </c>
      <c r="X8">
        <f>INDEX(Sheet2!M$2:'Sheet2'!M$569,MATCH($A8,Sheet2!$A$2:'Sheet2'!$A$531,0))</f>
        <v>2</v>
      </c>
      <c r="Y8">
        <f>ROUND(INDEX(Sheet2!Q$2:'Sheet2'!Q$569,MATCH($A8,Sheet2!$A$2:'Sheet2'!$A$531,0)),0)-1</f>
        <v>79</v>
      </c>
      <c r="Z8">
        <f>ROUND(INDEX(Sheet2!K$2:'Sheet2'!K$569,MATCH($A8,Sheet2!$A$2:'Sheet2'!$A$531,0)),0)</f>
        <v>45</v>
      </c>
      <c r="AA8">
        <f t="shared" si="0"/>
        <v>75</v>
      </c>
      <c r="AB8">
        <f>ROUND(INDEX(Sheet2!H$2:'Sheet2'!H$569,MATCH($A8,Sheet2!$A$2:'Sheet2'!$A$531,0)),0)</f>
        <v>9</v>
      </c>
      <c r="AC8">
        <f t="shared" si="1"/>
        <v>67</v>
      </c>
      <c r="AD8">
        <f t="shared" si="2"/>
        <v>70</v>
      </c>
      <c r="AE8">
        <f t="shared" si="3"/>
        <v>66</v>
      </c>
      <c r="AF8">
        <f t="shared" si="4"/>
        <v>2</v>
      </c>
      <c r="AG8">
        <f t="shared" si="15"/>
        <v>8</v>
      </c>
      <c r="AH8">
        <f t="shared" si="5"/>
        <v>8</v>
      </c>
      <c r="AI8">
        <f t="shared" si="6"/>
        <v>8</v>
      </c>
      <c r="AJ8">
        <f t="shared" si="7"/>
        <v>76</v>
      </c>
      <c r="AK8">
        <f t="shared" si="8"/>
        <v>60</v>
      </c>
      <c r="AL8">
        <f t="shared" ca="1" si="9"/>
        <v>78.333333333333329</v>
      </c>
      <c r="AM8">
        <f t="shared" ca="1" si="10"/>
        <v>10.333333333333329</v>
      </c>
      <c r="AN8">
        <f>ROUND(INDEX(Sheet2!T$2:'Sheet2'!T$569,MATCH($A8,Sheet2!$A$2:'Sheet2'!$A$531,0)),0)</f>
        <v>3</v>
      </c>
      <c r="AO8">
        <f t="shared" si="11"/>
        <v>54</v>
      </c>
      <c r="AP8">
        <f t="shared" si="12"/>
        <v>54</v>
      </c>
      <c r="AQ8">
        <f>INDEX(Sheet2!N$2:'Sheet2'!N$569,MATCH($A8,Sheet2!$A$2:'Sheet2'!$A$531,0))</f>
        <v>48</v>
      </c>
      <c r="AR8">
        <f t="shared" si="13"/>
        <v>96</v>
      </c>
      <c r="AS8">
        <f t="shared" si="16"/>
        <v>103</v>
      </c>
      <c r="AT8">
        <f t="shared" ca="1" si="14"/>
        <v>68</v>
      </c>
      <c r="AU8">
        <f t="shared" ca="1" si="17"/>
        <v>103</v>
      </c>
      <c r="AV8">
        <f t="shared" ca="1" si="18"/>
        <v>99</v>
      </c>
      <c r="AW8">
        <f t="shared" ca="1" si="19"/>
        <v>99</v>
      </c>
      <c r="AX8">
        <f t="shared" ca="1" si="20"/>
        <v>99</v>
      </c>
    </row>
    <row r="9" spans="1:50" x14ac:dyDescent="0.3">
      <c r="A9" t="s">
        <v>26</v>
      </c>
      <c r="B9">
        <v>4</v>
      </c>
      <c r="C9" t="s">
        <v>3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77</v>
      </c>
      <c r="P9">
        <v>77</v>
      </c>
      <c r="Q9">
        <v>58</v>
      </c>
      <c r="R9">
        <v>88</v>
      </c>
      <c r="S9">
        <v>61</v>
      </c>
      <c r="T9">
        <f>INDEX(Sheet1!C$2:'Sheet1'!C$569,MATCH($A9,Sheet1!$B$2:'Sheet1'!$B$569,0))</f>
        <v>2</v>
      </c>
      <c r="U9">
        <f>INDEX(Sheet1!D$2:'Sheet1'!D$569,MATCH($A9,Sheet1!$B$2:'Sheet1'!$B$569,0))</f>
        <v>4255000</v>
      </c>
      <c r="V9">
        <f>INDEX(Sheet2!C$2:'Sheet2'!C$569,MATCH($A9,Sheet2!$A$2:'Sheet2'!$A$531,0))</f>
        <v>25</v>
      </c>
      <c r="W9">
        <f>INDEX(Sheet2!G$2:'Sheet2'!G$569,MATCH($A9,Sheet2!$A$2:'Sheet2'!$A$531,0))</f>
        <v>20.100000000000001</v>
      </c>
      <c r="X9">
        <f>INDEX(Sheet2!M$2:'Sheet2'!M$569,MATCH($A9,Sheet2!$A$2:'Sheet2'!$A$531,0))</f>
        <v>2.6</v>
      </c>
      <c r="Y9">
        <f>ROUND(INDEX(Sheet2!Q$2:'Sheet2'!Q$569,MATCH($A9,Sheet2!$A$2:'Sheet2'!$A$531,0)),0)-1</f>
        <v>64</v>
      </c>
      <c r="Z9">
        <f>ROUND(INDEX(Sheet2!K$2:'Sheet2'!K$569,MATCH($A9,Sheet2!$A$2:'Sheet2'!$A$531,0)),0)</f>
        <v>49</v>
      </c>
      <c r="AA9">
        <f t="shared" si="0"/>
        <v>80</v>
      </c>
      <c r="AB9">
        <f>ROUND(INDEX(Sheet2!H$2:'Sheet2'!H$569,MATCH($A9,Sheet2!$A$2:'Sheet2'!$A$531,0)),0)</f>
        <v>11</v>
      </c>
      <c r="AC9">
        <f t="shared" si="1"/>
        <v>72</v>
      </c>
      <c r="AD9">
        <f t="shared" si="2"/>
        <v>76</v>
      </c>
      <c r="AE9">
        <f t="shared" si="3"/>
        <v>78</v>
      </c>
      <c r="AF9">
        <f t="shared" si="4"/>
        <v>-1</v>
      </c>
      <c r="AG9">
        <f t="shared" si="15"/>
        <v>5</v>
      </c>
      <c r="AH9">
        <f t="shared" si="5"/>
        <v>5</v>
      </c>
      <c r="AI9">
        <f t="shared" si="6"/>
        <v>5</v>
      </c>
      <c r="AJ9">
        <f t="shared" si="7"/>
        <v>82</v>
      </c>
      <c r="AK9">
        <f t="shared" si="8"/>
        <v>72</v>
      </c>
      <c r="AL9">
        <f t="shared" ca="1" si="9"/>
        <v>78</v>
      </c>
      <c r="AM9">
        <f t="shared" ca="1" si="10"/>
        <v>1</v>
      </c>
      <c r="AN9">
        <f>ROUND(INDEX(Sheet2!T$2:'Sheet2'!T$569,MATCH($A9,Sheet2!$A$2:'Sheet2'!$A$531,0)),0)</f>
        <v>6</v>
      </c>
      <c r="AO9">
        <f t="shared" si="11"/>
        <v>67</v>
      </c>
      <c r="AP9">
        <f t="shared" si="12"/>
        <v>67</v>
      </c>
      <c r="AQ9">
        <f>INDEX(Sheet2!N$2:'Sheet2'!N$569,MATCH($A9,Sheet2!$A$2:'Sheet2'!$A$531,0))</f>
        <v>36.299999999999997</v>
      </c>
      <c r="AR9">
        <f t="shared" si="13"/>
        <v>72.599999999999994</v>
      </c>
      <c r="AS9">
        <f t="shared" si="16"/>
        <v>79.599999999999994</v>
      </c>
      <c r="AT9">
        <f t="shared" ca="1" si="14"/>
        <v>58</v>
      </c>
      <c r="AU9">
        <f t="shared" ca="1" si="17"/>
        <v>80</v>
      </c>
      <c r="AV9">
        <f t="shared" ca="1" si="18"/>
        <v>80</v>
      </c>
      <c r="AW9">
        <f t="shared" ca="1" si="19"/>
        <v>80</v>
      </c>
      <c r="AX9">
        <f t="shared" ca="1" si="20"/>
        <v>80</v>
      </c>
    </row>
    <row r="10" spans="1:50" x14ac:dyDescent="0.3">
      <c r="A10" t="s">
        <v>6</v>
      </c>
      <c r="B10">
        <v>3</v>
      </c>
      <c r="C10" t="s">
        <v>3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70</v>
      </c>
      <c r="P10">
        <v>70</v>
      </c>
      <c r="Q10">
        <v>57</v>
      </c>
      <c r="R10">
        <v>80</v>
      </c>
      <c r="S10">
        <v>60</v>
      </c>
      <c r="T10" t="e">
        <f>INDEX(Sheet1!C$2:'Sheet1'!C$569,MATCH($A10,Sheet1!$B$2:'Sheet1'!$B$569,0))</f>
        <v>#N/A</v>
      </c>
      <c r="U10" t="e">
        <f>INDEX(Sheet1!D$2:'Sheet1'!D$569,MATCH($A10,Sheet1!$B$2:'Sheet1'!$B$569,0))</f>
        <v>#N/A</v>
      </c>
      <c r="V10">
        <f>INDEX(Sheet2!C$2:'Sheet2'!C$569,MATCH($A10,Sheet2!$A$2:'Sheet2'!$A$531,0))</f>
        <v>25</v>
      </c>
      <c r="W10">
        <f>INDEX(Sheet2!G$2:'Sheet2'!G$569,MATCH($A10,Sheet2!$A$2:'Sheet2'!$A$531,0))</f>
        <v>14.5</v>
      </c>
      <c r="X10">
        <f>INDEX(Sheet2!M$2:'Sheet2'!M$569,MATCH($A10,Sheet2!$A$2:'Sheet2'!$A$531,0))</f>
        <v>1.1000000000000001</v>
      </c>
      <c r="Y10">
        <f>ROUND(INDEX(Sheet2!Q$2:'Sheet2'!Q$569,MATCH($A10,Sheet2!$A$2:'Sheet2'!$A$531,0)),0)-1</f>
        <v>61</v>
      </c>
      <c r="Z10">
        <f>ROUND(INDEX(Sheet2!K$2:'Sheet2'!K$569,MATCH($A10,Sheet2!$A$2:'Sheet2'!$A$531,0)),0)</f>
        <v>49</v>
      </c>
      <c r="AA10">
        <f t="shared" si="0"/>
        <v>80</v>
      </c>
      <c r="AB10">
        <f>ROUND(INDEX(Sheet2!H$2:'Sheet2'!H$569,MATCH($A10,Sheet2!$A$2:'Sheet2'!$A$531,0)),0)</f>
        <v>5</v>
      </c>
      <c r="AC10">
        <f t="shared" si="1"/>
        <v>55</v>
      </c>
      <c r="AD10">
        <f t="shared" si="2"/>
        <v>68</v>
      </c>
      <c r="AE10">
        <f t="shared" si="3"/>
        <v>72</v>
      </c>
      <c r="AF10">
        <f t="shared" si="4"/>
        <v>-2</v>
      </c>
      <c r="AG10">
        <f t="shared" si="15"/>
        <v>4</v>
      </c>
      <c r="AH10">
        <f t="shared" si="5"/>
        <v>4</v>
      </c>
      <c r="AI10">
        <f t="shared" si="6"/>
        <v>4</v>
      </c>
      <c r="AJ10">
        <f t="shared" si="7"/>
        <v>74</v>
      </c>
      <c r="AK10">
        <f t="shared" si="8"/>
        <v>66</v>
      </c>
      <c r="AL10">
        <f t="shared" ca="1" si="9"/>
        <v>75</v>
      </c>
      <c r="AM10">
        <f t="shared" ca="1" si="10"/>
        <v>5</v>
      </c>
      <c r="AN10">
        <f>ROUND(INDEX(Sheet2!T$2:'Sheet2'!T$569,MATCH($A10,Sheet2!$A$2:'Sheet2'!$A$531,0)),0)</f>
        <v>4</v>
      </c>
      <c r="AO10">
        <f t="shared" si="11"/>
        <v>58</v>
      </c>
      <c r="AP10">
        <f t="shared" si="12"/>
        <v>58</v>
      </c>
      <c r="AQ10">
        <f>INDEX(Sheet2!N$2:'Sheet2'!N$569,MATCH($A10,Sheet2!$A$2:'Sheet2'!$A$531,0))</f>
        <v>39.1</v>
      </c>
      <c r="AR10">
        <f t="shared" si="13"/>
        <v>78.2</v>
      </c>
      <c r="AS10">
        <f t="shared" si="16"/>
        <v>85.2</v>
      </c>
      <c r="AT10">
        <f t="shared" ca="1" si="14"/>
        <v>57</v>
      </c>
      <c r="AU10">
        <f t="shared" ca="1" si="17"/>
        <v>85</v>
      </c>
      <c r="AV10">
        <f t="shared" ca="1" si="18"/>
        <v>85</v>
      </c>
      <c r="AW10">
        <f t="shared" ca="1" si="19"/>
        <v>85</v>
      </c>
      <c r="AX10">
        <f t="shared" ca="1" si="20"/>
        <v>85</v>
      </c>
    </row>
    <row r="11" spans="1:50" x14ac:dyDescent="0.3">
      <c r="A11" t="s">
        <v>439</v>
      </c>
      <c r="B11">
        <v>3</v>
      </c>
      <c r="C11" t="s">
        <v>3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77</v>
      </c>
      <c r="P11">
        <v>77</v>
      </c>
      <c r="Q11">
        <v>61</v>
      </c>
      <c r="R11">
        <v>83</v>
      </c>
      <c r="S11">
        <v>65</v>
      </c>
      <c r="T11">
        <f>INDEX(Sheet1!C$2:'Sheet1'!C$569,MATCH($A11,Sheet1!$B$2:'Sheet1'!$B$569,0))</f>
        <v>1</v>
      </c>
      <c r="U11">
        <f>INDEX(Sheet1!D$2:'Sheet1'!D$569,MATCH($A11,Sheet1!$B$2:'Sheet1'!$B$569,0))</f>
        <v>6957105</v>
      </c>
      <c r="V11">
        <f>INDEX(Sheet2!C$2:'Sheet2'!C$569,MATCH($A11,Sheet2!$A$2:'Sheet2'!$A$531,0))</f>
        <v>28</v>
      </c>
      <c r="W11">
        <f>INDEX(Sheet2!G$2:'Sheet2'!G$569,MATCH($A11,Sheet2!$A$2:'Sheet2'!$A$531,0))</f>
        <v>28.3</v>
      </c>
      <c r="X11">
        <f>INDEX(Sheet2!M$2:'Sheet2'!M$569,MATCH($A11,Sheet2!$A$2:'Sheet2'!$A$531,0))</f>
        <v>3.5</v>
      </c>
      <c r="Y11">
        <f>ROUND(INDEX(Sheet2!Q$2:'Sheet2'!Q$569,MATCH($A11,Sheet2!$A$2:'Sheet2'!$A$531,0)),0)-1</f>
        <v>86</v>
      </c>
      <c r="Z11">
        <f>ROUND(INDEX(Sheet2!K$2:'Sheet2'!K$569,MATCH($A11,Sheet2!$A$2:'Sheet2'!$A$531,0)),0)</f>
        <v>43</v>
      </c>
      <c r="AA11">
        <f t="shared" si="0"/>
        <v>73</v>
      </c>
      <c r="AB11">
        <f>ROUND(INDEX(Sheet2!H$2:'Sheet2'!H$569,MATCH($A11,Sheet2!$A$2:'Sheet2'!$A$531,0)),0)</f>
        <v>9</v>
      </c>
      <c r="AC11">
        <f t="shared" si="1"/>
        <v>67</v>
      </c>
      <c r="AD11">
        <f t="shared" si="2"/>
        <v>72</v>
      </c>
      <c r="AE11">
        <f t="shared" si="3"/>
        <v>82</v>
      </c>
      <c r="AF11">
        <f t="shared" si="4"/>
        <v>-5</v>
      </c>
      <c r="AG11">
        <f t="shared" si="15"/>
        <v>1</v>
      </c>
      <c r="AH11">
        <f t="shared" si="5"/>
        <v>1</v>
      </c>
      <c r="AI11">
        <f t="shared" si="6"/>
        <v>1</v>
      </c>
      <c r="AJ11">
        <f t="shared" si="7"/>
        <v>78</v>
      </c>
      <c r="AK11">
        <f t="shared" si="8"/>
        <v>76</v>
      </c>
      <c r="AL11">
        <f t="shared" ca="1" si="9"/>
        <v>76.666666666666671</v>
      </c>
      <c r="AM11">
        <f t="shared" ca="1" si="10"/>
        <v>-0.3333333333333286</v>
      </c>
      <c r="AN11">
        <f>ROUND(INDEX(Sheet2!T$2:'Sheet2'!T$569,MATCH($A11,Sheet2!$A$2:'Sheet2'!$A$531,0)),0)</f>
        <v>8</v>
      </c>
      <c r="AO11">
        <f t="shared" si="11"/>
        <v>76</v>
      </c>
      <c r="AP11">
        <f t="shared" si="12"/>
        <v>76</v>
      </c>
      <c r="AQ11">
        <f>INDEX(Sheet2!N$2:'Sheet2'!N$569,MATCH($A11,Sheet2!$A$2:'Sheet2'!$A$531,0))</f>
        <v>34.299999999999997</v>
      </c>
      <c r="AR11">
        <f t="shared" si="13"/>
        <v>68.599999999999994</v>
      </c>
      <c r="AS11">
        <f t="shared" si="16"/>
        <v>75.599999999999994</v>
      </c>
      <c r="AT11">
        <f t="shared" ca="1" si="14"/>
        <v>61</v>
      </c>
      <c r="AU11">
        <f t="shared" ca="1" si="17"/>
        <v>76</v>
      </c>
      <c r="AV11">
        <f t="shared" ca="1" si="18"/>
        <v>76</v>
      </c>
      <c r="AW11">
        <f t="shared" ca="1" si="19"/>
        <v>76</v>
      </c>
      <c r="AX11">
        <f t="shared" ca="1" si="20"/>
        <v>76</v>
      </c>
    </row>
    <row r="12" spans="1:50" x14ac:dyDescent="0.3">
      <c r="A12" t="s">
        <v>180</v>
      </c>
      <c r="B12">
        <v>2</v>
      </c>
      <c r="C12" t="s">
        <v>3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71</v>
      </c>
      <c r="P12">
        <v>71</v>
      </c>
      <c r="Q12">
        <v>66</v>
      </c>
      <c r="R12">
        <v>65</v>
      </c>
      <c r="S12">
        <v>66</v>
      </c>
      <c r="T12">
        <f>INDEX(Sheet1!C$2:'Sheet1'!C$569,MATCH($A12,Sheet1!$B$2:'Sheet1'!$B$569,0))</f>
        <v>2</v>
      </c>
      <c r="U12">
        <f>INDEX(Sheet1!D$2:'Sheet1'!D$569,MATCH($A12,Sheet1!$B$2:'Sheet1'!$B$569,0))</f>
        <v>674691.5</v>
      </c>
      <c r="V12">
        <f>INDEX(Sheet2!C$2:'Sheet2'!C$569,MATCH($A12,Sheet2!$A$2:'Sheet2'!$A$531,0))</f>
        <v>26</v>
      </c>
      <c r="W12">
        <f>INDEX(Sheet2!G$2:'Sheet2'!G$569,MATCH($A12,Sheet2!$A$2:'Sheet2'!$A$531,0))</f>
        <v>13.9</v>
      </c>
      <c r="X12">
        <f>INDEX(Sheet2!M$2:'Sheet2'!M$569,MATCH($A12,Sheet2!$A$2:'Sheet2'!$A$531,0))</f>
        <v>1.6</v>
      </c>
      <c r="Y12">
        <f>ROUND(INDEX(Sheet2!Q$2:'Sheet2'!Q$569,MATCH($A12,Sheet2!$A$2:'Sheet2'!$A$531,0)),0)-1</f>
        <v>55</v>
      </c>
      <c r="Z12">
        <f>ROUND(INDEX(Sheet2!K$2:'Sheet2'!K$569,MATCH($A12,Sheet2!$A$2:'Sheet2'!$A$531,0)),0)</f>
        <v>49</v>
      </c>
      <c r="AA12">
        <f t="shared" si="0"/>
        <v>80</v>
      </c>
      <c r="AB12">
        <f>ROUND(INDEX(Sheet2!H$2:'Sheet2'!H$569,MATCH($A12,Sheet2!$A$2:'Sheet2'!$A$531,0)),0)</f>
        <v>5</v>
      </c>
      <c r="AC12">
        <f t="shared" si="1"/>
        <v>55</v>
      </c>
      <c r="AD12">
        <f t="shared" si="2"/>
        <v>69</v>
      </c>
      <c r="AE12">
        <f t="shared" si="3"/>
        <v>73</v>
      </c>
      <c r="AF12">
        <f t="shared" si="4"/>
        <v>-2</v>
      </c>
      <c r="AG12">
        <f t="shared" si="15"/>
        <v>4</v>
      </c>
      <c r="AH12">
        <f t="shared" si="5"/>
        <v>4</v>
      </c>
      <c r="AI12">
        <f t="shared" si="6"/>
        <v>4</v>
      </c>
      <c r="AJ12">
        <f t="shared" si="7"/>
        <v>75</v>
      </c>
      <c r="AK12">
        <f t="shared" si="8"/>
        <v>67</v>
      </c>
      <c r="AL12">
        <f t="shared" ca="1" si="9"/>
        <v>73.333333333333329</v>
      </c>
      <c r="AM12">
        <f t="shared" ca="1" si="10"/>
        <v>2.3333333333333286</v>
      </c>
      <c r="AN12">
        <f>ROUND(INDEX(Sheet2!T$2:'Sheet2'!T$569,MATCH($A12,Sheet2!$A$2:'Sheet2'!$A$531,0)),0)</f>
        <v>3</v>
      </c>
      <c r="AO12">
        <f t="shared" si="11"/>
        <v>54</v>
      </c>
      <c r="AP12">
        <f t="shared" si="12"/>
        <v>54</v>
      </c>
      <c r="AQ12">
        <f>INDEX(Sheet2!N$2:'Sheet2'!N$569,MATCH($A12,Sheet2!$A$2:'Sheet2'!$A$531,0))</f>
        <v>35.6</v>
      </c>
      <c r="AR12">
        <f t="shared" si="13"/>
        <v>71.2</v>
      </c>
      <c r="AS12">
        <f t="shared" si="16"/>
        <v>78.2</v>
      </c>
      <c r="AT12">
        <f t="shared" ca="1" si="14"/>
        <v>66</v>
      </c>
      <c r="AU12">
        <f t="shared" ca="1" si="17"/>
        <v>78</v>
      </c>
      <c r="AV12">
        <f t="shared" ca="1" si="18"/>
        <v>78</v>
      </c>
      <c r="AW12">
        <f t="shared" ca="1" si="19"/>
        <v>78</v>
      </c>
      <c r="AX12">
        <f t="shared" ca="1" si="20"/>
        <v>78</v>
      </c>
    </row>
    <row r="13" spans="1:50" x14ac:dyDescent="0.3">
      <c r="A13" t="s">
        <v>214</v>
      </c>
      <c r="B13">
        <v>3</v>
      </c>
      <c r="C13" t="s">
        <v>3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70</v>
      </c>
      <c r="P13">
        <v>70</v>
      </c>
      <c r="Q13">
        <v>57</v>
      </c>
      <c r="R13">
        <v>80</v>
      </c>
      <c r="S13">
        <v>60</v>
      </c>
      <c r="T13">
        <f>INDEX(Sheet1!C$2:'Sheet1'!C$569,MATCH($A13,Sheet1!$B$2:'Sheet1'!$B$569,0))</f>
        <v>2</v>
      </c>
      <c r="U13">
        <f>INDEX(Sheet1!D$2:'Sheet1'!D$569,MATCH($A13,Sheet1!$B$2:'Sheet1'!$B$569,0))</f>
        <v>419232</v>
      </c>
      <c r="V13">
        <f>INDEX(Sheet2!C$2:'Sheet2'!C$569,MATCH($A13,Sheet2!$A$2:'Sheet2'!$A$531,0))</f>
        <v>22</v>
      </c>
      <c r="W13">
        <f>INDEX(Sheet2!G$2:'Sheet2'!G$569,MATCH($A13,Sheet2!$A$2:'Sheet2'!$A$531,0))</f>
        <v>4.5999999999999996</v>
      </c>
      <c r="X13">
        <f>INDEX(Sheet2!M$2:'Sheet2'!M$569,MATCH($A13,Sheet2!$A$2:'Sheet2'!$A$531,0))</f>
        <v>0.1</v>
      </c>
      <c r="Y13">
        <f>ROUND(INDEX(Sheet2!Q$2:'Sheet2'!Q$569,MATCH($A13,Sheet2!$A$2:'Sheet2'!$A$531,0)),0)-1</f>
        <v>49</v>
      </c>
      <c r="Z13">
        <f>ROUND(INDEX(Sheet2!K$2:'Sheet2'!K$569,MATCH($A13,Sheet2!$A$2:'Sheet2'!$A$531,0)),0)</f>
        <v>25</v>
      </c>
      <c r="AA13">
        <f t="shared" si="0"/>
        <v>52</v>
      </c>
      <c r="AB13">
        <f>ROUND(INDEX(Sheet2!H$2:'Sheet2'!H$569,MATCH($A13,Sheet2!$A$2:'Sheet2'!$A$531,0)),0)</f>
        <v>1</v>
      </c>
      <c r="AC13">
        <f t="shared" si="1"/>
        <v>43</v>
      </c>
      <c r="AD13">
        <f t="shared" si="2"/>
        <v>55</v>
      </c>
      <c r="AE13">
        <f t="shared" si="3"/>
        <v>85</v>
      </c>
      <c r="AF13">
        <f t="shared" si="4"/>
        <v>-15</v>
      </c>
      <c r="AG13">
        <f t="shared" si="15"/>
        <v>-9</v>
      </c>
      <c r="AH13">
        <f t="shared" si="5"/>
        <v>-9</v>
      </c>
      <c r="AI13">
        <f t="shared" si="6"/>
        <v>-9</v>
      </c>
      <c r="AJ13">
        <f t="shared" si="7"/>
        <v>61</v>
      </c>
      <c r="AK13">
        <f t="shared" si="8"/>
        <v>79</v>
      </c>
      <c r="AL13">
        <f t="shared" ca="1" si="9"/>
        <v>61</v>
      </c>
      <c r="AM13">
        <f t="shared" ca="1" si="10"/>
        <v>-9</v>
      </c>
      <c r="AN13">
        <f>ROUND(INDEX(Sheet2!T$2:'Sheet2'!T$569,MATCH($A13,Sheet2!$A$2:'Sheet2'!$A$531,0)),0)</f>
        <v>1</v>
      </c>
      <c r="AO13">
        <f t="shared" si="11"/>
        <v>45</v>
      </c>
      <c r="AP13">
        <f t="shared" si="12"/>
        <v>45</v>
      </c>
      <c r="AQ13">
        <f>INDEX(Sheet2!N$2:'Sheet2'!N$569,MATCH($A13,Sheet2!$A$2:'Sheet2'!$A$531,0))</f>
        <v>50</v>
      </c>
      <c r="AR13">
        <f t="shared" si="13"/>
        <v>100</v>
      </c>
      <c r="AS13">
        <f t="shared" si="16"/>
        <v>107</v>
      </c>
      <c r="AT13">
        <f t="shared" ca="1" si="14"/>
        <v>45</v>
      </c>
      <c r="AU13">
        <f t="shared" ca="1" si="17"/>
        <v>43</v>
      </c>
      <c r="AV13">
        <f t="shared" ca="1" si="18"/>
        <v>43</v>
      </c>
      <c r="AW13">
        <f t="shared" ca="1" si="19"/>
        <v>43</v>
      </c>
      <c r="AX13">
        <f t="shared" ca="1" si="20"/>
        <v>43</v>
      </c>
    </row>
    <row r="14" spans="1:50" x14ac:dyDescent="0.3">
      <c r="A14" t="s">
        <v>57</v>
      </c>
      <c r="B14">
        <v>1</v>
      </c>
      <c r="C14" t="s">
        <v>3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74</v>
      </c>
      <c r="P14">
        <v>74</v>
      </c>
      <c r="Q14">
        <v>74</v>
      </c>
      <c r="R14">
        <v>51</v>
      </c>
      <c r="S14">
        <v>74</v>
      </c>
      <c r="T14">
        <f>INDEX(Sheet1!C$2:'Sheet1'!C$569,MATCH($A14,Sheet1!$B$2:'Sheet1'!$B$569,0))</f>
        <v>2</v>
      </c>
      <c r="U14">
        <f>INDEX(Sheet1!D$2:'Sheet1'!D$569,MATCH($A14,Sheet1!$B$2:'Sheet1'!$B$569,0))</f>
        <v>9250000</v>
      </c>
      <c r="V14">
        <f>INDEX(Sheet2!C$2:'Sheet2'!C$569,MATCH($A14,Sheet2!$A$2:'Sheet2'!$A$531,0))</f>
        <v>27</v>
      </c>
      <c r="W14">
        <f>INDEX(Sheet2!G$2:'Sheet2'!G$569,MATCH($A14,Sheet2!$A$2:'Sheet2'!$A$531,0))</f>
        <v>26.4</v>
      </c>
      <c r="X14">
        <f>INDEX(Sheet2!M$2:'Sheet2'!M$569,MATCH($A14,Sheet2!$A$2:'Sheet2'!$A$531,0))</f>
        <v>6</v>
      </c>
      <c r="Y14">
        <f>ROUND(INDEX(Sheet2!Q$2:'Sheet2'!Q$569,MATCH($A14,Sheet2!$A$2:'Sheet2'!$A$531,0)),0)-1</f>
        <v>72</v>
      </c>
      <c r="Z14">
        <f>ROUND(INDEX(Sheet2!K$2:'Sheet2'!K$569,MATCH($A14,Sheet2!$A$2:'Sheet2'!$A$531,0)),0)</f>
        <v>37</v>
      </c>
      <c r="AA14">
        <f t="shared" si="0"/>
        <v>66</v>
      </c>
      <c r="AB14">
        <f>ROUND(INDEX(Sheet2!H$2:'Sheet2'!H$569,MATCH($A14,Sheet2!$A$2:'Sheet2'!$A$531,0)),0)</f>
        <v>10</v>
      </c>
      <c r="AC14">
        <f t="shared" si="1"/>
        <v>70</v>
      </c>
      <c r="AD14">
        <f t="shared" si="2"/>
        <v>70</v>
      </c>
      <c r="AE14">
        <f t="shared" si="3"/>
        <v>78</v>
      </c>
      <c r="AF14">
        <f t="shared" si="4"/>
        <v>-4</v>
      </c>
      <c r="AG14">
        <f t="shared" si="15"/>
        <v>2</v>
      </c>
      <c r="AH14">
        <f t="shared" si="5"/>
        <v>2</v>
      </c>
      <c r="AI14">
        <f t="shared" si="6"/>
        <v>2</v>
      </c>
      <c r="AJ14">
        <f t="shared" si="7"/>
        <v>76</v>
      </c>
      <c r="AK14">
        <f t="shared" si="8"/>
        <v>72</v>
      </c>
      <c r="AL14">
        <f t="shared" ca="1" si="9"/>
        <v>77</v>
      </c>
      <c r="AM14">
        <f t="shared" ca="1" si="10"/>
        <v>3</v>
      </c>
      <c r="AN14">
        <f>ROUND(INDEX(Sheet2!T$2:'Sheet2'!T$569,MATCH($A14,Sheet2!$A$2:'Sheet2'!$A$531,0)),0)</f>
        <v>3</v>
      </c>
      <c r="AO14">
        <f t="shared" si="11"/>
        <v>54</v>
      </c>
      <c r="AP14">
        <f t="shared" si="12"/>
        <v>54</v>
      </c>
      <c r="AQ14">
        <f>INDEX(Sheet2!N$2:'Sheet2'!N$569,MATCH($A14,Sheet2!$A$2:'Sheet2'!$A$531,0))</f>
        <v>37.799999999999997</v>
      </c>
      <c r="AR14">
        <f t="shared" si="13"/>
        <v>75.599999999999994</v>
      </c>
      <c r="AS14">
        <f t="shared" si="16"/>
        <v>82.6</v>
      </c>
      <c r="AT14">
        <f t="shared" ca="1" si="14"/>
        <v>74</v>
      </c>
      <c r="AU14">
        <f t="shared" ca="1" si="17"/>
        <v>83</v>
      </c>
      <c r="AV14">
        <f t="shared" ca="1" si="18"/>
        <v>83</v>
      </c>
      <c r="AW14">
        <f t="shared" ca="1" si="19"/>
        <v>83</v>
      </c>
      <c r="AX14">
        <f t="shared" ca="1" si="20"/>
        <v>83</v>
      </c>
    </row>
    <row r="15" spans="1:50" x14ac:dyDescent="0.3">
      <c r="A15" t="s">
        <v>361</v>
      </c>
      <c r="B15">
        <v>1</v>
      </c>
      <c r="C15" t="s">
        <v>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75</v>
      </c>
      <c r="P15">
        <v>75</v>
      </c>
      <c r="Q15">
        <v>75</v>
      </c>
      <c r="R15">
        <v>51</v>
      </c>
      <c r="S15">
        <v>75</v>
      </c>
      <c r="T15">
        <f>INDEX(Sheet1!C$2:'Sheet1'!C$569,MATCH($A15,Sheet1!$B$2:'Sheet1'!$B$569,0))</f>
        <v>2</v>
      </c>
      <c r="U15">
        <f>INDEX(Sheet1!D$2:'Sheet1'!D$569,MATCH($A15,Sheet1!$B$2:'Sheet1'!$B$569,0))</f>
        <v>1691000</v>
      </c>
      <c r="V15">
        <f>INDEX(Sheet2!C$2:'Sheet2'!C$569,MATCH($A15,Sheet2!$A$2:'Sheet2'!$A$531,0))</f>
        <v>23</v>
      </c>
      <c r="W15">
        <f>INDEX(Sheet2!G$2:'Sheet2'!G$569,MATCH($A15,Sheet2!$A$2:'Sheet2'!$A$531,0))</f>
        <v>22.8</v>
      </c>
      <c r="X15">
        <f>INDEX(Sheet2!M$2:'Sheet2'!M$569,MATCH($A15,Sheet2!$A$2:'Sheet2'!$A$531,0))</f>
        <v>2.1</v>
      </c>
      <c r="Y15">
        <f>ROUND(INDEX(Sheet2!Q$2:'Sheet2'!Q$569,MATCH($A15,Sheet2!$A$2:'Sheet2'!$A$531,0)),0)-1</f>
        <v>79</v>
      </c>
      <c r="Z15">
        <f>ROUND(INDEX(Sheet2!K$2:'Sheet2'!K$569,MATCH($A15,Sheet2!$A$2:'Sheet2'!$A$531,0)),0)</f>
        <v>45</v>
      </c>
      <c r="AA15">
        <f t="shared" si="0"/>
        <v>75</v>
      </c>
      <c r="AB15">
        <f>ROUND(INDEX(Sheet2!H$2:'Sheet2'!H$569,MATCH($A15,Sheet2!$A$2:'Sheet2'!$A$531,0)),0)</f>
        <v>11</v>
      </c>
      <c r="AC15">
        <f t="shared" si="1"/>
        <v>72</v>
      </c>
      <c r="AD15">
        <f t="shared" si="2"/>
        <v>74</v>
      </c>
      <c r="AE15">
        <f t="shared" si="3"/>
        <v>76</v>
      </c>
      <c r="AF15">
        <f t="shared" si="4"/>
        <v>-1</v>
      </c>
      <c r="AG15">
        <f t="shared" si="15"/>
        <v>5</v>
      </c>
      <c r="AH15">
        <f t="shared" si="5"/>
        <v>5</v>
      </c>
      <c r="AI15">
        <f t="shared" si="6"/>
        <v>5</v>
      </c>
      <c r="AJ15">
        <f t="shared" si="7"/>
        <v>80</v>
      </c>
      <c r="AK15">
        <f t="shared" si="8"/>
        <v>70</v>
      </c>
      <c r="AL15">
        <f t="shared" ca="1" si="9"/>
        <v>78.666666666666671</v>
      </c>
      <c r="AM15">
        <f t="shared" ca="1" si="10"/>
        <v>3.6666666666666714</v>
      </c>
      <c r="AN15">
        <f>ROUND(INDEX(Sheet2!T$2:'Sheet2'!T$569,MATCH($A15,Sheet2!$A$2:'Sheet2'!$A$531,0)),0)</f>
        <v>3</v>
      </c>
      <c r="AO15">
        <f t="shared" si="11"/>
        <v>54</v>
      </c>
      <c r="AP15">
        <f t="shared" si="12"/>
        <v>54</v>
      </c>
      <c r="AQ15">
        <f>INDEX(Sheet2!N$2:'Sheet2'!N$569,MATCH($A15,Sheet2!$A$2:'Sheet2'!$A$531,0))</f>
        <v>39.4</v>
      </c>
      <c r="AR15">
        <f t="shared" si="13"/>
        <v>78.8</v>
      </c>
      <c r="AS15">
        <f t="shared" si="16"/>
        <v>85.8</v>
      </c>
      <c r="AT15">
        <f t="shared" ca="1" si="14"/>
        <v>75</v>
      </c>
      <c r="AU15">
        <f t="shared" ca="1" si="17"/>
        <v>86</v>
      </c>
      <c r="AV15">
        <f t="shared" ca="1" si="18"/>
        <v>86</v>
      </c>
      <c r="AW15">
        <f t="shared" ca="1" si="19"/>
        <v>86</v>
      </c>
      <c r="AX15">
        <f t="shared" ca="1" si="20"/>
        <v>86</v>
      </c>
    </row>
    <row r="16" spans="1:50" x14ac:dyDescent="0.3">
      <c r="A16" t="s">
        <v>385</v>
      </c>
      <c r="B16">
        <v>3</v>
      </c>
      <c r="C16" t="s">
        <v>3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67</v>
      </c>
      <c r="P16">
        <v>67</v>
      </c>
      <c r="Q16">
        <v>56</v>
      </c>
      <c r="R16">
        <v>78</v>
      </c>
      <c r="S16">
        <v>58</v>
      </c>
      <c r="T16" t="e">
        <f>INDEX(Sheet1!C$2:'Sheet1'!C$569,MATCH($A16,Sheet1!$B$2:'Sheet1'!$B$569,0))</f>
        <v>#N/A</v>
      </c>
      <c r="U16" t="e">
        <f>INDEX(Sheet1!D$2:'Sheet1'!D$569,MATCH($A16,Sheet1!$B$2:'Sheet1'!$B$569,0))</f>
        <v>#N/A</v>
      </c>
      <c r="V16">
        <f>INDEX(Sheet2!C$2:'Sheet2'!C$569,MATCH($A16,Sheet2!$A$2:'Sheet2'!$A$531,0))</f>
        <v>25</v>
      </c>
      <c r="W16">
        <f>INDEX(Sheet2!G$2:'Sheet2'!G$569,MATCH($A16,Sheet2!$A$2:'Sheet2'!$A$531,0))</f>
        <v>5.7</v>
      </c>
      <c r="X16">
        <f>INDEX(Sheet2!M$2:'Sheet2'!M$569,MATCH($A16,Sheet2!$A$2:'Sheet2'!$A$531,0))</f>
        <v>0</v>
      </c>
      <c r="Y16">
        <f>ROUND(INDEX(Sheet2!Q$2:'Sheet2'!Q$569,MATCH($A16,Sheet2!$A$2:'Sheet2'!$A$531,0)),0)-1</f>
        <v>87</v>
      </c>
      <c r="Z16">
        <f>ROUND(INDEX(Sheet2!K$2:'Sheet2'!K$569,MATCH($A16,Sheet2!$A$2:'Sheet2'!$A$531,0)),0)</f>
        <v>63</v>
      </c>
      <c r="AA16">
        <f t="shared" si="0"/>
        <v>97</v>
      </c>
      <c r="AB16">
        <f>ROUND(INDEX(Sheet2!H$2:'Sheet2'!H$569,MATCH($A16,Sheet2!$A$2:'Sheet2'!$A$531,0)),0)</f>
        <v>2</v>
      </c>
      <c r="AC16">
        <f t="shared" si="1"/>
        <v>46</v>
      </c>
      <c r="AD16">
        <f t="shared" si="2"/>
        <v>70</v>
      </c>
      <c r="AE16">
        <f t="shared" si="3"/>
        <v>64</v>
      </c>
      <c r="AF16">
        <f t="shared" si="4"/>
        <v>3</v>
      </c>
      <c r="AG16">
        <f t="shared" si="15"/>
        <v>9</v>
      </c>
      <c r="AH16">
        <f t="shared" si="5"/>
        <v>9</v>
      </c>
      <c r="AI16">
        <f t="shared" si="6"/>
        <v>9</v>
      </c>
      <c r="AJ16">
        <f t="shared" si="7"/>
        <v>76</v>
      </c>
      <c r="AK16">
        <f t="shared" si="8"/>
        <v>58</v>
      </c>
      <c r="AL16">
        <f t="shared" ca="1" si="9"/>
        <v>59.666666666666664</v>
      </c>
      <c r="AM16">
        <f t="shared" ca="1" si="10"/>
        <v>-7.3333333333333357</v>
      </c>
      <c r="AN16">
        <f>ROUND(INDEX(Sheet2!T$2:'Sheet2'!T$569,MATCH($A16,Sheet2!$A$2:'Sheet2'!$A$531,0)),0)</f>
        <v>2</v>
      </c>
      <c r="AO16">
        <f t="shared" si="11"/>
        <v>49</v>
      </c>
      <c r="AP16">
        <f t="shared" si="12"/>
        <v>49</v>
      </c>
      <c r="AQ16">
        <f>INDEX(Sheet2!N$2:'Sheet2'!N$569,MATCH($A16,Sheet2!$A$2:'Sheet2'!$A$531,0))</f>
        <v>0</v>
      </c>
      <c r="AR16">
        <f t="shared" si="13"/>
        <v>0</v>
      </c>
      <c r="AS16">
        <f t="shared" si="16"/>
        <v>7</v>
      </c>
      <c r="AT16">
        <f t="shared" ca="1" si="14"/>
        <v>43</v>
      </c>
      <c r="AU16">
        <f t="shared" ca="1" si="17"/>
        <v>45</v>
      </c>
      <c r="AV16">
        <f t="shared" ca="1" si="18"/>
        <v>45</v>
      </c>
      <c r="AW16">
        <f t="shared" ca="1" si="19"/>
        <v>45</v>
      </c>
      <c r="AX16">
        <f t="shared" ca="1" si="20"/>
        <v>45</v>
      </c>
    </row>
    <row r="17" spans="1:50" x14ac:dyDescent="0.3">
      <c r="A17" t="s">
        <v>413</v>
      </c>
      <c r="B17">
        <v>3</v>
      </c>
      <c r="C17" t="s">
        <v>3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74</v>
      </c>
      <c r="P17">
        <v>74</v>
      </c>
      <c r="Q17">
        <v>60</v>
      </c>
      <c r="R17">
        <v>82</v>
      </c>
      <c r="S17">
        <v>63</v>
      </c>
      <c r="T17">
        <f>INDEX(Sheet1!C$2:'Sheet1'!C$569,MATCH($A17,Sheet1!$B$2:'Sheet1'!$B$569,0))</f>
        <v>1</v>
      </c>
      <c r="U17">
        <f>INDEX(Sheet1!D$2:'Sheet1'!D$569,MATCH($A17,Sheet1!$B$2:'Sheet1'!$B$569,0))</f>
        <v>2393887</v>
      </c>
      <c r="V17">
        <f>INDEX(Sheet2!C$2:'Sheet2'!C$569,MATCH($A17,Sheet2!$A$2:'Sheet2'!$A$531,0))</f>
        <v>31</v>
      </c>
      <c r="W17">
        <f>INDEX(Sheet2!G$2:'Sheet2'!G$569,MATCH($A17,Sheet2!$A$2:'Sheet2'!$A$531,0))</f>
        <v>10.4</v>
      </c>
      <c r="X17">
        <f>INDEX(Sheet2!M$2:'Sheet2'!M$569,MATCH($A17,Sheet2!$A$2:'Sheet2'!$A$531,0))</f>
        <v>0.8</v>
      </c>
      <c r="Y17">
        <f>ROUND(INDEX(Sheet2!Q$2:'Sheet2'!Q$569,MATCH($A17,Sheet2!$A$2:'Sheet2'!$A$531,0)),0)-1</f>
        <v>75</v>
      </c>
      <c r="Z17">
        <f>ROUND(INDEX(Sheet2!K$2:'Sheet2'!K$569,MATCH($A17,Sheet2!$A$2:'Sheet2'!$A$531,0)),0)</f>
        <v>50</v>
      </c>
      <c r="AA17">
        <f t="shared" si="0"/>
        <v>81</v>
      </c>
      <c r="AB17">
        <f>ROUND(INDEX(Sheet2!H$2:'Sheet2'!H$569,MATCH($A17,Sheet2!$A$2:'Sheet2'!$A$531,0)),0)</f>
        <v>4</v>
      </c>
      <c r="AC17">
        <f t="shared" si="1"/>
        <v>52</v>
      </c>
      <c r="AD17">
        <f t="shared" si="2"/>
        <v>69</v>
      </c>
      <c r="AE17">
        <f t="shared" si="3"/>
        <v>79</v>
      </c>
      <c r="AF17">
        <f t="shared" si="4"/>
        <v>-5</v>
      </c>
      <c r="AG17">
        <f t="shared" si="15"/>
        <v>1</v>
      </c>
      <c r="AH17">
        <f t="shared" si="5"/>
        <v>1</v>
      </c>
      <c r="AI17">
        <f t="shared" si="6"/>
        <v>1</v>
      </c>
      <c r="AJ17">
        <f t="shared" si="7"/>
        <v>75</v>
      </c>
      <c r="AK17">
        <f t="shared" si="8"/>
        <v>73</v>
      </c>
      <c r="AL17">
        <f t="shared" ca="1" si="9"/>
        <v>71.666666666666671</v>
      </c>
      <c r="AM17">
        <f t="shared" ca="1" si="10"/>
        <v>-2.3333333333333286</v>
      </c>
      <c r="AN17">
        <f>ROUND(INDEX(Sheet2!T$2:'Sheet2'!T$569,MATCH($A17,Sheet2!$A$2:'Sheet2'!$A$531,0)),0)</f>
        <v>3</v>
      </c>
      <c r="AO17">
        <f t="shared" si="11"/>
        <v>54</v>
      </c>
      <c r="AP17">
        <f t="shared" si="12"/>
        <v>54</v>
      </c>
      <c r="AQ17">
        <f>INDEX(Sheet2!N$2:'Sheet2'!N$569,MATCH($A17,Sheet2!$A$2:'Sheet2'!$A$531,0))</f>
        <v>30</v>
      </c>
      <c r="AR17">
        <f t="shared" si="13"/>
        <v>60</v>
      </c>
      <c r="AS17">
        <f t="shared" si="16"/>
        <v>67</v>
      </c>
      <c r="AT17">
        <f t="shared" ca="1" si="14"/>
        <v>60</v>
      </c>
      <c r="AU17">
        <f t="shared" ca="1" si="17"/>
        <v>67</v>
      </c>
      <c r="AV17">
        <f t="shared" ca="1" si="18"/>
        <v>67</v>
      </c>
      <c r="AW17">
        <f t="shared" ca="1" si="19"/>
        <v>67</v>
      </c>
      <c r="AX17">
        <f t="shared" ca="1" si="20"/>
        <v>67</v>
      </c>
    </row>
    <row r="18" spans="1:50" x14ac:dyDescent="0.3">
      <c r="A18" t="s">
        <v>163</v>
      </c>
      <c r="B18">
        <v>4</v>
      </c>
      <c r="C18" t="s">
        <v>174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87</v>
      </c>
      <c r="P18">
        <v>87</v>
      </c>
      <c r="Q18">
        <v>63</v>
      </c>
      <c r="R18">
        <v>93</v>
      </c>
      <c r="S18">
        <v>67</v>
      </c>
      <c r="T18">
        <f>INDEX(Sheet1!C$2:'Sheet1'!C$569,MATCH($A18,Sheet1!$B$2:'Sheet1'!$B$569,0))</f>
        <v>3</v>
      </c>
      <c r="U18">
        <f>INDEX(Sheet1!D$2:'Sheet1'!D$569,MATCH($A18,Sheet1!$B$2:'Sheet1'!$B$569,0))</f>
        <v>17509094</v>
      </c>
      <c r="V18">
        <f>INDEX(Sheet2!C$2:'Sheet2'!C$569,MATCH($A18,Sheet2!$A$2:'Sheet2'!$A$531,0))</f>
        <v>25</v>
      </c>
      <c r="W18">
        <f>INDEX(Sheet2!G$2:'Sheet2'!G$569,MATCH($A18,Sheet2!$A$2:'Sheet2'!$A$531,0))</f>
        <v>33.5</v>
      </c>
      <c r="X18">
        <f>INDEX(Sheet2!M$2:'Sheet2'!M$569,MATCH($A18,Sheet2!$A$2:'Sheet2'!$A$531,0))</f>
        <v>0.5</v>
      </c>
      <c r="Y18">
        <f>ROUND(INDEX(Sheet2!Q$2:'Sheet2'!Q$569,MATCH($A18,Sheet2!$A$2:'Sheet2'!$A$531,0)),0)-1</f>
        <v>58</v>
      </c>
      <c r="Z18">
        <f>ROUND(INDEX(Sheet2!K$2:'Sheet2'!K$569,MATCH($A18,Sheet2!$A$2:'Sheet2'!$A$531,0)),0)</f>
        <v>53</v>
      </c>
      <c r="AA18">
        <f t="shared" si="0"/>
        <v>85</v>
      </c>
      <c r="AB18">
        <f>ROUND(INDEX(Sheet2!H$2:'Sheet2'!H$569,MATCH($A18,Sheet2!$A$2:'Sheet2'!$A$531,0)),0)</f>
        <v>17</v>
      </c>
      <c r="AC18">
        <f t="shared" si="1"/>
        <v>90</v>
      </c>
      <c r="AD18">
        <f t="shared" si="2"/>
        <v>87</v>
      </c>
      <c r="AE18">
        <f t="shared" si="3"/>
        <v>87</v>
      </c>
      <c r="AF18">
        <f t="shared" si="4"/>
        <v>0</v>
      </c>
      <c r="AG18">
        <f t="shared" si="15"/>
        <v>6</v>
      </c>
      <c r="AH18">
        <f t="shared" si="5"/>
        <v>6</v>
      </c>
      <c r="AI18">
        <f t="shared" si="6"/>
        <v>6</v>
      </c>
      <c r="AJ18">
        <f t="shared" si="7"/>
        <v>93</v>
      </c>
      <c r="AK18">
        <f t="shared" si="8"/>
        <v>81</v>
      </c>
      <c r="AL18">
        <f t="shared" ca="1" si="9"/>
        <v>73.666666666666671</v>
      </c>
      <c r="AM18">
        <f t="shared" ca="1" si="10"/>
        <v>-13.333333333333329</v>
      </c>
      <c r="AN18">
        <f>ROUND(INDEX(Sheet2!T$2:'Sheet2'!T$569,MATCH($A18,Sheet2!$A$2:'Sheet2'!$A$531,0)),0)</f>
        <v>16</v>
      </c>
      <c r="AO18">
        <f t="shared" si="11"/>
        <v>113</v>
      </c>
      <c r="AP18">
        <f t="shared" si="12"/>
        <v>99</v>
      </c>
      <c r="AQ18">
        <f>INDEX(Sheet2!N$2:'Sheet2'!N$569,MATCH($A18,Sheet2!$A$2:'Sheet2'!$A$531,0))</f>
        <v>13.2</v>
      </c>
      <c r="AR18">
        <f t="shared" si="13"/>
        <v>26.4</v>
      </c>
      <c r="AS18">
        <f t="shared" si="16"/>
        <v>33.4</v>
      </c>
      <c r="AT18">
        <f t="shared" ca="1" si="14"/>
        <v>46</v>
      </c>
      <c r="AU18">
        <f t="shared" ca="1" si="17"/>
        <v>47</v>
      </c>
      <c r="AV18">
        <f t="shared" ca="1" si="18"/>
        <v>47</v>
      </c>
      <c r="AW18">
        <f t="shared" ca="1" si="19"/>
        <v>47</v>
      </c>
      <c r="AX18">
        <f t="shared" ca="1" si="20"/>
        <v>47</v>
      </c>
    </row>
    <row r="19" spans="1:50" x14ac:dyDescent="0.3">
      <c r="A19" t="s">
        <v>191</v>
      </c>
      <c r="B19">
        <v>2</v>
      </c>
      <c r="C19" t="s">
        <v>3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76</v>
      </c>
      <c r="P19">
        <v>76</v>
      </c>
      <c r="Q19">
        <v>70</v>
      </c>
      <c r="R19">
        <v>67</v>
      </c>
      <c r="S19">
        <v>70</v>
      </c>
      <c r="T19">
        <f>INDEX(Sheet1!C$2:'Sheet1'!C$569,MATCH($A19,Sheet1!$B$2:'Sheet1'!$B$569,0))</f>
        <v>2</v>
      </c>
      <c r="U19">
        <f>INDEX(Sheet1!D$2:'Sheet1'!D$569,MATCH($A19,Sheet1!$B$2:'Sheet1'!$B$569,0))</f>
        <v>16592592.5</v>
      </c>
      <c r="V19">
        <f>INDEX(Sheet2!C$2:'Sheet2'!C$569,MATCH($A19,Sheet2!$A$2:'Sheet2'!$A$531,0))</f>
        <v>35</v>
      </c>
      <c r="W19">
        <f>INDEX(Sheet2!G$2:'Sheet2'!G$569,MATCH($A19,Sheet2!$A$2:'Sheet2'!$A$531,0))</f>
        <v>23.2</v>
      </c>
      <c r="X19">
        <f>INDEX(Sheet2!M$2:'Sheet2'!M$569,MATCH($A19,Sheet2!$A$2:'Sheet2'!$A$531,0))</f>
        <v>2.1</v>
      </c>
      <c r="Y19">
        <f>ROUND(INDEX(Sheet2!Q$2:'Sheet2'!Q$569,MATCH($A19,Sheet2!$A$2:'Sheet2'!$A$531,0)),0)-1</f>
        <v>57</v>
      </c>
      <c r="Z19">
        <f>ROUND(INDEX(Sheet2!K$2:'Sheet2'!K$569,MATCH($A19,Sheet2!$A$2:'Sheet2'!$A$531,0)),0)</f>
        <v>50</v>
      </c>
      <c r="AA19">
        <f t="shared" si="0"/>
        <v>81</v>
      </c>
      <c r="AB19">
        <f>ROUND(INDEX(Sheet2!H$2:'Sheet2'!H$569,MATCH($A19,Sheet2!$A$2:'Sheet2'!$A$531,0)),0)</f>
        <v>6</v>
      </c>
      <c r="AC19">
        <f t="shared" si="1"/>
        <v>58</v>
      </c>
      <c r="AD19">
        <f t="shared" si="2"/>
        <v>72</v>
      </c>
      <c r="AE19">
        <f t="shared" si="3"/>
        <v>80</v>
      </c>
      <c r="AF19">
        <f t="shared" si="4"/>
        <v>-4</v>
      </c>
      <c r="AG19">
        <f t="shared" si="15"/>
        <v>2</v>
      </c>
      <c r="AH19">
        <f t="shared" si="5"/>
        <v>2</v>
      </c>
      <c r="AI19">
        <f t="shared" si="6"/>
        <v>2</v>
      </c>
      <c r="AJ19">
        <f t="shared" si="7"/>
        <v>78</v>
      </c>
      <c r="AK19">
        <f t="shared" si="8"/>
        <v>74</v>
      </c>
      <c r="AL19">
        <f t="shared" ca="1" si="9"/>
        <v>75.333333333333329</v>
      </c>
      <c r="AM19">
        <f t="shared" ca="1" si="10"/>
        <v>-0.6666666666666714</v>
      </c>
      <c r="AN19">
        <f>ROUND(INDEX(Sheet2!T$2:'Sheet2'!T$569,MATCH($A19,Sheet2!$A$2:'Sheet2'!$A$531,0)),0)</f>
        <v>4</v>
      </c>
      <c r="AO19">
        <f t="shared" si="11"/>
        <v>58</v>
      </c>
      <c r="AP19">
        <f t="shared" si="12"/>
        <v>58</v>
      </c>
      <c r="AQ19">
        <f>INDEX(Sheet2!N$2:'Sheet2'!N$569,MATCH($A19,Sheet2!$A$2:'Sheet2'!$A$531,0))</f>
        <v>33.299999999999997</v>
      </c>
      <c r="AR19">
        <f t="shared" si="13"/>
        <v>66.599999999999994</v>
      </c>
      <c r="AS19">
        <f t="shared" si="16"/>
        <v>73.599999999999994</v>
      </c>
      <c r="AT19">
        <f t="shared" ca="1" si="14"/>
        <v>70</v>
      </c>
      <c r="AU19">
        <f t="shared" ca="1" si="17"/>
        <v>74</v>
      </c>
      <c r="AV19">
        <f t="shared" ca="1" si="18"/>
        <v>74</v>
      </c>
      <c r="AW19">
        <f t="shared" ca="1" si="19"/>
        <v>74</v>
      </c>
      <c r="AX19">
        <f t="shared" ca="1" si="20"/>
        <v>74</v>
      </c>
    </row>
    <row r="20" spans="1:50" x14ac:dyDescent="0.3">
      <c r="A20" t="s">
        <v>247</v>
      </c>
      <c r="B20">
        <v>1</v>
      </c>
      <c r="C20" t="s">
        <v>3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67</v>
      </c>
      <c r="P20">
        <v>67</v>
      </c>
      <c r="Q20">
        <v>67</v>
      </c>
      <c r="R20">
        <v>49</v>
      </c>
      <c r="S20">
        <v>67</v>
      </c>
      <c r="T20">
        <f>INDEX(Sheet1!C$2:'Sheet1'!C$569,MATCH($A20,Sheet1!$B$2:'Sheet1'!$B$569,0))</f>
        <v>1</v>
      </c>
      <c r="U20">
        <f>INDEX(Sheet1!D$2:'Sheet1'!D$569,MATCH($A20,Sheet1!$B$2:'Sheet1'!$B$569,0))</f>
        <v>76236</v>
      </c>
      <c r="V20">
        <f>INDEX(Sheet2!C$2:'Sheet2'!C$569,MATCH($A20,Sheet2!$A$2:'Sheet2'!$A$531,0))</f>
        <v>33</v>
      </c>
      <c r="W20">
        <f>INDEX(Sheet2!G$2:'Sheet2'!G$569,MATCH($A20,Sheet2!$A$2:'Sheet2'!$A$531,0))</f>
        <v>3.7</v>
      </c>
      <c r="X20">
        <f>INDEX(Sheet2!M$2:'Sheet2'!M$569,MATCH($A20,Sheet2!$A$2:'Sheet2'!$A$531,0))</f>
        <v>0.8</v>
      </c>
      <c r="Y20">
        <f>ROUND(INDEX(Sheet2!Q$2:'Sheet2'!Q$569,MATCH($A20,Sheet2!$A$2:'Sheet2'!$A$531,0)),0)-1</f>
        <v>-1</v>
      </c>
      <c r="Z20">
        <f>ROUND(INDEX(Sheet2!K$2:'Sheet2'!K$569,MATCH($A20,Sheet2!$A$2:'Sheet2'!$A$531,0)),0)</f>
        <v>0</v>
      </c>
      <c r="AA20">
        <f t="shared" si="0"/>
        <v>22</v>
      </c>
      <c r="AB20">
        <f>ROUND(INDEX(Sheet2!H$2:'Sheet2'!H$569,MATCH($A20,Sheet2!$A$2:'Sheet2'!$A$531,0)),0)</f>
        <v>0</v>
      </c>
      <c r="AC20">
        <f t="shared" si="1"/>
        <v>40</v>
      </c>
      <c r="AD20">
        <f t="shared" si="2"/>
        <v>43</v>
      </c>
      <c r="AE20">
        <f t="shared" si="3"/>
        <v>91</v>
      </c>
      <c r="AF20">
        <f t="shared" si="4"/>
        <v>-24</v>
      </c>
      <c r="AG20">
        <f t="shared" si="15"/>
        <v>-18</v>
      </c>
      <c r="AH20">
        <f t="shared" si="5"/>
        <v>-18</v>
      </c>
      <c r="AI20">
        <f t="shared" si="6"/>
        <v>-12</v>
      </c>
      <c r="AJ20">
        <f t="shared" si="7"/>
        <v>55</v>
      </c>
      <c r="AK20">
        <f t="shared" si="8"/>
        <v>79</v>
      </c>
      <c r="AL20">
        <f t="shared" ca="1" si="9"/>
        <v>47</v>
      </c>
      <c r="AM20">
        <f t="shared" ca="1" si="10"/>
        <v>-20</v>
      </c>
      <c r="AN20">
        <f>ROUND(INDEX(Sheet2!T$2:'Sheet2'!T$569,MATCH($A20,Sheet2!$A$2:'Sheet2'!$A$531,0)),0)</f>
        <v>1</v>
      </c>
      <c r="AO20">
        <f t="shared" si="11"/>
        <v>45</v>
      </c>
      <c r="AP20">
        <f t="shared" si="12"/>
        <v>45</v>
      </c>
      <c r="AQ20">
        <f>INDEX(Sheet2!N$2:'Sheet2'!N$569,MATCH($A20,Sheet2!$A$2:'Sheet2'!$A$531,0))</f>
        <v>0</v>
      </c>
      <c r="AR20">
        <f t="shared" si="13"/>
        <v>0</v>
      </c>
      <c r="AS20">
        <f t="shared" si="16"/>
        <v>7</v>
      </c>
      <c r="AT20">
        <f t="shared" ca="1" si="14"/>
        <v>67</v>
      </c>
      <c r="AU20">
        <f t="shared" ca="1" si="17"/>
        <v>7</v>
      </c>
      <c r="AV20">
        <f t="shared" ca="1" si="18"/>
        <v>7</v>
      </c>
      <c r="AW20">
        <f t="shared" ca="1" si="19"/>
        <v>7</v>
      </c>
      <c r="AX20">
        <f t="shared" ca="1" si="20"/>
        <v>40</v>
      </c>
    </row>
    <row r="21" spans="1:50" x14ac:dyDescent="0.3">
      <c r="A21" t="s">
        <v>367</v>
      </c>
      <c r="B21">
        <v>1</v>
      </c>
      <c r="C21" t="s">
        <v>3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52</v>
      </c>
      <c r="S21">
        <v>76</v>
      </c>
      <c r="T21">
        <f>INDEX(Sheet1!C$2:'Sheet1'!C$569,MATCH($A21,Sheet1!$B$2:'Sheet1'!$B$569,0))</f>
        <v>2</v>
      </c>
      <c r="U21">
        <f>INDEX(Sheet1!D$2:'Sheet1'!D$569,MATCH($A21,Sheet1!$B$2:'Sheet1'!$B$569,0))</f>
        <v>10370370.5</v>
      </c>
      <c r="V21" t="e">
        <f>INDEX(Sheet2!C$2:'Sheet2'!C$569,MATCH($A21,Sheet2!$A$2:'Sheet2'!$A$531,0))</f>
        <v>#N/A</v>
      </c>
      <c r="W21" t="e">
        <f>INDEX(Sheet2!G$2:'Sheet2'!G$569,MATCH($A21,Sheet2!$A$2:'Sheet2'!$A$531,0))</f>
        <v>#N/A</v>
      </c>
      <c r="X21" t="e">
        <f>INDEX(Sheet2!M$2:'Sheet2'!M$569,MATCH($A21,Sheet2!$A$2:'Sheet2'!$A$531,0))</f>
        <v>#N/A</v>
      </c>
      <c r="Y21" t="e">
        <f>ROUND(INDEX(Sheet2!Q$2:'Sheet2'!Q$569,MATCH($A21,Sheet2!$A$2:'Sheet2'!$A$531,0)),0)-1</f>
        <v>#N/A</v>
      </c>
      <c r="Z21" t="e">
        <f>ROUND(INDEX(Sheet2!K$2:'Sheet2'!K$569,MATCH($A21,Sheet2!$A$2:'Sheet2'!$A$531,0)),0)</f>
        <v>#N/A</v>
      </c>
      <c r="AA21" t="e">
        <f t="shared" si="0"/>
        <v>#N/A</v>
      </c>
      <c r="AB21" t="e">
        <f>ROUND(INDEX(Sheet2!H$2:'Sheet2'!H$569,MATCH($A21,Sheet2!$A$2:'Sheet2'!$A$531,0)),0)</f>
        <v>#N/A</v>
      </c>
      <c r="AC21" t="e">
        <f t="shared" si="1"/>
        <v>#N/A</v>
      </c>
      <c r="AD21" t="e">
        <f t="shared" si="2"/>
        <v>#N/A</v>
      </c>
      <c r="AE21" t="e">
        <f t="shared" si="3"/>
        <v>#N/A</v>
      </c>
      <c r="AF21" t="e">
        <f t="shared" si="4"/>
        <v>#N/A</v>
      </c>
      <c r="AG21" t="e">
        <f t="shared" si="15"/>
        <v>#N/A</v>
      </c>
      <c r="AH21" t="e">
        <f t="shared" si="5"/>
        <v>#N/A</v>
      </c>
      <c r="AI21" t="e">
        <f t="shared" si="6"/>
        <v>#N/A</v>
      </c>
      <c r="AJ21" t="e">
        <f t="shared" si="7"/>
        <v>#N/A</v>
      </c>
      <c r="AK21" t="e">
        <f t="shared" si="8"/>
        <v>#N/A</v>
      </c>
      <c r="AL21" t="e">
        <f t="shared" ca="1" si="9"/>
        <v>#N/A</v>
      </c>
      <c r="AM21" t="e">
        <f t="shared" ca="1" si="10"/>
        <v>#N/A</v>
      </c>
      <c r="AN21" t="e">
        <f>ROUND(INDEX(Sheet2!T$2:'Sheet2'!T$569,MATCH($A21,Sheet2!$A$2:'Sheet2'!$A$531,0)),0)</f>
        <v>#N/A</v>
      </c>
      <c r="AO21" t="e">
        <f t="shared" si="11"/>
        <v>#N/A</v>
      </c>
      <c r="AP21" t="e">
        <f t="shared" si="12"/>
        <v>#N/A</v>
      </c>
      <c r="AQ21" t="e">
        <f>INDEX(Sheet2!N$2:'Sheet2'!N$569,MATCH($A21,Sheet2!$A$2:'Sheet2'!$A$531,0))</f>
        <v>#N/A</v>
      </c>
      <c r="AR21" t="e">
        <f t="shared" si="13"/>
        <v>#N/A</v>
      </c>
      <c r="AS21" t="e">
        <f t="shared" si="16"/>
        <v>#N/A</v>
      </c>
      <c r="AT21" t="e">
        <f t="shared" ca="1" si="14"/>
        <v>#N/A</v>
      </c>
      <c r="AU21" t="e">
        <f t="shared" ca="1" si="17"/>
        <v>#N/A</v>
      </c>
      <c r="AV21" t="e">
        <f t="shared" ca="1" si="18"/>
        <v>#N/A</v>
      </c>
      <c r="AW21">
        <f t="shared" ca="1" si="19"/>
        <v>76</v>
      </c>
      <c r="AX21">
        <f t="shared" ca="1" si="20"/>
        <v>76</v>
      </c>
    </row>
    <row r="22" spans="1:50" x14ac:dyDescent="0.3">
      <c r="A22" t="s">
        <v>184</v>
      </c>
      <c r="B22">
        <v>4</v>
      </c>
      <c r="C22" t="s">
        <v>3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74</v>
      </c>
      <c r="P22">
        <v>74</v>
      </c>
      <c r="Q22">
        <v>57</v>
      </c>
      <c r="R22">
        <v>86</v>
      </c>
      <c r="S22">
        <v>60</v>
      </c>
      <c r="T22">
        <f>INDEX(Sheet1!C$2:'Sheet1'!C$569,MATCH($A22,Sheet1!$B$2:'Sheet1'!$B$569,0))</f>
        <v>1</v>
      </c>
      <c r="U22">
        <f>INDEX(Sheet1!D$2:'Sheet1'!D$569,MATCH($A22,Sheet1!$B$2:'Sheet1'!$B$569,0))</f>
        <v>2393887</v>
      </c>
      <c r="V22">
        <f>INDEX(Sheet2!C$2:'Sheet2'!C$569,MATCH($A22,Sheet2!$A$2:'Sheet2'!$A$531,0))</f>
        <v>34</v>
      </c>
      <c r="W22">
        <f>INDEX(Sheet2!G$2:'Sheet2'!G$569,MATCH($A22,Sheet2!$A$2:'Sheet2'!$A$531,0))</f>
        <v>12.2</v>
      </c>
      <c r="X22">
        <f>INDEX(Sheet2!M$2:'Sheet2'!M$569,MATCH($A22,Sheet2!$A$2:'Sheet2'!$A$531,0))</f>
        <v>0</v>
      </c>
      <c r="Y22">
        <f>ROUND(INDEX(Sheet2!Q$2:'Sheet2'!Q$569,MATCH($A22,Sheet2!$A$2:'Sheet2'!$A$531,0)),0)-1</f>
        <v>99</v>
      </c>
      <c r="Z22">
        <f>ROUND(INDEX(Sheet2!K$2:'Sheet2'!K$569,MATCH($A22,Sheet2!$A$2:'Sheet2'!$A$531,0)),0)</f>
        <v>50</v>
      </c>
      <c r="AA22">
        <f t="shared" si="0"/>
        <v>81</v>
      </c>
      <c r="AB22">
        <f>ROUND(INDEX(Sheet2!H$2:'Sheet2'!H$569,MATCH($A22,Sheet2!$A$2:'Sheet2'!$A$531,0)),0)</f>
        <v>4</v>
      </c>
      <c r="AC22">
        <f t="shared" si="1"/>
        <v>52</v>
      </c>
      <c r="AD22">
        <f t="shared" si="2"/>
        <v>69</v>
      </c>
      <c r="AE22">
        <f t="shared" si="3"/>
        <v>79</v>
      </c>
      <c r="AF22">
        <f t="shared" si="4"/>
        <v>-5</v>
      </c>
      <c r="AG22">
        <f t="shared" si="15"/>
        <v>1</v>
      </c>
      <c r="AH22">
        <f t="shared" si="5"/>
        <v>1</v>
      </c>
      <c r="AI22">
        <f t="shared" si="6"/>
        <v>1</v>
      </c>
      <c r="AJ22">
        <f t="shared" si="7"/>
        <v>75</v>
      </c>
      <c r="AK22">
        <f t="shared" si="8"/>
        <v>73</v>
      </c>
      <c r="AL22">
        <f t="shared" ca="1" si="9"/>
        <v>65</v>
      </c>
      <c r="AM22">
        <f t="shared" ca="1" si="10"/>
        <v>-9</v>
      </c>
      <c r="AN22">
        <f>ROUND(INDEX(Sheet2!T$2:'Sheet2'!T$569,MATCH($A22,Sheet2!$A$2:'Sheet2'!$A$531,0)),0)</f>
        <v>5</v>
      </c>
      <c r="AO22">
        <f t="shared" si="11"/>
        <v>63</v>
      </c>
      <c r="AP22">
        <f t="shared" si="12"/>
        <v>63</v>
      </c>
      <c r="AQ22">
        <f>INDEX(Sheet2!N$2:'Sheet2'!N$569,MATCH($A22,Sheet2!$A$2:'Sheet2'!$A$531,0))</f>
        <v>0</v>
      </c>
      <c r="AR22">
        <f t="shared" si="13"/>
        <v>0</v>
      </c>
      <c r="AS22">
        <f t="shared" si="16"/>
        <v>7</v>
      </c>
      <c r="AT22">
        <f t="shared" ca="1" si="14"/>
        <v>49</v>
      </c>
      <c r="AU22">
        <f t="shared" ca="1" si="17"/>
        <v>47</v>
      </c>
      <c r="AV22">
        <f t="shared" ca="1" si="18"/>
        <v>47</v>
      </c>
      <c r="AW22">
        <f t="shared" ca="1" si="19"/>
        <v>47</v>
      </c>
      <c r="AX22">
        <f t="shared" ca="1" si="20"/>
        <v>47</v>
      </c>
    </row>
    <row r="23" spans="1:50" x14ac:dyDescent="0.3">
      <c r="A23" t="s">
        <v>319</v>
      </c>
      <c r="B23">
        <v>2</v>
      </c>
      <c r="C23" t="s">
        <v>3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80</v>
      </c>
      <c r="P23">
        <v>80</v>
      </c>
      <c r="Q23">
        <v>73</v>
      </c>
      <c r="R23">
        <v>68</v>
      </c>
      <c r="S23">
        <v>73</v>
      </c>
      <c r="T23">
        <f>INDEX(Sheet1!C$2:'Sheet1'!C$569,MATCH($A23,Sheet1!$B$2:'Sheet1'!$B$569,0))</f>
        <v>5</v>
      </c>
      <c r="U23">
        <f>INDEX(Sheet1!D$2:'Sheet1'!D$569,MATCH($A23,Sheet1!$B$2:'Sheet1'!$B$569,0))</f>
        <v>29333450</v>
      </c>
      <c r="V23">
        <f>INDEX(Sheet2!C$2:'Sheet2'!C$569,MATCH($A23,Sheet2!$A$2:'Sheet2'!$A$531,0))</f>
        <v>24</v>
      </c>
      <c r="W23">
        <f>INDEX(Sheet2!G$2:'Sheet2'!G$569,MATCH($A23,Sheet2!$A$2:'Sheet2'!$A$531,0))</f>
        <v>34.799999999999997</v>
      </c>
      <c r="X23">
        <f>INDEX(Sheet2!M$2:'Sheet2'!M$569,MATCH($A23,Sheet2!$A$2:'Sheet2'!$A$531,0))</f>
        <v>4.8</v>
      </c>
      <c r="Y23">
        <f>ROUND(INDEX(Sheet2!Q$2:'Sheet2'!Q$569,MATCH($A23,Sheet2!$A$2:'Sheet2'!$A$531,0)),0)-1</f>
        <v>69</v>
      </c>
      <c r="Z23">
        <f>ROUND(INDEX(Sheet2!K$2:'Sheet2'!K$569,MATCH($A23,Sheet2!$A$2:'Sheet2'!$A$531,0)),0)</f>
        <v>41</v>
      </c>
      <c r="AA23">
        <f t="shared" si="0"/>
        <v>71</v>
      </c>
      <c r="AB23">
        <f>ROUND(INDEX(Sheet2!H$2:'Sheet2'!H$569,MATCH($A23,Sheet2!$A$2:'Sheet2'!$A$531,0)),0)</f>
        <v>18</v>
      </c>
      <c r="AC23">
        <f t="shared" si="1"/>
        <v>93</v>
      </c>
      <c r="AD23">
        <f t="shared" si="2"/>
        <v>81</v>
      </c>
      <c r="AE23">
        <f t="shared" si="3"/>
        <v>79</v>
      </c>
      <c r="AF23">
        <f t="shared" si="4"/>
        <v>1</v>
      </c>
      <c r="AG23">
        <f t="shared" si="15"/>
        <v>7</v>
      </c>
      <c r="AH23">
        <f t="shared" si="5"/>
        <v>7</v>
      </c>
      <c r="AI23">
        <f t="shared" si="6"/>
        <v>7</v>
      </c>
      <c r="AJ23">
        <f t="shared" si="7"/>
        <v>87</v>
      </c>
      <c r="AK23">
        <f t="shared" si="8"/>
        <v>73</v>
      </c>
      <c r="AL23">
        <f t="shared" ca="1" si="9"/>
        <v>78.333333333333329</v>
      </c>
      <c r="AM23">
        <f t="shared" ca="1" si="10"/>
        <v>-1.6666666666666714</v>
      </c>
      <c r="AN23">
        <f>ROUND(INDEX(Sheet2!T$2:'Sheet2'!T$569,MATCH($A23,Sheet2!$A$2:'Sheet2'!$A$531,0)),0)</f>
        <v>5</v>
      </c>
      <c r="AO23">
        <f t="shared" si="11"/>
        <v>63</v>
      </c>
      <c r="AP23">
        <f t="shared" si="12"/>
        <v>63</v>
      </c>
      <c r="AQ23">
        <f>INDEX(Sheet2!N$2:'Sheet2'!N$569,MATCH($A23,Sheet2!$A$2:'Sheet2'!$A$531,0))</f>
        <v>33.9</v>
      </c>
      <c r="AR23">
        <f t="shared" si="13"/>
        <v>67.8</v>
      </c>
      <c r="AS23">
        <f t="shared" si="16"/>
        <v>74.8</v>
      </c>
      <c r="AT23">
        <f t="shared" ca="1" si="14"/>
        <v>73</v>
      </c>
      <c r="AU23">
        <f t="shared" ca="1" si="17"/>
        <v>75</v>
      </c>
      <c r="AV23">
        <f t="shared" ca="1" si="18"/>
        <v>75</v>
      </c>
      <c r="AW23">
        <f t="shared" ca="1" si="19"/>
        <v>75</v>
      </c>
      <c r="AX23">
        <f t="shared" ca="1" si="20"/>
        <v>75</v>
      </c>
    </row>
    <row r="24" spans="1:50" x14ac:dyDescent="0.3">
      <c r="A24" t="s">
        <v>434</v>
      </c>
      <c r="B24">
        <v>1</v>
      </c>
      <c r="C24" t="s">
        <v>3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69</v>
      </c>
      <c r="P24">
        <v>69</v>
      </c>
      <c r="Q24">
        <v>69</v>
      </c>
      <c r="R24">
        <v>49</v>
      </c>
      <c r="S24">
        <v>69</v>
      </c>
      <c r="T24">
        <f>INDEX(Sheet1!C$2:'Sheet1'!C$569,MATCH($A24,Sheet1!$B$2:'Sheet1'!$B$569,0))</f>
        <v>4</v>
      </c>
      <c r="U24">
        <f>INDEX(Sheet1!D$2:'Sheet1'!D$569,MATCH($A24,Sheet1!$B$2:'Sheet1'!$B$569,0))</f>
        <v>996270</v>
      </c>
      <c r="V24">
        <f>INDEX(Sheet2!C$2:'Sheet2'!C$569,MATCH($A24,Sheet2!$A$2:'Sheet2'!$A$531,0))</f>
        <v>19</v>
      </c>
      <c r="W24">
        <f>INDEX(Sheet2!G$2:'Sheet2'!G$569,MATCH($A24,Sheet2!$A$2:'Sheet2'!$A$531,0))</f>
        <v>7</v>
      </c>
      <c r="X24">
        <f>INDEX(Sheet2!M$2:'Sheet2'!M$569,MATCH($A24,Sheet2!$A$2:'Sheet2'!$A$531,0))</f>
        <v>1.5</v>
      </c>
      <c r="Y24">
        <f>ROUND(INDEX(Sheet2!Q$2:'Sheet2'!Q$569,MATCH($A24,Sheet2!$A$2:'Sheet2'!$A$531,0)),0)-1</f>
        <v>55</v>
      </c>
      <c r="Z24">
        <f>ROUND(INDEX(Sheet2!K$2:'Sheet2'!K$569,MATCH($A24,Sheet2!$A$2:'Sheet2'!$A$531,0)),0)</f>
        <v>44</v>
      </c>
      <c r="AA24">
        <f t="shared" si="0"/>
        <v>74</v>
      </c>
      <c r="AB24">
        <f>ROUND(INDEX(Sheet2!H$2:'Sheet2'!H$569,MATCH($A24,Sheet2!$A$2:'Sheet2'!$A$531,0)),0)</f>
        <v>4</v>
      </c>
      <c r="AC24">
        <f t="shared" si="1"/>
        <v>52</v>
      </c>
      <c r="AD24">
        <f t="shared" si="2"/>
        <v>65</v>
      </c>
      <c r="AE24">
        <f t="shared" si="3"/>
        <v>73</v>
      </c>
      <c r="AF24">
        <f t="shared" si="4"/>
        <v>-4</v>
      </c>
      <c r="AG24">
        <f t="shared" si="15"/>
        <v>2</v>
      </c>
      <c r="AH24">
        <f t="shared" si="5"/>
        <v>2</v>
      </c>
      <c r="AI24">
        <f t="shared" si="6"/>
        <v>2</v>
      </c>
      <c r="AJ24">
        <f t="shared" si="7"/>
        <v>71</v>
      </c>
      <c r="AK24">
        <f t="shared" si="8"/>
        <v>67</v>
      </c>
      <c r="AL24">
        <f t="shared" ca="1" si="9"/>
        <v>71.333333333333329</v>
      </c>
      <c r="AM24">
        <f t="shared" ca="1" si="10"/>
        <v>2.3333333333333286</v>
      </c>
      <c r="AN24">
        <f>ROUND(INDEX(Sheet2!T$2:'Sheet2'!T$569,MATCH($A24,Sheet2!$A$2:'Sheet2'!$A$531,0)),0)</f>
        <v>1</v>
      </c>
      <c r="AO24">
        <f t="shared" si="11"/>
        <v>45</v>
      </c>
      <c r="AP24">
        <f t="shared" si="12"/>
        <v>45</v>
      </c>
      <c r="AQ24">
        <f>INDEX(Sheet2!N$2:'Sheet2'!N$569,MATCH($A24,Sheet2!$A$2:'Sheet2'!$A$531,0))</f>
        <v>34.5</v>
      </c>
      <c r="AR24">
        <f t="shared" si="13"/>
        <v>69</v>
      </c>
      <c r="AS24">
        <f t="shared" si="16"/>
        <v>76</v>
      </c>
      <c r="AT24">
        <f t="shared" ca="1" si="14"/>
        <v>69</v>
      </c>
      <c r="AU24">
        <f t="shared" ca="1" si="17"/>
        <v>76</v>
      </c>
      <c r="AV24">
        <f t="shared" ca="1" si="18"/>
        <v>76</v>
      </c>
      <c r="AW24">
        <f t="shared" ca="1" si="19"/>
        <v>76</v>
      </c>
      <c r="AX24">
        <f t="shared" ca="1" si="20"/>
        <v>76</v>
      </c>
    </row>
    <row r="25" spans="1:50" x14ac:dyDescent="0.3">
      <c r="A25" t="s">
        <v>230</v>
      </c>
      <c r="B25">
        <v>4</v>
      </c>
      <c r="C25" t="s">
        <v>3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67</v>
      </c>
      <c r="P25">
        <v>67</v>
      </c>
      <c r="Q25">
        <v>53</v>
      </c>
      <c r="R25">
        <v>83</v>
      </c>
      <c r="S25">
        <v>56</v>
      </c>
      <c r="T25" t="e">
        <f>INDEX(Sheet1!C$2:'Sheet1'!C$569,MATCH($A25,Sheet1!$B$2:'Sheet1'!$B$569,0))</f>
        <v>#N/A</v>
      </c>
      <c r="U25" t="e">
        <f>INDEX(Sheet1!D$2:'Sheet1'!D$569,MATCH($A25,Sheet1!$B$2:'Sheet1'!$B$569,0))</f>
        <v>#N/A</v>
      </c>
      <c r="V25">
        <f>INDEX(Sheet2!C$2:'Sheet2'!C$569,MATCH($A25,Sheet2!$A$2:'Sheet2'!$A$531,0))</f>
        <v>24</v>
      </c>
      <c r="W25">
        <f>INDEX(Sheet2!G$2:'Sheet2'!G$569,MATCH($A25,Sheet2!$A$2:'Sheet2'!$A$531,0))</f>
        <v>7.4</v>
      </c>
      <c r="X25">
        <f>INDEX(Sheet2!M$2:'Sheet2'!M$569,MATCH($A25,Sheet2!$A$2:'Sheet2'!$A$531,0))</f>
        <v>0</v>
      </c>
      <c r="Y25">
        <f>ROUND(INDEX(Sheet2!Q$2:'Sheet2'!Q$569,MATCH($A25,Sheet2!$A$2:'Sheet2'!$A$531,0)),0)-1</f>
        <v>49</v>
      </c>
      <c r="Z25">
        <f>ROUND(INDEX(Sheet2!K$2:'Sheet2'!K$569,MATCH($A25,Sheet2!$A$2:'Sheet2'!$A$531,0)),0)</f>
        <v>20</v>
      </c>
      <c r="AA25">
        <f t="shared" si="0"/>
        <v>46</v>
      </c>
      <c r="AB25">
        <f>ROUND(INDEX(Sheet2!H$2:'Sheet2'!H$569,MATCH($A25,Sheet2!$A$2:'Sheet2'!$A$531,0)),0)</f>
        <v>2</v>
      </c>
      <c r="AC25">
        <f t="shared" si="1"/>
        <v>46</v>
      </c>
      <c r="AD25">
        <f t="shared" si="2"/>
        <v>53</v>
      </c>
      <c r="AE25">
        <f t="shared" si="3"/>
        <v>81</v>
      </c>
      <c r="AF25">
        <f t="shared" si="4"/>
        <v>-14</v>
      </c>
      <c r="AG25">
        <f t="shared" si="15"/>
        <v>-8</v>
      </c>
      <c r="AH25">
        <f t="shared" si="5"/>
        <v>-8</v>
      </c>
      <c r="AI25">
        <f t="shared" si="6"/>
        <v>-8</v>
      </c>
      <c r="AJ25">
        <f t="shared" si="7"/>
        <v>59</v>
      </c>
      <c r="AK25">
        <f t="shared" si="8"/>
        <v>75</v>
      </c>
      <c r="AL25">
        <f t="shared" ca="1" si="9"/>
        <v>60.333333333333336</v>
      </c>
      <c r="AM25">
        <f t="shared" ca="1" si="10"/>
        <v>-6.6666666666666643</v>
      </c>
      <c r="AN25">
        <f>ROUND(INDEX(Sheet2!T$2:'Sheet2'!T$569,MATCH($A25,Sheet2!$A$2:'Sheet2'!$A$531,0)),0)</f>
        <v>2</v>
      </c>
      <c r="AO25">
        <f t="shared" si="11"/>
        <v>49</v>
      </c>
      <c r="AP25">
        <f t="shared" si="12"/>
        <v>49</v>
      </c>
      <c r="AQ25">
        <f>INDEX(Sheet2!N$2:'Sheet2'!N$569,MATCH($A25,Sheet2!$A$2:'Sheet2'!$A$531,0))</f>
        <v>0</v>
      </c>
      <c r="AR25">
        <f t="shared" si="13"/>
        <v>0</v>
      </c>
      <c r="AS25">
        <f t="shared" si="16"/>
        <v>7</v>
      </c>
      <c r="AT25">
        <f t="shared" ca="1" si="14"/>
        <v>47</v>
      </c>
      <c r="AU25">
        <f t="shared" ca="1" si="17"/>
        <v>47</v>
      </c>
      <c r="AV25">
        <f t="shared" ca="1" si="18"/>
        <v>47</v>
      </c>
      <c r="AW25">
        <f t="shared" ca="1" si="19"/>
        <v>47</v>
      </c>
      <c r="AX25">
        <f t="shared" ca="1" si="20"/>
        <v>47</v>
      </c>
    </row>
    <row r="26" spans="1:50" x14ac:dyDescent="0.3">
      <c r="A26" t="s">
        <v>112</v>
      </c>
      <c r="B26">
        <v>4</v>
      </c>
      <c r="C26" t="s">
        <v>3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75</v>
      </c>
      <c r="P26">
        <v>75</v>
      </c>
      <c r="Q26">
        <v>57</v>
      </c>
      <c r="R26">
        <v>87</v>
      </c>
      <c r="S26">
        <v>60</v>
      </c>
      <c r="T26">
        <f>INDEX(Sheet1!C$2:'Sheet1'!C$569,MATCH($A26,Sheet1!$B$2:'Sheet1'!$B$569,0))</f>
        <v>3</v>
      </c>
      <c r="U26">
        <f>INDEX(Sheet1!D$2:'Sheet1'!D$569,MATCH($A26,Sheet1!$B$2:'Sheet1'!$B$569,0))</f>
        <v>1411520</v>
      </c>
      <c r="V26">
        <f>INDEX(Sheet2!C$2:'Sheet2'!C$569,MATCH($A26,Sheet2!$A$2:'Sheet2'!$A$531,0))</f>
        <v>22</v>
      </c>
      <c r="W26">
        <f>INDEX(Sheet2!G$2:'Sheet2'!G$569,MATCH($A26,Sheet2!$A$2:'Sheet2'!$A$531,0))</f>
        <v>18.3</v>
      </c>
      <c r="X26">
        <f>INDEX(Sheet2!M$2:'Sheet2'!M$569,MATCH($A26,Sheet2!$A$2:'Sheet2'!$A$531,0))</f>
        <v>0</v>
      </c>
      <c r="Y26">
        <f>ROUND(INDEX(Sheet2!Q$2:'Sheet2'!Q$569,MATCH($A26,Sheet2!$A$2:'Sheet2'!$A$531,0)),0)-1</f>
        <v>70</v>
      </c>
      <c r="Z26">
        <f>ROUND(INDEX(Sheet2!K$2:'Sheet2'!K$569,MATCH($A26,Sheet2!$A$2:'Sheet2'!$A$531,0)),0)</f>
        <v>55</v>
      </c>
      <c r="AA26">
        <f t="shared" si="0"/>
        <v>87</v>
      </c>
      <c r="AB26">
        <f>ROUND(INDEX(Sheet2!H$2:'Sheet2'!H$569,MATCH($A26,Sheet2!$A$2:'Sheet2'!$A$531,0)),0)</f>
        <v>8</v>
      </c>
      <c r="AC26">
        <f t="shared" si="1"/>
        <v>64</v>
      </c>
      <c r="AD26">
        <f t="shared" si="2"/>
        <v>75</v>
      </c>
      <c r="AE26">
        <f t="shared" si="3"/>
        <v>75</v>
      </c>
      <c r="AF26">
        <f t="shared" si="4"/>
        <v>0</v>
      </c>
      <c r="AG26">
        <f t="shared" si="15"/>
        <v>6</v>
      </c>
      <c r="AH26">
        <f t="shared" si="5"/>
        <v>6</v>
      </c>
      <c r="AI26">
        <f t="shared" si="6"/>
        <v>6</v>
      </c>
      <c r="AJ26">
        <f t="shared" si="7"/>
        <v>81</v>
      </c>
      <c r="AK26">
        <f t="shared" si="8"/>
        <v>69</v>
      </c>
      <c r="AL26">
        <f t="shared" ca="1" si="9"/>
        <v>65.333333333333329</v>
      </c>
      <c r="AM26">
        <f t="shared" ca="1" si="10"/>
        <v>-9.6666666666666714</v>
      </c>
      <c r="AN26">
        <f>ROUND(INDEX(Sheet2!T$2:'Sheet2'!T$569,MATCH($A26,Sheet2!$A$2:'Sheet2'!$A$531,0)),0)</f>
        <v>5</v>
      </c>
      <c r="AO26">
        <f t="shared" si="11"/>
        <v>63</v>
      </c>
      <c r="AP26">
        <f t="shared" si="12"/>
        <v>63</v>
      </c>
      <c r="AQ26">
        <f>INDEX(Sheet2!N$2:'Sheet2'!N$569,MATCH($A26,Sheet2!$A$2:'Sheet2'!$A$531,0))</f>
        <v>0</v>
      </c>
      <c r="AR26">
        <f t="shared" si="13"/>
        <v>0</v>
      </c>
      <c r="AS26">
        <f t="shared" si="16"/>
        <v>7</v>
      </c>
      <c r="AT26">
        <f t="shared" ca="1" si="14"/>
        <v>45</v>
      </c>
      <c r="AU26">
        <f t="shared" ca="1" si="17"/>
        <v>46</v>
      </c>
      <c r="AV26">
        <f t="shared" ca="1" si="18"/>
        <v>46</v>
      </c>
      <c r="AW26">
        <f t="shared" ca="1" si="19"/>
        <v>46</v>
      </c>
      <c r="AX26">
        <f t="shared" ca="1" si="20"/>
        <v>46</v>
      </c>
    </row>
    <row r="27" spans="1:50" x14ac:dyDescent="0.3">
      <c r="A27" t="s">
        <v>339</v>
      </c>
      <c r="B27">
        <v>3</v>
      </c>
      <c r="C27" t="s">
        <v>3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94</v>
      </c>
      <c r="P27">
        <v>94</v>
      </c>
      <c r="Q27">
        <v>72</v>
      </c>
      <c r="R27">
        <v>92</v>
      </c>
      <c r="S27">
        <v>76</v>
      </c>
      <c r="T27">
        <f>INDEX(Sheet1!C$2:'Sheet1'!C$569,MATCH($A27,Sheet1!$B$2:'Sheet1'!$B$569,0))</f>
        <v>3</v>
      </c>
      <c r="U27">
        <f>INDEX(Sheet1!D$2:'Sheet1'!D$569,MATCH($A27,Sheet1!$B$2:'Sheet1'!$B$569,0))</f>
        <v>17509094</v>
      </c>
      <c r="V27">
        <f>INDEX(Sheet2!C$2:'Sheet2'!C$569,MATCH($A27,Sheet2!$A$2:'Sheet2'!$A$531,0))</f>
        <v>26</v>
      </c>
      <c r="W27">
        <f>INDEX(Sheet2!G$2:'Sheet2'!G$569,MATCH($A27,Sheet2!$A$2:'Sheet2'!$A$531,0))</f>
        <v>33</v>
      </c>
      <c r="X27">
        <f>INDEX(Sheet2!M$2:'Sheet2'!M$569,MATCH($A27,Sheet2!$A$2:'Sheet2'!$A$531,0))</f>
        <v>2.6</v>
      </c>
      <c r="Y27">
        <f>ROUND(INDEX(Sheet2!Q$2:'Sheet2'!Q$569,MATCH($A27,Sheet2!$A$2:'Sheet2'!$A$531,0)),0)-1</f>
        <v>78</v>
      </c>
      <c r="Z27">
        <f>ROUND(INDEX(Sheet2!K$2:'Sheet2'!K$569,MATCH($A27,Sheet2!$A$2:'Sheet2'!$A$531,0)),0)</f>
        <v>52</v>
      </c>
      <c r="AA27">
        <f t="shared" si="0"/>
        <v>84</v>
      </c>
      <c r="AB27">
        <f>ROUND(INDEX(Sheet2!H$2:'Sheet2'!H$569,MATCH($A27,Sheet2!$A$2:'Sheet2'!$A$531,0)),0)</f>
        <v>26</v>
      </c>
      <c r="AC27">
        <f t="shared" si="1"/>
        <v>117</v>
      </c>
      <c r="AD27">
        <f t="shared" si="2"/>
        <v>98</v>
      </c>
      <c r="AE27">
        <f t="shared" si="3"/>
        <v>90</v>
      </c>
      <c r="AF27">
        <f t="shared" si="4"/>
        <v>4</v>
      </c>
      <c r="AG27">
        <f t="shared" si="15"/>
        <v>10</v>
      </c>
      <c r="AH27">
        <f t="shared" si="5"/>
        <v>10</v>
      </c>
      <c r="AI27">
        <f t="shared" si="6"/>
        <v>10</v>
      </c>
      <c r="AJ27">
        <f t="shared" si="7"/>
        <v>99</v>
      </c>
      <c r="AK27">
        <f t="shared" si="8"/>
        <v>84</v>
      </c>
      <c r="AL27">
        <f t="shared" ca="1" si="9"/>
        <v>87</v>
      </c>
      <c r="AM27">
        <f t="shared" ca="1" si="10"/>
        <v>-7</v>
      </c>
      <c r="AN27">
        <f>ROUND(INDEX(Sheet2!T$2:'Sheet2'!T$569,MATCH($A27,Sheet2!$A$2:'Sheet2'!$A$531,0)),0)</f>
        <v>12</v>
      </c>
      <c r="AO27">
        <f t="shared" si="11"/>
        <v>94</v>
      </c>
      <c r="AP27">
        <f t="shared" si="12"/>
        <v>94</v>
      </c>
      <c r="AQ27">
        <f>INDEX(Sheet2!N$2:'Sheet2'!N$569,MATCH($A27,Sheet2!$A$2:'Sheet2'!$A$531,0))</f>
        <v>33.1</v>
      </c>
      <c r="AR27">
        <f t="shared" si="13"/>
        <v>66.2</v>
      </c>
      <c r="AS27">
        <f t="shared" si="16"/>
        <v>73.2</v>
      </c>
      <c r="AT27">
        <f t="shared" ca="1" si="14"/>
        <v>72</v>
      </c>
      <c r="AU27">
        <f t="shared" ca="1" si="17"/>
        <v>73</v>
      </c>
      <c r="AV27">
        <f t="shared" ca="1" si="18"/>
        <v>73</v>
      </c>
      <c r="AW27">
        <f t="shared" ca="1" si="19"/>
        <v>73</v>
      </c>
      <c r="AX27">
        <f t="shared" ca="1" si="20"/>
        <v>73</v>
      </c>
    </row>
    <row r="28" spans="1:50" x14ac:dyDescent="0.3">
      <c r="A28" t="s">
        <v>325</v>
      </c>
      <c r="B28">
        <v>3</v>
      </c>
      <c r="C28" t="s">
        <v>3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73</v>
      </c>
      <c r="P28">
        <v>73</v>
      </c>
      <c r="Q28">
        <v>59</v>
      </c>
      <c r="R28">
        <v>81</v>
      </c>
      <c r="S28">
        <v>62</v>
      </c>
      <c r="T28">
        <f>INDEX(Sheet1!C$2:'Sheet1'!C$569,MATCH($A28,Sheet1!$B$2:'Sheet1'!$B$569,0))</f>
        <v>1</v>
      </c>
      <c r="U28">
        <f>INDEX(Sheet1!D$2:'Sheet1'!D$569,MATCH($A28,Sheet1!$B$2:'Sheet1'!$B$569,0))</f>
        <v>5750000</v>
      </c>
      <c r="V28">
        <f>INDEX(Sheet2!C$2:'Sheet2'!C$569,MATCH($A28,Sheet2!$A$2:'Sheet2'!$A$531,0))</f>
        <v>33</v>
      </c>
      <c r="W28">
        <f>INDEX(Sheet2!G$2:'Sheet2'!G$569,MATCH($A28,Sheet2!$A$2:'Sheet2'!$A$531,0))</f>
        <v>16.600000000000001</v>
      </c>
      <c r="X28">
        <f>INDEX(Sheet2!M$2:'Sheet2'!M$569,MATCH($A28,Sheet2!$A$2:'Sheet2'!$A$531,0))</f>
        <v>3.3</v>
      </c>
      <c r="Y28">
        <f>ROUND(INDEX(Sheet2!Q$2:'Sheet2'!Q$569,MATCH($A28,Sheet2!$A$2:'Sheet2'!$A$531,0)),0)-1</f>
        <v>77</v>
      </c>
      <c r="Z28">
        <f>ROUND(INDEX(Sheet2!K$2:'Sheet2'!K$569,MATCH($A28,Sheet2!$A$2:'Sheet2'!$A$531,0)),0)</f>
        <v>38</v>
      </c>
      <c r="AA28">
        <f t="shared" si="0"/>
        <v>67</v>
      </c>
      <c r="AB28">
        <f>ROUND(INDEX(Sheet2!H$2:'Sheet2'!H$569,MATCH($A28,Sheet2!$A$2:'Sheet2'!$A$531,0)),0)</f>
        <v>5</v>
      </c>
      <c r="AC28">
        <f t="shared" si="1"/>
        <v>55</v>
      </c>
      <c r="AD28">
        <f t="shared" si="2"/>
        <v>65</v>
      </c>
      <c r="AE28">
        <f t="shared" si="3"/>
        <v>81</v>
      </c>
      <c r="AF28">
        <f t="shared" si="4"/>
        <v>-8</v>
      </c>
      <c r="AG28">
        <f t="shared" si="15"/>
        <v>-2</v>
      </c>
      <c r="AH28">
        <f t="shared" si="5"/>
        <v>-2</v>
      </c>
      <c r="AI28">
        <f t="shared" si="6"/>
        <v>-2</v>
      </c>
      <c r="AJ28">
        <f t="shared" si="7"/>
        <v>71</v>
      </c>
      <c r="AK28">
        <f t="shared" si="8"/>
        <v>75</v>
      </c>
      <c r="AL28">
        <f t="shared" ca="1" si="9"/>
        <v>76</v>
      </c>
      <c r="AM28">
        <f t="shared" ca="1" si="10"/>
        <v>3</v>
      </c>
      <c r="AN28">
        <f>ROUND(INDEX(Sheet2!T$2:'Sheet2'!T$569,MATCH($A28,Sheet2!$A$2:'Sheet2'!$A$531,0)),0)</f>
        <v>3</v>
      </c>
      <c r="AO28">
        <f t="shared" si="11"/>
        <v>54</v>
      </c>
      <c r="AP28">
        <f t="shared" si="12"/>
        <v>54</v>
      </c>
      <c r="AQ28">
        <f>INDEX(Sheet2!N$2:'Sheet2'!N$569,MATCH($A28,Sheet2!$A$2:'Sheet2'!$A$531,0))</f>
        <v>37.700000000000003</v>
      </c>
      <c r="AR28">
        <f t="shared" si="13"/>
        <v>75.400000000000006</v>
      </c>
      <c r="AS28">
        <f t="shared" si="16"/>
        <v>82.4</v>
      </c>
      <c r="AT28">
        <f t="shared" ca="1" si="14"/>
        <v>59</v>
      </c>
      <c r="AU28">
        <f t="shared" ca="1" si="17"/>
        <v>82</v>
      </c>
      <c r="AV28">
        <f t="shared" ca="1" si="18"/>
        <v>82</v>
      </c>
      <c r="AW28">
        <f t="shared" ca="1" si="19"/>
        <v>82</v>
      </c>
      <c r="AX28">
        <f t="shared" ca="1" si="20"/>
        <v>82</v>
      </c>
    </row>
    <row r="29" spans="1:50" x14ac:dyDescent="0.3">
      <c r="A29" t="s">
        <v>93</v>
      </c>
      <c r="B29">
        <v>1</v>
      </c>
      <c r="C29" t="s">
        <v>3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71</v>
      </c>
      <c r="P29">
        <v>71</v>
      </c>
      <c r="Q29">
        <v>71</v>
      </c>
      <c r="R29">
        <v>50</v>
      </c>
      <c r="S29">
        <v>71</v>
      </c>
      <c r="T29">
        <f>INDEX(Sheet1!C$2:'Sheet1'!C$569,MATCH($A29,Sheet1!$B$2:'Sheet1'!$B$569,0))</f>
        <v>2</v>
      </c>
      <c r="U29">
        <f>INDEX(Sheet1!D$2:'Sheet1'!D$569,MATCH($A29,Sheet1!$B$2:'Sheet1'!$B$569,0))</f>
        <v>1468807</v>
      </c>
      <c r="V29">
        <f>INDEX(Sheet2!C$2:'Sheet2'!C$569,MATCH($A29,Sheet2!$A$2:'Sheet2'!$A$531,0))</f>
        <v>22</v>
      </c>
      <c r="W29">
        <f>INDEX(Sheet2!G$2:'Sheet2'!G$569,MATCH($A29,Sheet2!$A$2:'Sheet2'!$A$531,0))</f>
        <v>14.5</v>
      </c>
      <c r="X29">
        <f>INDEX(Sheet2!M$2:'Sheet2'!M$569,MATCH($A29,Sheet2!$A$2:'Sheet2'!$A$531,0))</f>
        <v>1.6</v>
      </c>
      <c r="Y29">
        <f>ROUND(INDEX(Sheet2!Q$2:'Sheet2'!Q$569,MATCH($A29,Sheet2!$A$2:'Sheet2'!$A$531,0)),0)-1</f>
        <v>65</v>
      </c>
      <c r="Z29">
        <f>ROUND(INDEX(Sheet2!K$2:'Sheet2'!K$569,MATCH($A29,Sheet2!$A$2:'Sheet2'!$A$531,0)),0)</f>
        <v>42</v>
      </c>
      <c r="AA29">
        <f t="shared" si="0"/>
        <v>72</v>
      </c>
      <c r="AB29">
        <f>ROUND(INDEX(Sheet2!H$2:'Sheet2'!H$569,MATCH($A29,Sheet2!$A$2:'Sheet2'!$A$531,0)),0)</f>
        <v>7</v>
      </c>
      <c r="AC29">
        <f t="shared" si="1"/>
        <v>61</v>
      </c>
      <c r="AD29">
        <f t="shared" si="2"/>
        <v>68</v>
      </c>
      <c r="AE29">
        <f t="shared" si="3"/>
        <v>74</v>
      </c>
      <c r="AF29">
        <f t="shared" si="4"/>
        <v>-3</v>
      </c>
      <c r="AG29">
        <f t="shared" si="15"/>
        <v>3</v>
      </c>
      <c r="AH29">
        <f t="shared" si="5"/>
        <v>3</v>
      </c>
      <c r="AI29">
        <f t="shared" si="6"/>
        <v>3</v>
      </c>
      <c r="AJ29">
        <f t="shared" si="7"/>
        <v>74</v>
      </c>
      <c r="AK29">
        <f t="shared" si="8"/>
        <v>68</v>
      </c>
      <c r="AL29">
        <f t="shared" ca="1" si="9"/>
        <v>76</v>
      </c>
      <c r="AM29">
        <f t="shared" ca="1" si="10"/>
        <v>5</v>
      </c>
      <c r="AN29">
        <f>ROUND(INDEX(Sheet2!T$2:'Sheet2'!T$569,MATCH($A29,Sheet2!$A$2:'Sheet2'!$A$531,0)),0)</f>
        <v>2</v>
      </c>
      <c r="AO29">
        <f t="shared" si="11"/>
        <v>49</v>
      </c>
      <c r="AP29">
        <f t="shared" si="12"/>
        <v>49</v>
      </c>
      <c r="AQ29">
        <f>INDEX(Sheet2!N$2:'Sheet2'!N$569,MATCH($A29,Sheet2!$A$2:'Sheet2'!$A$531,0))</f>
        <v>39.6</v>
      </c>
      <c r="AR29">
        <f t="shared" si="13"/>
        <v>79.2</v>
      </c>
      <c r="AS29">
        <f t="shared" si="16"/>
        <v>86.2</v>
      </c>
      <c r="AT29">
        <f t="shared" ca="1" si="14"/>
        <v>71</v>
      </c>
      <c r="AU29">
        <f t="shared" ca="1" si="17"/>
        <v>86</v>
      </c>
      <c r="AV29">
        <f t="shared" ca="1" si="18"/>
        <v>86</v>
      </c>
      <c r="AW29">
        <f t="shared" ca="1" si="19"/>
        <v>86</v>
      </c>
      <c r="AX29">
        <f t="shared" ca="1" si="20"/>
        <v>86</v>
      </c>
    </row>
    <row r="30" spans="1:50" x14ac:dyDescent="0.3">
      <c r="A30" t="s">
        <v>42</v>
      </c>
      <c r="B30">
        <v>4</v>
      </c>
      <c r="C30" t="s">
        <v>3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75</v>
      </c>
      <c r="P30">
        <v>75</v>
      </c>
      <c r="Q30">
        <v>57</v>
      </c>
      <c r="R30">
        <v>87</v>
      </c>
      <c r="S30">
        <v>60</v>
      </c>
      <c r="T30">
        <f>INDEX(Sheet1!C$2:'Sheet1'!C$569,MATCH($A30,Sheet1!$B$2:'Sheet1'!$B$569,0))</f>
        <v>2</v>
      </c>
      <c r="U30">
        <f>INDEX(Sheet1!D$2:'Sheet1'!D$569,MATCH($A30,Sheet1!$B$2:'Sheet1'!$B$569,0))</f>
        <v>2596800</v>
      </c>
      <c r="V30">
        <f>INDEX(Sheet2!C$2:'Sheet2'!C$569,MATCH($A30,Sheet2!$A$2:'Sheet2'!$A$531,0))</f>
        <v>32</v>
      </c>
      <c r="W30">
        <f>INDEX(Sheet2!G$2:'Sheet2'!G$569,MATCH($A30,Sheet2!$A$2:'Sheet2'!$A$531,0))</f>
        <v>16.100000000000001</v>
      </c>
      <c r="X30">
        <f>INDEX(Sheet2!M$2:'Sheet2'!M$569,MATCH($A30,Sheet2!$A$2:'Sheet2'!$A$531,0))</f>
        <v>1.2</v>
      </c>
      <c r="Y30">
        <f>ROUND(INDEX(Sheet2!Q$2:'Sheet2'!Q$569,MATCH($A30,Sheet2!$A$2:'Sheet2'!$A$531,0)),0)-1</f>
        <v>85</v>
      </c>
      <c r="Z30">
        <f>ROUND(INDEX(Sheet2!K$2:'Sheet2'!K$569,MATCH($A30,Sheet2!$A$2:'Sheet2'!$A$531,0)),0)</f>
        <v>47</v>
      </c>
      <c r="AA30">
        <f t="shared" si="0"/>
        <v>78</v>
      </c>
      <c r="AB30">
        <f>ROUND(INDEX(Sheet2!H$2:'Sheet2'!H$569,MATCH($A30,Sheet2!$A$2:'Sheet2'!$A$531,0)),0)</f>
        <v>6</v>
      </c>
      <c r="AC30">
        <f t="shared" si="1"/>
        <v>58</v>
      </c>
      <c r="AD30">
        <f t="shared" si="2"/>
        <v>70</v>
      </c>
      <c r="AE30">
        <f t="shared" si="3"/>
        <v>80</v>
      </c>
      <c r="AF30">
        <f t="shared" si="4"/>
        <v>-5</v>
      </c>
      <c r="AG30">
        <f t="shared" si="15"/>
        <v>1</v>
      </c>
      <c r="AH30">
        <f t="shared" si="5"/>
        <v>1</v>
      </c>
      <c r="AI30">
        <f t="shared" si="6"/>
        <v>1</v>
      </c>
      <c r="AJ30">
        <f t="shared" si="7"/>
        <v>76</v>
      </c>
      <c r="AK30">
        <f t="shared" si="8"/>
        <v>74</v>
      </c>
      <c r="AL30">
        <f t="shared" ca="1" si="9"/>
        <v>75.333333333333329</v>
      </c>
      <c r="AM30">
        <f t="shared" ca="1" si="10"/>
        <v>0.3333333333333286</v>
      </c>
      <c r="AN30">
        <f>ROUND(INDEX(Sheet2!T$2:'Sheet2'!T$569,MATCH($A30,Sheet2!$A$2:'Sheet2'!$A$531,0)),0)</f>
        <v>5</v>
      </c>
      <c r="AO30">
        <f t="shared" si="11"/>
        <v>63</v>
      </c>
      <c r="AP30">
        <f t="shared" si="12"/>
        <v>63</v>
      </c>
      <c r="AQ30">
        <f>INDEX(Sheet2!N$2:'Sheet2'!N$569,MATCH($A30,Sheet2!$A$2:'Sheet2'!$A$531,0))</f>
        <v>34.4</v>
      </c>
      <c r="AR30">
        <f t="shared" si="13"/>
        <v>68.8</v>
      </c>
      <c r="AS30">
        <f t="shared" si="16"/>
        <v>75.8</v>
      </c>
      <c r="AT30">
        <f t="shared" ca="1" si="14"/>
        <v>57</v>
      </c>
      <c r="AU30">
        <f t="shared" ca="1" si="17"/>
        <v>76</v>
      </c>
      <c r="AV30">
        <f t="shared" ca="1" si="18"/>
        <v>76</v>
      </c>
      <c r="AW30">
        <f t="shared" ca="1" si="19"/>
        <v>76</v>
      </c>
      <c r="AX30">
        <f t="shared" ca="1" si="20"/>
        <v>76</v>
      </c>
    </row>
    <row r="31" spans="1:50" x14ac:dyDescent="0.3">
      <c r="A31" t="s">
        <v>209</v>
      </c>
      <c r="B31">
        <v>1</v>
      </c>
      <c r="C31" t="s">
        <v>3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76</v>
      </c>
      <c r="R31">
        <v>52</v>
      </c>
      <c r="S31">
        <v>76</v>
      </c>
      <c r="T31">
        <f>INDEX(Sheet1!C$2:'Sheet1'!C$569,MATCH($A31,Sheet1!$B$2:'Sheet1'!$B$569,0))</f>
        <v>1</v>
      </c>
      <c r="U31">
        <f>INDEX(Sheet1!D$2:'Sheet1'!D$569,MATCH($A31,Sheet1!$B$2:'Sheet1'!$B$569,0))</f>
        <v>12000000</v>
      </c>
      <c r="V31">
        <f>INDEX(Sheet2!C$2:'Sheet2'!C$569,MATCH($A31,Sheet2!$A$2:'Sheet2'!$A$531,0))</f>
        <v>26</v>
      </c>
      <c r="W31">
        <f>INDEX(Sheet2!G$2:'Sheet2'!G$569,MATCH($A31,Sheet2!$A$2:'Sheet2'!$A$531,0))</f>
        <v>26.7</v>
      </c>
      <c r="X31">
        <f>INDEX(Sheet2!M$2:'Sheet2'!M$569,MATCH($A31,Sheet2!$A$2:'Sheet2'!$A$531,0))</f>
        <v>4.3</v>
      </c>
      <c r="Y31">
        <f>ROUND(INDEX(Sheet2!Q$2:'Sheet2'!Q$569,MATCH($A31,Sheet2!$A$2:'Sheet2'!$A$531,0)),0)-1</f>
        <v>52</v>
      </c>
      <c r="Z31">
        <f>ROUND(INDEX(Sheet2!K$2:'Sheet2'!K$569,MATCH($A31,Sheet2!$A$2:'Sheet2'!$A$531,0)),0)</f>
        <v>41</v>
      </c>
      <c r="AA31">
        <f t="shared" si="0"/>
        <v>71</v>
      </c>
      <c r="AB31">
        <f>ROUND(INDEX(Sheet2!H$2:'Sheet2'!H$569,MATCH($A31,Sheet2!$A$2:'Sheet2'!$A$531,0)),0)</f>
        <v>8</v>
      </c>
      <c r="AC31">
        <f t="shared" si="1"/>
        <v>64</v>
      </c>
      <c r="AD31">
        <f t="shared" si="2"/>
        <v>70</v>
      </c>
      <c r="AE31">
        <f t="shared" si="3"/>
        <v>82</v>
      </c>
      <c r="AF31">
        <f t="shared" si="4"/>
        <v>-6</v>
      </c>
      <c r="AG31">
        <f t="shared" si="15"/>
        <v>0</v>
      </c>
      <c r="AH31">
        <f t="shared" si="5"/>
        <v>0</v>
      </c>
      <c r="AI31">
        <f t="shared" si="6"/>
        <v>0</v>
      </c>
      <c r="AJ31">
        <f t="shared" si="7"/>
        <v>76</v>
      </c>
      <c r="AK31">
        <f t="shared" si="8"/>
        <v>76</v>
      </c>
      <c r="AL31">
        <f t="shared" ca="1" si="9"/>
        <v>74.333333333333329</v>
      </c>
      <c r="AM31">
        <f t="shared" ca="1" si="10"/>
        <v>-1.6666666666666714</v>
      </c>
      <c r="AN31">
        <f>ROUND(INDEX(Sheet2!T$2:'Sheet2'!T$569,MATCH($A31,Sheet2!$A$2:'Sheet2'!$A$531,0)),0)</f>
        <v>2</v>
      </c>
      <c r="AO31">
        <f t="shared" si="11"/>
        <v>49</v>
      </c>
      <c r="AP31">
        <f t="shared" si="12"/>
        <v>49</v>
      </c>
      <c r="AQ31">
        <f>INDEX(Sheet2!N$2:'Sheet2'!N$569,MATCH($A31,Sheet2!$A$2:'Sheet2'!$A$531,0))</f>
        <v>31.8</v>
      </c>
      <c r="AR31">
        <f t="shared" si="13"/>
        <v>63.6</v>
      </c>
      <c r="AS31">
        <f t="shared" si="16"/>
        <v>70.599999999999994</v>
      </c>
      <c r="AT31">
        <f t="shared" ca="1" si="14"/>
        <v>76</v>
      </c>
      <c r="AU31">
        <f t="shared" ca="1" si="17"/>
        <v>71</v>
      </c>
      <c r="AV31">
        <f t="shared" ca="1" si="18"/>
        <v>71</v>
      </c>
      <c r="AW31">
        <f t="shared" ca="1" si="19"/>
        <v>71</v>
      </c>
      <c r="AX31">
        <f t="shared" ca="1" si="20"/>
        <v>71</v>
      </c>
    </row>
    <row r="32" spans="1:50" x14ac:dyDescent="0.3">
      <c r="A32" t="s">
        <v>267</v>
      </c>
      <c r="B32">
        <v>1</v>
      </c>
      <c r="C32" t="s">
        <v>3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76</v>
      </c>
      <c r="P32">
        <v>76</v>
      </c>
      <c r="Q32">
        <v>76</v>
      </c>
      <c r="R32">
        <v>52</v>
      </c>
      <c r="S32">
        <v>76</v>
      </c>
      <c r="T32">
        <f>INDEX(Sheet1!C$2:'Sheet1'!C$569,MATCH($A32,Sheet1!$B$2:'Sheet1'!$B$569,0))</f>
        <v>2</v>
      </c>
      <c r="U32">
        <f>INDEX(Sheet1!D$2:'Sheet1'!D$569,MATCH($A32,Sheet1!$B$2:'Sheet1'!$B$569,0))</f>
        <v>6000000</v>
      </c>
      <c r="V32">
        <f>INDEX(Sheet2!C$2:'Sheet2'!C$569,MATCH($A32,Sheet2!$A$2:'Sheet2'!$A$531,0))</f>
        <v>28</v>
      </c>
      <c r="W32">
        <f>INDEX(Sheet2!G$2:'Sheet2'!G$569,MATCH($A32,Sheet2!$A$2:'Sheet2'!$A$531,0))</f>
        <v>30.2</v>
      </c>
      <c r="X32">
        <f>INDEX(Sheet2!M$2:'Sheet2'!M$569,MATCH($A32,Sheet2!$A$2:'Sheet2'!$A$531,0))</f>
        <v>3.9</v>
      </c>
      <c r="Y32">
        <f>ROUND(INDEX(Sheet2!Q$2:'Sheet2'!Q$569,MATCH($A32,Sheet2!$A$2:'Sheet2'!$A$531,0)),0)-1</f>
        <v>85</v>
      </c>
      <c r="Z32">
        <f>ROUND(INDEX(Sheet2!K$2:'Sheet2'!K$569,MATCH($A32,Sheet2!$A$2:'Sheet2'!$A$531,0)),0)</f>
        <v>41</v>
      </c>
      <c r="AA32">
        <f t="shared" si="0"/>
        <v>71</v>
      </c>
      <c r="AB32">
        <f>ROUND(INDEX(Sheet2!H$2:'Sheet2'!H$569,MATCH($A32,Sheet2!$A$2:'Sheet2'!$A$531,0)),0)</f>
        <v>10</v>
      </c>
      <c r="AC32">
        <f t="shared" si="1"/>
        <v>70</v>
      </c>
      <c r="AD32">
        <f t="shared" si="2"/>
        <v>72</v>
      </c>
      <c r="AE32">
        <f t="shared" si="3"/>
        <v>80</v>
      </c>
      <c r="AF32">
        <f t="shared" si="4"/>
        <v>-4</v>
      </c>
      <c r="AG32">
        <f t="shared" si="15"/>
        <v>2</v>
      </c>
      <c r="AH32">
        <f t="shared" si="5"/>
        <v>2</v>
      </c>
      <c r="AI32">
        <f t="shared" si="6"/>
        <v>2</v>
      </c>
      <c r="AJ32">
        <f t="shared" si="7"/>
        <v>78</v>
      </c>
      <c r="AK32">
        <f t="shared" si="8"/>
        <v>74</v>
      </c>
      <c r="AL32">
        <f t="shared" ca="1" si="9"/>
        <v>76.333333333333329</v>
      </c>
      <c r="AM32">
        <f t="shared" ca="1" si="10"/>
        <v>0.3333333333333286</v>
      </c>
      <c r="AN32">
        <f>ROUND(INDEX(Sheet2!T$2:'Sheet2'!T$569,MATCH($A32,Sheet2!$A$2:'Sheet2'!$A$531,0)),0)</f>
        <v>3</v>
      </c>
      <c r="AO32">
        <f t="shared" si="11"/>
        <v>54</v>
      </c>
      <c r="AP32">
        <f t="shared" si="12"/>
        <v>54</v>
      </c>
      <c r="AQ32">
        <f>INDEX(Sheet2!N$2:'Sheet2'!N$569,MATCH($A32,Sheet2!$A$2:'Sheet2'!$A$531,0))</f>
        <v>35.1</v>
      </c>
      <c r="AR32">
        <f t="shared" si="13"/>
        <v>70.2</v>
      </c>
      <c r="AS32">
        <f t="shared" si="16"/>
        <v>77.2</v>
      </c>
      <c r="AT32">
        <f t="shared" ca="1" si="14"/>
        <v>76</v>
      </c>
      <c r="AU32">
        <f t="shared" ca="1" si="17"/>
        <v>77</v>
      </c>
      <c r="AV32">
        <f t="shared" ca="1" si="18"/>
        <v>77</v>
      </c>
      <c r="AW32">
        <f t="shared" ca="1" si="19"/>
        <v>77</v>
      </c>
      <c r="AX32">
        <f t="shared" ca="1" si="20"/>
        <v>77</v>
      </c>
    </row>
    <row r="33" spans="1:50" x14ac:dyDescent="0.3">
      <c r="A33" t="s">
        <v>296</v>
      </c>
      <c r="B33">
        <v>4</v>
      </c>
      <c r="C33" t="s">
        <v>3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79</v>
      </c>
      <c r="P33">
        <v>79</v>
      </c>
      <c r="Q33">
        <v>59</v>
      </c>
      <c r="R33">
        <v>89</v>
      </c>
      <c r="S33">
        <v>63</v>
      </c>
      <c r="T33">
        <f>INDEX(Sheet1!C$2:'Sheet1'!C$569,MATCH($A33,Sheet1!$B$2:'Sheet1'!$B$569,0))</f>
        <v>3</v>
      </c>
      <c r="U33">
        <f>INDEX(Sheet1!D$2:'Sheet1'!D$569,MATCH($A33,Sheet1!$B$2:'Sheet1'!$B$569,0))</f>
        <v>2136640</v>
      </c>
      <c r="V33">
        <f>INDEX(Sheet2!C$2:'Sheet2'!C$569,MATCH($A33,Sheet2!$A$2:'Sheet2'!$A$531,0))</f>
        <v>21</v>
      </c>
      <c r="W33">
        <f>INDEX(Sheet2!G$2:'Sheet2'!G$569,MATCH($A33,Sheet2!$A$2:'Sheet2'!$A$531,0))</f>
        <v>23.3</v>
      </c>
      <c r="X33">
        <f>INDEX(Sheet2!M$2:'Sheet2'!M$569,MATCH($A33,Sheet2!$A$2:'Sheet2'!$A$531,0))</f>
        <v>0.2</v>
      </c>
      <c r="Y33">
        <f>ROUND(INDEX(Sheet2!Q$2:'Sheet2'!Q$569,MATCH($A33,Sheet2!$A$2:'Sheet2'!$A$531,0)),0)-1</f>
        <v>73</v>
      </c>
      <c r="Z33">
        <f>ROUND(INDEX(Sheet2!K$2:'Sheet2'!K$569,MATCH($A33,Sheet2!$A$2:'Sheet2'!$A$531,0)),0)</f>
        <v>58</v>
      </c>
      <c r="AA33">
        <f t="shared" si="0"/>
        <v>91</v>
      </c>
      <c r="AB33">
        <f>ROUND(INDEX(Sheet2!H$2:'Sheet2'!H$569,MATCH($A33,Sheet2!$A$2:'Sheet2'!$A$531,0)),0)</f>
        <v>9</v>
      </c>
      <c r="AC33">
        <f t="shared" si="1"/>
        <v>67</v>
      </c>
      <c r="AD33">
        <f t="shared" si="2"/>
        <v>79</v>
      </c>
      <c r="AE33">
        <f t="shared" si="3"/>
        <v>79</v>
      </c>
      <c r="AF33">
        <f t="shared" si="4"/>
        <v>0</v>
      </c>
      <c r="AG33">
        <f t="shared" si="15"/>
        <v>6</v>
      </c>
      <c r="AH33">
        <f t="shared" si="5"/>
        <v>6</v>
      </c>
      <c r="AI33">
        <f t="shared" si="6"/>
        <v>6</v>
      </c>
      <c r="AJ33">
        <f t="shared" si="7"/>
        <v>85</v>
      </c>
      <c r="AK33">
        <f t="shared" si="8"/>
        <v>73</v>
      </c>
      <c r="AL33">
        <f t="shared" ca="1" si="9"/>
        <v>69</v>
      </c>
      <c r="AM33">
        <f t="shared" ca="1" si="10"/>
        <v>-10</v>
      </c>
      <c r="AN33">
        <f>ROUND(INDEX(Sheet2!T$2:'Sheet2'!T$569,MATCH($A33,Sheet2!$A$2:'Sheet2'!$A$531,0)),0)</f>
        <v>7</v>
      </c>
      <c r="AO33">
        <f t="shared" si="11"/>
        <v>72</v>
      </c>
      <c r="AP33">
        <f t="shared" si="12"/>
        <v>72</v>
      </c>
      <c r="AQ33">
        <f>INDEX(Sheet2!N$2:'Sheet2'!N$569,MATCH($A33,Sheet2!$A$2:'Sheet2'!$A$531,0))</f>
        <v>20</v>
      </c>
      <c r="AR33">
        <f t="shared" si="13"/>
        <v>40</v>
      </c>
      <c r="AS33">
        <f t="shared" si="16"/>
        <v>47</v>
      </c>
      <c r="AT33">
        <f t="shared" ca="1" si="14"/>
        <v>48</v>
      </c>
      <c r="AU33">
        <f t="shared" ca="1" si="17"/>
        <v>49</v>
      </c>
      <c r="AV33">
        <f t="shared" ca="1" si="18"/>
        <v>49</v>
      </c>
      <c r="AW33">
        <f t="shared" ca="1" si="19"/>
        <v>49</v>
      </c>
      <c r="AX33">
        <f t="shared" ca="1" si="20"/>
        <v>49</v>
      </c>
    </row>
    <row r="34" spans="1:50" x14ac:dyDescent="0.3">
      <c r="A34" t="s">
        <v>466</v>
      </c>
      <c r="B34">
        <v>2</v>
      </c>
      <c r="C34" t="s">
        <v>3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63</v>
      </c>
      <c r="R34">
        <v>64</v>
      </c>
      <c r="S34">
        <v>63</v>
      </c>
      <c r="T34">
        <f>INDEX(Sheet1!C$2:'Sheet1'!C$569,MATCH($A34,Sheet1!$B$2:'Sheet1'!$B$569,0))</f>
        <v>1</v>
      </c>
      <c r="U34">
        <f>INDEX(Sheet1!D$2:'Sheet1'!D$569,MATCH($A34,Sheet1!$B$2:'Sheet1'!$B$569,0))</f>
        <v>160096</v>
      </c>
      <c r="V34" t="e">
        <f>INDEX(Sheet2!C$2:'Sheet2'!C$569,MATCH($A34,Sheet2!$A$2:'Sheet2'!$A$531,0))</f>
        <v>#N/A</v>
      </c>
      <c r="W34" t="e">
        <f>INDEX(Sheet2!G$2:'Sheet2'!G$569,MATCH($A34,Sheet2!$A$2:'Sheet2'!$A$531,0))</f>
        <v>#N/A</v>
      </c>
      <c r="X34" t="e">
        <f>INDEX(Sheet2!M$2:'Sheet2'!M$569,MATCH($A34,Sheet2!$A$2:'Sheet2'!$A$531,0))</f>
        <v>#N/A</v>
      </c>
      <c r="Y34" t="e">
        <f>ROUND(INDEX(Sheet2!Q$2:'Sheet2'!Q$569,MATCH($A34,Sheet2!$A$2:'Sheet2'!$A$531,0)),0)-1</f>
        <v>#N/A</v>
      </c>
      <c r="Z34" t="e">
        <f>ROUND(INDEX(Sheet2!K$2:'Sheet2'!K$569,MATCH($A34,Sheet2!$A$2:'Sheet2'!$A$531,0)),0)</f>
        <v>#N/A</v>
      </c>
      <c r="AA34" t="e">
        <f t="shared" si="0"/>
        <v>#N/A</v>
      </c>
      <c r="AB34" t="e">
        <f>ROUND(INDEX(Sheet2!H$2:'Sheet2'!H$569,MATCH($A34,Sheet2!$A$2:'Sheet2'!$A$531,0)),0)</f>
        <v>#N/A</v>
      </c>
      <c r="AC34" t="e">
        <f t="shared" si="1"/>
        <v>#N/A</v>
      </c>
      <c r="AD34" t="e">
        <f t="shared" si="2"/>
        <v>#N/A</v>
      </c>
      <c r="AE34" t="e">
        <f t="shared" si="3"/>
        <v>#N/A</v>
      </c>
      <c r="AF34" t="e">
        <f t="shared" si="4"/>
        <v>#N/A</v>
      </c>
      <c r="AG34" t="e">
        <f t="shared" si="15"/>
        <v>#N/A</v>
      </c>
      <c r="AH34" t="e">
        <f t="shared" si="5"/>
        <v>#N/A</v>
      </c>
      <c r="AI34" t="e">
        <f t="shared" si="6"/>
        <v>#N/A</v>
      </c>
      <c r="AJ34" t="e">
        <f t="shared" si="7"/>
        <v>#N/A</v>
      </c>
      <c r="AK34" t="e">
        <f t="shared" si="8"/>
        <v>#N/A</v>
      </c>
      <c r="AL34" t="e">
        <f t="shared" ca="1" si="9"/>
        <v>#N/A</v>
      </c>
      <c r="AM34" t="e">
        <f t="shared" ca="1" si="10"/>
        <v>#N/A</v>
      </c>
      <c r="AN34" t="e">
        <f>ROUND(INDEX(Sheet2!T$2:'Sheet2'!T$569,MATCH($A34,Sheet2!$A$2:'Sheet2'!$A$531,0)),0)</f>
        <v>#N/A</v>
      </c>
      <c r="AO34" t="e">
        <f t="shared" si="11"/>
        <v>#N/A</v>
      </c>
      <c r="AP34" t="e">
        <f t="shared" si="12"/>
        <v>#N/A</v>
      </c>
      <c r="AQ34" t="e">
        <f>INDEX(Sheet2!N$2:'Sheet2'!N$569,MATCH($A34,Sheet2!$A$2:'Sheet2'!$A$531,0))</f>
        <v>#N/A</v>
      </c>
      <c r="AR34" t="e">
        <f t="shared" si="13"/>
        <v>#N/A</v>
      </c>
      <c r="AS34" t="e">
        <f t="shared" si="16"/>
        <v>#N/A</v>
      </c>
      <c r="AT34" t="e">
        <f t="shared" ca="1" si="14"/>
        <v>#N/A</v>
      </c>
      <c r="AU34" t="e">
        <f t="shared" ca="1" si="17"/>
        <v>#N/A</v>
      </c>
      <c r="AV34" t="e">
        <f t="shared" ca="1" si="18"/>
        <v>#N/A</v>
      </c>
      <c r="AW34">
        <f t="shared" ca="1" si="19"/>
        <v>68</v>
      </c>
      <c r="AX34">
        <f t="shared" ca="1" si="20"/>
        <v>68</v>
      </c>
    </row>
    <row r="35" spans="1:50" x14ac:dyDescent="0.3">
      <c r="A35" t="s">
        <v>404</v>
      </c>
      <c r="B35">
        <v>2</v>
      </c>
      <c r="C35" t="s">
        <v>3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88</v>
      </c>
      <c r="P35">
        <v>88</v>
      </c>
      <c r="Q35">
        <v>80</v>
      </c>
      <c r="R35">
        <v>71</v>
      </c>
      <c r="S35">
        <v>80</v>
      </c>
      <c r="T35">
        <f>INDEX(Sheet1!C$2:'Sheet1'!C$569,MATCH($A35,Sheet1!$B$2:'Sheet1'!$B$569,0))</f>
        <v>2</v>
      </c>
      <c r="U35">
        <f>INDEX(Sheet1!D$2:'Sheet1'!D$569,MATCH($A35,Sheet1!$B$2:'Sheet1'!$B$569,0))</f>
        <v>7274225</v>
      </c>
      <c r="V35">
        <f>INDEX(Sheet2!C$2:'Sheet2'!C$569,MATCH($A35,Sheet2!$A$2:'Sheet2'!$A$531,0))</f>
        <v>22</v>
      </c>
      <c r="W35">
        <f>INDEX(Sheet2!G$2:'Sheet2'!G$569,MATCH($A35,Sheet2!$A$2:'Sheet2'!$A$531,0))</f>
        <v>34.200000000000003</v>
      </c>
      <c r="X35">
        <f>INDEX(Sheet2!M$2:'Sheet2'!M$569,MATCH($A35,Sheet2!$A$2:'Sheet2'!$A$531,0))</f>
        <v>0.1</v>
      </c>
      <c r="Y35">
        <f>ROUND(INDEX(Sheet2!Q$2:'Sheet2'!Q$569,MATCH($A35,Sheet2!$A$2:'Sheet2'!$A$531,0)),0)-1</f>
        <v>59</v>
      </c>
      <c r="Z35">
        <f>ROUND(INDEX(Sheet2!K$2:'Sheet2'!K$569,MATCH($A35,Sheet2!$A$2:'Sheet2'!$A$531,0)),0)</f>
        <v>56</v>
      </c>
      <c r="AA35">
        <f t="shared" si="0"/>
        <v>88</v>
      </c>
      <c r="AB35">
        <f>ROUND(INDEX(Sheet2!H$2:'Sheet2'!H$569,MATCH($A35,Sheet2!$A$2:'Sheet2'!$A$531,0)),0)</f>
        <v>17</v>
      </c>
      <c r="AC35">
        <f t="shared" si="1"/>
        <v>90</v>
      </c>
      <c r="AD35">
        <f t="shared" si="2"/>
        <v>89</v>
      </c>
      <c r="AE35">
        <f t="shared" si="3"/>
        <v>87</v>
      </c>
      <c r="AF35">
        <f t="shared" si="4"/>
        <v>1</v>
      </c>
      <c r="AG35">
        <f t="shared" si="15"/>
        <v>7</v>
      </c>
      <c r="AH35">
        <f t="shared" si="5"/>
        <v>7</v>
      </c>
      <c r="AI35">
        <f t="shared" si="6"/>
        <v>7</v>
      </c>
      <c r="AJ35">
        <f t="shared" si="7"/>
        <v>95</v>
      </c>
      <c r="AK35">
        <f t="shared" si="8"/>
        <v>81</v>
      </c>
      <c r="AL35">
        <f t="shared" ca="1" si="9"/>
        <v>73.333333333333329</v>
      </c>
      <c r="AM35">
        <f t="shared" ca="1" si="10"/>
        <v>-14.666666666666671</v>
      </c>
      <c r="AN35">
        <f>ROUND(INDEX(Sheet2!T$2:'Sheet2'!T$569,MATCH($A35,Sheet2!$A$2:'Sheet2'!$A$531,0)),0)</f>
        <v>9</v>
      </c>
      <c r="AO35">
        <f t="shared" si="11"/>
        <v>81</v>
      </c>
      <c r="AP35">
        <f t="shared" si="12"/>
        <v>81</v>
      </c>
      <c r="AQ35">
        <f>INDEX(Sheet2!N$2:'Sheet2'!N$569,MATCH($A35,Sheet2!$A$2:'Sheet2'!$A$531,0))</f>
        <v>0</v>
      </c>
      <c r="AR35">
        <f t="shared" si="13"/>
        <v>0</v>
      </c>
      <c r="AS35">
        <f t="shared" si="16"/>
        <v>7</v>
      </c>
      <c r="AT35">
        <f t="shared" ca="1" si="14"/>
        <v>41</v>
      </c>
      <c r="AU35">
        <f t="shared" ca="1" si="17"/>
        <v>44</v>
      </c>
      <c r="AV35">
        <f t="shared" ca="1" si="18"/>
        <v>44</v>
      </c>
      <c r="AW35">
        <f t="shared" ca="1" si="19"/>
        <v>44</v>
      </c>
      <c r="AX35">
        <f t="shared" ca="1" si="20"/>
        <v>44</v>
      </c>
    </row>
    <row r="36" spans="1:50" x14ac:dyDescent="0.3">
      <c r="A36" t="s">
        <v>77</v>
      </c>
      <c r="B36">
        <v>4</v>
      </c>
      <c r="C36" t="s">
        <v>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76</v>
      </c>
      <c r="P36">
        <v>76</v>
      </c>
      <c r="Q36">
        <v>58</v>
      </c>
      <c r="R36">
        <v>87</v>
      </c>
      <c r="S36">
        <v>61</v>
      </c>
      <c r="T36">
        <f>INDEX(Sheet1!C$2:'Sheet1'!C$569,MATCH($A36,Sheet1!$B$2:'Sheet1'!$B$569,0))</f>
        <v>2</v>
      </c>
      <c r="U36">
        <f>INDEX(Sheet1!D$2:'Sheet1'!D$569,MATCH($A36,Sheet1!$B$2:'Sheet1'!$B$569,0))</f>
        <v>17000000</v>
      </c>
      <c r="V36">
        <f>INDEX(Sheet2!C$2:'Sheet2'!C$569,MATCH($A36,Sheet2!$A$2:'Sheet2'!$A$531,0))</f>
        <v>26</v>
      </c>
      <c r="W36">
        <f>INDEX(Sheet2!G$2:'Sheet2'!G$569,MATCH($A36,Sheet2!$A$2:'Sheet2'!$A$531,0))</f>
        <v>14.5</v>
      </c>
      <c r="X36">
        <f>INDEX(Sheet2!M$2:'Sheet2'!M$569,MATCH($A36,Sheet2!$A$2:'Sheet2'!$A$531,0))</f>
        <v>0</v>
      </c>
      <c r="Y36">
        <f>ROUND(INDEX(Sheet2!Q$2:'Sheet2'!Q$569,MATCH($A36,Sheet2!$A$2:'Sheet2'!$A$531,0)),0)-1</f>
        <v>63</v>
      </c>
      <c r="Z36">
        <f>ROUND(INDEX(Sheet2!K$2:'Sheet2'!K$569,MATCH($A36,Sheet2!$A$2:'Sheet2'!$A$531,0)),0)</f>
        <v>57</v>
      </c>
      <c r="AA36">
        <f t="shared" si="0"/>
        <v>90</v>
      </c>
      <c r="AB36">
        <f>ROUND(INDEX(Sheet2!H$2:'Sheet2'!H$569,MATCH($A36,Sheet2!$A$2:'Sheet2'!$A$531,0)),0)</f>
        <v>4</v>
      </c>
      <c r="AC36">
        <f t="shared" si="1"/>
        <v>52</v>
      </c>
      <c r="AD36">
        <f t="shared" si="2"/>
        <v>73</v>
      </c>
      <c r="AE36">
        <f t="shared" si="3"/>
        <v>79</v>
      </c>
      <c r="AF36">
        <f t="shared" si="4"/>
        <v>-3</v>
      </c>
      <c r="AG36">
        <f t="shared" si="15"/>
        <v>3</v>
      </c>
      <c r="AH36">
        <f t="shared" si="5"/>
        <v>3</v>
      </c>
      <c r="AI36">
        <f t="shared" si="6"/>
        <v>3</v>
      </c>
      <c r="AJ36">
        <f t="shared" si="7"/>
        <v>79</v>
      </c>
      <c r="AK36">
        <f t="shared" si="8"/>
        <v>73</v>
      </c>
      <c r="AL36">
        <f t="shared" ca="1" si="9"/>
        <v>66.666666666666671</v>
      </c>
      <c r="AM36">
        <f t="shared" ca="1" si="10"/>
        <v>-9.3333333333333286</v>
      </c>
      <c r="AN36">
        <f>ROUND(INDEX(Sheet2!T$2:'Sheet2'!T$569,MATCH($A36,Sheet2!$A$2:'Sheet2'!$A$531,0)),0)</f>
        <v>5</v>
      </c>
      <c r="AO36">
        <f t="shared" si="11"/>
        <v>63</v>
      </c>
      <c r="AP36">
        <f t="shared" si="12"/>
        <v>63</v>
      </c>
      <c r="AQ36">
        <f>INDEX(Sheet2!N$2:'Sheet2'!N$569,MATCH($A36,Sheet2!$A$2:'Sheet2'!$A$531,0))</f>
        <v>0</v>
      </c>
      <c r="AR36">
        <f t="shared" si="13"/>
        <v>0</v>
      </c>
      <c r="AS36">
        <f t="shared" si="16"/>
        <v>7</v>
      </c>
      <c r="AT36">
        <f t="shared" ca="1" si="14"/>
        <v>45</v>
      </c>
      <c r="AU36">
        <f t="shared" ca="1" si="17"/>
        <v>48</v>
      </c>
      <c r="AV36">
        <f t="shared" ca="1" si="18"/>
        <v>48</v>
      </c>
      <c r="AW36">
        <f t="shared" ca="1" si="19"/>
        <v>48</v>
      </c>
      <c r="AX36">
        <f t="shared" ca="1" si="20"/>
        <v>48</v>
      </c>
    </row>
    <row r="37" spans="1:50" x14ac:dyDescent="0.3">
      <c r="A37" t="s">
        <v>161</v>
      </c>
      <c r="B37">
        <v>3</v>
      </c>
      <c r="C37" t="s">
        <v>173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87</v>
      </c>
      <c r="P37">
        <v>87</v>
      </c>
      <c r="Q37">
        <v>67</v>
      </c>
      <c r="R37">
        <v>88</v>
      </c>
      <c r="S37">
        <v>71</v>
      </c>
      <c r="T37">
        <f>INDEX(Sheet1!C$2:'Sheet1'!C$569,MATCH($A37,Sheet1!$B$2:'Sheet1'!$B$569,0))</f>
        <v>4</v>
      </c>
      <c r="U37">
        <f>INDEX(Sheet1!D$2:'Sheet1'!D$569,MATCH($A37,Sheet1!$B$2:'Sheet1'!$B$569,0))</f>
        <v>25729973</v>
      </c>
      <c r="V37">
        <f>INDEX(Sheet2!C$2:'Sheet2'!C$569,MATCH($A37,Sheet2!$A$2:'Sheet2'!$A$531,0))</f>
        <v>30</v>
      </c>
      <c r="W37">
        <f>INDEX(Sheet2!G$2:'Sheet2'!G$569,MATCH($A37,Sheet2!$A$2:'Sheet2'!$A$531,0))</f>
        <v>35</v>
      </c>
      <c r="X37">
        <f>INDEX(Sheet2!M$2:'Sheet2'!M$569,MATCH($A37,Sheet2!$A$2:'Sheet2'!$A$531,0))</f>
        <v>7</v>
      </c>
      <c r="Y37">
        <f>ROUND(INDEX(Sheet2!Q$2:'Sheet2'!Q$569,MATCH($A37,Sheet2!$A$2:'Sheet2'!$A$531,0)),0)-1</f>
        <v>74</v>
      </c>
      <c r="Z37">
        <f>ROUND(INDEX(Sheet2!K$2:'Sheet2'!K$569,MATCH($A37,Sheet2!$A$2:'Sheet2'!$A$531,0)),0)</f>
        <v>46</v>
      </c>
      <c r="AA37">
        <f t="shared" si="0"/>
        <v>77</v>
      </c>
      <c r="AB37">
        <f>ROUND(INDEX(Sheet2!H$2:'Sheet2'!H$569,MATCH($A37,Sheet2!$A$2:'Sheet2'!$A$531,0)),0)</f>
        <v>25</v>
      </c>
      <c r="AC37">
        <f t="shared" si="1"/>
        <v>114</v>
      </c>
      <c r="AD37">
        <f t="shared" si="2"/>
        <v>93</v>
      </c>
      <c r="AE37">
        <f t="shared" si="3"/>
        <v>81</v>
      </c>
      <c r="AF37">
        <f t="shared" si="4"/>
        <v>6</v>
      </c>
      <c r="AG37">
        <f t="shared" si="15"/>
        <v>12</v>
      </c>
      <c r="AH37">
        <f t="shared" si="5"/>
        <v>12</v>
      </c>
      <c r="AI37">
        <f t="shared" si="6"/>
        <v>12</v>
      </c>
      <c r="AJ37">
        <f t="shared" si="7"/>
        <v>99</v>
      </c>
      <c r="AK37">
        <f t="shared" si="8"/>
        <v>75</v>
      </c>
      <c r="AL37">
        <f t="shared" ca="1" si="9"/>
        <v>84.333333333333329</v>
      </c>
      <c r="AM37">
        <f t="shared" ca="1" si="10"/>
        <v>-2.6666666666666714</v>
      </c>
      <c r="AN37">
        <f>ROUND(INDEX(Sheet2!T$2:'Sheet2'!T$569,MATCH($A37,Sheet2!$A$2:'Sheet2'!$A$531,0)),0)</f>
        <v>8</v>
      </c>
      <c r="AO37">
        <f t="shared" si="11"/>
        <v>76</v>
      </c>
      <c r="AP37">
        <f t="shared" si="12"/>
        <v>76</v>
      </c>
      <c r="AQ37">
        <f>INDEX(Sheet2!N$2:'Sheet2'!N$569,MATCH($A37,Sheet2!$A$2:'Sheet2'!$A$531,0))</f>
        <v>36.200000000000003</v>
      </c>
      <c r="AR37">
        <f t="shared" si="13"/>
        <v>72.400000000000006</v>
      </c>
      <c r="AS37">
        <f t="shared" si="16"/>
        <v>79.400000000000006</v>
      </c>
      <c r="AT37">
        <f t="shared" ca="1" si="14"/>
        <v>67</v>
      </c>
      <c r="AU37">
        <f t="shared" ca="1" si="17"/>
        <v>79</v>
      </c>
      <c r="AV37">
        <f t="shared" ca="1" si="18"/>
        <v>79</v>
      </c>
      <c r="AW37">
        <f t="shared" ca="1" si="19"/>
        <v>79</v>
      </c>
      <c r="AX37">
        <f t="shared" ca="1" si="20"/>
        <v>79</v>
      </c>
    </row>
    <row r="38" spans="1:50" x14ac:dyDescent="0.3">
      <c r="A38" t="s">
        <v>414</v>
      </c>
      <c r="B38">
        <v>4</v>
      </c>
      <c r="C38" t="s">
        <v>3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76</v>
      </c>
      <c r="P38">
        <v>76</v>
      </c>
      <c r="Q38">
        <v>58</v>
      </c>
      <c r="R38">
        <v>87</v>
      </c>
      <c r="S38">
        <v>61</v>
      </c>
      <c r="T38">
        <f>INDEX(Sheet1!C$2:'Sheet1'!C$569,MATCH($A38,Sheet1!$B$2:'Sheet1'!$B$569,0))</f>
        <v>1</v>
      </c>
      <c r="U38">
        <f>INDEX(Sheet1!D$2:'Sheet1'!D$569,MATCH($A38,Sheet1!$B$2:'Sheet1'!$B$569,0))</f>
        <v>7000000</v>
      </c>
      <c r="V38">
        <f>INDEX(Sheet2!C$2:'Sheet2'!C$569,MATCH($A38,Sheet2!$A$2:'Sheet2'!$A$531,0))</f>
        <v>30</v>
      </c>
      <c r="W38">
        <f>INDEX(Sheet2!G$2:'Sheet2'!G$569,MATCH($A38,Sheet2!$A$2:'Sheet2'!$A$531,0))</f>
        <v>11.7</v>
      </c>
      <c r="X38">
        <f>INDEX(Sheet2!M$2:'Sheet2'!M$569,MATCH($A38,Sheet2!$A$2:'Sheet2'!$A$531,0))</f>
        <v>0.2</v>
      </c>
      <c r="Y38">
        <f>ROUND(INDEX(Sheet2!Q$2:'Sheet2'!Q$569,MATCH($A38,Sheet2!$A$2:'Sheet2'!$A$531,0)),0)-1</f>
        <v>74</v>
      </c>
      <c r="Z38">
        <f>ROUND(INDEX(Sheet2!K$2:'Sheet2'!K$569,MATCH($A38,Sheet2!$A$2:'Sheet2'!$A$531,0)),0)</f>
        <v>62</v>
      </c>
      <c r="AA38">
        <f t="shared" si="0"/>
        <v>95</v>
      </c>
      <c r="AB38">
        <f>ROUND(INDEX(Sheet2!H$2:'Sheet2'!H$569,MATCH($A38,Sheet2!$A$2:'Sheet2'!$A$531,0)),0)</f>
        <v>7</v>
      </c>
      <c r="AC38">
        <f t="shared" si="1"/>
        <v>61</v>
      </c>
      <c r="AD38">
        <f t="shared" si="2"/>
        <v>77</v>
      </c>
      <c r="AE38">
        <f t="shared" si="3"/>
        <v>75</v>
      </c>
      <c r="AF38">
        <f t="shared" si="4"/>
        <v>1</v>
      </c>
      <c r="AG38">
        <f t="shared" si="15"/>
        <v>7</v>
      </c>
      <c r="AH38">
        <f t="shared" si="5"/>
        <v>7</v>
      </c>
      <c r="AI38">
        <f t="shared" si="6"/>
        <v>7</v>
      </c>
      <c r="AJ38">
        <f t="shared" si="7"/>
        <v>83</v>
      </c>
      <c r="AK38">
        <f t="shared" si="8"/>
        <v>69</v>
      </c>
      <c r="AL38">
        <f t="shared" ca="1" si="9"/>
        <v>66.666666666666671</v>
      </c>
      <c r="AM38">
        <f t="shared" ca="1" si="10"/>
        <v>-9.3333333333333286</v>
      </c>
      <c r="AN38">
        <f>ROUND(INDEX(Sheet2!T$2:'Sheet2'!T$569,MATCH($A38,Sheet2!$A$2:'Sheet2'!$A$531,0)),0)</f>
        <v>5</v>
      </c>
      <c r="AO38">
        <f t="shared" si="11"/>
        <v>63</v>
      </c>
      <c r="AP38">
        <f t="shared" si="12"/>
        <v>63</v>
      </c>
      <c r="AQ38">
        <f>INDEX(Sheet2!N$2:'Sheet2'!N$569,MATCH($A38,Sheet2!$A$2:'Sheet2'!$A$531,0))</f>
        <v>40</v>
      </c>
      <c r="AR38">
        <f t="shared" si="13"/>
        <v>80</v>
      </c>
      <c r="AS38">
        <f t="shared" si="16"/>
        <v>87</v>
      </c>
      <c r="AT38">
        <f t="shared" ca="1" si="14"/>
        <v>46</v>
      </c>
      <c r="AU38">
        <f t="shared" ca="1" si="17"/>
        <v>48</v>
      </c>
      <c r="AV38">
        <f t="shared" ca="1" si="18"/>
        <v>48</v>
      </c>
      <c r="AW38">
        <f t="shared" ca="1" si="19"/>
        <v>48</v>
      </c>
      <c r="AX38">
        <f t="shared" ca="1" si="20"/>
        <v>48</v>
      </c>
    </row>
    <row r="39" spans="1:50" x14ac:dyDescent="0.3">
      <c r="A39" t="s">
        <v>521</v>
      </c>
      <c r="B39">
        <v>3</v>
      </c>
      <c r="C39" t="s">
        <v>3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79</v>
      </c>
      <c r="P39">
        <v>79</v>
      </c>
      <c r="Q39">
        <v>63</v>
      </c>
      <c r="R39">
        <v>84</v>
      </c>
      <c r="S39">
        <v>66</v>
      </c>
      <c r="T39">
        <f>INDEX(Sheet1!C$2:'Sheet1'!C$569,MATCH($A39,Sheet1!$B$2:'Sheet1'!$B$569,0))</f>
        <v>1</v>
      </c>
      <c r="U39">
        <f>INDEX(Sheet1!D$2:'Sheet1'!D$569,MATCH($A39,Sheet1!$B$2:'Sheet1'!$B$569,0))</f>
        <v>2494346</v>
      </c>
      <c r="V39">
        <f>INDEX(Sheet2!C$2:'Sheet2'!C$569,MATCH($A39,Sheet2!$A$2:'Sheet2'!$A$531,0))</f>
        <v>24</v>
      </c>
      <c r="W39">
        <f>INDEX(Sheet2!G$2:'Sheet2'!G$569,MATCH($A39,Sheet2!$A$2:'Sheet2'!$A$531,0))</f>
        <v>26</v>
      </c>
      <c r="X39">
        <f>INDEX(Sheet2!M$2:'Sheet2'!M$569,MATCH($A39,Sheet2!$A$2:'Sheet2'!$A$531,0))</f>
        <v>3.8</v>
      </c>
      <c r="Y39">
        <f>ROUND(INDEX(Sheet2!Q$2:'Sheet2'!Q$569,MATCH($A39,Sheet2!$A$2:'Sheet2'!$A$531,0)),0)-1</f>
        <v>78</v>
      </c>
      <c r="Z39">
        <f>ROUND(INDEX(Sheet2!K$2:'Sheet2'!K$569,MATCH($A39,Sheet2!$A$2:'Sheet2'!$A$531,0)),0)</f>
        <v>44</v>
      </c>
      <c r="AA39">
        <f t="shared" si="0"/>
        <v>74</v>
      </c>
      <c r="AB39">
        <f>ROUND(INDEX(Sheet2!H$2:'Sheet2'!H$569,MATCH($A39,Sheet2!$A$2:'Sheet2'!$A$531,0)),0)</f>
        <v>14</v>
      </c>
      <c r="AC39">
        <f t="shared" si="1"/>
        <v>81</v>
      </c>
      <c r="AD39">
        <f t="shared" si="2"/>
        <v>78</v>
      </c>
      <c r="AE39">
        <f t="shared" si="3"/>
        <v>80</v>
      </c>
      <c r="AF39">
        <f t="shared" si="4"/>
        <v>-1</v>
      </c>
      <c r="AG39">
        <f t="shared" si="15"/>
        <v>5</v>
      </c>
      <c r="AH39">
        <f t="shared" si="5"/>
        <v>5</v>
      </c>
      <c r="AI39">
        <f t="shared" si="6"/>
        <v>5</v>
      </c>
      <c r="AJ39">
        <f t="shared" si="7"/>
        <v>84</v>
      </c>
      <c r="AK39">
        <f t="shared" si="8"/>
        <v>74</v>
      </c>
      <c r="AL39">
        <f t="shared" ca="1" si="9"/>
        <v>81.333333333333329</v>
      </c>
      <c r="AM39">
        <f t="shared" ca="1" si="10"/>
        <v>2.3333333333333286</v>
      </c>
      <c r="AN39">
        <f>ROUND(INDEX(Sheet2!T$2:'Sheet2'!T$569,MATCH($A39,Sheet2!$A$2:'Sheet2'!$A$531,0)),0)</f>
        <v>8</v>
      </c>
      <c r="AO39">
        <f t="shared" si="11"/>
        <v>76</v>
      </c>
      <c r="AP39">
        <f t="shared" si="12"/>
        <v>76</v>
      </c>
      <c r="AQ39">
        <f>INDEX(Sheet2!N$2:'Sheet2'!N$569,MATCH($A39,Sheet2!$A$2:'Sheet2'!$A$531,0))</f>
        <v>39.299999999999997</v>
      </c>
      <c r="AR39">
        <f t="shared" si="13"/>
        <v>78.599999999999994</v>
      </c>
      <c r="AS39">
        <f t="shared" si="16"/>
        <v>85.6</v>
      </c>
      <c r="AT39">
        <f t="shared" ca="1" si="14"/>
        <v>63</v>
      </c>
      <c r="AU39">
        <f t="shared" ca="1" si="17"/>
        <v>86</v>
      </c>
      <c r="AV39">
        <f t="shared" ca="1" si="18"/>
        <v>86</v>
      </c>
      <c r="AW39">
        <f t="shared" ca="1" si="19"/>
        <v>86</v>
      </c>
      <c r="AX39">
        <f t="shared" ca="1" si="20"/>
        <v>86</v>
      </c>
    </row>
    <row r="40" spans="1:50" x14ac:dyDescent="0.3">
      <c r="A40" t="s">
        <v>463</v>
      </c>
      <c r="B40">
        <v>2</v>
      </c>
      <c r="C40" t="s">
        <v>3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78</v>
      </c>
      <c r="P40">
        <v>78</v>
      </c>
      <c r="Q40">
        <v>72</v>
      </c>
      <c r="R40">
        <v>67</v>
      </c>
      <c r="S40">
        <v>72</v>
      </c>
      <c r="T40">
        <f>INDEX(Sheet1!C$2:'Sheet1'!C$569,MATCH($A40,Sheet1!$B$2:'Sheet1'!$B$569,0))</f>
        <v>2</v>
      </c>
      <c r="U40">
        <f>INDEX(Sheet1!D$2:'Sheet1'!D$569,MATCH($A40,Sheet1!$B$2:'Sheet1'!$B$569,0))</f>
        <v>8764693</v>
      </c>
      <c r="V40">
        <f>INDEX(Sheet2!C$2:'Sheet2'!C$569,MATCH($A40,Sheet2!$A$2:'Sheet2'!$A$531,0))</f>
        <v>26</v>
      </c>
      <c r="W40">
        <f>INDEX(Sheet2!G$2:'Sheet2'!G$569,MATCH($A40,Sheet2!$A$2:'Sheet2'!$A$531,0))</f>
        <v>27.8</v>
      </c>
      <c r="X40">
        <f>INDEX(Sheet2!M$2:'Sheet2'!M$569,MATCH($A40,Sheet2!$A$2:'Sheet2'!$A$531,0))</f>
        <v>5.3</v>
      </c>
      <c r="Y40">
        <f>ROUND(INDEX(Sheet2!Q$2:'Sheet2'!Q$569,MATCH($A40,Sheet2!$A$2:'Sheet2'!$A$531,0)),0)-1</f>
        <v>82</v>
      </c>
      <c r="Z40">
        <f>ROUND(INDEX(Sheet2!K$2:'Sheet2'!K$569,MATCH($A40,Sheet2!$A$2:'Sheet2'!$A$531,0)),0)</f>
        <v>42</v>
      </c>
      <c r="AA40">
        <f t="shared" si="0"/>
        <v>72</v>
      </c>
      <c r="AB40">
        <f>ROUND(INDEX(Sheet2!H$2:'Sheet2'!H$569,MATCH($A40,Sheet2!$A$2:'Sheet2'!$A$531,0)),0)</f>
        <v>14</v>
      </c>
      <c r="AC40">
        <f t="shared" si="1"/>
        <v>81</v>
      </c>
      <c r="AD40">
        <f t="shared" si="2"/>
        <v>77</v>
      </c>
      <c r="AE40">
        <f t="shared" si="3"/>
        <v>79</v>
      </c>
      <c r="AF40">
        <f t="shared" si="4"/>
        <v>-1</v>
      </c>
      <c r="AG40">
        <f t="shared" si="15"/>
        <v>5</v>
      </c>
      <c r="AH40">
        <f t="shared" si="5"/>
        <v>5</v>
      </c>
      <c r="AI40">
        <f t="shared" si="6"/>
        <v>5</v>
      </c>
      <c r="AJ40">
        <f t="shared" si="7"/>
        <v>83</v>
      </c>
      <c r="AK40">
        <f t="shared" si="8"/>
        <v>73</v>
      </c>
      <c r="AL40">
        <f t="shared" ca="1" si="9"/>
        <v>78.333333333333329</v>
      </c>
      <c r="AM40">
        <f t="shared" ca="1" si="10"/>
        <v>0.3333333333333286</v>
      </c>
      <c r="AN40">
        <f>ROUND(INDEX(Sheet2!T$2:'Sheet2'!T$569,MATCH($A40,Sheet2!$A$2:'Sheet2'!$A$531,0)),0)</f>
        <v>4</v>
      </c>
      <c r="AO40">
        <f t="shared" si="11"/>
        <v>58</v>
      </c>
      <c r="AP40">
        <f t="shared" si="12"/>
        <v>58</v>
      </c>
      <c r="AQ40">
        <f>INDEX(Sheet2!N$2:'Sheet2'!N$569,MATCH($A40,Sheet2!$A$2:'Sheet2'!$A$531,0))</f>
        <v>36</v>
      </c>
      <c r="AR40">
        <f t="shared" si="13"/>
        <v>72</v>
      </c>
      <c r="AS40">
        <f t="shared" si="16"/>
        <v>79</v>
      </c>
      <c r="AT40">
        <f t="shared" ca="1" si="14"/>
        <v>72</v>
      </c>
      <c r="AU40">
        <f t="shared" ca="1" si="17"/>
        <v>79</v>
      </c>
      <c r="AV40">
        <f t="shared" ca="1" si="18"/>
        <v>79</v>
      </c>
      <c r="AW40">
        <f t="shared" ca="1" si="19"/>
        <v>79</v>
      </c>
      <c r="AX40">
        <f t="shared" ca="1" si="20"/>
        <v>79</v>
      </c>
    </row>
    <row r="41" spans="1:50" x14ac:dyDescent="0.3">
      <c r="A41" t="s">
        <v>217</v>
      </c>
      <c r="B41">
        <v>2</v>
      </c>
      <c r="C41" t="s">
        <v>3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83</v>
      </c>
      <c r="P41">
        <v>83</v>
      </c>
      <c r="Q41">
        <v>76</v>
      </c>
      <c r="R41">
        <v>69</v>
      </c>
      <c r="S41">
        <v>76</v>
      </c>
      <c r="T41">
        <f>INDEX(Sheet1!C$2:'Sheet1'!C$569,MATCH($A41,Sheet1!$B$2:'Sheet1'!$B$569,0))</f>
        <v>1</v>
      </c>
      <c r="U41">
        <f>INDEX(Sheet1!D$2:'Sheet1'!D$569,MATCH($A41,Sheet1!$B$2:'Sheet1'!$B$569,0))</f>
        <v>10500000</v>
      </c>
      <c r="V41">
        <f>INDEX(Sheet2!C$2:'Sheet2'!C$569,MATCH($A41,Sheet2!$A$2:'Sheet2'!$A$531,0))</f>
        <v>30</v>
      </c>
      <c r="W41">
        <f>INDEX(Sheet2!G$2:'Sheet2'!G$569,MATCH($A41,Sheet2!$A$2:'Sheet2'!$A$531,0))</f>
        <v>31.8</v>
      </c>
      <c r="X41">
        <f>INDEX(Sheet2!M$2:'Sheet2'!M$569,MATCH($A41,Sheet2!$A$2:'Sheet2'!$A$531,0))</f>
        <v>4.8</v>
      </c>
      <c r="Y41">
        <f>ROUND(INDEX(Sheet2!Q$2:'Sheet2'!Q$569,MATCH($A41,Sheet2!$A$2:'Sheet2'!$A$531,0)),0)-1</f>
        <v>80</v>
      </c>
      <c r="Z41">
        <f>ROUND(INDEX(Sheet2!K$2:'Sheet2'!K$569,MATCH($A41,Sheet2!$A$2:'Sheet2'!$A$531,0)),0)</f>
        <v>50</v>
      </c>
      <c r="AA41">
        <f t="shared" si="0"/>
        <v>81</v>
      </c>
      <c r="AB41">
        <f>ROUND(INDEX(Sheet2!H$2:'Sheet2'!H$569,MATCH($A41,Sheet2!$A$2:'Sheet2'!$A$531,0)),0)</f>
        <v>18</v>
      </c>
      <c r="AC41">
        <f t="shared" si="1"/>
        <v>93</v>
      </c>
      <c r="AD41">
        <f t="shared" si="2"/>
        <v>86</v>
      </c>
      <c r="AE41">
        <f t="shared" si="3"/>
        <v>80</v>
      </c>
      <c r="AF41">
        <f t="shared" si="4"/>
        <v>3</v>
      </c>
      <c r="AG41">
        <f t="shared" si="15"/>
        <v>9</v>
      </c>
      <c r="AH41">
        <f t="shared" si="5"/>
        <v>9</v>
      </c>
      <c r="AI41">
        <f t="shared" si="6"/>
        <v>9</v>
      </c>
      <c r="AJ41">
        <f t="shared" si="7"/>
        <v>92</v>
      </c>
      <c r="AK41">
        <f t="shared" si="8"/>
        <v>74</v>
      </c>
      <c r="AL41">
        <f t="shared" ca="1" si="9"/>
        <v>86</v>
      </c>
      <c r="AM41">
        <f t="shared" ca="1" si="10"/>
        <v>3</v>
      </c>
      <c r="AN41">
        <f>ROUND(INDEX(Sheet2!T$2:'Sheet2'!T$569,MATCH($A41,Sheet2!$A$2:'Sheet2'!$A$531,0)),0)</f>
        <v>4</v>
      </c>
      <c r="AO41">
        <f t="shared" si="11"/>
        <v>58</v>
      </c>
      <c r="AP41">
        <f t="shared" si="12"/>
        <v>58</v>
      </c>
      <c r="AQ41">
        <f>INDEX(Sheet2!N$2:'Sheet2'!N$569,MATCH($A41,Sheet2!$A$2:'Sheet2'!$A$531,0))</f>
        <v>42.5</v>
      </c>
      <c r="AR41">
        <f t="shared" si="13"/>
        <v>85</v>
      </c>
      <c r="AS41">
        <f t="shared" si="16"/>
        <v>92</v>
      </c>
      <c r="AT41">
        <f t="shared" ca="1" si="14"/>
        <v>76</v>
      </c>
      <c r="AU41">
        <f t="shared" ca="1" si="17"/>
        <v>92</v>
      </c>
      <c r="AV41">
        <f t="shared" ca="1" si="18"/>
        <v>92</v>
      </c>
      <c r="AW41">
        <f t="shared" ca="1" si="19"/>
        <v>92</v>
      </c>
      <c r="AX41">
        <f t="shared" ca="1" si="20"/>
        <v>92</v>
      </c>
    </row>
    <row r="42" spans="1:50" x14ac:dyDescent="0.3">
      <c r="A42" t="s">
        <v>297</v>
      </c>
      <c r="B42">
        <v>2</v>
      </c>
      <c r="C42" t="s">
        <v>3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66</v>
      </c>
      <c r="P42">
        <v>66</v>
      </c>
      <c r="Q42">
        <v>62</v>
      </c>
      <c r="R42">
        <v>63</v>
      </c>
      <c r="S42">
        <v>62</v>
      </c>
      <c r="T42" t="e">
        <f>INDEX(Sheet1!C$2:'Sheet1'!C$569,MATCH($A42,Sheet1!$B$2:'Sheet1'!$B$569,0))</f>
        <v>#N/A</v>
      </c>
      <c r="U42" t="e">
        <f>INDEX(Sheet1!D$2:'Sheet1'!D$569,MATCH($A42,Sheet1!$B$2:'Sheet1'!$B$569,0))</f>
        <v>#N/A</v>
      </c>
      <c r="V42">
        <f>INDEX(Sheet2!C$2:'Sheet2'!C$569,MATCH($A42,Sheet2!$A$2:'Sheet2'!$A$531,0))</f>
        <v>23</v>
      </c>
      <c r="W42">
        <f>INDEX(Sheet2!G$2:'Sheet2'!G$569,MATCH($A42,Sheet2!$A$2:'Sheet2'!$A$531,0))</f>
        <v>12.3</v>
      </c>
      <c r="X42">
        <f>INDEX(Sheet2!M$2:'Sheet2'!M$569,MATCH($A42,Sheet2!$A$2:'Sheet2'!$A$531,0))</f>
        <v>2.6</v>
      </c>
      <c r="Y42">
        <f>ROUND(INDEX(Sheet2!Q$2:'Sheet2'!Q$569,MATCH($A42,Sheet2!$A$2:'Sheet2'!$A$531,0)),0)-1</f>
        <v>88</v>
      </c>
      <c r="Z42">
        <f>ROUND(INDEX(Sheet2!K$2:'Sheet2'!K$569,MATCH($A42,Sheet2!$A$2:'Sheet2'!$A$531,0)),0)</f>
        <v>33</v>
      </c>
      <c r="AA42">
        <f t="shared" si="0"/>
        <v>61</v>
      </c>
      <c r="AB42">
        <f>ROUND(INDEX(Sheet2!H$2:'Sheet2'!H$569,MATCH($A42,Sheet2!$A$2:'Sheet2'!$A$531,0)),0)</f>
        <v>5</v>
      </c>
      <c r="AC42">
        <f t="shared" si="1"/>
        <v>55</v>
      </c>
      <c r="AD42">
        <f t="shared" si="2"/>
        <v>61</v>
      </c>
      <c r="AE42">
        <f t="shared" si="3"/>
        <v>71</v>
      </c>
      <c r="AF42">
        <f t="shared" si="4"/>
        <v>-5</v>
      </c>
      <c r="AG42">
        <f t="shared" si="15"/>
        <v>1</v>
      </c>
      <c r="AH42">
        <f t="shared" si="5"/>
        <v>1</v>
      </c>
      <c r="AI42">
        <f t="shared" si="6"/>
        <v>1</v>
      </c>
      <c r="AJ42">
        <f t="shared" si="7"/>
        <v>67</v>
      </c>
      <c r="AK42">
        <f t="shared" si="8"/>
        <v>65</v>
      </c>
      <c r="AL42">
        <f t="shared" ca="1" si="9"/>
        <v>62.333333333333336</v>
      </c>
      <c r="AM42">
        <f t="shared" ca="1" si="10"/>
        <v>-3.6666666666666643</v>
      </c>
      <c r="AN42">
        <f>ROUND(INDEX(Sheet2!T$2:'Sheet2'!T$569,MATCH($A42,Sheet2!$A$2:'Sheet2'!$A$531,0)),0)</f>
        <v>4</v>
      </c>
      <c r="AO42">
        <f t="shared" si="11"/>
        <v>58</v>
      </c>
      <c r="AP42">
        <f t="shared" si="12"/>
        <v>58</v>
      </c>
      <c r="AQ42">
        <f>INDEX(Sheet2!N$2:'Sheet2'!N$569,MATCH($A42,Sheet2!$A$2:'Sheet2'!$A$531,0))</f>
        <v>23.8</v>
      </c>
      <c r="AR42">
        <f t="shared" si="13"/>
        <v>47.6</v>
      </c>
      <c r="AS42">
        <f t="shared" si="16"/>
        <v>54.6</v>
      </c>
      <c r="AT42">
        <f t="shared" ca="1" si="14"/>
        <v>62</v>
      </c>
      <c r="AU42">
        <f t="shared" ca="1" si="17"/>
        <v>55</v>
      </c>
      <c r="AV42">
        <f t="shared" ca="1" si="18"/>
        <v>55</v>
      </c>
      <c r="AW42">
        <f t="shared" ca="1" si="19"/>
        <v>55</v>
      </c>
      <c r="AX42">
        <f t="shared" ca="1" si="20"/>
        <v>55</v>
      </c>
    </row>
    <row r="43" spans="1:50" x14ac:dyDescent="0.3">
      <c r="A43" t="s">
        <v>39</v>
      </c>
      <c r="B43">
        <v>1</v>
      </c>
      <c r="C43" t="s">
        <v>3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74</v>
      </c>
      <c r="R43">
        <v>51</v>
      </c>
      <c r="S43">
        <v>74</v>
      </c>
      <c r="T43">
        <f>INDEX(Sheet1!C$2:'Sheet1'!C$569,MATCH($A43,Sheet1!$B$2:'Sheet1'!$B$569,0))</f>
        <v>1</v>
      </c>
      <c r="U43">
        <f>INDEX(Sheet1!D$2:'Sheet1'!D$569,MATCH($A43,Sheet1!$B$2:'Sheet1'!$B$569,0))</f>
        <v>838464</v>
      </c>
      <c r="V43">
        <f>INDEX(Sheet2!C$2:'Sheet2'!C$569,MATCH($A43,Sheet2!$A$2:'Sheet2'!$A$531,0))</f>
        <v>29</v>
      </c>
      <c r="W43">
        <f>INDEX(Sheet2!G$2:'Sheet2'!G$569,MATCH($A43,Sheet2!$A$2:'Sheet2'!$A$531,0))</f>
        <v>9.5</v>
      </c>
      <c r="X43">
        <f>INDEX(Sheet2!M$2:'Sheet2'!M$569,MATCH($A43,Sheet2!$A$2:'Sheet2'!$A$531,0))</f>
        <v>1.1000000000000001</v>
      </c>
      <c r="Y43">
        <f>ROUND(INDEX(Sheet2!Q$2:'Sheet2'!Q$569,MATCH($A43,Sheet2!$A$2:'Sheet2'!$A$531,0)),0)-1</f>
        <v>85</v>
      </c>
      <c r="Z43">
        <f>ROUND(INDEX(Sheet2!K$2:'Sheet2'!K$569,MATCH($A43,Sheet2!$A$2:'Sheet2'!$A$531,0)),0)</f>
        <v>48</v>
      </c>
      <c r="AA43">
        <f t="shared" si="0"/>
        <v>79</v>
      </c>
      <c r="AB43">
        <f>ROUND(INDEX(Sheet2!H$2:'Sheet2'!H$569,MATCH($A43,Sheet2!$A$2:'Sheet2'!$A$531,0)),0)</f>
        <v>4</v>
      </c>
      <c r="AC43">
        <f t="shared" si="1"/>
        <v>52</v>
      </c>
      <c r="AD43">
        <f t="shared" si="2"/>
        <v>68</v>
      </c>
      <c r="AE43">
        <f t="shared" si="3"/>
        <v>80</v>
      </c>
      <c r="AF43">
        <f t="shared" si="4"/>
        <v>-6</v>
      </c>
      <c r="AG43">
        <f t="shared" si="15"/>
        <v>0</v>
      </c>
      <c r="AH43">
        <f t="shared" si="5"/>
        <v>0</v>
      </c>
      <c r="AI43">
        <f t="shared" si="6"/>
        <v>0</v>
      </c>
      <c r="AJ43">
        <f t="shared" si="7"/>
        <v>74</v>
      </c>
      <c r="AK43">
        <f t="shared" si="8"/>
        <v>74</v>
      </c>
      <c r="AL43">
        <f t="shared" ca="1" si="9"/>
        <v>79</v>
      </c>
      <c r="AM43">
        <f t="shared" ca="1" si="10"/>
        <v>5</v>
      </c>
      <c r="AN43">
        <f>ROUND(INDEX(Sheet2!T$2:'Sheet2'!T$569,MATCH($A43,Sheet2!$A$2:'Sheet2'!$A$531,0)),0)</f>
        <v>1</v>
      </c>
      <c r="AO43">
        <f t="shared" si="11"/>
        <v>45</v>
      </c>
      <c r="AP43">
        <f t="shared" si="12"/>
        <v>45</v>
      </c>
      <c r="AQ43">
        <f>INDEX(Sheet2!N$2:'Sheet2'!N$569,MATCH($A43,Sheet2!$A$2:'Sheet2'!$A$531,0))</f>
        <v>41</v>
      </c>
      <c r="AR43">
        <f t="shared" si="13"/>
        <v>82</v>
      </c>
      <c r="AS43">
        <f t="shared" si="16"/>
        <v>89</v>
      </c>
      <c r="AT43">
        <f t="shared" ca="1" si="14"/>
        <v>74</v>
      </c>
      <c r="AU43">
        <f t="shared" ca="1" si="17"/>
        <v>89</v>
      </c>
      <c r="AV43">
        <f t="shared" ca="1" si="18"/>
        <v>89</v>
      </c>
      <c r="AW43">
        <f t="shared" ca="1" si="19"/>
        <v>89</v>
      </c>
      <c r="AX43">
        <f t="shared" ca="1" si="20"/>
        <v>89</v>
      </c>
    </row>
    <row r="44" spans="1:50" x14ac:dyDescent="0.3">
      <c r="A44" t="s">
        <v>517</v>
      </c>
      <c r="B44">
        <v>1</v>
      </c>
      <c r="C44" t="s">
        <v>3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88</v>
      </c>
      <c r="P44">
        <v>88</v>
      </c>
      <c r="Q44">
        <v>88</v>
      </c>
      <c r="R44">
        <v>56</v>
      </c>
      <c r="S44">
        <v>88</v>
      </c>
      <c r="T44">
        <f>INDEX(Sheet1!C$2:'Sheet1'!C$569,MATCH($A44,Sheet1!$B$2:'Sheet1'!$B$569,0))</f>
        <v>3</v>
      </c>
      <c r="U44">
        <f>INDEX(Sheet1!D$2:'Sheet1'!D$569,MATCH($A44,Sheet1!$B$2:'Sheet1'!$B$569,0))</f>
        <v>27093019</v>
      </c>
      <c r="V44">
        <f>INDEX(Sheet2!C$2:'Sheet2'!C$569,MATCH($A44,Sheet2!$A$2:'Sheet2'!$A$531,0))</f>
        <v>25</v>
      </c>
      <c r="W44">
        <f>INDEX(Sheet2!G$2:'Sheet2'!G$569,MATCH($A44,Sheet2!$A$2:'Sheet2'!$A$531,0))</f>
        <v>36.9</v>
      </c>
      <c r="X44">
        <f>INDEX(Sheet2!M$2:'Sheet2'!M$569,MATCH($A44,Sheet2!$A$2:'Sheet2'!$A$531,0))</f>
        <v>7.3</v>
      </c>
      <c r="Y44">
        <f>ROUND(INDEX(Sheet2!Q$2:'Sheet2'!Q$569,MATCH($A44,Sheet2!$A$2:'Sheet2'!$A$531,0)),0)-1</f>
        <v>80</v>
      </c>
      <c r="Z44">
        <f>ROUND(INDEX(Sheet2!K$2:'Sheet2'!K$569,MATCH($A44,Sheet2!$A$2:'Sheet2'!$A$531,0)),0)</f>
        <v>48</v>
      </c>
      <c r="AA44">
        <f t="shared" si="0"/>
        <v>79</v>
      </c>
      <c r="AB44">
        <f>ROUND(INDEX(Sheet2!H$2:'Sheet2'!H$569,MATCH($A44,Sheet2!$A$2:'Sheet2'!$A$531,0)),0)</f>
        <v>26</v>
      </c>
      <c r="AC44">
        <f t="shared" si="1"/>
        <v>117</v>
      </c>
      <c r="AD44">
        <f t="shared" si="2"/>
        <v>95</v>
      </c>
      <c r="AE44">
        <f t="shared" si="3"/>
        <v>81</v>
      </c>
      <c r="AF44">
        <f t="shared" si="4"/>
        <v>7</v>
      </c>
      <c r="AG44">
        <f t="shared" si="15"/>
        <v>13</v>
      </c>
      <c r="AH44">
        <f t="shared" si="5"/>
        <v>12</v>
      </c>
      <c r="AI44">
        <f t="shared" si="6"/>
        <v>12</v>
      </c>
      <c r="AJ44">
        <f t="shared" si="7"/>
        <v>99</v>
      </c>
      <c r="AK44">
        <f t="shared" si="8"/>
        <v>76</v>
      </c>
      <c r="AL44">
        <f t="shared" ca="1" si="9"/>
        <v>84.333333333333329</v>
      </c>
      <c r="AM44">
        <f t="shared" ca="1" si="10"/>
        <v>-3.6666666666666714</v>
      </c>
      <c r="AN44">
        <f>ROUND(INDEX(Sheet2!T$2:'Sheet2'!T$569,MATCH($A44,Sheet2!$A$2:'Sheet2'!$A$531,0)),0)</f>
        <v>5</v>
      </c>
      <c r="AO44">
        <f t="shared" si="11"/>
        <v>63</v>
      </c>
      <c r="AP44">
        <f t="shared" si="12"/>
        <v>63</v>
      </c>
      <c r="AQ44">
        <f>INDEX(Sheet2!N$2:'Sheet2'!N$569,MATCH($A44,Sheet2!$A$2:'Sheet2'!$A$531,0))</f>
        <v>35.1</v>
      </c>
      <c r="AR44">
        <f t="shared" si="13"/>
        <v>70.2</v>
      </c>
      <c r="AS44">
        <f t="shared" si="16"/>
        <v>77.2</v>
      </c>
      <c r="AT44">
        <f t="shared" ca="1" si="14"/>
        <v>88</v>
      </c>
      <c r="AU44">
        <f t="shared" ca="1" si="17"/>
        <v>77</v>
      </c>
      <c r="AV44">
        <f t="shared" ca="1" si="18"/>
        <v>77</v>
      </c>
      <c r="AW44">
        <f t="shared" ca="1" si="19"/>
        <v>77</v>
      </c>
      <c r="AX44">
        <f t="shared" ca="1" si="20"/>
        <v>77</v>
      </c>
    </row>
    <row r="45" spans="1:50" x14ac:dyDescent="0.3">
      <c r="A45" t="s">
        <v>136</v>
      </c>
      <c r="B45">
        <v>0</v>
      </c>
      <c r="C45" t="s">
        <v>3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67</v>
      </c>
      <c r="P45">
        <v>67</v>
      </c>
      <c r="Q45">
        <v>67</v>
      </c>
      <c r="R45">
        <v>49</v>
      </c>
      <c r="S45">
        <v>67</v>
      </c>
      <c r="T45" t="e">
        <f>INDEX(Sheet1!C$2:'Sheet1'!C$569,MATCH($A45,Sheet1!$B$2:'Sheet1'!$B$569,0))</f>
        <v>#N/A</v>
      </c>
      <c r="U45" t="e">
        <f>INDEX(Sheet1!D$2:'Sheet1'!D$569,MATCH($A45,Sheet1!$B$2:'Sheet1'!$B$569,0))</f>
        <v>#N/A</v>
      </c>
      <c r="V45">
        <f>INDEX(Sheet2!C$2:'Sheet2'!C$569,MATCH($A45,Sheet2!$A$2:'Sheet2'!$A$531,0))</f>
        <v>23</v>
      </c>
      <c r="W45">
        <f>INDEX(Sheet2!G$2:'Sheet2'!G$569,MATCH($A45,Sheet2!$A$2:'Sheet2'!$A$531,0))</f>
        <v>3.6</v>
      </c>
      <c r="X45">
        <f>INDEX(Sheet2!M$2:'Sheet2'!M$569,MATCH($A45,Sheet2!$A$2:'Sheet2'!$A$531,0))</f>
        <v>0.4</v>
      </c>
      <c r="Y45">
        <f>ROUND(INDEX(Sheet2!Q$2:'Sheet2'!Q$569,MATCH($A45,Sheet2!$A$2:'Sheet2'!$A$531,0)),0)-1</f>
        <v>81</v>
      </c>
      <c r="Z45">
        <f>ROUND(INDEX(Sheet2!K$2:'Sheet2'!K$569,MATCH($A45,Sheet2!$A$2:'Sheet2'!$A$531,0)),0)</f>
        <v>26</v>
      </c>
      <c r="AA45">
        <f t="shared" si="0"/>
        <v>53</v>
      </c>
      <c r="AB45">
        <f>ROUND(INDEX(Sheet2!H$2:'Sheet2'!H$569,MATCH($A45,Sheet2!$A$2:'Sheet2'!$A$531,0)),0)</f>
        <v>1</v>
      </c>
      <c r="AC45">
        <f t="shared" si="1"/>
        <v>43</v>
      </c>
      <c r="AD45">
        <f t="shared" si="2"/>
        <v>54</v>
      </c>
      <c r="AE45">
        <f t="shared" si="3"/>
        <v>80</v>
      </c>
      <c r="AF45">
        <f t="shared" si="4"/>
        <v>-13</v>
      </c>
      <c r="AG45">
        <f t="shared" si="15"/>
        <v>-7</v>
      </c>
      <c r="AH45">
        <f t="shared" si="5"/>
        <v>-7</v>
      </c>
      <c r="AI45">
        <f t="shared" si="6"/>
        <v>-7</v>
      </c>
      <c r="AJ45">
        <f t="shared" si="7"/>
        <v>60</v>
      </c>
      <c r="AK45">
        <f t="shared" si="8"/>
        <v>74</v>
      </c>
      <c r="AL45">
        <f t="shared" ca="1" si="9"/>
        <v>58.666666666666664</v>
      </c>
      <c r="AM45">
        <f t="shared" ca="1" si="10"/>
        <v>-8.3333333333333357</v>
      </c>
      <c r="AN45">
        <f>ROUND(INDEX(Sheet2!T$2:'Sheet2'!T$569,MATCH($A45,Sheet2!$A$2:'Sheet2'!$A$531,0)),0)</f>
        <v>0</v>
      </c>
      <c r="AO45">
        <f t="shared" si="11"/>
        <v>40</v>
      </c>
      <c r="AP45">
        <f t="shared" si="12"/>
        <v>40</v>
      </c>
      <c r="AQ45">
        <f>INDEX(Sheet2!N$2:'Sheet2'!N$569,MATCH($A45,Sheet2!$A$2:'Sheet2'!$A$531,0))</f>
        <v>33.299999999999997</v>
      </c>
      <c r="AR45">
        <f t="shared" si="13"/>
        <v>66.599999999999994</v>
      </c>
      <c r="AS45">
        <f t="shared" si="16"/>
        <v>73.599999999999994</v>
      </c>
      <c r="AT45">
        <f t="shared" ca="1" si="14"/>
        <v>45</v>
      </c>
      <c r="AU45">
        <f t="shared" ca="1" si="17"/>
        <v>42</v>
      </c>
      <c r="AV45">
        <f t="shared" ca="1" si="18"/>
        <v>42</v>
      </c>
      <c r="AW45">
        <f t="shared" ca="1" si="19"/>
        <v>42</v>
      </c>
      <c r="AX45">
        <f t="shared" ca="1" si="20"/>
        <v>42</v>
      </c>
    </row>
    <row r="46" spans="1:50" x14ac:dyDescent="0.3">
      <c r="A46" t="s">
        <v>262</v>
      </c>
      <c r="B46">
        <v>2</v>
      </c>
      <c r="C46" t="s">
        <v>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81</v>
      </c>
      <c r="P46">
        <v>81</v>
      </c>
      <c r="Q46">
        <v>74</v>
      </c>
      <c r="R46">
        <v>68</v>
      </c>
      <c r="S46">
        <v>74</v>
      </c>
      <c r="T46">
        <f>INDEX(Sheet1!C$2:'Sheet1'!C$569,MATCH($A46,Sheet1!$B$2:'Sheet1'!$B$569,0))</f>
        <v>2</v>
      </c>
      <c r="U46">
        <f>INDEX(Sheet1!D$2:'Sheet1'!D$569,MATCH($A46,Sheet1!$B$2:'Sheet1'!$B$569,0))</f>
        <v>6511302.5</v>
      </c>
      <c r="V46">
        <f>INDEX(Sheet2!C$2:'Sheet2'!C$569,MATCH($A46,Sheet2!$A$2:'Sheet2'!$A$531,0))</f>
        <v>21</v>
      </c>
      <c r="W46">
        <f>INDEX(Sheet2!G$2:'Sheet2'!G$569,MATCH($A46,Sheet2!$A$2:'Sheet2'!$A$531,0))</f>
        <v>33.9</v>
      </c>
      <c r="X46">
        <f>INDEX(Sheet2!M$2:'Sheet2'!M$569,MATCH($A46,Sheet2!$A$2:'Sheet2'!$A$531,0))</f>
        <v>1.8</v>
      </c>
      <c r="Y46">
        <f>ROUND(INDEX(Sheet2!Q$2:'Sheet2'!Q$569,MATCH($A46,Sheet2!$A$2:'Sheet2'!$A$531,0)),0)-1</f>
        <v>67</v>
      </c>
      <c r="Z46">
        <f>ROUND(INDEX(Sheet2!K$2:'Sheet2'!K$569,MATCH($A46,Sheet2!$A$2:'Sheet2'!$A$531,0)),0)</f>
        <v>50</v>
      </c>
      <c r="AA46">
        <f t="shared" si="0"/>
        <v>81</v>
      </c>
      <c r="AB46">
        <f>ROUND(INDEX(Sheet2!H$2:'Sheet2'!H$569,MATCH($A46,Sheet2!$A$2:'Sheet2'!$A$531,0)),0)</f>
        <v>18</v>
      </c>
      <c r="AC46">
        <f t="shared" si="1"/>
        <v>93</v>
      </c>
      <c r="AD46">
        <f t="shared" si="2"/>
        <v>85</v>
      </c>
      <c r="AE46">
        <f t="shared" si="3"/>
        <v>77</v>
      </c>
      <c r="AF46">
        <f t="shared" si="4"/>
        <v>4</v>
      </c>
      <c r="AG46">
        <f t="shared" si="15"/>
        <v>10</v>
      </c>
      <c r="AH46">
        <f t="shared" si="5"/>
        <v>10</v>
      </c>
      <c r="AI46">
        <f t="shared" si="6"/>
        <v>10</v>
      </c>
      <c r="AJ46">
        <f t="shared" si="7"/>
        <v>91</v>
      </c>
      <c r="AK46">
        <f t="shared" si="8"/>
        <v>71</v>
      </c>
      <c r="AL46">
        <f t="shared" ca="1" si="9"/>
        <v>78.333333333333329</v>
      </c>
      <c r="AM46">
        <f t="shared" ca="1" si="10"/>
        <v>-2.6666666666666714</v>
      </c>
      <c r="AN46">
        <f>ROUND(INDEX(Sheet2!T$2:'Sheet2'!T$569,MATCH($A46,Sheet2!$A$2:'Sheet2'!$A$531,0)),0)</f>
        <v>5</v>
      </c>
      <c r="AO46">
        <f t="shared" si="11"/>
        <v>63</v>
      </c>
      <c r="AP46">
        <f t="shared" si="12"/>
        <v>63</v>
      </c>
      <c r="AQ46">
        <f>INDEX(Sheet2!N$2:'Sheet2'!N$569,MATCH($A46,Sheet2!$A$2:'Sheet2'!$A$531,0))</f>
        <v>33</v>
      </c>
      <c r="AR46">
        <f t="shared" si="13"/>
        <v>66</v>
      </c>
      <c r="AS46">
        <f t="shared" si="16"/>
        <v>73</v>
      </c>
      <c r="AT46">
        <f t="shared" ca="1" si="14"/>
        <v>74</v>
      </c>
      <c r="AU46">
        <f t="shared" ca="1" si="17"/>
        <v>73</v>
      </c>
      <c r="AV46">
        <f t="shared" ca="1" si="18"/>
        <v>73</v>
      </c>
      <c r="AW46">
        <f t="shared" ca="1" si="19"/>
        <v>73</v>
      </c>
      <c r="AX46">
        <f t="shared" ca="1" si="20"/>
        <v>73</v>
      </c>
    </row>
    <row r="47" spans="1:50" x14ac:dyDescent="0.3">
      <c r="A47" t="s">
        <v>108</v>
      </c>
      <c r="B47">
        <v>0</v>
      </c>
      <c r="C47" t="s">
        <v>3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73</v>
      </c>
      <c r="R47">
        <v>51</v>
      </c>
      <c r="S47">
        <v>73</v>
      </c>
      <c r="T47">
        <f>INDEX(Sheet1!C$2:'Sheet1'!C$569,MATCH($A47,Sheet1!$B$2:'Sheet1'!$B$569,0))</f>
        <v>2</v>
      </c>
      <c r="U47">
        <f>INDEX(Sheet1!D$2:'Sheet1'!D$569,MATCH($A47,Sheet1!$B$2:'Sheet1'!$B$569,0))</f>
        <v>15137500</v>
      </c>
      <c r="V47">
        <f>INDEX(Sheet2!C$2:'Sheet2'!C$569,MATCH($A47,Sheet2!$A$2:'Sheet2'!$A$531,0))</f>
        <v>27</v>
      </c>
      <c r="W47">
        <f>INDEX(Sheet2!G$2:'Sheet2'!G$569,MATCH($A47,Sheet2!$A$2:'Sheet2'!$A$531,0))</f>
        <v>18.899999999999999</v>
      </c>
      <c r="X47">
        <f>INDEX(Sheet2!M$2:'Sheet2'!M$569,MATCH($A47,Sheet2!$A$2:'Sheet2'!$A$531,0))</f>
        <v>3.3</v>
      </c>
      <c r="Y47">
        <f>ROUND(INDEX(Sheet2!Q$2:'Sheet2'!Q$569,MATCH($A47,Sheet2!$A$2:'Sheet2'!$A$531,0)),0)-1</f>
        <v>78</v>
      </c>
      <c r="Z47">
        <f>ROUND(INDEX(Sheet2!K$2:'Sheet2'!K$569,MATCH($A47,Sheet2!$A$2:'Sheet2'!$A$531,0)),0)</f>
        <v>38</v>
      </c>
      <c r="AA47">
        <f t="shared" si="0"/>
        <v>67</v>
      </c>
      <c r="AB47">
        <f>ROUND(INDEX(Sheet2!H$2:'Sheet2'!H$569,MATCH($A47,Sheet2!$A$2:'Sheet2'!$A$531,0)),0)</f>
        <v>7</v>
      </c>
      <c r="AC47">
        <f t="shared" si="1"/>
        <v>61</v>
      </c>
      <c r="AD47">
        <f t="shared" si="2"/>
        <v>67</v>
      </c>
      <c r="AE47">
        <f t="shared" si="3"/>
        <v>79</v>
      </c>
      <c r="AF47">
        <f t="shared" si="4"/>
        <v>-6</v>
      </c>
      <c r="AG47">
        <f t="shared" si="15"/>
        <v>0</v>
      </c>
      <c r="AH47">
        <f t="shared" si="5"/>
        <v>0</v>
      </c>
      <c r="AI47">
        <f t="shared" si="6"/>
        <v>0</v>
      </c>
      <c r="AJ47">
        <f t="shared" si="7"/>
        <v>73</v>
      </c>
      <c r="AK47">
        <f t="shared" si="8"/>
        <v>73</v>
      </c>
      <c r="AL47">
        <f t="shared" ca="1" si="9"/>
        <v>72.333333333333329</v>
      </c>
      <c r="AM47">
        <f t="shared" ca="1" si="10"/>
        <v>-0.6666666666666714</v>
      </c>
      <c r="AN47">
        <f>ROUND(INDEX(Sheet2!T$2:'Sheet2'!T$569,MATCH($A47,Sheet2!$A$2:'Sheet2'!$A$531,0)),0)</f>
        <v>2</v>
      </c>
      <c r="AO47">
        <f t="shared" si="11"/>
        <v>49</v>
      </c>
      <c r="AP47">
        <f t="shared" si="12"/>
        <v>49</v>
      </c>
      <c r="AQ47">
        <f>INDEX(Sheet2!N$2:'Sheet2'!N$569,MATCH($A47,Sheet2!$A$2:'Sheet2'!$A$531,0))</f>
        <v>31.8</v>
      </c>
      <c r="AR47">
        <f t="shared" si="13"/>
        <v>63.6</v>
      </c>
      <c r="AS47">
        <f t="shared" si="16"/>
        <v>70.599999999999994</v>
      </c>
      <c r="AT47">
        <f t="shared" ca="1" si="14"/>
        <v>73</v>
      </c>
      <c r="AU47">
        <f t="shared" ca="1" si="17"/>
        <v>71</v>
      </c>
      <c r="AV47">
        <f t="shared" ca="1" si="18"/>
        <v>71</v>
      </c>
      <c r="AW47">
        <f t="shared" ca="1" si="19"/>
        <v>71</v>
      </c>
      <c r="AX47">
        <f t="shared" ca="1" si="20"/>
        <v>71</v>
      </c>
    </row>
    <row r="48" spans="1:50" x14ac:dyDescent="0.3">
      <c r="A48" t="s">
        <v>81</v>
      </c>
      <c r="B48">
        <v>1</v>
      </c>
      <c r="C48" t="s">
        <v>3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66</v>
      </c>
      <c r="P48">
        <v>66</v>
      </c>
      <c r="Q48">
        <v>66</v>
      </c>
      <c r="R48">
        <v>48</v>
      </c>
      <c r="S48">
        <v>66</v>
      </c>
      <c r="T48" t="e">
        <f>INDEX(Sheet1!C$2:'Sheet1'!C$569,MATCH($A48,Sheet1!$B$2:'Sheet1'!$B$569,0))</f>
        <v>#N/A</v>
      </c>
      <c r="U48" t="e">
        <f>INDEX(Sheet1!D$2:'Sheet1'!D$569,MATCH($A48,Sheet1!$B$2:'Sheet1'!$B$569,0))</f>
        <v>#N/A</v>
      </c>
      <c r="V48">
        <f>INDEX(Sheet2!C$2:'Sheet2'!C$569,MATCH($A48,Sheet2!$A$2:'Sheet2'!$A$531,0))</f>
        <v>21</v>
      </c>
      <c r="W48">
        <f>INDEX(Sheet2!G$2:'Sheet2'!G$569,MATCH($A48,Sheet2!$A$2:'Sheet2'!$A$531,0))</f>
        <v>15.3</v>
      </c>
      <c r="X48">
        <f>INDEX(Sheet2!M$2:'Sheet2'!M$569,MATCH($A48,Sheet2!$A$2:'Sheet2'!$A$531,0))</f>
        <v>2.1</v>
      </c>
      <c r="Y48">
        <f>ROUND(INDEX(Sheet2!Q$2:'Sheet2'!Q$569,MATCH($A48,Sheet2!$A$2:'Sheet2'!$A$531,0)),0)-1</f>
        <v>66</v>
      </c>
      <c r="Z48">
        <f>ROUND(INDEX(Sheet2!K$2:'Sheet2'!K$569,MATCH($A48,Sheet2!$A$2:'Sheet2'!$A$531,0)),0)</f>
        <v>47</v>
      </c>
      <c r="AA48">
        <f t="shared" si="0"/>
        <v>78</v>
      </c>
      <c r="AB48">
        <f>ROUND(INDEX(Sheet2!H$2:'Sheet2'!H$569,MATCH($A48,Sheet2!$A$2:'Sheet2'!$A$531,0)),0)</f>
        <v>5</v>
      </c>
      <c r="AC48">
        <f t="shared" si="1"/>
        <v>55</v>
      </c>
      <c r="AD48">
        <f t="shared" si="2"/>
        <v>66</v>
      </c>
      <c r="AE48">
        <f t="shared" si="3"/>
        <v>66</v>
      </c>
      <c r="AF48">
        <f t="shared" si="4"/>
        <v>0</v>
      </c>
      <c r="AG48">
        <f t="shared" si="15"/>
        <v>6</v>
      </c>
      <c r="AH48">
        <f t="shared" si="5"/>
        <v>6</v>
      </c>
      <c r="AI48">
        <f t="shared" si="6"/>
        <v>6</v>
      </c>
      <c r="AJ48">
        <f t="shared" si="7"/>
        <v>72</v>
      </c>
      <c r="AK48">
        <f t="shared" si="8"/>
        <v>60</v>
      </c>
      <c r="AL48">
        <f t="shared" ca="1" si="9"/>
        <v>71.666666666666671</v>
      </c>
      <c r="AM48">
        <f t="shared" ca="1" si="10"/>
        <v>5.6666666666666714</v>
      </c>
      <c r="AN48">
        <f>ROUND(INDEX(Sheet2!T$2:'Sheet2'!T$569,MATCH($A48,Sheet2!$A$2:'Sheet2'!$A$531,0)),0)</f>
        <v>1</v>
      </c>
      <c r="AO48">
        <f t="shared" si="11"/>
        <v>45</v>
      </c>
      <c r="AP48">
        <f t="shared" si="12"/>
        <v>45</v>
      </c>
      <c r="AQ48">
        <f>INDEX(Sheet2!N$2:'Sheet2'!N$569,MATCH($A48,Sheet2!$A$2:'Sheet2'!$A$531,0))</f>
        <v>37.9</v>
      </c>
      <c r="AR48">
        <f t="shared" si="13"/>
        <v>75.8</v>
      </c>
      <c r="AS48">
        <f t="shared" si="16"/>
        <v>82.8</v>
      </c>
      <c r="AT48">
        <f t="shared" ca="1" si="14"/>
        <v>66</v>
      </c>
      <c r="AU48">
        <f t="shared" ca="1" si="17"/>
        <v>83</v>
      </c>
      <c r="AV48">
        <f t="shared" ca="1" si="18"/>
        <v>83</v>
      </c>
      <c r="AW48">
        <f t="shared" ca="1" si="19"/>
        <v>83</v>
      </c>
      <c r="AX48">
        <f t="shared" ca="1" si="20"/>
        <v>83</v>
      </c>
    </row>
    <row r="49" spans="1:50" x14ac:dyDescent="0.3">
      <c r="A49" t="s">
        <v>306</v>
      </c>
      <c r="B49">
        <v>4</v>
      </c>
      <c r="C49" t="s">
        <v>3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79</v>
      </c>
      <c r="P49">
        <v>79</v>
      </c>
      <c r="Q49">
        <v>59</v>
      </c>
      <c r="R49">
        <v>89</v>
      </c>
      <c r="S49">
        <v>63</v>
      </c>
      <c r="T49">
        <f>INDEX(Sheet1!C$2:'Sheet1'!C$569,MATCH($A49,Sheet1!$B$2:'Sheet1'!$B$569,0))</f>
        <v>1</v>
      </c>
      <c r="U49">
        <f>INDEX(Sheet1!D$2:'Sheet1'!D$569,MATCH($A49,Sheet1!$B$2:'Sheet1'!$B$569,0))</f>
        <v>3382000</v>
      </c>
      <c r="V49">
        <f>INDEX(Sheet2!C$2:'Sheet2'!C$569,MATCH($A49,Sheet2!$A$2:'Sheet2'!$A$531,0))</f>
        <v>31</v>
      </c>
      <c r="W49">
        <f>INDEX(Sheet2!G$2:'Sheet2'!G$569,MATCH($A49,Sheet2!$A$2:'Sheet2'!$A$531,0))</f>
        <v>28.7</v>
      </c>
      <c r="X49">
        <f>INDEX(Sheet2!M$2:'Sheet2'!M$569,MATCH($A49,Sheet2!$A$2:'Sheet2'!$A$531,0))</f>
        <v>6.3</v>
      </c>
      <c r="Y49">
        <f>ROUND(INDEX(Sheet2!Q$2:'Sheet2'!Q$569,MATCH($A49,Sheet2!$A$2:'Sheet2'!$A$531,0)),0)-1</f>
        <v>83</v>
      </c>
      <c r="Z49">
        <f>ROUND(INDEX(Sheet2!K$2:'Sheet2'!K$569,MATCH($A49,Sheet2!$A$2:'Sheet2'!$A$531,0)),0)</f>
        <v>45</v>
      </c>
      <c r="AA49">
        <f t="shared" si="0"/>
        <v>75</v>
      </c>
      <c r="AB49">
        <f>ROUND(INDEX(Sheet2!H$2:'Sheet2'!H$569,MATCH($A49,Sheet2!$A$2:'Sheet2'!$A$531,0)),0)</f>
        <v>13</v>
      </c>
      <c r="AC49">
        <f t="shared" si="1"/>
        <v>78</v>
      </c>
      <c r="AD49">
        <f t="shared" si="2"/>
        <v>77</v>
      </c>
      <c r="AE49">
        <f t="shared" si="3"/>
        <v>81</v>
      </c>
      <c r="AF49">
        <f t="shared" si="4"/>
        <v>-2</v>
      </c>
      <c r="AG49">
        <f t="shared" si="15"/>
        <v>4</v>
      </c>
      <c r="AH49">
        <f t="shared" si="5"/>
        <v>4</v>
      </c>
      <c r="AI49">
        <f t="shared" si="6"/>
        <v>4</v>
      </c>
      <c r="AJ49">
        <f t="shared" si="7"/>
        <v>83</v>
      </c>
      <c r="AK49">
        <f t="shared" si="8"/>
        <v>75</v>
      </c>
      <c r="AL49">
        <f t="shared" ca="1" si="9"/>
        <v>79.333333333333329</v>
      </c>
      <c r="AM49">
        <f t="shared" ca="1" si="10"/>
        <v>0.3333333333333286</v>
      </c>
      <c r="AN49">
        <f>ROUND(INDEX(Sheet2!T$2:'Sheet2'!T$569,MATCH($A49,Sheet2!$A$2:'Sheet2'!$A$531,0)),0)</f>
        <v>5</v>
      </c>
      <c r="AO49">
        <f t="shared" si="11"/>
        <v>63</v>
      </c>
      <c r="AP49">
        <f t="shared" si="12"/>
        <v>63</v>
      </c>
      <c r="AQ49">
        <f>INDEX(Sheet2!N$2:'Sheet2'!N$569,MATCH($A49,Sheet2!$A$2:'Sheet2'!$A$531,0))</f>
        <v>36.5</v>
      </c>
      <c r="AR49">
        <f t="shared" si="13"/>
        <v>73</v>
      </c>
      <c r="AS49">
        <f t="shared" si="16"/>
        <v>80</v>
      </c>
      <c r="AT49">
        <f t="shared" ca="1" si="14"/>
        <v>59</v>
      </c>
      <c r="AU49">
        <f t="shared" ca="1" si="17"/>
        <v>80</v>
      </c>
      <c r="AV49">
        <f t="shared" ca="1" si="18"/>
        <v>80</v>
      </c>
      <c r="AW49">
        <f t="shared" ca="1" si="19"/>
        <v>80</v>
      </c>
      <c r="AX49">
        <f t="shared" ca="1" si="20"/>
        <v>80</v>
      </c>
    </row>
    <row r="50" spans="1:50" x14ac:dyDescent="0.3">
      <c r="A50" t="s">
        <v>164</v>
      </c>
      <c r="B50">
        <v>1</v>
      </c>
      <c r="C50" t="s">
        <v>3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71</v>
      </c>
      <c r="P50">
        <v>71</v>
      </c>
      <c r="Q50">
        <v>71</v>
      </c>
      <c r="R50">
        <v>50</v>
      </c>
      <c r="S50">
        <v>71</v>
      </c>
      <c r="T50">
        <f>INDEX(Sheet1!C$2:'Sheet1'!C$569,MATCH($A50,Sheet1!$B$2:'Sheet1'!$B$569,0))</f>
        <v>3</v>
      </c>
      <c r="U50">
        <f>INDEX(Sheet1!D$2:'Sheet1'!D$569,MATCH($A50,Sheet1!$B$2:'Sheet1'!$B$569,0))</f>
        <v>751772</v>
      </c>
      <c r="V50">
        <f>INDEX(Sheet2!C$2:'Sheet2'!C$569,MATCH($A50,Sheet2!$A$2:'Sheet2'!$A$531,0))</f>
        <v>22</v>
      </c>
      <c r="W50">
        <f>INDEX(Sheet2!G$2:'Sheet2'!G$569,MATCH($A50,Sheet2!$A$2:'Sheet2'!$A$531,0))</f>
        <v>19.600000000000001</v>
      </c>
      <c r="X50">
        <f>INDEX(Sheet2!M$2:'Sheet2'!M$569,MATCH($A50,Sheet2!$A$2:'Sheet2'!$A$531,0))</f>
        <v>1.3</v>
      </c>
      <c r="Y50">
        <f>ROUND(INDEX(Sheet2!Q$2:'Sheet2'!Q$569,MATCH($A50,Sheet2!$A$2:'Sheet2'!$A$531,0)),0)-1</f>
        <v>74</v>
      </c>
      <c r="Z50">
        <f>ROUND(INDEX(Sheet2!K$2:'Sheet2'!K$569,MATCH($A50,Sheet2!$A$2:'Sheet2'!$A$531,0)),0)</f>
        <v>40</v>
      </c>
      <c r="AA50">
        <f t="shared" si="0"/>
        <v>70</v>
      </c>
      <c r="AB50">
        <f>ROUND(INDEX(Sheet2!H$2:'Sheet2'!H$569,MATCH($A50,Sheet2!$A$2:'Sheet2'!$A$531,0)),0)</f>
        <v>4</v>
      </c>
      <c r="AC50">
        <f t="shared" si="1"/>
        <v>52</v>
      </c>
      <c r="AD50">
        <f t="shared" si="2"/>
        <v>64</v>
      </c>
      <c r="AE50">
        <f t="shared" si="3"/>
        <v>78</v>
      </c>
      <c r="AF50">
        <f t="shared" si="4"/>
        <v>-7</v>
      </c>
      <c r="AG50">
        <f t="shared" si="15"/>
        <v>-1</v>
      </c>
      <c r="AH50">
        <f t="shared" si="5"/>
        <v>-1</v>
      </c>
      <c r="AI50">
        <f t="shared" si="6"/>
        <v>-1</v>
      </c>
      <c r="AJ50">
        <f t="shared" si="7"/>
        <v>70</v>
      </c>
      <c r="AK50">
        <f t="shared" si="8"/>
        <v>72</v>
      </c>
      <c r="AL50">
        <f t="shared" ca="1" si="9"/>
        <v>67</v>
      </c>
      <c r="AM50">
        <f t="shared" ca="1" si="10"/>
        <v>-4</v>
      </c>
      <c r="AN50">
        <f>ROUND(INDEX(Sheet2!T$2:'Sheet2'!T$569,MATCH($A50,Sheet2!$A$2:'Sheet2'!$A$531,0)),0)</f>
        <v>3</v>
      </c>
      <c r="AO50">
        <f t="shared" si="11"/>
        <v>54</v>
      </c>
      <c r="AP50">
        <f t="shared" si="12"/>
        <v>54</v>
      </c>
      <c r="AQ50">
        <f>INDEX(Sheet2!N$2:'Sheet2'!N$569,MATCH($A50,Sheet2!$A$2:'Sheet2'!$A$531,0))</f>
        <v>25.8</v>
      </c>
      <c r="AR50">
        <f t="shared" si="13"/>
        <v>51.6</v>
      </c>
      <c r="AS50">
        <f t="shared" si="16"/>
        <v>58.6</v>
      </c>
      <c r="AT50">
        <f t="shared" ca="1" si="14"/>
        <v>71</v>
      </c>
      <c r="AU50">
        <f t="shared" ca="1" si="17"/>
        <v>59</v>
      </c>
      <c r="AV50">
        <f t="shared" ca="1" si="18"/>
        <v>59</v>
      </c>
      <c r="AW50">
        <f t="shared" ca="1" si="19"/>
        <v>59</v>
      </c>
      <c r="AX50">
        <f t="shared" ca="1" si="20"/>
        <v>59</v>
      </c>
    </row>
    <row r="51" spans="1:50" x14ac:dyDescent="0.3">
      <c r="A51" t="s">
        <v>274</v>
      </c>
      <c r="B51">
        <v>2</v>
      </c>
      <c r="C51" t="s">
        <v>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71</v>
      </c>
      <c r="P51">
        <v>71</v>
      </c>
      <c r="Q51">
        <v>66</v>
      </c>
      <c r="R51">
        <v>65</v>
      </c>
      <c r="S51">
        <v>66</v>
      </c>
      <c r="T51">
        <f>INDEX(Sheet1!C$2:'Sheet1'!C$569,MATCH($A51,Sheet1!$B$2:'Sheet1'!$B$569,0))</f>
        <v>2</v>
      </c>
      <c r="U51">
        <f>INDEX(Sheet1!D$2:'Sheet1'!D$569,MATCH($A51,Sheet1!$B$2:'Sheet1'!$B$569,0))</f>
        <v>335105.5</v>
      </c>
      <c r="V51">
        <f>INDEX(Sheet2!C$2:'Sheet2'!C$569,MATCH($A51,Sheet2!$A$2:'Sheet2'!$A$531,0))</f>
        <v>23</v>
      </c>
      <c r="W51">
        <f>INDEX(Sheet2!G$2:'Sheet2'!G$569,MATCH($A51,Sheet2!$A$2:'Sheet2'!$A$531,0))</f>
        <v>23.5</v>
      </c>
      <c r="X51">
        <f>INDEX(Sheet2!M$2:'Sheet2'!M$569,MATCH($A51,Sheet2!$A$2:'Sheet2'!$A$531,0))</f>
        <v>3.8</v>
      </c>
      <c r="Y51">
        <f>ROUND(INDEX(Sheet2!Q$2:'Sheet2'!Q$569,MATCH($A51,Sheet2!$A$2:'Sheet2'!$A$531,0)),0)-1</f>
        <v>83</v>
      </c>
      <c r="Z51">
        <f>ROUND(INDEX(Sheet2!K$2:'Sheet2'!K$569,MATCH($A51,Sheet2!$A$2:'Sheet2'!$A$531,0)),0)</f>
        <v>43</v>
      </c>
      <c r="AA51">
        <f t="shared" si="0"/>
        <v>73</v>
      </c>
      <c r="AB51">
        <f>ROUND(INDEX(Sheet2!H$2:'Sheet2'!H$569,MATCH($A51,Sheet2!$A$2:'Sheet2'!$A$531,0)),0)</f>
        <v>8</v>
      </c>
      <c r="AC51">
        <f t="shared" si="1"/>
        <v>64</v>
      </c>
      <c r="AD51">
        <f t="shared" si="2"/>
        <v>69</v>
      </c>
      <c r="AE51">
        <f t="shared" si="3"/>
        <v>73</v>
      </c>
      <c r="AF51">
        <f t="shared" si="4"/>
        <v>-2</v>
      </c>
      <c r="AG51">
        <f t="shared" si="15"/>
        <v>4</v>
      </c>
      <c r="AH51">
        <f t="shared" si="5"/>
        <v>4</v>
      </c>
      <c r="AI51">
        <f t="shared" si="6"/>
        <v>4</v>
      </c>
      <c r="AJ51">
        <f t="shared" si="7"/>
        <v>75</v>
      </c>
      <c r="AK51">
        <f t="shared" si="8"/>
        <v>67</v>
      </c>
      <c r="AL51">
        <f t="shared" ca="1" si="9"/>
        <v>74.333333333333329</v>
      </c>
      <c r="AM51">
        <f t="shared" ca="1" si="10"/>
        <v>3.3333333333333286</v>
      </c>
      <c r="AN51">
        <f>ROUND(INDEX(Sheet2!T$2:'Sheet2'!T$569,MATCH($A51,Sheet2!$A$2:'Sheet2'!$A$531,0)),0)</f>
        <v>5</v>
      </c>
      <c r="AO51">
        <f t="shared" si="11"/>
        <v>63</v>
      </c>
      <c r="AP51">
        <f t="shared" si="12"/>
        <v>63</v>
      </c>
      <c r="AQ51">
        <f>INDEX(Sheet2!N$2:'Sheet2'!N$569,MATCH($A51,Sheet2!$A$2:'Sheet2'!$A$531,0))</f>
        <v>36.9</v>
      </c>
      <c r="AR51">
        <f t="shared" si="13"/>
        <v>73.8</v>
      </c>
      <c r="AS51">
        <f t="shared" si="16"/>
        <v>80.8</v>
      </c>
      <c r="AT51">
        <f t="shared" ca="1" si="14"/>
        <v>66</v>
      </c>
      <c r="AU51">
        <f t="shared" ca="1" si="17"/>
        <v>81</v>
      </c>
      <c r="AV51">
        <f t="shared" ca="1" si="18"/>
        <v>81</v>
      </c>
      <c r="AW51">
        <f t="shared" ca="1" si="19"/>
        <v>81</v>
      </c>
      <c r="AX51">
        <f t="shared" ca="1" si="20"/>
        <v>81</v>
      </c>
    </row>
    <row r="52" spans="1:50" x14ac:dyDescent="0.3">
      <c r="A52" t="s">
        <v>476</v>
      </c>
      <c r="B52">
        <v>1</v>
      </c>
      <c r="C52" t="s">
        <v>3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75</v>
      </c>
      <c r="P52">
        <v>75</v>
      </c>
      <c r="Q52">
        <v>75</v>
      </c>
      <c r="R52">
        <v>51</v>
      </c>
      <c r="S52">
        <v>75</v>
      </c>
      <c r="T52">
        <f>INDEX(Sheet1!C$2:'Sheet1'!C$569,MATCH($A52,Sheet1!$B$2:'Sheet1'!$B$569,0))</f>
        <v>2</v>
      </c>
      <c r="U52">
        <f>INDEX(Sheet1!D$2:'Sheet1'!D$569,MATCH($A52,Sheet1!$B$2:'Sheet1'!$B$569,0))</f>
        <v>3000000</v>
      </c>
      <c r="V52">
        <f>INDEX(Sheet2!C$2:'Sheet2'!C$569,MATCH($A52,Sheet2!$A$2:'Sheet2'!$A$531,0))</f>
        <v>25</v>
      </c>
      <c r="W52">
        <f>INDEX(Sheet2!G$2:'Sheet2'!G$569,MATCH($A52,Sheet2!$A$2:'Sheet2'!$A$531,0))</f>
        <v>28</v>
      </c>
      <c r="X52">
        <f>INDEX(Sheet2!M$2:'Sheet2'!M$569,MATCH($A52,Sheet2!$A$2:'Sheet2'!$A$531,0))</f>
        <v>5</v>
      </c>
      <c r="Y52">
        <f>ROUND(INDEX(Sheet2!Q$2:'Sheet2'!Q$569,MATCH($A52,Sheet2!$A$2:'Sheet2'!$A$531,0)),0)-1</f>
        <v>88</v>
      </c>
      <c r="Z52">
        <f>ROUND(INDEX(Sheet2!K$2:'Sheet2'!K$569,MATCH($A52,Sheet2!$A$2:'Sheet2'!$A$531,0)),0)</f>
        <v>46</v>
      </c>
      <c r="AA52">
        <f t="shared" si="0"/>
        <v>77</v>
      </c>
      <c r="AB52">
        <f>ROUND(INDEX(Sheet2!H$2:'Sheet2'!H$569,MATCH($A52,Sheet2!$A$2:'Sheet2'!$A$531,0)),0)</f>
        <v>12</v>
      </c>
      <c r="AC52">
        <f t="shared" si="1"/>
        <v>75</v>
      </c>
      <c r="AD52">
        <f t="shared" si="2"/>
        <v>76</v>
      </c>
      <c r="AE52">
        <f t="shared" si="3"/>
        <v>74</v>
      </c>
      <c r="AF52">
        <f t="shared" si="4"/>
        <v>1</v>
      </c>
      <c r="AG52">
        <f t="shared" si="15"/>
        <v>7</v>
      </c>
      <c r="AH52">
        <f t="shared" si="5"/>
        <v>7</v>
      </c>
      <c r="AI52">
        <f t="shared" si="6"/>
        <v>7</v>
      </c>
      <c r="AJ52">
        <f t="shared" si="7"/>
        <v>82</v>
      </c>
      <c r="AK52">
        <f t="shared" si="8"/>
        <v>68</v>
      </c>
      <c r="AL52">
        <f t="shared" ca="1" si="9"/>
        <v>80.666666666666671</v>
      </c>
      <c r="AM52">
        <f t="shared" ca="1" si="10"/>
        <v>5.6666666666666714</v>
      </c>
      <c r="AN52">
        <f>ROUND(INDEX(Sheet2!T$2:'Sheet2'!T$569,MATCH($A52,Sheet2!$A$2:'Sheet2'!$A$531,0)),0)</f>
        <v>3</v>
      </c>
      <c r="AO52">
        <f t="shared" si="11"/>
        <v>54</v>
      </c>
      <c r="AP52">
        <f t="shared" si="12"/>
        <v>54</v>
      </c>
      <c r="AQ52">
        <f>INDEX(Sheet2!N$2:'Sheet2'!N$569,MATCH($A52,Sheet2!$A$2:'Sheet2'!$A$531,0))</f>
        <v>42.6</v>
      </c>
      <c r="AR52">
        <f t="shared" si="13"/>
        <v>85.2</v>
      </c>
      <c r="AS52">
        <f t="shared" si="16"/>
        <v>92.2</v>
      </c>
      <c r="AT52">
        <f t="shared" ca="1" si="14"/>
        <v>75</v>
      </c>
      <c r="AU52">
        <f t="shared" ca="1" si="17"/>
        <v>92</v>
      </c>
      <c r="AV52">
        <f t="shared" ca="1" si="18"/>
        <v>92</v>
      </c>
      <c r="AW52">
        <f t="shared" ca="1" si="19"/>
        <v>92</v>
      </c>
      <c r="AX52">
        <f t="shared" ca="1" si="20"/>
        <v>92</v>
      </c>
    </row>
    <row r="53" spans="1:50" x14ac:dyDescent="0.3">
      <c r="A53" t="s">
        <v>450</v>
      </c>
      <c r="B53">
        <v>1</v>
      </c>
      <c r="C53" t="s">
        <v>3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83</v>
      </c>
      <c r="P53">
        <v>83</v>
      </c>
      <c r="Q53">
        <v>83</v>
      </c>
      <c r="R53">
        <v>54</v>
      </c>
      <c r="S53">
        <v>83</v>
      </c>
      <c r="T53">
        <f>INDEX(Sheet1!C$2:'Sheet1'!C$569,MATCH($A53,Sheet1!$B$2:'Sheet1'!$B$569,0))</f>
        <v>2</v>
      </c>
      <c r="U53">
        <f>INDEX(Sheet1!D$2:'Sheet1'!D$569,MATCH($A53,Sheet1!$B$2:'Sheet1'!$B$569,0))</f>
        <v>4347484</v>
      </c>
      <c r="V53">
        <f>INDEX(Sheet2!C$2:'Sheet2'!C$569,MATCH($A53,Sheet2!$A$2:'Sheet2'!$A$531,0))</f>
        <v>26</v>
      </c>
      <c r="W53">
        <f>INDEX(Sheet2!G$2:'Sheet2'!G$569,MATCH($A53,Sheet2!$A$2:'Sheet2'!$A$531,0))</f>
        <v>31.9</v>
      </c>
      <c r="X53">
        <f>INDEX(Sheet2!M$2:'Sheet2'!M$569,MATCH($A53,Sheet2!$A$2:'Sheet2'!$A$531,0))</f>
        <v>7.9</v>
      </c>
      <c r="Y53">
        <f>ROUND(INDEX(Sheet2!Q$2:'Sheet2'!Q$569,MATCH($A53,Sheet2!$A$2:'Sheet2'!$A$531,0)),0)-1</f>
        <v>88</v>
      </c>
      <c r="Z53">
        <f>ROUND(INDEX(Sheet2!K$2:'Sheet2'!K$569,MATCH($A53,Sheet2!$A$2:'Sheet2'!$A$531,0)),0)</f>
        <v>46</v>
      </c>
      <c r="AA53">
        <f t="shared" si="0"/>
        <v>77</v>
      </c>
      <c r="AB53">
        <f>ROUND(INDEX(Sheet2!H$2:'Sheet2'!H$569,MATCH($A53,Sheet2!$A$2:'Sheet2'!$A$531,0)),0)</f>
        <v>21</v>
      </c>
      <c r="AC53">
        <f t="shared" si="1"/>
        <v>102</v>
      </c>
      <c r="AD53">
        <f t="shared" si="2"/>
        <v>87</v>
      </c>
      <c r="AE53">
        <f t="shared" si="3"/>
        <v>79</v>
      </c>
      <c r="AF53">
        <f t="shared" si="4"/>
        <v>4</v>
      </c>
      <c r="AG53">
        <f t="shared" si="15"/>
        <v>10</v>
      </c>
      <c r="AH53">
        <f t="shared" si="5"/>
        <v>10</v>
      </c>
      <c r="AI53">
        <f t="shared" si="6"/>
        <v>10</v>
      </c>
      <c r="AJ53">
        <f t="shared" si="7"/>
        <v>93</v>
      </c>
      <c r="AK53">
        <f t="shared" si="8"/>
        <v>73</v>
      </c>
      <c r="AL53">
        <f t="shared" ca="1" si="9"/>
        <v>86</v>
      </c>
      <c r="AM53">
        <f t="shared" ca="1" si="10"/>
        <v>3</v>
      </c>
      <c r="AN53">
        <f>ROUND(INDEX(Sheet2!T$2:'Sheet2'!T$569,MATCH($A53,Sheet2!$A$2:'Sheet2'!$A$531,0)),0)</f>
        <v>5</v>
      </c>
      <c r="AO53">
        <f t="shared" si="11"/>
        <v>63</v>
      </c>
      <c r="AP53">
        <f t="shared" si="12"/>
        <v>63</v>
      </c>
      <c r="AQ53">
        <f>INDEX(Sheet2!N$2:'Sheet2'!N$569,MATCH($A53,Sheet2!$A$2:'Sheet2'!$A$531,0))</f>
        <v>42.7</v>
      </c>
      <c r="AR53">
        <f t="shared" si="13"/>
        <v>85.4</v>
      </c>
      <c r="AS53">
        <f t="shared" si="16"/>
        <v>92.4</v>
      </c>
      <c r="AT53">
        <f t="shared" ca="1" si="14"/>
        <v>83</v>
      </c>
      <c r="AU53">
        <f t="shared" ca="1" si="17"/>
        <v>92</v>
      </c>
      <c r="AV53">
        <f t="shared" ca="1" si="18"/>
        <v>92</v>
      </c>
      <c r="AW53">
        <f t="shared" ca="1" si="19"/>
        <v>92</v>
      </c>
      <c r="AX53">
        <f t="shared" ca="1" si="20"/>
        <v>92</v>
      </c>
    </row>
    <row r="54" spans="1:50" x14ac:dyDescent="0.3">
      <c r="A54" t="s">
        <v>435</v>
      </c>
      <c r="B54">
        <v>1</v>
      </c>
      <c r="C54" t="s">
        <v>3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55</v>
      </c>
      <c r="S54">
        <v>85</v>
      </c>
      <c r="T54" t="e">
        <f>INDEX(Sheet1!C$2:'Sheet1'!C$569,MATCH($A54,Sheet1!$B$2:'Sheet1'!$B$569,0))</f>
        <v>#N/A</v>
      </c>
      <c r="U54" t="e">
        <f>INDEX(Sheet1!D$2:'Sheet1'!D$569,MATCH($A54,Sheet1!$B$2:'Sheet1'!$B$569,0))</f>
        <v>#N/A</v>
      </c>
      <c r="V54" t="e">
        <f>INDEX(Sheet2!C$2:'Sheet2'!C$569,MATCH($A54,Sheet2!$A$2:'Sheet2'!$A$531,0))</f>
        <v>#N/A</v>
      </c>
      <c r="W54" t="e">
        <f>INDEX(Sheet2!G$2:'Sheet2'!G$569,MATCH($A54,Sheet2!$A$2:'Sheet2'!$A$531,0))</f>
        <v>#N/A</v>
      </c>
      <c r="X54" t="e">
        <f>INDEX(Sheet2!M$2:'Sheet2'!M$569,MATCH($A54,Sheet2!$A$2:'Sheet2'!$A$531,0))</f>
        <v>#N/A</v>
      </c>
      <c r="Y54" t="e">
        <f>ROUND(INDEX(Sheet2!Q$2:'Sheet2'!Q$569,MATCH($A54,Sheet2!$A$2:'Sheet2'!$A$531,0)),0)-1</f>
        <v>#N/A</v>
      </c>
      <c r="Z54" t="e">
        <f>ROUND(INDEX(Sheet2!K$2:'Sheet2'!K$569,MATCH($A54,Sheet2!$A$2:'Sheet2'!$A$531,0)),0)</f>
        <v>#N/A</v>
      </c>
      <c r="AA54" t="e">
        <f t="shared" si="0"/>
        <v>#N/A</v>
      </c>
      <c r="AB54" t="e">
        <f>ROUND(INDEX(Sheet2!H$2:'Sheet2'!H$569,MATCH($A54,Sheet2!$A$2:'Sheet2'!$A$531,0)),0)</f>
        <v>#N/A</v>
      </c>
      <c r="AC54" t="e">
        <f t="shared" si="1"/>
        <v>#N/A</v>
      </c>
      <c r="AD54" t="e">
        <f t="shared" si="2"/>
        <v>#N/A</v>
      </c>
      <c r="AE54" t="e">
        <f t="shared" si="3"/>
        <v>#N/A</v>
      </c>
      <c r="AF54" t="e">
        <f t="shared" si="4"/>
        <v>#N/A</v>
      </c>
      <c r="AG54" t="e">
        <f t="shared" si="15"/>
        <v>#N/A</v>
      </c>
      <c r="AH54" t="e">
        <f t="shared" si="5"/>
        <v>#N/A</v>
      </c>
      <c r="AI54" t="e">
        <f t="shared" si="6"/>
        <v>#N/A</v>
      </c>
      <c r="AJ54" t="e">
        <f t="shared" si="7"/>
        <v>#N/A</v>
      </c>
      <c r="AK54" t="e">
        <f t="shared" si="8"/>
        <v>#N/A</v>
      </c>
      <c r="AL54" t="e">
        <f t="shared" ca="1" si="9"/>
        <v>#N/A</v>
      </c>
      <c r="AM54" t="e">
        <f t="shared" ca="1" si="10"/>
        <v>#N/A</v>
      </c>
      <c r="AN54" t="e">
        <f>ROUND(INDEX(Sheet2!T$2:'Sheet2'!T$569,MATCH($A54,Sheet2!$A$2:'Sheet2'!$A$531,0)),0)</f>
        <v>#N/A</v>
      </c>
      <c r="AO54" t="e">
        <f t="shared" si="11"/>
        <v>#N/A</v>
      </c>
      <c r="AP54" t="e">
        <f t="shared" si="12"/>
        <v>#N/A</v>
      </c>
      <c r="AQ54" t="e">
        <f>INDEX(Sheet2!N$2:'Sheet2'!N$569,MATCH($A54,Sheet2!$A$2:'Sheet2'!$A$531,0))</f>
        <v>#N/A</v>
      </c>
      <c r="AR54" t="e">
        <f t="shared" si="13"/>
        <v>#N/A</v>
      </c>
      <c r="AS54" t="e">
        <f t="shared" si="16"/>
        <v>#N/A</v>
      </c>
      <c r="AT54" t="e">
        <f t="shared" ca="1" si="14"/>
        <v>#N/A</v>
      </c>
      <c r="AU54" t="e">
        <f t="shared" ca="1" si="17"/>
        <v>#N/A</v>
      </c>
      <c r="AV54" t="e">
        <f t="shared" ca="1" si="18"/>
        <v>#N/A</v>
      </c>
      <c r="AW54">
        <f t="shared" ca="1" si="19"/>
        <v>85</v>
      </c>
      <c r="AX54">
        <f t="shared" ca="1" si="20"/>
        <v>85</v>
      </c>
    </row>
    <row r="55" spans="1:50" x14ac:dyDescent="0.3">
      <c r="A55" t="s">
        <v>276</v>
      </c>
      <c r="B55">
        <v>2</v>
      </c>
      <c r="C55" t="s">
        <v>3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67</v>
      </c>
      <c r="R55">
        <v>66</v>
      </c>
      <c r="S55">
        <v>67</v>
      </c>
      <c r="T55">
        <f>INDEX(Sheet1!C$2:'Sheet1'!C$569,MATCH($A55,Sheet1!$B$2:'Sheet1'!$B$569,0))</f>
        <v>2</v>
      </c>
      <c r="U55">
        <f>INDEX(Sheet1!D$2:'Sheet1'!D$569,MATCH($A55,Sheet1!$B$2:'Sheet1'!$B$569,0))</f>
        <v>8531745.5</v>
      </c>
      <c r="V55" t="e">
        <f>INDEX(Sheet2!C$2:'Sheet2'!C$569,MATCH($A55,Sheet2!$A$2:'Sheet2'!$A$531,0))</f>
        <v>#N/A</v>
      </c>
      <c r="W55" t="e">
        <f>INDEX(Sheet2!G$2:'Sheet2'!G$569,MATCH($A55,Sheet2!$A$2:'Sheet2'!$A$531,0))</f>
        <v>#N/A</v>
      </c>
      <c r="X55" t="e">
        <f>INDEX(Sheet2!M$2:'Sheet2'!M$569,MATCH($A55,Sheet2!$A$2:'Sheet2'!$A$531,0))</f>
        <v>#N/A</v>
      </c>
      <c r="Y55" t="e">
        <f>ROUND(INDEX(Sheet2!Q$2:'Sheet2'!Q$569,MATCH($A55,Sheet2!$A$2:'Sheet2'!$A$531,0)),0)-1</f>
        <v>#N/A</v>
      </c>
      <c r="Z55" t="e">
        <f>ROUND(INDEX(Sheet2!K$2:'Sheet2'!K$569,MATCH($A55,Sheet2!$A$2:'Sheet2'!$A$531,0)),0)</f>
        <v>#N/A</v>
      </c>
      <c r="AA55" t="e">
        <f t="shared" si="0"/>
        <v>#N/A</v>
      </c>
      <c r="AB55" t="e">
        <f>ROUND(INDEX(Sheet2!H$2:'Sheet2'!H$569,MATCH($A55,Sheet2!$A$2:'Sheet2'!$A$531,0)),0)</f>
        <v>#N/A</v>
      </c>
      <c r="AC55" t="e">
        <f t="shared" si="1"/>
        <v>#N/A</v>
      </c>
      <c r="AD55" t="e">
        <f t="shared" si="2"/>
        <v>#N/A</v>
      </c>
      <c r="AE55" t="e">
        <f t="shared" si="3"/>
        <v>#N/A</v>
      </c>
      <c r="AF55" t="e">
        <f t="shared" si="4"/>
        <v>#N/A</v>
      </c>
      <c r="AG55" t="e">
        <f t="shared" si="15"/>
        <v>#N/A</v>
      </c>
      <c r="AH55" t="e">
        <f t="shared" si="5"/>
        <v>#N/A</v>
      </c>
      <c r="AI55" t="e">
        <f t="shared" si="6"/>
        <v>#N/A</v>
      </c>
      <c r="AJ55" t="e">
        <f t="shared" si="7"/>
        <v>#N/A</v>
      </c>
      <c r="AK55" t="e">
        <f t="shared" si="8"/>
        <v>#N/A</v>
      </c>
      <c r="AL55" t="e">
        <f t="shared" ca="1" si="9"/>
        <v>#N/A</v>
      </c>
      <c r="AM55" t="e">
        <f t="shared" ca="1" si="10"/>
        <v>#N/A</v>
      </c>
      <c r="AN55" t="e">
        <f>ROUND(INDEX(Sheet2!T$2:'Sheet2'!T$569,MATCH($A55,Sheet2!$A$2:'Sheet2'!$A$531,0)),0)</f>
        <v>#N/A</v>
      </c>
      <c r="AO55" t="e">
        <f t="shared" si="11"/>
        <v>#N/A</v>
      </c>
      <c r="AP55" t="e">
        <f t="shared" si="12"/>
        <v>#N/A</v>
      </c>
      <c r="AQ55" t="e">
        <f>INDEX(Sheet2!N$2:'Sheet2'!N$569,MATCH($A55,Sheet2!$A$2:'Sheet2'!$A$531,0))</f>
        <v>#N/A</v>
      </c>
      <c r="AR55" t="e">
        <f t="shared" si="13"/>
        <v>#N/A</v>
      </c>
      <c r="AS55" t="e">
        <f t="shared" si="16"/>
        <v>#N/A</v>
      </c>
      <c r="AT55" t="e">
        <f t="shared" ca="1" si="14"/>
        <v>#N/A</v>
      </c>
      <c r="AU55" t="e">
        <f t="shared" ca="1" si="17"/>
        <v>#N/A</v>
      </c>
      <c r="AV55" t="e">
        <f t="shared" ca="1" si="18"/>
        <v>#N/A</v>
      </c>
      <c r="AW55">
        <f t="shared" ca="1" si="19"/>
        <v>73</v>
      </c>
      <c r="AX55">
        <f t="shared" ca="1" si="20"/>
        <v>73</v>
      </c>
    </row>
    <row r="56" spans="1:50" x14ac:dyDescent="0.3">
      <c r="A56" t="s">
        <v>322</v>
      </c>
      <c r="B56">
        <v>1</v>
      </c>
      <c r="C56" t="s">
        <v>3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69</v>
      </c>
      <c r="P56">
        <v>69</v>
      </c>
      <c r="Q56">
        <v>69</v>
      </c>
      <c r="R56">
        <v>49</v>
      </c>
      <c r="S56">
        <v>69</v>
      </c>
      <c r="T56" t="e">
        <f>INDEX(Sheet1!C$2:'Sheet1'!C$569,MATCH($A56,Sheet1!$B$2:'Sheet1'!$B$569,0))</f>
        <v>#N/A</v>
      </c>
      <c r="U56" t="e">
        <f>INDEX(Sheet1!D$2:'Sheet1'!D$569,MATCH($A56,Sheet1!$B$2:'Sheet1'!$B$569,0))</f>
        <v>#N/A</v>
      </c>
      <c r="V56">
        <f>INDEX(Sheet2!C$2:'Sheet2'!C$569,MATCH($A56,Sheet2!$A$2:'Sheet2'!$A$531,0))</f>
        <v>29</v>
      </c>
      <c r="W56">
        <f>INDEX(Sheet2!G$2:'Sheet2'!G$569,MATCH($A56,Sheet2!$A$2:'Sheet2'!$A$531,0))</f>
        <v>8.5</v>
      </c>
      <c r="X56">
        <f>INDEX(Sheet2!M$2:'Sheet2'!M$569,MATCH($A56,Sheet2!$A$2:'Sheet2'!$A$531,0))</f>
        <v>1.1000000000000001</v>
      </c>
      <c r="Y56">
        <f>ROUND(INDEX(Sheet2!Q$2:'Sheet2'!Q$569,MATCH($A56,Sheet2!$A$2:'Sheet2'!$A$531,0)),0)-1</f>
        <v>-1</v>
      </c>
      <c r="Z56">
        <f>ROUND(INDEX(Sheet2!K$2:'Sheet2'!K$569,MATCH($A56,Sheet2!$A$2:'Sheet2'!$A$531,0)),0)</f>
        <v>49</v>
      </c>
      <c r="AA56">
        <f t="shared" si="0"/>
        <v>80</v>
      </c>
      <c r="AB56">
        <f>ROUND(INDEX(Sheet2!H$2:'Sheet2'!H$569,MATCH($A56,Sheet2!$A$2:'Sheet2'!$A$531,0)),0)</f>
        <v>3</v>
      </c>
      <c r="AC56">
        <f t="shared" si="1"/>
        <v>49</v>
      </c>
      <c r="AD56">
        <f t="shared" si="2"/>
        <v>66</v>
      </c>
      <c r="AE56">
        <f t="shared" si="3"/>
        <v>72</v>
      </c>
      <c r="AF56">
        <f t="shared" si="4"/>
        <v>-3</v>
      </c>
      <c r="AG56">
        <f t="shared" si="15"/>
        <v>3</v>
      </c>
      <c r="AH56">
        <f t="shared" si="5"/>
        <v>3</v>
      </c>
      <c r="AI56">
        <f t="shared" si="6"/>
        <v>3</v>
      </c>
      <c r="AJ56">
        <f t="shared" si="7"/>
        <v>72</v>
      </c>
      <c r="AK56">
        <f t="shared" si="8"/>
        <v>66</v>
      </c>
      <c r="AL56">
        <f t="shared" ca="1" si="9"/>
        <v>69.333333333333329</v>
      </c>
      <c r="AM56">
        <f t="shared" ca="1" si="10"/>
        <v>0.3333333333333286</v>
      </c>
      <c r="AN56">
        <f>ROUND(INDEX(Sheet2!T$2:'Sheet2'!T$569,MATCH($A56,Sheet2!$A$2:'Sheet2'!$A$531,0)),0)</f>
        <v>1</v>
      </c>
      <c r="AO56">
        <f t="shared" si="11"/>
        <v>45</v>
      </c>
      <c r="AP56">
        <f t="shared" si="12"/>
        <v>45</v>
      </c>
      <c r="AQ56">
        <f>INDEX(Sheet2!N$2:'Sheet2'!N$569,MATCH($A56,Sheet2!$A$2:'Sheet2'!$A$531,0))</f>
        <v>31.3</v>
      </c>
      <c r="AR56">
        <f t="shared" si="13"/>
        <v>62.6</v>
      </c>
      <c r="AS56">
        <f t="shared" si="16"/>
        <v>69.599999999999994</v>
      </c>
      <c r="AT56">
        <f t="shared" ca="1" si="14"/>
        <v>69</v>
      </c>
      <c r="AU56">
        <f t="shared" ca="1" si="17"/>
        <v>70</v>
      </c>
      <c r="AV56">
        <f t="shared" ca="1" si="18"/>
        <v>70</v>
      </c>
      <c r="AW56">
        <f t="shared" ca="1" si="19"/>
        <v>70</v>
      </c>
      <c r="AX56">
        <f t="shared" ca="1" si="20"/>
        <v>70</v>
      </c>
    </row>
    <row r="57" spans="1:50" x14ac:dyDescent="0.3">
      <c r="A57" t="s">
        <v>451</v>
      </c>
      <c r="B57">
        <v>3</v>
      </c>
      <c r="C57" t="s">
        <v>3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70</v>
      </c>
      <c r="P57">
        <v>70</v>
      </c>
      <c r="Q57">
        <v>57</v>
      </c>
      <c r="R57">
        <v>80</v>
      </c>
      <c r="S57">
        <v>60</v>
      </c>
      <c r="T57">
        <f>INDEX(Sheet1!C$2:'Sheet1'!C$569,MATCH($A57,Sheet1!$B$2:'Sheet1'!$B$569,0))</f>
        <v>3</v>
      </c>
      <c r="U57">
        <f>INDEX(Sheet1!D$2:'Sheet1'!D$569,MATCH($A57,Sheet1!$B$2:'Sheet1'!$B$569,0))</f>
        <v>1257720</v>
      </c>
      <c r="V57">
        <f>INDEX(Sheet2!C$2:'Sheet2'!C$569,MATCH($A57,Sheet2!$A$2:'Sheet2'!$A$531,0))</f>
        <v>22</v>
      </c>
      <c r="W57">
        <f>INDEX(Sheet2!G$2:'Sheet2'!G$569,MATCH($A57,Sheet2!$A$2:'Sheet2'!$A$531,0))</f>
        <v>8.5</v>
      </c>
      <c r="X57">
        <f>INDEX(Sheet2!M$2:'Sheet2'!M$569,MATCH($A57,Sheet2!$A$2:'Sheet2'!$A$531,0))</f>
        <v>0.3</v>
      </c>
      <c r="Y57">
        <f>ROUND(INDEX(Sheet2!Q$2:'Sheet2'!Q$569,MATCH($A57,Sheet2!$A$2:'Sheet2'!$A$531,0)),0)-1</f>
        <v>66</v>
      </c>
      <c r="Z57">
        <f>ROUND(INDEX(Sheet2!K$2:'Sheet2'!K$569,MATCH($A57,Sheet2!$A$2:'Sheet2'!$A$531,0)),0)</f>
        <v>34</v>
      </c>
      <c r="AA57">
        <f t="shared" si="0"/>
        <v>62</v>
      </c>
      <c r="AB57">
        <f>ROUND(INDEX(Sheet2!H$2:'Sheet2'!H$569,MATCH($A57,Sheet2!$A$2:'Sheet2'!$A$531,0)),0)</f>
        <v>2</v>
      </c>
      <c r="AC57">
        <f t="shared" si="1"/>
        <v>46</v>
      </c>
      <c r="AD57">
        <f t="shared" si="2"/>
        <v>59</v>
      </c>
      <c r="AE57">
        <f t="shared" si="3"/>
        <v>81</v>
      </c>
      <c r="AF57">
        <f t="shared" si="4"/>
        <v>-11</v>
      </c>
      <c r="AG57">
        <f t="shared" si="15"/>
        <v>-5</v>
      </c>
      <c r="AH57">
        <f t="shared" si="5"/>
        <v>-5</v>
      </c>
      <c r="AI57">
        <f t="shared" si="6"/>
        <v>-5</v>
      </c>
      <c r="AJ57">
        <f t="shared" si="7"/>
        <v>65</v>
      </c>
      <c r="AK57">
        <f t="shared" si="8"/>
        <v>75</v>
      </c>
      <c r="AL57">
        <f t="shared" ca="1" si="9"/>
        <v>62.666666666666664</v>
      </c>
      <c r="AM57">
        <f t="shared" ca="1" si="10"/>
        <v>-7.3333333333333357</v>
      </c>
      <c r="AN57">
        <f>ROUND(INDEX(Sheet2!T$2:'Sheet2'!T$569,MATCH($A57,Sheet2!$A$2:'Sheet2'!$A$531,0)),0)</f>
        <v>3</v>
      </c>
      <c r="AO57">
        <f t="shared" si="11"/>
        <v>54</v>
      </c>
      <c r="AP57">
        <f t="shared" si="12"/>
        <v>54</v>
      </c>
      <c r="AQ57">
        <f>INDEX(Sheet2!N$2:'Sheet2'!N$569,MATCH($A57,Sheet2!$A$2:'Sheet2'!$A$531,0))</f>
        <v>14.3</v>
      </c>
      <c r="AR57">
        <f t="shared" si="13"/>
        <v>28.6</v>
      </c>
      <c r="AS57">
        <f t="shared" si="16"/>
        <v>35.6</v>
      </c>
      <c r="AT57">
        <f t="shared" ca="1" si="14"/>
        <v>40</v>
      </c>
      <c r="AU57">
        <f t="shared" ca="1" si="17"/>
        <v>48</v>
      </c>
      <c r="AV57">
        <f t="shared" ca="1" si="18"/>
        <v>48</v>
      </c>
      <c r="AW57">
        <f t="shared" ca="1" si="19"/>
        <v>48</v>
      </c>
      <c r="AX57">
        <f t="shared" ca="1" si="20"/>
        <v>48</v>
      </c>
    </row>
    <row r="58" spans="1:50" x14ac:dyDescent="0.3">
      <c r="A58" t="s">
        <v>316</v>
      </c>
      <c r="B58">
        <v>2</v>
      </c>
      <c r="C58" t="s">
        <v>3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66</v>
      </c>
      <c r="P58">
        <v>66</v>
      </c>
      <c r="Q58">
        <v>62</v>
      </c>
      <c r="R58">
        <v>63</v>
      </c>
      <c r="S58">
        <v>62</v>
      </c>
      <c r="T58">
        <f>INDEX(Sheet1!C$2:'Sheet1'!C$569,MATCH($A58,Sheet1!$B$2:'Sheet1'!$B$569,0))</f>
        <v>1</v>
      </c>
      <c r="U58">
        <f>INDEX(Sheet1!D$2:'Sheet1'!D$569,MATCH($A58,Sheet1!$B$2:'Sheet1'!$B$569,0))</f>
        <v>203695</v>
      </c>
      <c r="V58">
        <f>INDEX(Sheet2!C$2:'Sheet2'!C$569,MATCH($A58,Sheet2!$A$2:'Sheet2'!$A$531,0))</f>
        <v>24</v>
      </c>
      <c r="W58">
        <f>INDEX(Sheet2!G$2:'Sheet2'!G$569,MATCH($A58,Sheet2!$A$2:'Sheet2'!$A$531,0))</f>
        <v>13.7</v>
      </c>
      <c r="X58">
        <f>INDEX(Sheet2!M$2:'Sheet2'!M$569,MATCH($A58,Sheet2!$A$2:'Sheet2'!$A$531,0))</f>
        <v>2.7</v>
      </c>
      <c r="Y58">
        <f>ROUND(INDEX(Sheet2!Q$2:'Sheet2'!Q$569,MATCH($A58,Sheet2!$A$2:'Sheet2'!$A$531,0)),0)-1</f>
        <v>88</v>
      </c>
      <c r="Z58">
        <f>ROUND(INDEX(Sheet2!K$2:'Sheet2'!K$569,MATCH($A58,Sheet2!$A$2:'Sheet2'!$A$531,0)),0)</f>
        <v>42</v>
      </c>
      <c r="AA58">
        <f t="shared" si="0"/>
        <v>72</v>
      </c>
      <c r="AB58">
        <f>ROUND(INDEX(Sheet2!H$2:'Sheet2'!H$569,MATCH($A58,Sheet2!$A$2:'Sheet2'!$A$531,0)),0)</f>
        <v>5</v>
      </c>
      <c r="AC58">
        <f t="shared" si="1"/>
        <v>55</v>
      </c>
      <c r="AD58">
        <f t="shared" si="2"/>
        <v>64</v>
      </c>
      <c r="AE58">
        <f t="shared" si="3"/>
        <v>68</v>
      </c>
      <c r="AF58">
        <f t="shared" si="4"/>
        <v>-2</v>
      </c>
      <c r="AG58">
        <f t="shared" si="15"/>
        <v>4</v>
      </c>
      <c r="AH58">
        <f t="shared" si="5"/>
        <v>4</v>
      </c>
      <c r="AI58">
        <f t="shared" si="6"/>
        <v>4</v>
      </c>
      <c r="AJ58">
        <f t="shared" si="7"/>
        <v>70</v>
      </c>
      <c r="AK58">
        <f t="shared" si="8"/>
        <v>62</v>
      </c>
      <c r="AL58">
        <f t="shared" ca="1" si="9"/>
        <v>73.666666666666671</v>
      </c>
      <c r="AM58">
        <f t="shared" ca="1" si="10"/>
        <v>7.6666666666666714</v>
      </c>
      <c r="AN58">
        <f>ROUND(INDEX(Sheet2!T$2:'Sheet2'!T$569,MATCH($A58,Sheet2!$A$2:'Sheet2'!$A$531,0)),0)</f>
        <v>2</v>
      </c>
      <c r="AO58">
        <f t="shared" si="11"/>
        <v>49</v>
      </c>
      <c r="AP58">
        <f t="shared" si="12"/>
        <v>49</v>
      </c>
      <c r="AQ58">
        <f>INDEX(Sheet2!N$2:'Sheet2'!N$569,MATCH($A58,Sheet2!$A$2:'Sheet2'!$A$531,0))</f>
        <v>41.2</v>
      </c>
      <c r="AR58">
        <f t="shared" si="13"/>
        <v>82.4</v>
      </c>
      <c r="AS58">
        <f t="shared" si="16"/>
        <v>89.4</v>
      </c>
      <c r="AT58">
        <f t="shared" ca="1" si="14"/>
        <v>62</v>
      </c>
      <c r="AU58">
        <f t="shared" ca="1" si="17"/>
        <v>89</v>
      </c>
      <c r="AV58">
        <f t="shared" ca="1" si="18"/>
        <v>89</v>
      </c>
      <c r="AW58">
        <f t="shared" ca="1" si="19"/>
        <v>89</v>
      </c>
      <c r="AX58">
        <f t="shared" ca="1" si="20"/>
        <v>89</v>
      </c>
    </row>
    <row r="59" spans="1:50" x14ac:dyDescent="0.3">
      <c r="A59" t="s">
        <v>62</v>
      </c>
      <c r="B59">
        <v>1</v>
      </c>
      <c r="C59" t="s">
        <v>3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78</v>
      </c>
      <c r="P59">
        <v>78</v>
      </c>
      <c r="Q59">
        <v>78</v>
      </c>
      <c r="R59">
        <v>52</v>
      </c>
      <c r="S59">
        <v>78</v>
      </c>
      <c r="T59">
        <f>INDEX(Sheet1!C$2:'Sheet1'!C$569,MATCH($A59,Sheet1!$B$2:'Sheet1'!$B$569,0))</f>
        <v>2</v>
      </c>
      <c r="U59">
        <f>INDEX(Sheet1!D$2:'Sheet1'!D$569,MATCH($A59,Sheet1!$B$2:'Sheet1'!$B$569,0))</f>
        <v>2164259</v>
      </c>
      <c r="V59">
        <f>INDEX(Sheet2!C$2:'Sheet2'!C$569,MATCH($A59,Sheet2!$A$2:'Sheet2'!$A$531,0))</f>
        <v>24</v>
      </c>
      <c r="W59">
        <f>INDEX(Sheet2!G$2:'Sheet2'!G$569,MATCH($A59,Sheet2!$A$2:'Sheet2'!$A$531,0))</f>
        <v>26.6</v>
      </c>
      <c r="X59">
        <f>INDEX(Sheet2!M$2:'Sheet2'!M$569,MATCH($A59,Sheet2!$A$2:'Sheet2'!$A$531,0))</f>
        <v>3.9</v>
      </c>
      <c r="Y59">
        <f>ROUND(INDEX(Sheet2!Q$2:'Sheet2'!Q$569,MATCH($A59,Sheet2!$A$2:'Sheet2'!$A$531,0)),0)-1</f>
        <v>68</v>
      </c>
      <c r="Z59">
        <f>ROUND(INDEX(Sheet2!K$2:'Sheet2'!K$569,MATCH($A59,Sheet2!$A$2:'Sheet2'!$A$531,0)),0)</f>
        <v>43</v>
      </c>
      <c r="AA59">
        <f t="shared" si="0"/>
        <v>73</v>
      </c>
      <c r="AB59">
        <f>ROUND(INDEX(Sheet2!H$2:'Sheet2'!H$569,MATCH($A59,Sheet2!$A$2:'Sheet2'!$A$531,0)),0)</f>
        <v>14</v>
      </c>
      <c r="AC59">
        <f t="shared" si="1"/>
        <v>81</v>
      </c>
      <c r="AD59">
        <f t="shared" si="2"/>
        <v>77</v>
      </c>
      <c r="AE59">
        <f t="shared" si="3"/>
        <v>79</v>
      </c>
      <c r="AF59">
        <f t="shared" si="4"/>
        <v>-1</v>
      </c>
      <c r="AG59">
        <f t="shared" si="15"/>
        <v>5</v>
      </c>
      <c r="AH59">
        <f t="shared" si="5"/>
        <v>5</v>
      </c>
      <c r="AI59">
        <f t="shared" si="6"/>
        <v>5</v>
      </c>
      <c r="AJ59">
        <f t="shared" si="7"/>
        <v>83</v>
      </c>
      <c r="AK59">
        <f t="shared" si="8"/>
        <v>73</v>
      </c>
      <c r="AL59">
        <f t="shared" ca="1" si="9"/>
        <v>75</v>
      </c>
      <c r="AM59">
        <f t="shared" ca="1" si="10"/>
        <v>-3</v>
      </c>
      <c r="AN59">
        <f>ROUND(INDEX(Sheet2!T$2:'Sheet2'!T$569,MATCH($A59,Sheet2!$A$2:'Sheet2'!$A$531,0)),0)</f>
        <v>4</v>
      </c>
      <c r="AO59">
        <f t="shared" si="11"/>
        <v>58</v>
      </c>
      <c r="AP59">
        <f t="shared" si="12"/>
        <v>58</v>
      </c>
      <c r="AQ59">
        <f>INDEX(Sheet2!N$2:'Sheet2'!N$569,MATCH($A59,Sheet2!$A$2:'Sheet2'!$A$531,0))</f>
        <v>31.2</v>
      </c>
      <c r="AR59">
        <f t="shared" si="13"/>
        <v>62.4</v>
      </c>
      <c r="AS59">
        <f t="shared" si="16"/>
        <v>69.400000000000006</v>
      </c>
      <c r="AT59">
        <f t="shared" ca="1" si="14"/>
        <v>78</v>
      </c>
      <c r="AU59">
        <f t="shared" ca="1" si="17"/>
        <v>69</v>
      </c>
      <c r="AV59">
        <f t="shared" ca="1" si="18"/>
        <v>69</v>
      </c>
      <c r="AW59">
        <f t="shared" ca="1" si="19"/>
        <v>69</v>
      </c>
      <c r="AX59">
        <f t="shared" ca="1" si="20"/>
        <v>69</v>
      </c>
    </row>
    <row r="60" spans="1:50" x14ac:dyDescent="0.3">
      <c r="A60" t="s">
        <v>111</v>
      </c>
      <c r="B60">
        <v>1</v>
      </c>
      <c r="C60" t="s">
        <v>3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74</v>
      </c>
      <c r="P60">
        <v>74</v>
      </c>
      <c r="Q60">
        <v>74</v>
      </c>
      <c r="R60">
        <v>51</v>
      </c>
      <c r="S60">
        <v>74</v>
      </c>
      <c r="T60">
        <f>INDEX(Sheet1!C$2:'Sheet1'!C$569,MATCH($A60,Sheet1!$B$2:'Sheet1'!$B$569,0))</f>
        <v>2</v>
      </c>
      <c r="U60">
        <f>INDEX(Sheet1!D$2:'Sheet1'!D$569,MATCH($A60,Sheet1!$B$2:'Sheet1'!$B$569,0))</f>
        <v>2841071.5</v>
      </c>
      <c r="V60">
        <f>INDEX(Sheet2!C$2:'Sheet2'!C$569,MATCH($A60,Sheet2!$A$2:'Sheet2'!$A$531,0))</f>
        <v>24</v>
      </c>
      <c r="W60">
        <f>INDEX(Sheet2!G$2:'Sheet2'!G$569,MATCH($A60,Sheet2!$A$2:'Sheet2'!$A$531,0))</f>
        <v>32.200000000000003</v>
      </c>
      <c r="X60">
        <f>INDEX(Sheet2!M$2:'Sheet2'!M$569,MATCH($A60,Sheet2!$A$2:'Sheet2'!$A$531,0))</f>
        <v>4.9000000000000004</v>
      </c>
      <c r="Y60">
        <f>ROUND(INDEX(Sheet2!Q$2:'Sheet2'!Q$569,MATCH($A60,Sheet2!$A$2:'Sheet2'!$A$531,0)),0)-1</f>
        <v>77</v>
      </c>
      <c r="Z60">
        <f>ROUND(INDEX(Sheet2!K$2:'Sheet2'!K$569,MATCH($A60,Sheet2!$A$2:'Sheet2'!$A$531,0)),0)</f>
        <v>43</v>
      </c>
      <c r="AA60">
        <f t="shared" si="0"/>
        <v>73</v>
      </c>
      <c r="AB60">
        <f>ROUND(INDEX(Sheet2!H$2:'Sheet2'!H$569,MATCH($A60,Sheet2!$A$2:'Sheet2'!$A$531,0)),0)</f>
        <v>13</v>
      </c>
      <c r="AC60">
        <f t="shared" si="1"/>
        <v>78</v>
      </c>
      <c r="AD60">
        <f t="shared" si="2"/>
        <v>75</v>
      </c>
      <c r="AE60">
        <f t="shared" si="3"/>
        <v>73</v>
      </c>
      <c r="AF60">
        <f t="shared" si="4"/>
        <v>1</v>
      </c>
      <c r="AG60">
        <f t="shared" si="15"/>
        <v>7</v>
      </c>
      <c r="AH60">
        <f t="shared" si="5"/>
        <v>7</v>
      </c>
      <c r="AI60">
        <f t="shared" si="6"/>
        <v>7</v>
      </c>
      <c r="AJ60">
        <f t="shared" si="7"/>
        <v>81</v>
      </c>
      <c r="AK60">
        <f t="shared" si="8"/>
        <v>67</v>
      </c>
      <c r="AL60">
        <f t="shared" ca="1" si="9"/>
        <v>75</v>
      </c>
      <c r="AM60">
        <f t="shared" ca="1" si="10"/>
        <v>1</v>
      </c>
      <c r="AN60">
        <f>ROUND(INDEX(Sheet2!T$2:'Sheet2'!T$569,MATCH($A60,Sheet2!$A$2:'Sheet2'!$A$531,0)),0)</f>
        <v>5</v>
      </c>
      <c r="AO60">
        <f t="shared" si="11"/>
        <v>63</v>
      </c>
      <c r="AP60">
        <f t="shared" si="12"/>
        <v>63</v>
      </c>
      <c r="AQ60">
        <f>INDEX(Sheet2!N$2:'Sheet2'!N$569,MATCH($A60,Sheet2!$A$2:'Sheet2'!$A$531,0))</f>
        <v>34.799999999999997</v>
      </c>
      <c r="AR60">
        <f t="shared" si="13"/>
        <v>69.599999999999994</v>
      </c>
      <c r="AS60">
        <f t="shared" si="16"/>
        <v>76.599999999999994</v>
      </c>
      <c r="AT60">
        <f t="shared" ca="1" si="14"/>
        <v>74</v>
      </c>
      <c r="AU60">
        <f t="shared" ca="1" si="17"/>
        <v>77</v>
      </c>
      <c r="AV60">
        <f t="shared" ca="1" si="18"/>
        <v>77</v>
      </c>
      <c r="AW60">
        <f t="shared" ca="1" si="19"/>
        <v>77</v>
      </c>
      <c r="AX60">
        <f t="shared" ca="1" si="20"/>
        <v>77</v>
      </c>
    </row>
    <row r="61" spans="1:50" x14ac:dyDescent="0.3">
      <c r="A61" t="s">
        <v>92</v>
      </c>
      <c r="B61">
        <v>1</v>
      </c>
      <c r="C61" t="s">
        <v>3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71</v>
      </c>
      <c r="P61">
        <v>71</v>
      </c>
      <c r="Q61">
        <v>71</v>
      </c>
      <c r="R61">
        <v>50</v>
      </c>
      <c r="S61">
        <v>71</v>
      </c>
      <c r="T61">
        <f>INDEX(Sheet1!C$2:'Sheet1'!C$569,MATCH($A61,Sheet1!$B$2:'Sheet1'!$B$569,0))</f>
        <v>4</v>
      </c>
      <c r="U61">
        <f>INDEX(Sheet1!D$2:'Sheet1'!D$569,MATCH($A61,Sheet1!$B$2:'Sheet1'!$B$569,0))</f>
        <v>1080960</v>
      </c>
      <c r="V61">
        <f>INDEX(Sheet2!C$2:'Sheet2'!C$569,MATCH($A61,Sheet2!$A$2:'Sheet2'!$A$531,0))</f>
        <v>22</v>
      </c>
      <c r="W61">
        <f>INDEX(Sheet2!G$2:'Sheet2'!G$569,MATCH($A61,Sheet2!$A$2:'Sheet2'!$A$531,0))</f>
        <v>20.3</v>
      </c>
      <c r="X61">
        <f>INDEX(Sheet2!M$2:'Sheet2'!M$569,MATCH($A61,Sheet2!$A$2:'Sheet2'!$A$531,0))</f>
        <v>1.1000000000000001</v>
      </c>
      <c r="Y61">
        <f>ROUND(INDEX(Sheet2!Q$2:'Sheet2'!Q$569,MATCH($A61,Sheet2!$A$2:'Sheet2'!$A$531,0)),0)-1</f>
        <v>60</v>
      </c>
      <c r="Z61">
        <f>ROUND(INDEX(Sheet2!K$2:'Sheet2'!K$569,MATCH($A61,Sheet2!$A$2:'Sheet2'!$A$531,0)),0)</f>
        <v>46</v>
      </c>
      <c r="AA61">
        <f t="shared" si="0"/>
        <v>77</v>
      </c>
      <c r="AB61">
        <f>ROUND(INDEX(Sheet2!H$2:'Sheet2'!H$569,MATCH($A61,Sheet2!$A$2:'Sheet2'!$A$531,0)),0)</f>
        <v>5</v>
      </c>
      <c r="AC61">
        <f t="shared" si="1"/>
        <v>55</v>
      </c>
      <c r="AD61">
        <f t="shared" si="2"/>
        <v>68</v>
      </c>
      <c r="AE61">
        <f t="shared" si="3"/>
        <v>74</v>
      </c>
      <c r="AF61">
        <f t="shared" si="4"/>
        <v>-3</v>
      </c>
      <c r="AG61">
        <f t="shared" si="15"/>
        <v>3</v>
      </c>
      <c r="AH61">
        <f t="shared" si="5"/>
        <v>3</v>
      </c>
      <c r="AI61">
        <f t="shared" si="6"/>
        <v>3</v>
      </c>
      <c r="AJ61">
        <f t="shared" si="7"/>
        <v>74</v>
      </c>
      <c r="AK61">
        <f t="shared" si="8"/>
        <v>68</v>
      </c>
      <c r="AL61">
        <f t="shared" ca="1" si="9"/>
        <v>68.333333333333329</v>
      </c>
      <c r="AM61">
        <f t="shared" ca="1" si="10"/>
        <v>-2.6666666666666714</v>
      </c>
      <c r="AN61">
        <f>ROUND(INDEX(Sheet2!T$2:'Sheet2'!T$569,MATCH($A61,Sheet2!$A$2:'Sheet2'!$A$531,0)),0)</f>
        <v>4</v>
      </c>
      <c r="AO61">
        <f t="shared" si="11"/>
        <v>58</v>
      </c>
      <c r="AP61">
        <f t="shared" si="12"/>
        <v>58</v>
      </c>
      <c r="AQ61">
        <f>INDEX(Sheet2!N$2:'Sheet2'!N$569,MATCH($A61,Sheet2!$A$2:'Sheet2'!$A$531,0))</f>
        <v>28</v>
      </c>
      <c r="AR61">
        <f t="shared" si="13"/>
        <v>56</v>
      </c>
      <c r="AS61">
        <f t="shared" si="16"/>
        <v>63</v>
      </c>
      <c r="AT61">
        <f t="shared" ca="1" si="14"/>
        <v>71</v>
      </c>
      <c r="AU61">
        <f t="shared" ca="1" si="17"/>
        <v>63</v>
      </c>
      <c r="AV61">
        <f t="shared" ca="1" si="18"/>
        <v>63</v>
      </c>
      <c r="AW61">
        <f t="shared" ca="1" si="19"/>
        <v>63</v>
      </c>
      <c r="AX61">
        <f t="shared" ca="1" si="20"/>
        <v>63</v>
      </c>
    </row>
    <row r="62" spans="1:50" x14ac:dyDescent="0.3">
      <c r="A62" t="s">
        <v>269</v>
      </c>
      <c r="B62">
        <v>2</v>
      </c>
      <c r="C62" t="s">
        <v>3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75</v>
      </c>
      <c r="P62">
        <v>75</v>
      </c>
      <c r="Q62">
        <v>69</v>
      </c>
      <c r="R62">
        <v>66</v>
      </c>
      <c r="S62">
        <v>69</v>
      </c>
      <c r="T62">
        <f>INDEX(Sheet1!C$2:'Sheet1'!C$569,MATCH($A62,Sheet1!$B$2:'Sheet1'!$B$569,0))</f>
        <v>2</v>
      </c>
      <c r="U62">
        <f>INDEX(Sheet1!D$2:'Sheet1'!D$569,MATCH($A62,Sheet1!$B$2:'Sheet1'!$B$569,0))</f>
        <v>24604884.5</v>
      </c>
      <c r="V62">
        <f>INDEX(Sheet2!C$2:'Sheet2'!C$569,MATCH($A62,Sheet2!$A$2:'Sheet2'!$A$531,0))</f>
        <v>30</v>
      </c>
      <c r="W62">
        <f>INDEX(Sheet2!G$2:'Sheet2'!G$569,MATCH($A62,Sheet2!$A$2:'Sheet2'!$A$531,0))</f>
        <v>19.8</v>
      </c>
      <c r="X62">
        <f>INDEX(Sheet2!M$2:'Sheet2'!M$569,MATCH($A62,Sheet2!$A$2:'Sheet2'!$A$531,0))</f>
        <v>3.8</v>
      </c>
      <c r="Y62">
        <f>ROUND(INDEX(Sheet2!Q$2:'Sheet2'!Q$569,MATCH($A62,Sheet2!$A$2:'Sheet2'!$A$531,0)),0)-1</f>
        <v>87</v>
      </c>
      <c r="Z62">
        <f>ROUND(INDEX(Sheet2!K$2:'Sheet2'!K$569,MATCH($A62,Sheet2!$A$2:'Sheet2'!$A$531,0)),0)</f>
        <v>37</v>
      </c>
      <c r="AA62">
        <f t="shared" si="0"/>
        <v>66</v>
      </c>
      <c r="AB62">
        <f>ROUND(INDEX(Sheet2!H$2:'Sheet2'!H$569,MATCH($A62,Sheet2!$A$2:'Sheet2'!$A$531,0)),0)</f>
        <v>8</v>
      </c>
      <c r="AC62">
        <f t="shared" si="1"/>
        <v>64</v>
      </c>
      <c r="AD62">
        <f t="shared" si="2"/>
        <v>68</v>
      </c>
      <c r="AE62">
        <f t="shared" si="3"/>
        <v>82</v>
      </c>
      <c r="AF62">
        <f t="shared" si="4"/>
        <v>-7</v>
      </c>
      <c r="AG62">
        <f t="shared" si="15"/>
        <v>-1</v>
      </c>
      <c r="AH62">
        <f t="shared" si="5"/>
        <v>-1</v>
      </c>
      <c r="AI62">
        <f t="shared" si="6"/>
        <v>-1</v>
      </c>
      <c r="AJ62">
        <f t="shared" si="7"/>
        <v>74</v>
      </c>
      <c r="AK62">
        <f t="shared" si="8"/>
        <v>76</v>
      </c>
      <c r="AL62">
        <f t="shared" ca="1" si="9"/>
        <v>73</v>
      </c>
      <c r="AM62">
        <f t="shared" ca="1" si="10"/>
        <v>-2</v>
      </c>
      <c r="AN62">
        <f>ROUND(INDEX(Sheet2!T$2:'Sheet2'!T$569,MATCH($A62,Sheet2!$A$2:'Sheet2'!$A$531,0)),0)</f>
        <v>3</v>
      </c>
      <c r="AO62">
        <f t="shared" si="11"/>
        <v>54</v>
      </c>
      <c r="AP62">
        <f t="shared" si="12"/>
        <v>54</v>
      </c>
      <c r="AQ62">
        <f>INDEX(Sheet2!N$2:'Sheet2'!N$569,MATCH($A62,Sheet2!$A$2:'Sheet2'!$A$531,0))</f>
        <v>30.9</v>
      </c>
      <c r="AR62">
        <f t="shared" si="13"/>
        <v>61.8</v>
      </c>
      <c r="AS62">
        <f t="shared" si="16"/>
        <v>68.8</v>
      </c>
      <c r="AT62">
        <f t="shared" ca="1" si="14"/>
        <v>69</v>
      </c>
      <c r="AU62">
        <f t="shared" ca="1" si="17"/>
        <v>69</v>
      </c>
      <c r="AV62">
        <f t="shared" ca="1" si="18"/>
        <v>69</v>
      </c>
      <c r="AW62">
        <f t="shared" ca="1" si="19"/>
        <v>69</v>
      </c>
      <c r="AX62">
        <f t="shared" ca="1" si="20"/>
        <v>69</v>
      </c>
    </row>
    <row r="63" spans="1:50" x14ac:dyDescent="0.3">
      <c r="A63" t="s">
        <v>103</v>
      </c>
      <c r="B63">
        <v>3</v>
      </c>
      <c r="C63" t="s">
        <v>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70</v>
      </c>
      <c r="P63">
        <v>70</v>
      </c>
      <c r="Q63">
        <v>57</v>
      </c>
      <c r="R63">
        <v>80</v>
      </c>
      <c r="S63">
        <v>60</v>
      </c>
      <c r="T63">
        <f>INDEX(Sheet1!C$2:'Sheet1'!C$569,MATCH($A63,Sheet1!$B$2:'Sheet1'!$B$569,0))</f>
        <v>1</v>
      </c>
      <c r="U63">
        <f>INDEX(Sheet1!D$2:'Sheet1'!D$569,MATCH($A63,Sheet1!$B$2:'Sheet1'!$B$569,0))</f>
        <v>2393887</v>
      </c>
      <c r="V63">
        <f>INDEX(Sheet2!C$2:'Sheet2'!C$569,MATCH($A63,Sheet2!$A$2:'Sheet2'!$A$531,0))</f>
        <v>35</v>
      </c>
      <c r="W63">
        <f>INDEX(Sheet2!G$2:'Sheet2'!G$569,MATCH($A63,Sheet2!$A$2:'Sheet2'!$A$531,0))</f>
        <v>9.5</v>
      </c>
      <c r="X63">
        <f>INDEX(Sheet2!M$2:'Sheet2'!M$569,MATCH($A63,Sheet2!$A$2:'Sheet2'!$A$531,0))</f>
        <v>2.2000000000000002</v>
      </c>
      <c r="Y63">
        <f>ROUND(INDEX(Sheet2!Q$2:'Sheet2'!Q$569,MATCH($A63,Sheet2!$A$2:'Sheet2'!$A$531,0)),0)-1</f>
        <v>78</v>
      </c>
      <c r="Z63">
        <f>ROUND(INDEX(Sheet2!K$2:'Sheet2'!K$569,MATCH($A63,Sheet2!$A$2:'Sheet2'!$A$531,0)),0)</f>
        <v>37</v>
      </c>
      <c r="AA63">
        <f t="shared" si="0"/>
        <v>66</v>
      </c>
      <c r="AB63">
        <f>ROUND(INDEX(Sheet2!H$2:'Sheet2'!H$569,MATCH($A63,Sheet2!$A$2:'Sheet2'!$A$531,0)),0)</f>
        <v>4</v>
      </c>
      <c r="AC63">
        <f t="shared" si="1"/>
        <v>52</v>
      </c>
      <c r="AD63">
        <f t="shared" si="2"/>
        <v>63</v>
      </c>
      <c r="AE63">
        <f t="shared" si="3"/>
        <v>77</v>
      </c>
      <c r="AF63">
        <f t="shared" si="4"/>
        <v>-7</v>
      </c>
      <c r="AG63">
        <f t="shared" si="15"/>
        <v>-1</v>
      </c>
      <c r="AH63">
        <f t="shared" si="5"/>
        <v>-1</v>
      </c>
      <c r="AI63">
        <f t="shared" si="6"/>
        <v>-1</v>
      </c>
      <c r="AJ63">
        <f t="shared" si="7"/>
        <v>69</v>
      </c>
      <c r="AK63">
        <f t="shared" si="8"/>
        <v>71</v>
      </c>
      <c r="AL63">
        <f t="shared" ca="1" si="9"/>
        <v>76</v>
      </c>
      <c r="AM63">
        <f t="shared" ca="1" si="10"/>
        <v>6</v>
      </c>
      <c r="AN63">
        <f>ROUND(INDEX(Sheet2!T$2:'Sheet2'!T$569,MATCH($A63,Sheet2!$A$2:'Sheet2'!$A$531,0)),0)</f>
        <v>1</v>
      </c>
      <c r="AO63">
        <f t="shared" si="11"/>
        <v>45</v>
      </c>
      <c r="AP63">
        <f t="shared" si="12"/>
        <v>45</v>
      </c>
      <c r="AQ63">
        <f>INDEX(Sheet2!N$2:'Sheet2'!N$569,MATCH($A63,Sheet2!$A$2:'Sheet2'!$A$531,0))</f>
        <v>40.5</v>
      </c>
      <c r="AR63">
        <f t="shared" si="13"/>
        <v>81</v>
      </c>
      <c r="AS63">
        <f t="shared" si="16"/>
        <v>88</v>
      </c>
      <c r="AT63">
        <f t="shared" ca="1" si="14"/>
        <v>57</v>
      </c>
      <c r="AU63">
        <f t="shared" ca="1" si="17"/>
        <v>88</v>
      </c>
      <c r="AV63">
        <f t="shared" ca="1" si="18"/>
        <v>88</v>
      </c>
      <c r="AW63">
        <f t="shared" ca="1" si="19"/>
        <v>88</v>
      </c>
      <c r="AX63">
        <f t="shared" ca="1" si="20"/>
        <v>88</v>
      </c>
    </row>
    <row r="64" spans="1:50" x14ac:dyDescent="0.3">
      <c r="A64" t="s">
        <v>520</v>
      </c>
      <c r="B64">
        <v>0</v>
      </c>
      <c r="C64" t="s">
        <v>3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71</v>
      </c>
      <c r="P64">
        <v>71</v>
      </c>
      <c r="Q64">
        <v>71</v>
      </c>
      <c r="R64">
        <v>50</v>
      </c>
      <c r="S64">
        <v>71</v>
      </c>
      <c r="T64">
        <f>INDEX(Sheet1!C$2:'Sheet1'!C$569,MATCH($A64,Sheet1!$B$2:'Sheet1'!$B$569,0))</f>
        <v>1</v>
      </c>
      <c r="U64">
        <f>INDEX(Sheet1!D$2:'Sheet1'!D$569,MATCH($A64,Sheet1!$B$2:'Sheet1'!$B$569,0))</f>
        <v>869094</v>
      </c>
      <c r="V64">
        <f>INDEX(Sheet2!C$2:'Sheet2'!C$569,MATCH($A64,Sheet2!$A$2:'Sheet2'!$A$531,0))</f>
        <v>26</v>
      </c>
      <c r="W64">
        <f>INDEX(Sheet2!G$2:'Sheet2'!G$569,MATCH($A64,Sheet2!$A$2:'Sheet2'!$A$531,0))</f>
        <v>15.2</v>
      </c>
      <c r="X64">
        <f>INDEX(Sheet2!M$2:'Sheet2'!M$569,MATCH($A64,Sheet2!$A$2:'Sheet2'!$A$531,0))</f>
        <v>2.2999999999999998</v>
      </c>
      <c r="Y64">
        <f>ROUND(INDEX(Sheet2!Q$2:'Sheet2'!Q$569,MATCH($A64,Sheet2!$A$2:'Sheet2'!$A$531,0)),0)-1</f>
        <v>68</v>
      </c>
      <c r="Z64">
        <f>ROUND(INDEX(Sheet2!K$2:'Sheet2'!K$569,MATCH($A64,Sheet2!$A$2:'Sheet2'!$A$531,0)),0)</f>
        <v>42</v>
      </c>
      <c r="AA64">
        <f t="shared" si="0"/>
        <v>72</v>
      </c>
      <c r="AB64">
        <f>ROUND(INDEX(Sheet2!H$2:'Sheet2'!H$569,MATCH($A64,Sheet2!$A$2:'Sheet2'!$A$531,0)),0)</f>
        <v>6</v>
      </c>
      <c r="AC64">
        <f t="shared" si="1"/>
        <v>58</v>
      </c>
      <c r="AD64">
        <f t="shared" si="2"/>
        <v>67</v>
      </c>
      <c r="AE64">
        <f t="shared" si="3"/>
        <v>75</v>
      </c>
      <c r="AF64">
        <f t="shared" si="4"/>
        <v>-4</v>
      </c>
      <c r="AG64">
        <f t="shared" si="15"/>
        <v>2</v>
      </c>
      <c r="AH64">
        <f t="shared" si="5"/>
        <v>2</v>
      </c>
      <c r="AI64">
        <f t="shared" si="6"/>
        <v>2</v>
      </c>
      <c r="AJ64">
        <f t="shared" si="7"/>
        <v>73</v>
      </c>
      <c r="AK64">
        <f t="shared" si="8"/>
        <v>69</v>
      </c>
      <c r="AL64">
        <f t="shared" ca="1" si="9"/>
        <v>76.333333333333329</v>
      </c>
      <c r="AM64">
        <f t="shared" ca="1" si="10"/>
        <v>5.3333333333333286</v>
      </c>
      <c r="AN64">
        <f>ROUND(INDEX(Sheet2!T$2:'Sheet2'!T$569,MATCH($A64,Sheet2!$A$2:'Sheet2'!$A$531,0)),0)</f>
        <v>1</v>
      </c>
      <c r="AO64">
        <f t="shared" si="11"/>
        <v>45</v>
      </c>
      <c r="AP64">
        <f t="shared" si="12"/>
        <v>45</v>
      </c>
      <c r="AQ64">
        <f>INDEX(Sheet2!N$2:'Sheet2'!N$569,MATCH($A64,Sheet2!$A$2:'Sheet2'!$A$531,0))</f>
        <v>40</v>
      </c>
      <c r="AR64">
        <f t="shared" si="13"/>
        <v>80</v>
      </c>
      <c r="AS64">
        <f t="shared" si="16"/>
        <v>87</v>
      </c>
      <c r="AT64">
        <f t="shared" ca="1" si="14"/>
        <v>71</v>
      </c>
      <c r="AU64">
        <f t="shared" ca="1" si="17"/>
        <v>87</v>
      </c>
      <c r="AV64">
        <f t="shared" ca="1" si="18"/>
        <v>87</v>
      </c>
      <c r="AW64">
        <f t="shared" ca="1" si="19"/>
        <v>87</v>
      </c>
      <c r="AX64">
        <f t="shared" ca="1" si="20"/>
        <v>87</v>
      </c>
    </row>
    <row r="65" spans="1:50" x14ac:dyDescent="0.3">
      <c r="A65" t="s">
        <v>345</v>
      </c>
      <c r="B65">
        <v>4</v>
      </c>
      <c r="C65" t="s">
        <v>3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76</v>
      </c>
      <c r="P65">
        <v>76</v>
      </c>
      <c r="Q65">
        <v>58</v>
      </c>
      <c r="R65">
        <v>87</v>
      </c>
      <c r="S65">
        <v>61</v>
      </c>
      <c r="T65">
        <f>INDEX(Sheet1!C$2:'Sheet1'!C$569,MATCH($A65,Sheet1!$B$2:'Sheet1'!$B$569,0))</f>
        <v>1</v>
      </c>
      <c r="U65">
        <f>INDEX(Sheet1!D$2:'Sheet1'!D$569,MATCH($A65,Sheet1!$B$2:'Sheet1'!$B$569,0))</f>
        <v>1544951</v>
      </c>
      <c r="V65">
        <f>INDEX(Sheet2!C$2:'Sheet2'!C$569,MATCH($A65,Sheet2!$A$2:'Sheet2'!$A$531,0))</f>
        <v>22</v>
      </c>
      <c r="W65">
        <f>INDEX(Sheet2!G$2:'Sheet2'!G$569,MATCH($A65,Sheet2!$A$2:'Sheet2'!$A$531,0))</f>
        <v>14</v>
      </c>
      <c r="X65">
        <f>INDEX(Sheet2!M$2:'Sheet2'!M$569,MATCH($A65,Sheet2!$A$2:'Sheet2'!$A$531,0))</f>
        <v>0.1</v>
      </c>
      <c r="Y65">
        <f>ROUND(INDEX(Sheet2!Q$2:'Sheet2'!Q$569,MATCH($A65,Sheet2!$A$2:'Sheet2'!$A$531,0)),0)-1</f>
        <v>74</v>
      </c>
      <c r="Z65">
        <f>ROUND(INDEX(Sheet2!K$2:'Sheet2'!K$569,MATCH($A65,Sheet2!$A$2:'Sheet2'!$A$531,0)),0)</f>
        <v>62</v>
      </c>
      <c r="AA65">
        <f t="shared" si="0"/>
        <v>95</v>
      </c>
      <c r="AB65">
        <f>ROUND(INDEX(Sheet2!H$2:'Sheet2'!H$569,MATCH($A65,Sheet2!$A$2:'Sheet2'!$A$531,0)),0)</f>
        <v>6</v>
      </c>
      <c r="AC65">
        <f t="shared" si="1"/>
        <v>58</v>
      </c>
      <c r="AD65">
        <f t="shared" si="2"/>
        <v>76</v>
      </c>
      <c r="AE65">
        <f t="shared" si="3"/>
        <v>76</v>
      </c>
      <c r="AF65">
        <f t="shared" si="4"/>
        <v>0</v>
      </c>
      <c r="AG65">
        <f t="shared" si="15"/>
        <v>6</v>
      </c>
      <c r="AH65">
        <f t="shared" si="5"/>
        <v>6</v>
      </c>
      <c r="AI65">
        <f t="shared" si="6"/>
        <v>6</v>
      </c>
      <c r="AJ65">
        <f t="shared" si="7"/>
        <v>82</v>
      </c>
      <c r="AK65">
        <f t="shared" si="8"/>
        <v>70</v>
      </c>
      <c r="AL65">
        <f t="shared" ca="1" si="9"/>
        <v>65.666666666666671</v>
      </c>
      <c r="AM65">
        <f t="shared" ca="1" si="10"/>
        <v>-10.333333333333329</v>
      </c>
      <c r="AN65">
        <f>ROUND(INDEX(Sheet2!T$2:'Sheet2'!T$569,MATCH($A65,Sheet2!$A$2:'Sheet2'!$A$531,0)),0)</f>
        <v>5</v>
      </c>
      <c r="AO65">
        <f t="shared" si="11"/>
        <v>63</v>
      </c>
      <c r="AP65">
        <f t="shared" si="12"/>
        <v>63</v>
      </c>
      <c r="AQ65">
        <f>INDEX(Sheet2!N$2:'Sheet2'!N$569,MATCH($A65,Sheet2!$A$2:'Sheet2'!$A$531,0))</f>
        <v>25</v>
      </c>
      <c r="AR65">
        <f t="shared" si="13"/>
        <v>50</v>
      </c>
      <c r="AS65">
        <f t="shared" si="16"/>
        <v>57</v>
      </c>
      <c r="AT65">
        <f t="shared" ca="1" si="14"/>
        <v>44</v>
      </c>
      <c r="AU65">
        <f t="shared" ca="1" si="17"/>
        <v>45</v>
      </c>
      <c r="AV65">
        <f t="shared" ca="1" si="18"/>
        <v>45</v>
      </c>
      <c r="AW65">
        <f t="shared" ca="1" si="19"/>
        <v>45</v>
      </c>
      <c r="AX65">
        <f t="shared" ca="1" si="20"/>
        <v>45</v>
      </c>
    </row>
    <row r="66" spans="1:50" x14ac:dyDescent="0.3">
      <c r="A66" t="s">
        <v>468</v>
      </c>
      <c r="B66">
        <v>3</v>
      </c>
      <c r="C66" t="s">
        <v>3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69</v>
      </c>
      <c r="P66">
        <v>69</v>
      </c>
      <c r="Q66">
        <v>57</v>
      </c>
      <c r="R66">
        <v>79</v>
      </c>
      <c r="S66">
        <v>59</v>
      </c>
      <c r="T66">
        <f>INDEX(Sheet1!C$2:'Sheet1'!C$569,MATCH($A66,Sheet1!$B$2:'Sheet1'!$B$569,0))</f>
        <v>1</v>
      </c>
      <c r="U66">
        <f>INDEX(Sheet1!D$2:'Sheet1'!D$569,MATCH($A66,Sheet1!$B$2:'Sheet1'!$B$569,0))</f>
        <v>838464</v>
      </c>
      <c r="V66">
        <f>INDEX(Sheet2!C$2:'Sheet2'!C$569,MATCH($A66,Sheet2!$A$2:'Sheet2'!$A$531,0))</f>
        <v>22</v>
      </c>
      <c r="W66">
        <f>INDEX(Sheet2!G$2:'Sheet2'!G$569,MATCH($A66,Sheet2!$A$2:'Sheet2'!$A$531,0))</f>
        <v>5</v>
      </c>
      <c r="X66">
        <f>INDEX(Sheet2!M$2:'Sheet2'!M$569,MATCH($A66,Sheet2!$A$2:'Sheet2'!$A$531,0))</f>
        <v>0.1</v>
      </c>
      <c r="Y66">
        <f>ROUND(INDEX(Sheet2!Q$2:'Sheet2'!Q$569,MATCH($A66,Sheet2!$A$2:'Sheet2'!$A$531,0)),0)-1</f>
        <v>76</v>
      </c>
      <c r="Z66">
        <f>ROUND(INDEX(Sheet2!K$2:'Sheet2'!K$569,MATCH($A66,Sheet2!$A$2:'Sheet2'!$A$531,0)),0)</f>
        <v>33</v>
      </c>
      <c r="AA66">
        <f t="shared" ref="AA66:AA129" si="21">ROUND(((99-40)*(Z66-15)/(65-15)+40),0)</f>
        <v>61</v>
      </c>
      <c r="AB66">
        <f>ROUND(INDEX(Sheet2!H$2:'Sheet2'!H$569,MATCH($A66,Sheet2!$A$2:'Sheet2'!$A$531,0)),0)</f>
        <v>2</v>
      </c>
      <c r="AC66">
        <f t="shared" ref="AC66:AC129" si="22">ROUND(((99-40)*(AB66-0)/(20-0)+40),0)</f>
        <v>46</v>
      </c>
      <c r="AD66">
        <f t="shared" ref="AD66:AD129" si="23">ROUND((AC66+AA66+O66)/3,0)</f>
        <v>59</v>
      </c>
      <c r="AE66">
        <f t="shared" ref="AE66:AE129" si="24">(P66-AD66)+P66</f>
        <v>79</v>
      </c>
      <c r="AF66">
        <f t="shared" ref="AF66:AF129" si="25">(AD66-AE66)/2</f>
        <v>-10</v>
      </c>
      <c r="AG66">
        <f t="shared" si="15"/>
        <v>-4</v>
      </c>
      <c r="AH66">
        <f t="shared" ref="AH66:AH129" si="26">IF(AG66&gt;12,12,AG66)</f>
        <v>-4</v>
      </c>
      <c r="AI66">
        <f t="shared" ref="AI66:AI129" si="27">IF(AH66&lt;-12,-12,AH66)</f>
        <v>-4</v>
      </c>
      <c r="AJ66">
        <f t="shared" ref="AJ66:AJ129" si="28">IF(O66+AI66&gt;99,99,O66+AI66)</f>
        <v>65</v>
      </c>
      <c r="AK66">
        <f t="shared" ref="AK66:AK129" si="29">IF(P66-AI66&gt;99,99,P66-AI66)</f>
        <v>73</v>
      </c>
      <c r="AL66">
        <f t="shared" ref="AL66:AL129" ca="1" si="30">(AD66+AE66+AV66)/3</f>
        <v>62</v>
      </c>
      <c r="AM66">
        <f t="shared" ref="AM66:AM129" ca="1" si="31">AL66-M66</f>
        <v>-7</v>
      </c>
      <c r="AN66">
        <f>ROUND(INDEX(Sheet2!T$2:'Sheet2'!T$569,MATCH($A66,Sheet2!$A$2:'Sheet2'!$A$531,0)),0)</f>
        <v>1</v>
      </c>
      <c r="AO66">
        <f t="shared" ref="AO66:AO129" si="32">ROUND(((99-40)*(AN66-0)/(13-0)+40),0)</f>
        <v>45</v>
      </c>
      <c r="AP66">
        <f t="shared" ref="AP66:AP129" si="33">IF(AO66&gt;99,99,AO66)</f>
        <v>45</v>
      </c>
      <c r="AQ66">
        <f>INDEX(Sheet2!N$2:'Sheet2'!N$569,MATCH($A66,Sheet2!$A$2:'Sheet2'!$A$531,0))</f>
        <v>0</v>
      </c>
      <c r="AR66">
        <f t="shared" ref="AR66:AR129" si="34">AQ66*2</f>
        <v>0</v>
      </c>
      <c r="AS66">
        <f t="shared" si="16"/>
        <v>7</v>
      </c>
      <c r="AT66">
        <f t="shared" ref="AT66:AT129" ca="1" si="35">IF(X66&lt;0.6,RANDBETWEEN(40,49),Q66)</f>
        <v>40</v>
      </c>
      <c r="AU66">
        <f t="shared" ca="1" si="17"/>
        <v>48</v>
      </c>
      <c r="AV66">
        <f t="shared" ca="1" si="18"/>
        <v>48</v>
      </c>
      <c r="AW66">
        <f t="shared" ca="1" si="19"/>
        <v>48</v>
      </c>
      <c r="AX66">
        <f t="shared" ca="1" si="20"/>
        <v>48</v>
      </c>
    </row>
    <row r="67" spans="1:50" x14ac:dyDescent="0.3">
      <c r="A67" t="s">
        <v>502</v>
      </c>
      <c r="B67">
        <v>3</v>
      </c>
      <c r="C67" t="s">
        <v>3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70</v>
      </c>
      <c r="P67">
        <v>70</v>
      </c>
      <c r="Q67">
        <v>57</v>
      </c>
      <c r="R67">
        <v>80</v>
      </c>
      <c r="S67">
        <v>60</v>
      </c>
      <c r="T67">
        <f>INDEX(Sheet1!C$2:'Sheet1'!C$569,MATCH($A67,Sheet1!$B$2:'Sheet1'!$B$569,0))</f>
        <v>2</v>
      </c>
      <c r="U67">
        <f>INDEX(Sheet1!D$2:'Sheet1'!D$569,MATCH($A67,Sheet1!$B$2:'Sheet1'!$B$569,0))</f>
        <v>228709</v>
      </c>
      <c r="V67">
        <f>INDEX(Sheet2!C$2:'Sheet2'!C$569,MATCH($A67,Sheet2!$A$2:'Sheet2'!$A$531,0))</f>
        <v>26</v>
      </c>
      <c r="W67">
        <f>INDEX(Sheet2!G$2:'Sheet2'!G$569,MATCH($A67,Sheet2!$A$2:'Sheet2'!$A$531,0))</f>
        <v>5.8</v>
      </c>
      <c r="X67">
        <f>INDEX(Sheet2!M$2:'Sheet2'!M$569,MATCH($A67,Sheet2!$A$2:'Sheet2'!$A$531,0))</f>
        <v>1.3</v>
      </c>
      <c r="Y67">
        <f>ROUND(INDEX(Sheet2!Q$2:'Sheet2'!Q$569,MATCH($A67,Sheet2!$A$2:'Sheet2'!$A$531,0)),0)-1</f>
        <v>86</v>
      </c>
      <c r="Z67">
        <f>ROUND(INDEX(Sheet2!K$2:'Sheet2'!K$569,MATCH($A67,Sheet2!$A$2:'Sheet2'!$A$531,0)),0)</f>
        <v>45</v>
      </c>
      <c r="AA67">
        <f t="shared" si="21"/>
        <v>75</v>
      </c>
      <c r="AB67">
        <f>ROUND(INDEX(Sheet2!H$2:'Sheet2'!H$569,MATCH($A67,Sheet2!$A$2:'Sheet2'!$A$531,0)),0)</f>
        <v>3</v>
      </c>
      <c r="AC67">
        <f t="shared" si="22"/>
        <v>49</v>
      </c>
      <c r="AD67">
        <f t="shared" si="23"/>
        <v>65</v>
      </c>
      <c r="AE67">
        <f t="shared" si="24"/>
        <v>75</v>
      </c>
      <c r="AF67">
        <f t="shared" si="25"/>
        <v>-5</v>
      </c>
      <c r="AG67">
        <f t="shared" ref="AG67:AG130" si="36">AF67+6</f>
        <v>1</v>
      </c>
      <c r="AH67">
        <f t="shared" si="26"/>
        <v>1</v>
      </c>
      <c r="AI67">
        <f t="shared" si="27"/>
        <v>1</v>
      </c>
      <c r="AJ67">
        <f t="shared" si="28"/>
        <v>71</v>
      </c>
      <c r="AK67">
        <f t="shared" si="29"/>
        <v>69</v>
      </c>
      <c r="AL67">
        <f t="shared" ca="1" si="30"/>
        <v>70.666666666666671</v>
      </c>
      <c r="AM67">
        <f t="shared" ca="1" si="31"/>
        <v>0.6666666666666714</v>
      </c>
      <c r="AN67">
        <f>ROUND(INDEX(Sheet2!T$2:'Sheet2'!T$569,MATCH($A67,Sheet2!$A$2:'Sheet2'!$A$531,0)),0)</f>
        <v>2</v>
      </c>
      <c r="AO67">
        <f t="shared" si="32"/>
        <v>49</v>
      </c>
      <c r="AP67">
        <f t="shared" si="33"/>
        <v>49</v>
      </c>
      <c r="AQ67">
        <f>INDEX(Sheet2!N$2:'Sheet2'!N$569,MATCH($A67,Sheet2!$A$2:'Sheet2'!$A$531,0))</f>
        <v>32.4</v>
      </c>
      <c r="AR67">
        <f t="shared" si="34"/>
        <v>64.8</v>
      </c>
      <c r="AS67">
        <f t="shared" ref="AS67:AS130" si="37">AR67+7</f>
        <v>71.8</v>
      </c>
      <c r="AT67">
        <f t="shared" ca="1" si="35"/>
        <v>57</v>
      </c>
      <c r="AU67">
        <f t="shared" ref="AU67:AU130" ca="1" si="38">IF(X67&gt;0.5,ROUND(AS67,0),RANDBETWEEN(40,49))</f>
        <v>72</v>
      </c>
      <c r="AV67">
        <f t="shared" ref="AV67:AV130" ca="1" si="39">IF(AU67&gt;99,99,AU67)</f>
        <v>72</v>
      </c>
      <c r="AW67">
        <f t="shared" ref="AW67:AW130" ca="1" si="40">_xlfn.IFNA(AV67,M67)</f>
        <v>72</v>
      </c>
      <c r="AX67">
        <f t="shared" ref="AX67:AX130" ca="1" si="41">IF(AW67&lt;40,40,AW67)</f>
        <v>72</v>
      </c>
    </row>
    <row r="68" spans="1:50" x14ac:dyDescent="0.3">
      <c r="A68" t="s">
        <v>197</v>
      </c>
      <c r="B68">
        <v>0</v>
      </c>
      <c r="C68" t="s">
        <v>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67</v>
      </c>
      <c r="P68">
        <v>67</v>
      </c>
      <c r="Q68">
        <v>67</v>
      </c>
      <c r="R68">
        <v>49</v>
      </c>
      <c r="S68">
        <v>67</v>
      </c>
      <c r="T68">
        <f>INDEX(Sheet1!C$2:'Sheet1'!C$569,MATCH($A68,Sheet1!$B$2:'Sheet1'!$B$569,0))</f>
        <v>1</v>
      </c>
      <c r="U68">
        <f>INDEX(Sheet1!D$2:'Sheet1'!D$569,MATCH($A68,Sheet1!$B$2:'Sheet1'!$B$569,0))</f>
        <v>137376</v>
      </c>
      <c r="V68">
        <f>INDEX(Sheet2!C$2:'Sheet2'!C$569,MATCH($A68,Sheet2!$A$2:'Sheet2'!$A$531,0))</f>
        <v>23</v>
      </c>
      <c r="W68">
        <f>INDEX(Sheet2!G$2:'Sheet2'!G$569,MATCH($A68,Sheet2!$A$2:'Sheet2'!$A$531,0))</f>
        <v>4.5999999999999996</v>
      </c>
      <c r="X68">
        <f>INDEX(Sheet2!M$2:'Sheet2'!M$569,MATCH($A68,Sheet2!$A$2:'Sheet2'!$A$531,0))</f>
        <v>0.7</v>
      </c>
      <c r="Y68">
        <f>ROUND(INDEX(Sheet2!Q$2:'Sheet2'!Q$569,MATCH($A68,Sheet2!$A$2:'Sheet2'!$A$531,0)),0)-1</f>
        <v>-1</v>
      </c>
      <c r="Z68">
        <f>ROUND(INDEX(Sheet2!K$2:'Sheet2'!K$569,MATCH($A68,Sheet2!$A$2:'Sheet2'!$A$531,0)),0)</f>
        <v>25</v>
      </c>
      <c r="AA68">
        <f t="shared" si="21"/>
        <v>52</v>
      </c>
      <c r="AB68">
        <f>ROUND(INDEX(Sheet2!H$2:'Sheet2'!H$569,MATCH($A68,Sheet2!$A$2:'Sheet2'!$A$531,0)),0)</f>
        <v>1</v>
      </c>
      <c r="AC68">
        <f t="shared" si="22"/>
        <v>43</v>
      </c>
      <c r="AD68">
        <f t="shared" si="23"/>
        <v>54</v>
      </c>
      <c r="AE68">
        <f t="shared" si="24"/>
        <v>80</v>
      </c>
      <c r="AF68">
        <f t="shared" si="25"/>
        <v>-13</v>
      </c>
      <c r="AG68">
        <f t="shared" si="36"/>
        <v>-7</v>
      </c>
      <c r="AH68">
        <f t="shared" si="26"/>
        <v>-7</v>
      </c>
      <c r="AI68">
        <f t="shared" si="27"/>
        <v>-7</v>
      </c>
      <c r="AJ68">
        <f t="shared" si="28"/>
        <v>60</v>
      </c>
      <c r="AK68">
        <f t="shared" si="29"/>
        <v>74</v>
      </c>
      <c r="AL68">
        <f t="shared" ca="1" si="30"/>
        <v>73.666666666666671</v>
      </c>
      <c r="AM68">
        <f t="shared" ca="1" si="31"/>
        <v>6.6666666666666714</v>
      </c>
      <c r="AN68">
        <f>ROUND(INDEX(Sheet2!T$2:'Sheet2'!T$569,MATCH($A68,Sheet2!$A$2:'Sheet2'!$A$531,0)),0)</f>
        <v>1</v>
      </c>
      <c r="AO68">
        <f t="shared" si="32"/>
        <v>45</v>
      </c>
      <c r="AP68">
        <f t="shared" si="33"/>
        <v>45</v>
      </c>
      <c r="AQ68">
        <f>INDEX(Sheet2!N$2:'Sheet2'!N$569,MATCH($A68,Sheet2!$A$2:'Sheet2'!$A$531,0))</f>
        <v>40</v>
      </c>
      <c r="AR68">
        <f t="shared" si="34"/>
        <v>80</v>
      </c>
      <c r="AS68">
        <f t="shared" si="37"/>
        <v>87</v>
      </c>
      <c r="AT68">
        <f t="shared" ca="1" si="35"/>
        <v>67</v>
      </c>
      <c r="AU68">
        <f t="shared" ca="1" si="38"/>
        <v>87</v>
      </c>
      <c r="AV68">
        <f t="shared" ca="1" si="39"/>
        <v>87</v>
      </c>
      <c r="AW68">
        <f t="shared" ca="1" si="40"/>
        <v>87</v>
      </c>
      <c r="AX68">
        <f t="shared" ca="1" si="41"/>
        <v>87</v>
      </c>
    </row>
    <row r="69" spans="1:50" x14ac:dyDescent="0.3">
      <c r="A69" t="s">
        <v>196</v>
      </c>
      <c r="B69">
        <v>0</v>
      </c>
      <c r="C69" t="s">
        <v>3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87</v>
      </c>
      <c r="P69">
        <v>87</v>
      </c>
      <c r="Q69">
        <v>87</v>
      </c>
      <c r="R69">
        <v>55</v>
      </c>
      <c r="S69">
        <v>87</v>
      </c>
      <c r="T69">
        <f>INDEX(Sheet1!C$2:'Sheet1'!C$569,MATCH($A69,Sheet1!$B$2:'Sheet1'!$B$569,0))</f>
        <v>4</v>
      </c>
      <c r="U69">
        <f>INDEX(Sheet1!D$2:'Sheet1'!D$569,MATCH($A69,Sheet1!$B$2:'Sheet1'!$B$569,0))</f>
        <v>39932648</v>
      </c>
      <c r="V69">
        <f>INDEX(Sheet2!C$2:'Sheet2'!C$569,MATCH($A69,Sheet2!$A$2:'Sheet2'!$A$531,0))</f>
        <v>33</v>
      </c>
      <c r="W69">
        <f>INDEX(Sheet2!G$2:'Sheet2'!G$569,MATCH($A69,Sheet2!$A$2:'Sheet2'!$A$531,0))</f>
        <v>32</v>
      </c>
      <c r="X69">
        <f>INDEX(Sheet2!M$2:'Sheet2'!M$569,MATCH($A69,Sheet2!$A$2:'Sheet2'!$A$531,0))</f>
        <v>6.1</v>
      </c>
      <c r="Y69">
        <f>ROUND(INDEX(Sheet2!Q$2:'Sheet2'!Q$569,MATCH($A69,Sheet2!$A$2:'Sheet2'!$A$531,0)),0)-1</f>
        <v>85</v>
      </c>
      <c r="Z69">
        <f>ROUND(INDEX(Sheet2!K$2:'Sheet2'!K$569,MATCH($A69,Sheet2!$A$2:'Sheet2'!$A$531,0)),0)</f>
        <v>42</v>
      </c>
      <c r="AA69">
        <f t="shared" si="21"/>
        <v>72</v>
      </c>
      <c r="AB69">
        <f>ROUND(INDEX(Sheet2!H$2:'Sheet2'!H$569,MATCH($A69,Sheet2!$A$2:'Sheet2'!$A$531,0)),0)</f>
        <v>16</v>
      </c>
      <c r="AC69">
        <f t="shared" si="22"/>
        <v>87</v>
      </c>
      <c r="AD69">
        <f t="shared" si="23"/>
        <v>82</v>
      </c>
      <c r="AE69">
        <f t="shared" si="24"/>
        <v>92</v>
      </c>
      <c r="AF69">
        <f t="shared" si="25"/>
        <v>-5</v>
      </c>
      <c r="AG69">
        <f t="shared" si="36"/>
        <v>1</v>
      </c>
      <c r="AH69">
        <f t="shared" si="26"/>
        <v>1</v>
      </c>
      <c r="AI69">
        <f t="shared" si="27"/>
        <v>1</v>
      </c>
      <c r="AJ69">
        <f t="shared" si="28"/>
        <v>88</v>
      </c>
      <c r="AK69">
        <f t="shared" si="29"/>
        <v>86</v>
      </c>
      <c r="AL69">
        <f t="shared" ca="1" si="30"/>
        <v>84.333333333333329</v>
      </c>
      <c r="AM69">
        <f t="shared" ca="1" si="31"/>
        <v>-2.6666666666666714</v>
      </c>
      <c r="AN69">
        <f>ROUND(INDEX(Sheet2!T$2:'Sheet2'!T$569,MATCH($A69,Sheet2!$A$2:'Sheet2'!$A$531,0)),0)</f>
        <v>5</v>
      </c>
      <c r="AO69">
        <f t="shared" si="32"/>
        <v>63</v>
      </c>
      <c r="AP69">
        <f t="shared" si="33"/>
        <v>63</v>
      </c>
      <c r="AQ69">
        <f>INDEX(Sheet2!N$2:'Sheet2'!N$569,MATCH($A69,Sheet2!$A$2:'Sheet2'!$A$531,0))</f>
        <v>35.799999999999997</v>
      </c>
      <c r="AR69">
        <f t="shared" si="34"/>
        <v>71.599999999999994</v>
      </c>
      <c r="AS69">
        <f t="shared" si="37"/>
        <v>78.599999999999994</v>
      </c>
      <c r="AT69">
        <f t="shared" ca="1" si="35"/>
        <v>87</v>
      </c>
      <c r="AU69">
        <f t="shared" ca="1" si="38"/>
        <v>79</v>
      </c>
      <c r="AV69">
        <f t="shared" ca="1" si="39"/>
        <v>79</v>
      </c>
      <c r="AW69">
        <f t="shared" ca="1" si="40"/>
        <v>79</v>
      </c>
      <c r="AX69">
        <f t="shared" ca="1" si="41"/>
        <v>79</v>
      </c>
    </row>
    <row r="70" spans="1:50" x14ac:dyDescent="0.3">
      <c r="A70" t="s">
        <v>344</v>
      </c>
      <c r="B70">
        <v>3</v>
      </c>
      <c r="C70" t="s">
        <v>3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73</v>
      </c>
      <c r="P70">
        <v>73</v>
      </c>
      <c r="Q70">
        <v>59</v>
      </c>
      <c r="R70">
        <v>81</v>
      </c>
      <c r="S70">
        <v>62</v>
      </c>
      <c r="T70">
        <f>INDEX(Sheet1!C$2:'Sheet1'!C$569,MATCH($A70,Sheet1!$B$2:'Sheet1'!$B$569,0))</f>
        <v>2</v>
      </c>
      <c r="U70">
        <f>INDEX(Sheet1!D$2:'Sheet1'!D$569,MATCH($A70,Sheet1!$B$2:'Sheet1'!$B$569,0))</f>
        <v>756300.5</v>
      </c>
      <c r="V70">
        <f>INDEX(Sheet2!C$2:'Sheet2'!C$569,MATCH($A70,Sheet2!$A$2:'Sheet2'!$A$531,0))</f>
        <v>23</v>
      </c>
      <c r="W70">
        <f>INDEX(Sheet2!G$2:'Sheet2'!G$569,MATCH($A70,Sheet2!$A$2:'Sheet2'!$A$531,0))</f>
        <v>11.9</v>
      </c>
      <c r="X70">
        <f>INDEX(Sheet2!M$2:'Sheet2'!M$569,MATCH($A70,Sheet2!$A$2:'Sheet2'!$A$531,0))</f>
        <v>1.2</v>
      </c>
      <c r="Y70">
        <f>ROUND(INDEX(Sheet2!Q$2:'Sheet2'!Q$569,MATCH($A70,Sheet2!$A$2:'Sheet2'!$A$531,0)),0)-1</f>
        <v>72</v>
      </c>
      <c r="Z70">
        <f>ROUND(INDEX(Sheet2!K$2:'Sheet2'!K$569,MATCH($A70,Sheet2!$A$2:'Sheet2'!$A$531,0)),0)</f>
        <v>52</v>
      </c>
      <c r="AA70">
        <f t="shared" si="21"/>
        <v>84</v>
      </c>
      <c r="AB70">
        <f>ROUND(INDEX(Sheet2!H$2:'Sheet2'!H$569,MATCH($A70,Sheet2!$A$2:'Sheet2'!$A$531,0)),0)</f>
        <v>8</v>
      </c>
      <c r="AC70">
        <f t="shared" si="22"/>
        <v>64</v>
      </c>
      <c r="AD70">
        <f t="shared" si="23"/>
        <v>74</v>
      </c>
      <c r="AE70">
        <f t="shared" si="24"/>
        <v>72</v>
      </c>
      <c r="AF70">
        <f t="shared" si="25"/>
        <v>1</v>
      </c>
      <c r="AG70">
        <f t="shared" si="36"/>
        <v>7</v>
      </c>
      <c r="AH70">
        <f t="shared" si="26"/>
        <v>7</v>
      </c>
      <c r="AI70">
        <f t="shared" si="27"/>
        <v>7</v>
      </c>
      <c r="AJ70">
        <f t="shared" si="28"/>
        <v>80</v>
      </c>
      <c r="AK70">
        <f t="shared" si="29"/>
        <v>66</v>
      </c>
      <c r="AL70">
        <f t="shared" ca="1" si="30"/>
        <v>74</v>
      </c>
      <c r="AM70">
        <f t="shared" ca="1" si="31"/>
        <v>1</v>
      </c>
      <c r="AN70">
        <f>ROUND(INDEX(Sheet2!T$2:'Sheet2'!T$569,MATCH($A70,Sheet2!$A$2:'Sheet2'!$A$531,0)),0)</f>
        <v>4</v>
      </c>
      <c r="AO70">
        <f t="shared" si="32"/>
        <v>58</v>
      </c>
      <c r="AP70">
        <f t="shared" si="33"/>
        <v>58</v>
      </c>
      <c r="AQ70">
        <f>INDEX(Sheet2!N$2:'Sheet2'!N$569,MATCH($A70,Sheet2!$A$2:'Sheet2'!$A$531,0))</f>
        <v>34.6</v>
      </c>
      <c r="AR70">
        <f t="shared" si="34"/>
        <v>69.2</v>
      </c>
      <c r="AS70">
        <f t="shared" si="37"/>
        <v>76.2</v>
      </c>
      <c r="AT70">
        <f t="shared" ca="1" si="35"/>
        <v>59</v>
      </c>
      <c r="AU70">
        <f t="shared" ca="1" si="38"/>
        <v>76</v>
      </c>
      <c r="AV70">
        <f t="shared" ca="1" si="39"/>
        <v>76</v>
      </c>
      <c r="AW70">
        <f t="shared" ca="1" si="40"/>
        <v>76</v>
      </c>
      <c r="AX70">
        <f t="shared" ca="1" si="41"/>
        <v>76</v>
      </c>
    </row>
    <row r="71" spans="1:50" x14ac:dyDescent="0.3">
      <c r="A71" t="s">
        <v>204</v>
      </c>
      <c r="B71">
        <v>4</v>
      </c>
      <c r="C71" t="s">
        <v>3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87</v>
      </c>
      <c r="P71">
        <v>87</v>
      </c>
      <c r="Q71">
        <v>63</v>
      </c>
      <c r="R71">
        <v>93</v>
      </c>
      <c r="S71">
        <v>67</v>
      </c>
      <c r="T71">
        <f>INDEX(Sheet1!C$2:'Sheet1'!C$569,MATCH($A71,Sheet1!$B$2:'Sheet1'!$B$569,0))</f>
        <v>5</v>
      </c>
      <c r="U71">
        <f>INDEX(Sheet1!D$2:'Sheet1'!D$569,MATCH($A71,Sheet1!$B$2:'Sheet1'!$B$569,0))</f>
        <v>17476012.199999999</v>
      </c>
      <c r="V71">
        <f>INDEX(Sheet2!C$2:'Sheet2'!C$569,MATCH($A71,Sheet2!$A$2:'Sheet2'!$A$531,0))</f>
        <v>24</v>
      </c>
      <c r="W71">
        <f>INDEX(Sheet2!G$2:'Sheet2'!G$569,MATCH($A71,Sheet2!$A$2:'Sheet2'!$A$531,0))</f>
        <v>33.6</v>
      </c>
      <c r="X71">
        <f>INDEX(Sheet2!M$2:'Sheet2'!M$569,MATCH($A71,Sheet2!$A$2:'Sheet2'!$A$531,0))</f>
        <v>0</v>
      </c>
      <c r="Y71">
        <f>ROUND(INDEX(Sheet2!Q$2:'Sheet2'!Q$569,MATCH($A71,Sheet2!$A$2:'Sheet2'!$A$531,0)),0)-1</f>
        <v>63</v>
      </c>
      <c r="Z71">
        <f>ROUND(INDEX(Sheet2!K$2:'Sheet2'!K$569,MATCH($A71,Sheet2!$A$2:'Sheet2'!$A$531,0)),0)</f>
        <v>65</v>
      </c>
      <c r="AA71">
        <f t="shared" si="21"/>
        <v>99</v>
      </c>
      <c r="AB71">
        <f>ROUND(INDEX(Sheet2!H$2:'Sheet2'!H$569,MATCH($A71,Sheet2!$A$2:'Sheet2'!$A$531,0)),0)</f>
        <v>17</v>
      </c>
      <c r="AC71">
        <f t="shared" si="22"/>
        <v>90</v>
      </c>
      <c r="AD71">
        <f t="shared" si="23"/>
        <v>92</v>
      </c>
      <c r="AE71">
        <f t="shared" si="24"/>
        <v>82</v>
      </c>
      <c r="AF71">
        <f t="shared" si="25"/>
        <v>5</v>
      </c>
      <c r="AG71">
        <f t="shared" si="36"/>
        <v>11</v>
      </c>
      <c r="AH71">
        <f t="shared" si="26"/>
        <v>11</v>
      </c>
      <c r="AI71">
        <f t="shared" si="27"/>
        <v>11</v>
      </c>
      <c r="AJ71">
        <f t="shared" si="28"/>
        <v>98</v>
      </c>
      <c r="AK71">
        <f t="shared" si="29"/>
        <v>76</v>
      </c>
      <c r="AL71">
        <f t="shared" ca="1" si="30"/>
        <v>73.666666666666671</v>
      </c>
      <c r="AM71">
        <f t="shared" ca="1" si="31"/>
        <v>-13.333333333333329</v>
      </c>
      <c r="AN71">
        <f>ROUND(INDEX(Sheet2!T$2:'Sheet2'!T$569,MATCH($A71,Sheet2!$A$2:'Sheet2'!$A$531,0)),0)</f>
        <v>13</v>
      </c>
      <c r="AO71">
        <f t="shared" si="32"/>
        <v>99</v>
      </c>
      <c r="AP71">
        <f t="shared" si="33"/>
        <v>99</v>
      </c>
      <c r="AQ71">
        <f>INDEX(Sheet2!N$2:'Sheet2'!N$569,MATCH($A71,Sheet2!$A$2:'Sheet2'!$A$531,0))</f>
        <v>0</v>
      </c>
      <c r="AR71">
        <f t="shared" si="34"/>
        <v>0</v>
      </c>
      <c r="AS71">
        <f t="shared" si="37"/>
        <v>7</v>
      </c>
      <c r="AT71">
        <f t="shared" ca="1" si="35"/>
        <v>47</v>
      </c>
      <c r="AU71">
        <f t="shared" ca="1" si="38"/>
        <v>47</v>
      </c>
      <c r="AV71">
        <f t="shared" ca="1" si="39"/>
        <v>47</v>
      </c>
      <c r="AW71">
        <f t="shared" ca="1" si="40"/>
        <v>47</v>
      </c>
      <c r="AX71">
        <f t="shared" ca="1" si="41"/>
        <v>47</v>
      </c>
    </row>
    <row r="72" spans="1:50" x14ac:dyDescent="0.3">
      <c r="A72" t="s">
        <v>447</v>
      </c>
      <c r="B72">
        <v>0</v>
      </c>
      <c r="C72" t="s">
        <v>3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49</v>
      </c>
      <c r="S72">
        <v>67</v>
      </c>
      <c r="T72">
        <f>INDEX(Sheet1!C$2:'Sheet1'!C$569,MATCH($A72,Sheet1!$B$2:'Sheet1'!$B$569,0))</f>
        <v>1</v>
      </c>
      <c r="U72">
        <f>INDEX(Sheet1!D$2:'Sheet1'!D$569,MATCH($A72,Sheet1!$B$2:'Sheet1'!$B$569,0))</f>
        <v>47371</v>
      </c>
      <c r="V72" t="e">
        <f>INDEX(Sheet2!C$2:'Sheet2'!C$569,MATCH($A72,Sheet2!$A$2:'Sheet2'!$A$531,0))</f>
        <v>#N/A</v>
      </c>
      <c r="W72" t="e">
        <f>INDEX(Sheet2!G$2:'Sheet2'!G$569,MATCH($A72,Sheet2!$A$2:'Sheet2'!$A$531,0))</f>
        <v>#N/A</v>
      </c>
      <c r="X72" t="e">
        <f>INDEX(Sheet2!M$2:'Sheet2'!M$569,MATCH($A72,Sheet2!$A$2:'Sheet2'!$A$531,0))</f>
        <v>#N/A</v>
      </c>
      <c r="Y72" t="e">
        <f>ROUND(INDEX(Sheet2!Q$2:'Sheet2'!Q$569,MATCH($A72,Sheet2!$A$2:'Sheet2'!$A$531,0)),0)-1</f>
        <v>#N/A</v>
      </c>
      <c r="Z72" t="e">
        <f>ROUND(INDEX(Sheet2!K$2:'Sheet2'!K$569,MATCH($A72,Sheet2!$A$2:'Sheet2'!$A$531,0)),0)</f>
        <v>#N/A</v>
      </c>
      <c r="AA72" t="e">
        <f t="shared" si="21"/>
        <v>#N/A</v>
      </c>
      <c r="AB72" t="e">
        <f>ROUND(INDEX(Sheet2!H$2:'Sheet2'!H$569,MATCH($A72,Sheet2!$A$2:'Sheet2'!$A$531,0)),0)</f>
        <v>#N/A</v>
      </c>
      <c r="AC72" t="e">
        <f t="shared" si="22"/>
        <v>#N/A</v>
      </c>
      <c r="AD72" t="e">
        <f t="shared" si="23"/>
        <v>#N/A</v>
      </c>
      <c r="AE72" t="e">
        <f t="shared" si="24"/>
        <v>#N/A</v>
      </c>
      <c r="AF72" t="e">
        <f t="shared" si="25"/>
        <v>#N/A</v>
      </c>
      <c r="AG72" t="e">
        <f t="shared" si="36"/>
        <v>#N/A</v>
      </c>
      <c r="AH72" t="e">
        <f t="shared" si="26"/>
        <v>#N/A</v>
      </c>
      <c r="AI72" t="e">
        <f t="shared" si="27"/>
        <v>#N/A</v>
      </c>
      <c r="AJ72" t="e">
        <f t="shared" si="28"/>
        <v>#N/A</v>
      </c>
      <c r="AK72" t="e">
        <f t="shared" si="29"/>
        <v>#N/A</v>
      </c>
      <c r="AL72" t="e">
        <f t="shared" ca="1" si="30"/>
        <v>#N/A</v>
      </c>
      <c r="AM72" t="e">
        <f t="shared" ca="1" si="31"/>
        <v>#N/A</v>
      </c>
      <c r="AN72" t="e">
        <f>ROUND(INDEX(Sheet2!T$2:'Sheet2'!T$569,MATCH($A72,Sheet2!$A$2:'Sheet2'!$A$531,0)),0)</f>
        <v>#N/A</v>
      </c>
      <c r="AO72" t="e">
        <f t="shared" si="32"/>
        <v>#N/A</v>
      </c>
      <c r="AP72" t="e">
        <f t="shared" si="33"/>
        <v>#N/A</v>
      </c>
      <c r="AQ72" t="e">
        <f>INDEX(Sheet2!N$2:'Sheet2'!N$569,MATCH($A72,Sheet2!$A$2:'Sheet2'!$A$531,0))</f>
        <v>#N/A</v>
      </c>
      <c r="AR72" t="e">
        <f t="shared" si="34"/>
        <v>#N/A</v>
      </c>
      <c r="AS72" t="e">
        <f t="shared" si="37"/>
        <v>#N/A</v>
      </c>
      <c r="AT72" t="e">
        <f t="shared" ca="1" si="35"/>
        <v>#N/A</v>
      </c>
      <c r="AU72" t="e">
        <f t="shared" ca="1" si="38"/>
        <v>#N/A</v>
      </c>
      <c r="AV72" t="e">
        <f t="shared" ca="1" si="39"/>
        <v>#N/A</v>
      </c>
      <c r="AW72">
        <f t="shared" ca="1" si="40"/>
        <v>67</v>
      </c>
      <c r="AX72">
        <f t="shared" ca="1" si="41"/>
        <v>67</v>
      </c>
    </row>
    <row r="73" spans="1:50" x14ac:dyDescent="0.3">
      <c r="A73" t="s">
        <v>73</v>
      </c>
      <c r="B73">
        <v>4</v>
      </c>
      <c r="C73" t="s">
        <v>3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78</v>
      </c>
      <c r="P73">
        <v>78</v>
      </c>
      <c r="Q73">
        <v>59</v>
      </c>
      <c r="R73">
        <v>88</v>
      </c>
      <c r="S73">
        <v>62</v>
      </c>
      <c r="T73">
        <f>INDEX(Sheet1!C$2:'Sheet1'!C$569,MATCH($A73,Sheet1!$B$2:'Sheet1'!$B$569,0))</f>
        <v>3</v>
      </c>
      <c r="U73">
        <f>INDEX(Sheet1!D$2:'Sheet1'!D$569,MATCH($A73,Sheet1!$B$2:'Sheet1'!$B$569,0))</f>
        <v>14471910</v>
      </c>
      <c r="V73">
        <f>INDEX(Sheet2!C$2:'Sheet2'!C$569,MATCH($A73,Sheet2!$A$2:'Sheet2'!$A$531,0))</f>
        <v>26</v>
      </c>
      <c r="W73">
        <f>INDEX(Sheet2!G$2:'Sheet2'!G$569,MATCH($A73,Sheet2!$A$2:'Sheet2'!$A$531,0))</f>
        <v>25.4</v>
      </c>
      <c r="X73">
        <f>INDEX(Sheet2!M$2:'Sheet2'!M$569,MATCH($A73,Sheet2!$A$2:'Sheet2'!$A$531,0))</f>
        <v>0.4</v>
      </c>
      <c r="Y73">
        <f>ROUND(INDEX(Sheet2!Q$2:'Sheet2'!Q$569,MATCH($A73,Sheet2!$A$2:'Sheet2'!$A$531,0)),0)-1</f>
        <v>78</v>
      </c>
      <c r="Z73">
        <f>ROUND(INDEX(Sheet2!K$2:'Sheet2'!K$569,MATCH($A73,Sheet2!$A$2:'Sheet2'!$A$531,0)),0)</f>
        <v>55</v>
      </c>
      <c r="AA73">
        <f t="shared" si="21"/>
        <v>87</v>
      </c>
      <c r="AB73">
        <f>ROUND(INDEX(Sheet2!H$2:'Sheet2'!H$569,MATCH($A73,Sheet2!$A$2:'Sheet2'!$A$531,0)),0)</f>
        <v>10</v>
      </c>
      <c r="AC73">
        <f t="shared" si="22"/>
        <v>70</v>
      </c>
      <c r="AD73">
        <f t="shared" si="23"/>
        <v>78</v>
      </c>
      <c r="AE73">
        <f t="shared" si="24"/>
        <v>78</v>
      </c>
      <c r="AF73">
        <f t="shared" si="25"/>
        <v>0</v>
      </c>
      <c r="AG73">
        <f t="shared" si="36"/>
        <v>6</v>
      </c>
      <c r="AH73">
        <f t="shared" si="26"/>
        <v>6</v>
      </c>
      <c r="AI73">
        <f t="shared" si="27"/>
        <v>6</v>
      </c>
      <c r="AJ73">
        <f t="shared" si="28"/>
        <v>84</v>
      </c>
      <c r="AK73">
        <f t="shared" si="29"/>
        <v>72</v>
      </c>
      <c r="AL73">
        <f t="shared" ca="1" si="30"/>
        <v>66.666666666666671</v>
      </c>
      <c r="AM73">
        <f t="shared" ca="1" si="31"/>
        <v>-11.333333333333329</v>
      </c>
      <c r="AN73">
        <f>ROUND(INDEX(Sheet2!T$2:'Sheet2'!T$569,MATCH($A73,Sheet2!$A$2:'Sheet2'!$A$531,0)),0)</f>
        <v>7</v>
      </c>
      <c r="AO73">
        <f t="shared" si="32"/>
        <v>72</v>
      </c>
      <c r="AP73">
        <f t="shared" si="33"/>
        <v>72</v>
      </c>
      <c r="AQ73">
        <f>INDEX(Sheet2!N$2:'Sheet2'!N$569,MATCH($A73,Sheet2!$A$2:'Sheet2'!$A$531,0))</f>
        <v>27.3</v>
      </c>
      <c r="AR73">
        <f t="shared" si="34"/>
        <v>54.6</v>
      </c>
      <c r="AS73">
        <f t="shared" si="37"/>
        <v>61.6</v>
      </c>
      <c r="AT73">
        <f t="shared" ca="1" si="35"/>
        <v>46</v>
      </c>
      <c r="AU73">
        <f t="shared" ca="1" si="38"/>
        <v>44</v>
      </c>
      <c r="AV73">
        <f t="shared" ca="1" si="39"/>
        <v>44</v>
      </c>
      <c r="AW73">
        <f t="shared" ca="1" si="40"/>
        <v>44</v>
      </c>
      <c r="AX73">
        <f t="shared" ca="1" si="41"/>
        <v>44</v>
      </c>
    </row>
    <row r="74" spans="1:50" x14ac:dyDescent="0.3">
      <c r="A74" t="s">
        <v>114</v>
      </c>
      <c r="B74">
        <v>0</v>
      </c>
      <c r="C74" t="s">
        <v>3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77</v>
      </c>
      <c r="P74">
        <v>77</v>
      </c>
      <c r="Q74">
        <v>77</v>
      </c>
      <c r="R74">
        <v>52</v>
      </c>
      <c r="S74">
        <v>77</v>
      </c>
      <c r="T74">
        <f>INDEX(Sheet1!C$2:'Sheet1'!C$569,MATCH($A74,Sheet1!$B$2:'Sheet1'!$B$569,0))</f>
        <v>4</v>
      </c>
      <c r="U74">
        <f>INDEX(Sheet1!D$2:'Sheet1'!D$569,MATCH($A74,Sheet1!$B$2:'Sheet1'!$B$569,0))</f>
        <v>2208390</v>
      </c>
      <c r="V74">
        <f>INDEX(Sheet2!C$2:'Sheet2'!C$569,MATCH($A74,Sheet2!$A$2:'Sheet2'!$A$531,0))</f>
        <v>20</v>
      </c>
      <c r="W74">
        <f>INDEX(Sheet2!G$2:'Sheet2'!G$569,MATCH($A74,Sheet2!$A$2:'Sheet2'!$A$531,0))</f>
        <v>31.8</v>
      </c>
      <c r="X74">
        <f>INDEX(Sheet2!M$2:'Sheet2'!M$569,MATCH($A74,Sheet2!$A$2:'Sheet2'!$A$531,0))</f>
        <v>3.6</v>
      </c>
      <c r="Y74">
        <f>ROUND(INDEX(Sheet2!Q$2:'Sheet2'!Q$569,MATCH($A74,Sheet2!$A$2:'Sheet2'!$A$531,0)),0)-1</f>
        <v>83</v>
      </c>
      <c r="Z74">
        <f>ROUND(INDEX(Sheet2!K$2:'Sheet2'!K$569,MATCH($A74,Sheet2!$A$2:'Sheet2'!$A$531,0)),0)</f>
        <v>43</v>
      </c>
      <c r="AA74">
        <f t="shared" si="21"/>
        <v>73</v>
      </c>
      <c r="AB74">
        <f>ROUND(INDEX(Sheet2!H$2:'Sheet2'!H$569,MATCH($A74,Sheet2!$A$2:'Sheet2'!$A$531,0)),0)</f>
        <v>17</v>
      </c>
      <c r="AC74">
        <f t="shared" si="22"/>
        <v>90</v>
      </c>
      <c r="AD74">
        <f t="shared" si="23"/>
        <v>80</v>
      </c>
      <c r="AE74">
        <f t="shared" si="24"/>
        <v>74</v>
      </c>
      <c r="AF74">
        <f t="shared" si="25"/>
        <v>3</v>
      </c>
      <c r="AG74">
        <f t="shared" si="36"/>
        <v>9</v>
      </c>
      <c r="AH74">
        <f t="shared" si="26"/>
        <v>9</v>
      </c>
      <c r="AI74">
        <f t="shared" si="27"/>
        <v>9</v>
      </c>
      <c r="AJ74">
        <f t="shared" si="28"/>
        <v>86</v>
      </c>
      <c r="AK74">
        <f t="shared" si="29"/>
        <v>68</v>
      </c>
      <c r="AL74">
        <f t="shared" ca="1" si="30"/>
        <v>80.333333333333329</v>
      </c>
      <c r="AM74">
        <f t="shared" ca="1" si="31"/>
        <v>3.3333333333333286</v>
      </c>
      <c r="AN74">
        <f>ROUND(INDEX(Sheet2!T$2:'Sheet2'!T$569,MATCH($A74,Sheet2!$A$2:'Sheet2'!$A$531,0)),0)</f>
        <v>3</v>
      </c>
      <c r="AO74">
        <f t="shared" si="32"/>
        <v>54</v>
      </c>
      <c r="AP74">
        <f t="shared" si="33"/>
        <v>54</v>
      </c>
      <c r="AQ74">
        <f>INDEX(Sheet2!N$2:'Sheet2'!N$569,MATCH($A74,Sheet2!$A$2:'Sheet2'!$A$531,0))</f>
        <v>40.200000000000003</v>
      </c>
      <c r="AR74">
        <f t="shared" si="34"/>
        <v>80.400000000000006</v>
      </c>
      <c r="AS74">
        <f t="shared" si="37"/>
        <v>87.4</v>
      </c>
      <c r="AT74">
        <f t="shared" ca="1" si="35"/>
        <v>77</v>
      </c>
      <c r="AU74">
        <f t="shared" ca="1" si="38"/>
        <v>87</v>
      </c>
      <c r="AV74">
        <f t="shared" ca="1" si="39"/>
        <v>87</v>
      </c>
      <c r="AW74">
        <f t="shared" ca="1" si="40"/>
        <v>87</v>
      </c>
      <c r="AX74">
        <f t="shared" ca="1" si="41"/>
        <v>87</v>
      </c>
    </row>
    <row r="75" spans="1:50" x14ac:dyDescent="0.3">
      <c r="A75" t="s">
        <v>457</v>
      </c>
      <c r="B75">
        <v>2</v>
      </c>
      <c r="C75" t="s">
        <v>3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67</v>
      </c>
      <c r="R75">
        <v>66</v>
      </c>
      <c r="S75">
        <v>67</v>
      </c>
      <c r="T75">
        <f>INDEX(Sheet1!C$2:'Sheet1'!C$569,MATCH($A75,Sheet1!$B$2:'Sheet1'!$B$569,0))</f>
        <v>1</v>
      </c>
      <c r="U75">
        <f>INDEX(Sheet1!D$2:'Sheet1'!D$569,MATCH($A75,Sheet1!$B$2:'Sheet1'!$B$569,0))</f>
        <v>2270496</v>
      </c>
      <c r="V75">
        <f>INDEX(Sheet2!C$2:'Sheet2'!C$569,MATCH($A75,Sheet2!$A$2:'Sheet2'!$A$531,0))</f>
        <v>33</v>
      </c>
      <c r="W75">
        <f>INDEX(Sheet2!G$2:'Sheet2'!G$569,MATCH($A75,Sheet2!$A$2:'Sheet2'!$A$531,0))</f>
        <v>15.9</v>
      </c>
      <c r="X75">
        <f>INDEX(Sheet2!M$2:'Sheet2'!M$569,MATCH($A75,Sheet2!$A$2:'Sheet2'!$A$531,0))</f>
        <v>1.4</v>
      </c>
      <c r="Y75">
        <f>ROUND(INDEX(Sheet2!Q$2:'Sheet2'!Q$569,MATCH($A75,Sheet2!$A$2:'Sheet2'!$A$531,0)),0)-1</f>
        <v>71</v>
      </c>
      <c r="Z75">
        <f>ROUND(INDEX(Sheet2!K$2:'Sheet2'!K$569,MATCH($A75,Sheet2!$A$2:'Sheet2'!$A$531,0)),0)</f>
        <v>43</v>
      </c>
      <c r="AA75">
        <f t="shared" si="21"/>
        <v>73</v>
      </c>
      <c r="AB75">
        <f>ROUND(INDEX(Sheet2!H$2:'Sheet2'!H$569,MATCH($A75,Sheet2!$A$2:'Sheet2'!$A$531,0)),0)</f>
        <v>5</v>
      </c>
      <c r="AC75">
        <f t="shared" si="22"/>
        <v>55</v>
      </c>
      <c r="AD75">
        <f t="shared" si="23"/>
        <v>67</v>
      </c>
      <c r="AE75">
        <f t="shared" si="24"/>
        <v>79</v>
      </c>
      <c r="AF75">
        <f t="shared" si="25"/>
        <v>-6</v>
      </c>
      <c r="AG75">
        <f t="shared" si="36"/>
        <v>0</v>
      </c>
      <c r="AH75">
        <f t="shared" si="26"/>
        <v>0</v>
      </c>
      <c r="AI75">
        <f t="shared" si="27"/>
        <v>0</v>
      </c>
      <c r="AJ75">
        <f t="shared" si="28"/>
        <v>73</v>
      </c>
      <c r="AK75">
        <f t="shared" si="29"/>
        <v>73</v>
      </c>
      <c r="AL75">
        <f t="shared" ca="1" si="30"/>
        <v>72.333333333333329</v>
      </c>
      <c r="AM75">
        <f t="shared" ca="1" si="31"/>
        <v>-0.6666666666666714</v>
      </c>
      <c r="AN75">
        <f>ROUND(INDEX(Sheet2!T$2:'Sheet2'!T$569,MATCH($A75,Sheet2!$A$2:'Sheet2'!$A$531,0)),0)</f>
        <v>3</v>
      </c>
      <c r="AO75">
        <f t="shared" si="32"/>
        <v>54</v>
      </c>
      <c r="AP75">
        <f t="shared" si="33"/>
        <v>54</v>
      </c>
      <c r="AQ75">
        <f>INDEX(Sheet2!N$2:'Sheet2'!N$569,MATCH($A75,Sheet2!$A$2:'Sheet2'!$A$531,0))</f>
        <v>31.8</v>
      </c>
      <c r="AR75">
        <f t="shared" si="34"/>
        <v>63.6</v>
      </c>
      <c r="AS75">
        <f t="shared" si="37"/>
        <v>70.599999999999994</v>
      </c>
      <c r="AT75">
        <f t="shared" ca="1" si="35"/>
        <v>67</v>
      </c>
      <c r="AU75">
        <f t="shared" ca="1" si="38"/>
        <v>71</v>
      </c>
      <c r="AV75">
        <f t="shared" ca="1" si="39"/>
        <v>71</v>
      </c>
      <c r="AW75">
        <f t="shared" ca="1" si="40"/>
        <v>71</v>
      </c>
      <c r="AX75">
        <f t="shared" ca="1" si="41"/>
        <v>71</v>
      </c>
    </row>
    <row r="76" spans="1:50" x14ac:dyDescent="0.3">
      <c r="A76" t="s">
        <v>223</v>
      </c>
      <c r="B76">
        <v>0</v>
      </c>
      <c r="C76" t="s">
        <v>3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74</v>
      </c>
      <c r="P76">
        <v>74</v>
      </c>
      <c r="Q76">
        <v>74</v>
      </c>
      <c r="R76">
        <v>51</v>
      </c>
      <c r="S76">
        <v>74</v>
      </c>
      <c r="T76">
        <f>INDEX(Sheet1!C$2:'Sheet1'!C$569,MATCH($A76,Sheet1!$B$2:'Sheet1'!$B$569,0))</f>
        <v>1</v>
      </c>
      <c r="U76">
        <f>INDEX(Sheet1!D$2:'Sheet1'!D$569,MATCH($A76,Sheet1!$B$2:'Sheet1'!$B$569,0))</f>
        <v>7945000</v>
      </c>
      <c r="V76">
        <f>INDEX(Sheet2!C$2:'Sheet2'!C$569,MATCH($A76,Sheet2!$A$2:'Sheet2'!$A$531,0))</f>
        <v>27</v>
      </c>
      <c r="W76">
        <f>INDEX(Sheet2!G$2:'Sheet2'!G$569,MATCH($A76,Sheet2!$A$2:'Sheet2'!$A$531,0))</f>
        <v>25.2</v>
      </c>
      <c r="X76">
        <f>INDEX(Sheet2!M$2:'Sheet2'!M$569,MATCH($A76,Sheet2!$A$2:'Sheet2'!$A$531,0))</f>
        <v>2.1</v>
      </c>
      <c r="Y76">
        <f>ROUND(INDEX(Sheet2!Q$2:'Sheet2'!Q$569,MATCH($A76,Sheet2!$A$2:'Sheet2'!$A$531,0)),0)-1</f>
        <v>69</v>
      </c>
      <c r="Z76">
        <f>ROUND(INDEX(Sheet2!K$2:'Sheet2'!K$569,MATCH($A76,Sheet2!$A$2:'Sheet2'!$A$531,0)),0)</f>
        <v>41</v>
      </c>
      <c r="AA76">
        <f t="shared" si="21"/>
        <v>71</v>
      </c>
      <c r="AB76">
        <f>ROUND(INDEX(Sheet2!H$2:'Sheet2'!H$569,MATCH($A76,Sheet2!$A$2:'Sheet2'!$A$531,0)),0)</f>
        <v>7</v>
      </c>
      <c r="AC76">
        <f t="shared" si="22"/>
        <v>61</v>
      </c>
      <c r="AD76">
        <f t="shared" si="23"/>
        <v>69</v>
      </c>
      <c r="AE76">
        <f t="shared" si="24"/>
        <v>79</v>
      </c>
      <c r="AF76">
        <f t="shared" si="25"/>
        <v>-5</v>
      </c>
      <c r="AG76">
        <f t="shared" si="36"/>
        <v>1</v>
      </c>
      <c r="AH76">
        <f t="shared" si="26"/>
        <v>1</v>
      </c>
      <c r="AI76">
        <f t="shared" si="27"/>
        <v>1</v>
      </c>
      <c r="AJ76">
        <f t="shared" si="28"/>
        <v>75</v>
      </c>
      <c r="AK76">
        <f t="shared" si="29"/>
        <v>73</v>
      </c>
      <c r="AL76">
        <f t="shared" ca="1" si="30"/>
        <v>73</v>
      </c>
      <c r="AM76">
        <f t="shared" ca="1" si="31"/>
        <v>-1</v>
      </c>
      <c r="AN76">
        <f>ROUND(INDEX(Sheet2!T$2:'Sheet2'!T$569,MATCH($A76,Sheet2!$A$2:'Sheet2'!$A$531,0)),0)</f>
        <v>3</v>
      </c>
      <c r="AO76">
        <f t="shared" si="32"/>
        <v>54</v>
      </c>
      <c r="AP76">
        <f t="shared" si="33"/>
        <v>54</v>
      </c>
      <c r="AQ76">
        <f>INDEX(Sheet2!N$2:'Sheet2'!N$569,MATCH($A76,Sheet2!$A$2:'Sheet2'!$A$531,0))</f>
        <v>32.200000000000003</v>
      </c>
      <c r="AR76">
        <f t="shared" si="34"/>
        <v>64.400000000000006</v>
      </c>
      <c r="AS76">
        <f t="shared" si="37"/>
        <v>71.400000000000006</v>
      </c>
      <c r="AT76">
        <f t="shared" ca="1" si="35"/>
        <v>74</v>
      </c>
      <c r="AU76">
        <f t="shared" ca="1" si="38"/>
        <v>71</v>
      </c>
      <c r="AV76">
        <f t="shared" ca="1" si="39"/>
        <v>71</v>
      </c>
      <c r="AW76">
        <f t="shared" ca="1" si="40"/>
        <v>71</v>
      </c>
      <c r="AX76">
        <f t="shared" ca="1" si="41"/>
        <v>71</v>
      </c>
    </row>
    <row r="77" spans="1:50" x14ac:dyDescent="0.3">
      <c r="A77" t="s">
        <v>126</v>
      </c>
      <c r="B77">
        <v>1</v>
      </c>
      <c r="C77" t="s">
        <v>3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72</v>
      </c>
      <c r="P77">
        <v>72</v>
      </c>
      <c r="Q77">
        <v>72</v>
      </c>
      <c r="R77">
        <v>50</v>
      </c>
      <c r="S77">
        <v>72</v>
      </c>
      <c r="T77">
        <f>INDEX(Sheet1!C$2:'Sheet1'!C$569,MATCH($A77,Sheet1!$B$2:'Sheet1'!$B$569,0))</f>
        <v>2</v>
      </c>
      <c r="U77">
        <f>INDEX(Sheet1!D$2:'Sheet1'!D$569,MATCH($A77,Sheet1!$B$2:'Sheet1'!$B$569,0))</f>
        <v>12506725</v>
      </c>
      <c r="V77">
        <f>INDEX(Sheet2!C$2:'Sheet2'!C$569,MATCH($A77,Sheet2!$A$2:'Sheet2'!$A$531,0))</f>
        <v>33</v>
      </c>
      <c r="W77">
        <f>INDEX(Sheet2!G$2:'Sheet2'!G$569,MATCH($A77,Sheet2!$A$2:'Sheet2'!$A$531,0))</f>
        <v>12.6</v>
      </c>
      <c r="X77">
        <f>INDEX(Sheet2!M$2:'Sheet2'!M$569,MATCH($A77,Sheet2!$A$2:'Sheet2'!$A$531,0))</f>
        <v>1.6</v>
      </c>
      <c r="Y77">
        <f>ROUND(INDEX(Sheet2!Q$2:'Sheet2'!Q$569,MATCH($A77,Sheet2!$A$2:'Sheet2'!$A$531,0)),0)-1</f>
        <v>66</v>
      </c>
      <c r="Z77">
        <f>ROUND(INDEX(Sheet2!K$2:'Sheet2'!K$569,MATCH($A77,Sheet2!$A$2:'Sheet2'!$A$531,0)),0)</f>
        <v>41</v>
      </c>
      <c r="AA77">
        <f t="shared" si="21"/>
        <v>71</v>
      </c>
      <c r="AB77">
        <f>ROUND(INDEX(Sheet2!H$2:'Sheet2'!H$569,MATCH($A77,Sheet2!$A$2:'Sheet2'!$A$531,0)),0)</f>
        <v>4</v>
      </c>
      <c r="AC77">
        <f t="shared" si="22"/>
        <v>52</v>
      </c>
      <c r="AD77">
        <f t="shared" si="23"/>
        <v>65</v>
      </c>
      <c r="AE77">
        <f t="shared" si="24"/>
        <v>79</v>
      </c>
      <c r="AF77">
        <f t="shared" si="25"/>
        <v>-7</v>
      </c>
      <c r="AG77">
        <f t="shared" si="36"/>
        <v>-1</v>
      </c>
      <c r="AH77">
        <f t="shared" si="26"/>
        <v>-1</v>
      </c>
      <c r="AI77">
        <f t="shared" si="27"/>
        <v>-1</v>
      </c>
      <c r="AJ77">
        <f t="shared" si="28"/>
        <v>71</v>
      </c>
      <c r="AK77">
        <f t="shared" si="29"/>
        <v>73</v>
      </c>
      <c r="AL77">
        <f t="shared" ca="1" si="30"/>
        <v>69.666666666666671</v>
      </c>
      <c r="AM77">
        <f t="shared" ca="1" si="31"/>
        <v>-2.3333333333333286</v>
      </c>
      <c r="AN77">
        <f>ROUND(INDEX(Sheet2!T$2:'Sheet2'!T$569,MATCH($A77,Sheet2!$A$2:'Sheet2'!$A$531,0)),0)</f>
        <v>2</v>
      </c>
      <c r="AO77">
        <f t="shared" si="32"/>
        <v>49</v>
      </c>
      <c r="AP77">
        <f t="shared" si="33"/>
        <v>49</v>
      </c>
      <c r="AQ77">
        <f>INDEX(Sheet2!N$2:'Sheet2'!N$569,MATCH($A77,Sheet2!$A$2:'Sheet2'!$A$531,0))</f>
        <v>29.1</v>
      </c>
      <c r="AR77">
        <f t="shared" si="34"/>
        <v>58.2</v>
      </c>
      <c r="AS77">
        <f t="shared" si="37"/>
        <v>65.2</v>
      </c>
      <c r="AT77">
        <f t="shared" ca="1" si="35"/>
        <v>72</v>
      </c>
      <c r="AU77">
        <f t="shared" ca="1" si="38"/>
        <v>65</v>
      </c>
      <c r="AV77">
        <f t="shared" ca="1" si="39"/>
        <v>65</v>
      </c>
      <c r="AW77">
        <f t="shared" ca="1" si="40"/>
        <v>65</v>
      </c>
      <c r="AX77">
        <f t="shared" ca="1" si="41"/>
        <v>65</v>
      </c>
    </row>
    <row r="78" spans="1:50" x14ac:dyDescent="0.3">
      <c r="A78" t="s">
        <v>96</v>
      </c>
      <c r="B78">
        <v>4</v>
      </c>
      <c r="C78" t="s">
        <v>3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73</v>
      </c>
      <c r="P78">
        <v>73</v>
      </c>
      <c r="Q78">
        <v>56</v>
      </c>
      <c r="R78">
        <v>86</v>
      </c>
      <c r="S78">
        <v>59</v>
      </c>
      <c r="T78">
        <f>INDEX(Sheet1!C$2:'Sheet1'!C$569,MATCH($A78,Sheet1!$B$2:'Sheet1'!$B$569,0))</f>
        <v>3</v>
      </c>
      <c r="U78">
        <f>INDEX(Sheet1!D$2:'Sheet1'!D$569,MATCH($A78,Sheet1!$B$2:'Sheet1'!$B$569,0))</f>
        <v>8052166.666666667</v>
      </c>
      <c r="V78">
        <f>INDEX(Sheet2!C$2:'Sheet2'!C$569,MATCH($A78,Sheet2!$A$2:'Sheet2'!$A$531,0))</f>
        <v>26</v>
      </c>
      <c r="W78">
        <f>INDEX(Sheet2!G$2:'Sheet2'!G$569,MATCH($A78,Sheet2!$A$2:'Sheet2'!$A$531,0))</f>
        <v>12.4</v>
      </c>
      <c r="X78">
        <f>INDEX(Sheet2!M$2:'Sheet2'!M$569,MATCH($A78,Sheet2!$A$2:'Sheet2'!$A$531,0))</f>
        <v>0.1</v>
      </c>
      <c r="Y78">
        <f>ROUND(INDEX(Sheet2!Q$2:'Sheet2'!Q$569,MATCH($A78,Sheet2!$A$2:'Sheet2'!$A$531,0)),0)-1</f>
        <v>68</v>
      </c>
      <c r="Z78">
        <f>ROUND(INDEX(Sheet2!K$2:'Sheet2'!K$569,MATCH($A78,Sheet2!$A$2:'Sheet2'!$A$531,0)),0)</f>
        <v>53</v>
      </c>
      <c r="AA78">
        <f t="shared" si="21"/>
        <v>85</v>
      </c>
      <c r="AB78">
        <f>ROUND(INDEX(Sheet2!H$2:'Sheet2'!H$569,MATCH($A78,Sheet2!$A$2:'Sheet2'!$A$531,0)),0)</f>
        <v>4</v>
      </c>
      <c r="AC78">
        <f t="shared" si="22"/>
        <v>52</v>
      </c>
      <c r="AD78">
        <f t="shared" si="23"/>
        <v>70</v>
      </c>
      <c r="AE78">
        <f t="shared" si="24"/>
        <v>76</v>
      </c>
      <c r="AF78">
        <f t="shared" si="25"/>
        <v>-3</v>
      </c>
      <c r="AG78">
        <f t="shared" si="36"/>
        <v>3</v>
      </c>
      <c r="AH78">
        <f t="shared" si="26"/>
        <v>3</v>
      </c>
      <c r="AI78">
        <f t="shared" si="27"/>
        <v>3</v>
      </c>
      <c r="AJ78">
        <f t="shared" si="28"/>
        <v>76</v>
      </c>
      <c r="AK78">
        <f t="shared" si="29"/>
        <v>70</v>
      </c>
      <c r="AL78">
        <f t="shared" ca="1" si="30"/>
        <v>63.333333333333336</v>
      </c>
      <c r="AM78">
        <f t="shared" ca="1" si="31"/>
        <v>-9.6666666666666643</v>
      </c>
      <c r="AN78">
        <f>ROUND(INDEX(Sheet2!T$2:'Sheet2'!T$569,MATCH($A78,Sheet2!$A$2:'Sheet2'!$A$531,0)),0)</f>
        <v>4</v>
      </c>
      <c r="AO78">
        <f t="shared" si="32"/>
        <v>58</v>
      </c>
      <c r="AP78">
        <f t="shared" si="33"/>
        <v>58</v>
      </c>
      <c r="AQ78">
        <f>INDEX(Sheet2!N$2:'Sheet2'!N$569,MATCH($A78,Sheet2!$A$2:'Sheet2'!$A$531,0))</f>
        <v>0</v>
      </c>
      <c r="AR78">
        <f t="shared" si="34"/>
        <v>0</v>
      </c>
      <c r="AS78">
        <f t="shared" si="37"/>
        <v>7</v>
      </c>
      <c r="AT78">
        <f t="shared" ca="1" si="35"/>
        <v>41</v>
      </c>
      <c r="AU78">
        <f t="shared" ca="1" si="38"/>
        <v>44</v>
      </c>
      <c r="AV78">
        <f t="shared" ca="1" si="39"/>
        <v>44</v>
      </c>
      <c r="AW78">
        <f t="shared" ca="1" si="40"/>
        <v>44</v>
      </c>
      <c r="AX78">
        <f t="shared" ca="1" si="41"/>
        <v>44</v>
      </c>
    </row>
    <row r="79" spans="1:50" x14ac:dyDescent="0.3">
      <c r="A79" t="s">
        <v>382</v>
      </c>
      <c r="B79">
        <v>0</v>
      </c>
      <c r="C79" t="s">
        <v>3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76</v>
      </c>
      <c r="P79">
        <v>76</v>
      </c>
      <c r="Q79">
        <v>76</v>
      </c>
      <c r="R79">
        <v>52</v>
      </c>
      <c r="S79">
        <v>76</v>
      </c>
      <c r="T79">
        <f>INDEX(Sheet1!C$2:'Sheet1'!C$569,MATCH($A79,Sheet1!$B$2:'Sheet1'!$B$569,0))</f>
        <v>2</v>
      </c>
      <c r="U79">
        <f>INDEX(Sheet1!D$2:'Sheet1'!D$569,MATCH($A79,Sheet1!$B$2:'Sheet1'!$B$569,0))</f>
        <v>7250000</v>
      </c>
      <c r="V79">
        <f>INDEX(Sheet2!C$2:'Sheet2'!C$569,MATCH($A79,Sheet2!$A$2:'Sheet2'!$A$531,0))</f>
        <v>31</v>
      </c>
      <c r="W79">
        <f>INDEX(Sheet2!G$2:'Sheet2'!G$569,MATCH($A79,Sheet2!$A$2:'Sheet2'!$A$531,0))</f>
        <v>28</v>
      </c>
      <c r="X79">
        <f>INDEX(Sheet2!M$2:'Sheet2'!M$569,MATCH($A79,Sheet2!$A$2:'Sheet2'!$A$531,0))</f>
        <v>3.8</v>
      </c>
      <c r="Y79">
        <f>ROUND(INDEX(Sheet2!Q$2:'Sheet2'!Q$569,MATCH($A79,Sheet2!$A$2:'Sheet2'!$A$531,0)),0)-1</f>
        <v>86</v>
      </c>
      <c r="Z79">
        <f>ROUND(INDEX(Sheet2!K$2:'Sheet2'!K$569,MATCH($A79,Sheet2!$A$2:'Sheet2'!$A$531,0)),0)</f>
        <v>47</v>
      </c>
      <c r="AA79">
        <f t="shared" si="21"/>
        <v>78</v>
      </c>
      <c r="AB79">
        <f>ROUND(INDEX(Sheet2!H$2:'Sheet2'!H$569,MATCH($A79,Sheet2!$A$2:'Sheet2'!$A$531,0)),0)</f>
        <v>12</v>
      </c>
      <c r="AC79">
        <f t="shared" si="22"/>
        <v>75</v>
      </c>
      <c r="AD79">
        <f t="shared" si="23"/>
        <v>76</v>
      </c>
      <c r="AE79">
        <f t="shared" si="24"/>
        <v>76</v>
      </c>
      <c r="AF79">
        <f t="shared" si="25"/>
        <v>0</v>
      </c>
      <c r="AG79">
        <f t="shared" si="36"/>
        <v>6</v>
      </c>
      <c r="AH79">
        <f t="shared" si="26"/>
        <v>6</v>
      </c>
      <c r="AI79">
        <f t="shared" si="27"/>
        <v>6</v>
      </c>
      <c r="AJ79">
        <f t="shared" si="28"/>
        <v>82</v>
      </c>
      <c r="AK79">
        <f t="shared" si="29"/>
        <v>70</v>
      </c>
      <c r="AL79">
        <f t="shared" ca="1" si="30"/>
        <v>81</v>
      </c>
      <c r="AM79">
        <f t="shared" ca="1" si="31"/>
        <v>5</v>
      </c>
      <c r="AN79">
        <f>ROUND(INDEX(Sheet2!T$2:'Sheet2'!T$569,MATCH($A79,Sheet2!$A$2:'Sheet2'!$A$531,0)),0)</f>
        <v>3</v>
      </c>
      <c r="AO79">
        <f t="shared" si="32"/>
        <v>54</v>
      </c>
      <c r="AP79">
        <f t="shared" si="33"/>
        <v>54</v>
      </c>
      <c r="AQ79">
        <f>INDEX(Sheet2!N$2:'Sheet2'!N$569,MATCH($A79,Sheet2!$A$2:'Sheet2'!$A$531,0))</f>
        <v>42.1</v>
      </c>
      <c r="AR79">
        <f t="shared" si="34"/>
        <v>84.2</v>
      </c>
      <c r="AS79">
        <f t="shared" si="37"/>
        <v>91.2</v>
      </c>
      <c r="AT79">
        <f t="shared" ca="1" si="35"/>
        <v>76</v>
      </c>
      <c r="AU79">
        <f t="shared" ca="1" si="38"/>
        <v>91</v>
      </c>
      <c r="AV79">
        <f t="shared" ca="1" si="39"/>
        <v>91</v>
      </c>
      <c r="AW79">
        <f t="shared" ca="1" si="40"/>
        <v>91</v>
      </c>
      <c r="AX79">
        <f t="shared" ca="1" si="41"/>
        <v>91</v>
      </c>
    </row>
    <row r="80" spans="1:50" x14ac:dyDescent="0.3">
      <c r="A80" t="s">
        <v>301</v>
      </c>
      <c r="B80">
        <v>3</v>
      </c>
      <c r="C80" t="s">
        <v>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71</v>
      </c>
      <c r="P80">
        <v>71</v>
      </c>
      <c r="Q80">
        <v>58</v>
      </c>
      <c r="R80">
        <v>80</v>
      </c>
      <c r="S80">
        <v>61</v>
      </c>
      <c r="T80">
        <f>INDEX(Sheet1!C$2:'Sheet1'!C$569,MATCH($A80,Sheet1!$B$2:'Sheet1'!$B$569,0))</f>
        <v>3</v>
      </c>
      <c r="U80">
        <f>INDEX(Sheet1!D$2:'Sheet1'!D$569,MATCH($A80,Sheet1!$B$2:'Sheet1'!$B$569,0))</f>
        <v>1831800</v>
      </c>
      <c r="V80">
        <f>INDEX(Sheet2!C$2:'Sheet2'!C$569,MATCH($A80,Sheet2!$A$2:'Sheet2'!$A$531,0))</f>
        <v>23</v>
      </c>
      <c r="W80">
        <f>INDEX(Sheet2!G$2:'Sheet2'!G$569,MATCH($A80,Sheet2!$A$2:'Sheet2'!$A$531,0))</f>
        <v>18.399999999999999</v>
      </c>
      <c r="X80">
        <f>INDEX(Sheet2!M$2:'Sheet2'!M$569,MATCH($A80,Sheet2!$A$2:'Sheet2'!$A$531,0))</f>
        <v>2.6</v>
      </c>
      <c r="Y80">
        <f>ROUND(INDEX(Sheet2!Q$2:'Sheet2'!Q$569,MATCH($A80,Sheet2!$A$2:'Sheet2'!$A$531,0)),0)-1</f>
        <v>54</v>
      </c>
      <c r="Z80">
        <f>ROUND(INDEX(Sheet2!K$2:'Sheet2'!K$569,MATCH($A80,Sheet2!$A$2:'Sheet2'!$A$531,0)),0)</f>
        <v>41</v>
      </c>
      <c r="AA80">
        <f t="shared" si="21"/>
        <v>71</v>
      </c>
      <c r="AB80">
        <f>ROUND(INDEX(Sheet2!H$2:'Sheet2'!H$569,MATCH($A80,Sheet2!$A$2:'Sheet2'!$A$531,0)),0)</f>
        <v>6</v>
      </c>
      <c r="AC80">
        <f t="shared" si="22"/>
        <v>58</v>
      </c>
      <c r="AD80">
        <f t="shared" si="23"/>
        <v>67</v>
      </c>
      <c r="AE80">
        <f t="shared" si="24"/>
        <v>75</v>
      </c>
      <c r="AF80">
        <f t="shared" si="25"/>
        <v>-4</v>
      </c>
      <c r="AG80">
        <f t="shared" si="36"/>
        <v>2</v>
      </c>
      <c r="AH80">
        <f t="shared" si="26"/>
        <v>2</v>
      </c>
      <c r="AI80">
        <f t="shared" si="27"/>
        <v>2</v>
      </c>
      <c r="AJ80">
        <f t="shared" si="28"/>
        <v>73</v>
      </c>
      <c r="AK80">
        <f t="shared" si="29"/>
        <v>69</v>
      </c>
      <c r="AL80">
        <f t="shared" ca="1" si="30"/>
        <v>73.666666666666671</v>
      </c>
      <c r="AM80">
        <f t="shared" ca="1" si="31"/>
        <v>2.6666666666666714</v>
      </c>
      <c r="AN80">
        <f>ROUND(INDEX(Sheet2!T$2:'Sheet2'!T$569,MATCH($A80,Sheet2!$A$2:'Sheet2'!$A$531,0)),0)</f>
        <v>5</v>
      </c>
      <c r="AO80">
        <f t="shared" si="32"/>
        <v>63</v>
      </c>
      <c r="AP80">
        <f t="shared" si="33"/>
        <v>63</v>
      </c>
      <c r="AQ80">
        <f>INDEX(Sheet2!N$2:'Sheet2'!N$569,MATCH($A80,Sheet2!$A$2:'Sheet2'!$A$531,0))</f>
        <v>36.200000000000003</v>
      </c>
      <c r="AR80">
        <f t="shared" si="34"/>
        <v>72.400000000000006</v>
      </c>
      <c r="AS80">
        <f t="shared" si="37"/>
        <v>79.400000000000006</v>
      </c>
      <c r="AT80">
        <f t="shared" ca="1" si="35"/>
        <v>58</v>
      </c>
      <c r="AU80">
        <f t="shared" ca="1" si="38"/>
        <v>79</v>
      </c>
      <c r="AV80">
        <f t="shared" ca="1" si="39"/>
        <v>79</v>
      </c>
      <c r="AW80">
        <f t="shared" ca="1" si="40"/>
        <v>79</v>
      </c>
      <c r="AX80">
        <f t="shared" ca="1" si="41"/>
        <v>79</v>
      </c>
    </row>
    <row r="81" spans="1:50" x14ac:dyDescent="0.3">
      <c r="A81" t="s">
        <v>336</v>
      </c>
      <c r="B81">
        <v>1</v>
      </c>
      <c r="C81" t="s">
        <v>3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69</v>
      </c>
      <c r="P81">
        <v>69</v>
      </c>
      <c r="Q81">
        <v>69</v>
      </c>
      <c r="R81">
        <v>49</v>
      </c>
      <c r="S81">
        <v>69</v>
      </c>
      <c r="T81">
        <f>INDEX(Sheet1!C$2:'Sheet1'!C$569,MATCH($A81,Sheet1!$B$2:'Sheet1'!$B$569,0))</f>
        <v>2</v>
      </c>
      <c r="U81">
        <f>INDEX(Sheet1!D$2:'Sheet1'!D$569,MATCH($A81,Sheet1!$B$2:'Sheet1'!$B$569,0))</f>
        <v>97110</v>
      </c>
      <c r="V81">
        <f>INDEX(Sheet2!C$2:'Sheet2'!C$569,MATCH($A81,Sheet2!$A$2:'Sheet2'!$A$531,0))</f>
        <v>29</v>
      </c>
      <c r="W81">
        <f>INDEX(Sheet2!G$2:'Sheet2'!G$569,MATCH($A81,Sheet2!$A$2:'Sheet2'!$A$531,0))</f>
        <v>13.9</v>
      </c>
      <c r="X81">
        <f>INDEX(Sheet2!M$2:'Sheet2'!M$569,MATCH($A81,Sheet2!$A$2:'Sheet2'!$A$531,0))</f>
        <v>2.8</v>
      </c>
      <c r="Y81">
        <f>ROUND(INDEX(Sheet2!Q$2:'Sheet2'!Q$569,MATCH($A81,Sheet2!$A$2:'Sheet2'!$A$531,0)),0)-1</f>
        <v>-1</v>
      </c>
      <c r="Z81">
        <f>ROUND(INDEX(Sheet2!K$2:'Sheet2'!K$569,MATCH($A81,Sheet2!$A$2:'Sheet2'!$A$531,0)),0)</f>
        <v>26</v>
      </c>
      <c r="AA81">
        <f t="shared" si="21"/>
        <v>53</v>
      </c>
      <c r="AB81">
        <f>ROUND(INDEX(Sheet2!H$2:'Sheet2'!H$569,MATCH($A81,Sheet2!$A$2:'Sheet2'!$A$531,0)),0)</f>
        <v>3</v>
      </c>
      <c r="AC81">
        <f t="shared" si="22"/>
        <v>49</v>
      </c>
      <c r="AD81">
        <f t="shared" si="23"/>
        <v>57</v>
      </c>
      <c r="AE81">
        <f t="shared" si="24"/>
        <v>81</v>
      </c>
      <c r="AF81">
        <f t="shared" si="25"/>
        <v>-12</v>
      </c>
      <c r="AG81">
        <f t="shared" si="36"/>
        <v>-6</v>
      </c>
      <c r="AH81">
        <f t="shared" si="26"/>
        <v>-6</v>
      </c>
      <c r="AI81">
        <f t="shared" si="27"/>
        <v>-6</v>
      </c>
      <c r="AJ81">
        <f t="shared" si="28"/>
        <v>63</v>
      </c>
      <c r="AK81">
        <f t="shared" si="29"/>
        <v>75</v>
      </c>
      <c r="AL81">
        <f t="shared" ca="1" si="30"/>
        <v>68</v>
      </c>
      <c r="AM81">
        <f t="shared" ca="1" si="31"/>
        <v>-1</v>
      </c>
      <c r="AN81">
        <f>ROUND(INDEX(Sheet2!T$2:'Sheet2'!T$569,MATCH($A81,Sheet2!$A$2:'Sheet2'!$A$531,0)),0)</f>
        <v>1</v>
      </c>
      <c r="AO81">
        <f t="shared" si="32"/>
        <v>45</v>
      </c>
      <c r="AP81">
        <f t="shared" si="33"/>
        <v>45</v>
      </c>
      <c r="AQ81">
        <f>INDEX(Sheet2!N$2:'Sheet2'!N$569,MATCH($A81,Sheet2!$A$2:'Sheet2'!$A$531,0))</f>
        <v>29.4</v>
      </c>
      <c r="AR81">
        <f t="shared" si="34"/>
        <v>58.8</v>
      </c>
      <c r="AS81">
        <f t="shared" si="37"/>
        <v>65.8</v>
      </c>
      <c r="AT81">
        <f t="shared" ca="1" si="35"/>
        <v>69</v>
      </c>
      <c r="AU81">
        <f t="shared" ca="1" si="38"/>
        <v>66</v>
      </c>
      <c r="AV81">
        <f t="shared" ca="1" si="39"/>
        <v>66</v>
      </c>
      <c r="AW81">
        <f t="shared" ca="1" si="40"/>
        <v>66</v>
      </c>
      <c r="AX81">
        <f t="shared" ca="1" si="41"/>
        <v>66</v>
      </c>
    </row>
    <row r="82" spans="1:50" x14ac:dyDescent="0.3">
      <c r="A82" t="s">
        <v>187</v>
      </c>
      <c r="B82">
        <v>4</v>
      </c>
      <c r="C82" t="s">
        <v>3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75</v>
      </c>
      <c r="P82">
        <v>75</v>
      </c>
      <c r="Q82">
        <v>57</v>
      </c>
      <c r="R82">
        <v>87</v>
      </c>
      <c r="S82">
        <v>60</v>
      </c>
      <c r="T82">
        <f>INDEX(Sheet1!C$2:'Sheet1'!C$569,MATCH($A82,Sheet1!$B$2:'Sheet1'!$B$569,0))</f>
        <v>2</v>
      </c>
      <c r="U82">
        <f>INDEX(Sheet1!D$2:'Sheet1'!D$569,MATCH($A82,Sheet1!$B$2:'Sheet1'!$B$569,0))</f>
        <v>1925004</v>
      </c>
      <c r="V82">
        <f>INDEX(Sheet2!C$2:'Sheet2'!C$569,MATCH($A82,Sheet2!$A$2:'Sheet2'!$A$531,0))</f>
        <v>23</v>
      </c>
      <c r="W82">
        <f>INDEX(Sheet2!G$2:'Sheet2'!G$569,MATCH($A82,Sheet2!$A$2:'Sheet2'!$A$531,0))</f>
        <v>17.100000000000001</v>
      </c>
      <c r="X82">
        <f>INDEX(Sheet2!M$2:'Sheet2'!M$569,MATCH($A82,Sheet2!$A$2:'Sheet2'!$A$531,0))</f>
        <v>0</v>
      </c>
      <c r="Y82">
        <f>ROUND(INDEX(Sheet2!Q$2:'Sheet2'!Q$569,MATCH($A82,Sheet2!$A$2:'Sheet2'!$A$531,0)),0)-1</f>
        <v>64</v>
      </c>
      <c r="Z82">
        <f>ROUND(INDEX(Sheet2!K$2:'Sheet2'!K$569,MATCH($A82,Sheet2!$A$2:'Sheet2'!$A$531,0)),0)</f>
        <v>72</v>
      </c>
      <c r="AA82">
        <f t="shared" si="21"/>
        <v>107</v>
      </c>
      <c r="AB82">
        <f>ROUND(INDEX(Sheet2!H$2:'Sheet2'!H$569,MATCH($A82,Sheet2!$A$2:'Sheet2'!$A$531,0)),0)</f>
        <v>5</v>
      </c>
      <c r="AC82">
        <f t="shared" si="22"/>
        <v>55</v>
      </c>
      <c r="AD82">
        <f t="shared" si="23"/>
        <v>79</v>
      </c>
      <c r="AE82">
        <f t="shared" si="24"/>
        <v>71</v>
      </c>
      <c r="AF82">
        <f t="shared" si="25"/>
        <v>4</v>
      </c>
      <c r="AG82">
        <f t="shared" si="36"/>
        <v>10</v>
      </c>
      <c r="AH82">
        <f t="shared" si="26"/>
        <v>10</v>
      </c>
      <c r="AI82">
        <f t="shared" si="27"/>
        <v>10</v>
      </c>
      <c r="AJ82">
        <f t="shared" si="28"/>
        <v>85</v>
      </c>
      <c r="AK82">
        <f t="shared" si="29"/>
        <v>65</v>
      </c>
      <c r="AL82">
        <f t="shared" ca="1" si="30"/>
        <v>65</v>
      </c>
      <c r="AM82">
        <f t="shared" ca="1" si="31"/>
        <v>-10</v>
      </c>
      <c r="AN82">
        <f>ROUND(INDEX(Sheet2!T$2:'Sheet2'!T$569,MATCH($A82,Sheet2!$A$2:'Sheet2'!$A$531,0)),0)</f>
        <v>3</v>
      </c>
      <c r="AO82">
        <f t="shared" si="32"/>
        <v>54</v>
      </c>
      <c r="AP82">
        <f t="shared" si="33"/>
        <v>54</v>
      </c>
      <c r="AQ82">
        <f>INDEX(Sheet2!N$2:'Sheet2'!N$569,MATCH($A82,Sheet2!$A$2:'Sheet2'!$A$531,0))</f>
        <v>0</v>
      </c>
      <c r="AR82">
        <f t="shared" si="34"/>
        <v>0</v>
      </c>
      <c r="AS82">
        <f t="shared" si="37"/>
        <v>7</v>
      </c>
      <c r="AT82">
        <f t="shared" ca="1" si="35"/>
        <v>49</v>
      </c>
      <c r="AU82">
        <f t="shared" ca="1" si="38"/>
        <v>45</v>
      </c>
      <c r="AV82">
        <f t="shared" ca="1" si="39"/>
        <v>45</v>
      </c>
      <c r="AW82">
        <f t="shared" ca="1" si="40"/>
        <v>45</v>
      </c>
      <c r="AX82">
        <f t="shared" ca="1" si="41"/>
        <v>45</v>
      </c>
    </row>
    <row r="83" spans="1:50" x14ac:dyDescent="0.3">
      <c r="A83" t="s">
        <v>433</v>
      </c>
      <c r="B83">
        <v>0</v>
      </c>
      <c r="C83" t="s">
        <v>3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92</v>
      </c>
      <c r="P83">
        <v>92</v>
      </c>
      <c r="Q83">
        <v>92</v>
      </c>
      <c r="R83">
        <v>57</v>
      </c>
      <c r="S83">
        <v>92</v>
      </c>
      <c r="T83">
        <f>INDEX(Sheet1!C$2:'Sheet1'!C$569,MATCH($A83,Sheet1!$B$2:'Sheet1'!$B$569,0))</f>
        <v>3</v>
      </c>
      <c r="U83">
        <f>INDEX(Sheet1!D$2:'Sheet1'!D$569,MATCH($A83,Sheet1!$B$2:'Sheet1'!$B$569,0))</f>
        <v>29802321</v>
      </c>
      <c r="V83">
        <f>INDEX(Sheet2!C$2:'Sheet2'!C$569,MATCH($A83,Sheet2!$A$2:'Sheet2'!$A$531,0))</f>
        <v>28</v>
      </c>
      <c r="W83">
        <f>INDEX(Sheet2!G$2:'Sheet2'!G$569,MATCH($A83,Sheet2!$A$2:'Sheet2'!$A$531,0))</f>
        <v>35.5</v>
      </c>
      <c r="X83">
        <f>INDEX(Sheet2!M$2:'Sheet2'!M$569,MATCH($A83,Sheet2!$A$2:'Sheet2'!$A$531,0))</f>
        <v>8</v>
      </c>
      <c r="Y83">
        <f>ROUND(INDEX(Sheet2!Q$2:'Sheet2'!Q$569,MATCH($A83,Sheet2!$A$2:'Sheet2'!$A$531,0)),0)-1</f>
        <v>90</v>
      </c>
      <c r="Z83">
        <f>ROUND(INDEX(Sheet2!K$2:'Sheet2'!K$569,MATCH($A83,Sheet2!$A$2:'Sheet2'!$A$531,0)),0)</f>
        <v>44</v>
      </c>
      <c r="AA83">
        <f t="shared" si="21"/>
        <v>74</v>
      </c>
      <c r="AB83">
        <f>ROUND(INDEX(Sheet2!H$2:'Sheet2'!H$569,MATCH($A83,Sheet2!$A$2:'Sheet2'!$A$531,0)),0)</f>
        <v>26</v>
      </c>
      <c r="AC83">
        <f t="shared" si="22"/>
        <v>117</v>
      </c>
      <c r="AD83">
        <f t="shared" si="23"/>
        <v>94</v>
      </c>
      <c r="AE83">
        <f t="shared" si="24"/>
        <v>90</v>
      </c>
      <c r="AF83">
        <f t="shared" si="25"/>
        <v>2</v>
      </c>
      <c r="AG83">
        <f t="shared" si="36"/>
        <v>8</v>
      </c>
      <c r="AH83">
        <f t="shared" si="26"/>
        <v>8</v>
      </c>
      <c r="AI83">
        <f t="shared" si="27"/>
        <v>8</v>
      </c>
      <c r="AJ83">
        <f t="shared" si="28"/>
        <v>99</v>
      </c>
      <c r="AK83">
        <f t="shared" si="29"/>
        <v>84</v>
      </c>
      <c r="AL83">
        <f t="shared" ca="1" si="30"/>
        <v>88.333333333333329</v>
      </c>
      <c r="AM83">
        <f t="shared" ca="1" si="31"/>
        <v>-3.6666666666666714</v>
      </c>
      <c r="AN83">
        <f>ROUND(INDEX(Sheet2!T$2:'Sheet2'!T$569,MATCH($A83,Sheet2!$A$2:'Sheet2'!$A$531,0)),0)</f>
        <v>5</v>
      </c>
      <c r="AO83">
        <f t="shared" si="32"/>
        <v>63</v>
      </c>
      <c r="AP83">
        <f t="shared" si="33"/>
        <v>63</v>
      </c>
      <c r="AQ83">
        <f>INDEX(Sheet2!N$2:'Sheet2'!N$569,MATCH($A83,Sheet2!$A$2:'Sheet2'!$A$531,0))</f>
        <v>36.9</v>
      </c>
      <c r="AR83">
        <f t="shared" si="34"/>
        <v>73.8</v>
      </c>
      <c r="AS83">
        <f t="shared" si="37"/>
        <v>80.8</v>
      </c>
      <c r="AT83">
        <f t="shared" ca="1" si="35"/>
        <v>92</v>
      </c>
      <c r="AU83">
        <f t="shared" ca="1" si="38"/>
        <v>81</v>
      </c>
      <c r="AV83">
        <f t="shared" ca="1" si="39"/>
        <v>81</v>
      </c>
      <c r="AW83">
        <f t="shared" ca="1" si="40"/>
        <v>81</v>
      </c>
      <c r="AX83">
        <f t="shared" ca="1" si="41"/>
        <v>81</v>
      </c>
    </row>
    <row r="84" spans="1:50" x14ac:dyDescent="0.3">
      <c r="A84" t="s">
        <v>177</v>
      </c>
      <c r="B84">
        <v>1</v>
      </c>
      <c r="C84" t="s">
        <v>3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70</v>
      </c>
      <c r="P84">
        <v>70</v>
      </c>
      <c r="Q84">
        <v>70</v>
      </c>
      <c r="R84">
        <v>50</v>
      </c>
      <c r="S84">
        <v>70</v>
      </c>
      <c r="T84" t="e">
        <f>INDEX(Sheet1!C$2:'Sheet1'!C$569,MATCH($A84,Sheet1!$B$2:'Sheet1'!$B$569,0))</f>
        <v>#N/A</v>
      </c>
      <c r="U84" t="e">
        <f>INDEX(Sheet1!D$2:'Sheet1'!D$569,MATCH($A84,Sheet1!$B$2:'Sheet1'!$B$569,0))</f>
        <v>#N/A</v>
      </c>
      <c r="V84">
        <f>INDEX(Sheet2!C$2:'Sheet2'!C$569,MATCH($A84,Sheet2!$A$2:'Sheet2'!$A$531,0))</f>
        <v>26</v>
      </c>
      <c r="W84">
        <f>INDEX(Sheet2!G$2:'Sheet2'!G$569,MATCH($A84,Sheet2!$A$2:'Sheet2'!$A$531,0))</f>
        <v>11.7</v>
      </c>
      <c r="X84">
        <f>INDEX(Sheet2!M$2:'Sheet2'!M$569,MATCH($A84,Sheet2!$A$2:'Sheet2'!$A$531,0))</f>
        <v>2.1</v>
      </c>
      <c r="Y84">
        <f>ROUND(INDEX(Sheet2!Q$2:'Sheet2'!Q$569,MATCH($A84,Sheet2!$A$2:'Sheet2'!$A$531,0)),0)-1</f>
        <v>85</v>
      </c>
      <c r="Z84">
        <f>ROUND(INDEX(Sheet2!K$2:'Sheet2'!K$569,MATCH($A84,Sheet2!$A$2:'Sheet2'!$A$531,0)),0)</f>
        <v>44</v>
      </c>
      <c r="AA84">
        <f t="shared" si="21"/>
        <v>74</v>
      </c>
      <c r="AB84">
        <f>ROUND(INDEX(Sheet2!H$2:'Sheet2'!H$569,MATCH($A84,Sheet2!$A$2:'Sheet2'!$A$531,0)),0)</f>
        <v>5</v>
      </c>
      <c r="AC84">
        <f t="shared" si="22"/>
        <v>55</v>
      </c>
      <c r="AD84">
        <f t="shared" si="23"/>
        <v>66</v>
      </c>
      <c r="AE84">
        <f t="shared" si="24"/>
        <v>74</v>
      </c>
      <c r="AF84">
        <f t="shared" si="25"/>
        <v>-4</v>
      </c>
      <c r="AG84">
        <f t="shared" si="36"/>
        <v>2</v>
      </c>
      <c r="AH84">
        <f t="shared" si="26"/>
        <v>2</v>
      </c>
      <c r="AI84">
        <f t="shared" si="27"/>
        <v>2</v>
      </c>
      <c r="AJ84">
        <f t="shared" si="28"/>
        <v>72</v>
      </c>
      <c r="AK84">
        <f t="shared" si="29"/>
        <v>68</v>
      </c>
      <c r="AL84">
        <f t="shared" ca="1" si="30"/>
        <v>75.333333333333329</v>
      </c>
      <c r="AM84">
        <f t="shared" ca="1" si="31"/>
        <v>5.3333333333333286</v>
      </c>
      <c r="AN84">
        <f>ROUND(INDEX(Sheet2!T$2:'Sheet2'!T$569,MATCH($A84,Sheet2!$A$2:'Sheet2'!$A$531,0)),0)</f>
        <v>2</v>
      </c>
      <c r="AO84">
        <f t="shared" si="32"/>
        <v>49</v>
      </c>
      <c r="AP84">
        <f t="shared" si="33"/>
        <v>49</v>
      </c>
      <c r="AQ84">
        <f>INDEX(Sheet2!N$2:'Sheet2'!N$569,MATCH($A84,Sheet2!$A$2:'Sheet2'!$A$531,0))</f>
        <v>39.700000000000003</v>
      </c>
      <c r="AR84">
        <f t="shared" si="34"/>
        <v>79.400000000000006</v>
      </c>
      <c r="AS84">
        <f t="shared" si="37"/>
        <v>86.4</v>
      </c>
      <c r="AT84">
        <f t="shared" ca="1" si="35"/>
        <v>70</v>
      </c>
      <c r="AU84">
        <f t="shared" ca="1" si="38"/>
        <v>86</v>
      </c>
      <c r="AV84">
        <f t="shared" ca="1" si="39"/>
        <v>86</v>
      </c>
      <c r="AW84">
        <f t="shared" ca="1" si="40"/>
        <v>86</v>
      </c>
      <c r="AX84">
        <f t="shared" ca="1" si="41"/>
        <v>86</v>
      </c>
    </row>
    <row r="85" spans="1:50" x14ac:dyDescent="0.3">
      <c r="A85" t="s">
        <v>351</v>
      </c>
      <c r="B85">
        <v>1</v>
      </c>
      <c r="C85" t="s">
        <v>3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76</v>
      </c>
      <c r="P85">
        <v>76</v>
      </c>
      <c r="Q85">
        <v>76</v>
      </c>
      <c r="R85">
        <v>52</v>
      </c>
      <c r="S85">
        <v>76</v>
      </c>
      <c r="T85">
        <f>INDEX(Sheet1!C$2:'Sheet1'!C$569,MATCH($A85,Sheet1!$B$2:'Sheet1'!$B$569,0))</f>
        <v>2</v>
      </c>
      <c r="U85">
        <f>INDEX(Sheet1!D$2:'Sheet1'!D$569,MATCH($A85,Sheet1!$B$2:'Sheet1'!$B$569,0))</f>
        <v>689121</v>
      </c>
      <c r="V85">
        <f>INDEX(Sheet2!C$2:'Sheet2'!C$569,MATCH($A85,Sheet2!$A$2:'Sheet2'!$A$531,0))</f>
        <v>24</v>
      </c>
      <c r="W85">
        <f>INDEX(Sheet2!G$2:'Sheet2'!G$569,MATCH($A85,Sheet2!$A$2:'Sheet2'!$A$531,0))</f>
        <v>27.4</v>
      </c>
      <c r="X85">
        <f>INDEX(Sheet2!M$2:'Sheet2'!M$569,MATCH($A85,Sheet2!$A$2:'Sheet2'!$A$531,0))</f>
        <v>4.7</v>
      </c>
      <c r="Y85">
        <f>ROUND(INDEX(Sheet2!Q$2:'Sheet2'!Q$569,MATCH($A85,Sheet2!$A$2:'Sheet2'!$A$531,0)),0)-1</f>
        <v>74</v>
      </c>
      <c r="Z85">
        <f>ROUND(INDEX(Sheet2!K$2:'Sheet2'!K$569,MATCH($A85,Sheet2!$A$2:'Sheet2'!$A$531,0)),0)</f>
        <v>42</v>
      </c>
      <c r="AA85">
        <f t="shared" si="21"/>
        <v>72</v>
      </c>
      <c r="AB85">
        <f>ROUND(INDEX(Sheet2!H$2:'Sheet2'!H$569,MATCH($A85,Sheet2!$A$2:'Sheet2'!$A$531,0)),0)</f>
        <v>11</v>
      </c>
      <c r="AC85">
        <f t="shared" si="22"/>
        <v>72</v>
      </c>
      <c r="AD85">
        <f t="shared" si="23"/>
        <v>73</v>
      </c>
      <c r="AE85">
        <f t="shared" si="24"/>
        <v>79</v>
      </c>
      <c r="AF85">
        <f t="shared" si="25"/>
        <v>-3</v>
      </c>
      <c r="AG85">
        <f t="shared" si="36"/>
        <v>3</v>
      </c>
      <c r="AH85">
        <f t="shared" si="26"/>
        <v>3</v>
      </c>
      <c r="AI85">
        <f t="shared" si="27"/>
        <v>3</v>
      </c>
      <c r="AJ85">
        <f t="shared" si="28"/>
        <v>79</v>
      </c>
      <c r="AK85">
        <f t="shared" si="29"/>
        <v>73</v>
      </c>
      <c r="AL85">
        <f t="shared" ca="1" si="30"/>
        <v>77.666666666666671</v>
      </c>
      <c r="AM85">
        <f t="shared" ca="1" si="31"/>
        <v>1.6666666666666714</v>
      </c>
      <c r="AN85">
        <f>ROUND(INDEX(Sheet2!T$2:'Sheet2'!T$569,MATCH($A85,Sheet2!$A$2:'Sheet2'!$A$531,0)),0)</f>
        <v>4</v>
      </c>
      <c r="AO85">
        <f t="shared" si="32"/>
        <v>58</v>
      </c>
      <c r="AP85">
        <f t="shared" si="33"/>
        <v>58</v>
      </c>
      <c r="AQ85">
        <f>INDEX(Sheet2!N$2:'Sheet2'!N$569,MATCH($A85,Sheet2!$A$2:'Sheet2'!$A$531,0))</f>
        <v>36.799999999999997</v>
      </c>
      <c r="AR85">
        <f t="shared" si="34"/>
        <v>73.599999999999994</v>
      </c>
      <c r="AS85">
        <f t="shared" si="37"/>
        <v>80.599999999999994</v>
      </c>
      <c r="AT85">
        <f t="shared" ca="1" si="35"/>
        <v>76</v>
      </c>
      <c r="AU85">
        <f t="shared" ca="1" si="38"/>
        <v>81</v>
      </c>
      <c r="AV85">
        <f t="shared" ca="1" si="39"/>
        <v>81</v>
      </c>
      <c r="AW85">
        <f t="shared" ca="1" si="40"/>
        <v>81</v>
      </c>
      <c r="AX85">
        <f t="shared" ca="1" si="41"/>
        <v>81</v>
      </c>
    </row>
    <row r="86" spans="1:50" x14ac:dyDescent="0.3">
      <c r="A86" t="s">
        <v>48</v>
      </c>
      <c r="B86">
        <v>0</v>
      </c>
      <c r="C86" t="s">
        <v>3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87</v>
      </c>
      <c r="P86">
        <v>87</v>
      </c>
      <c r="Q86">
        <v>87</v>
      </c>
      <c r="R86">
        <v>55</v>
      </c>
      <c r="S86">
        <v>87</v>
      </c>
      <c r="T86">
        <f>INDEX(Sheet1!C$2:'Sheet1'!C$569,MATCH($A86,Sheet1!$B$2:'Sheet1'!$B$569,0))</f>
        <v>1</v>
      </c>
      <c r="U86">
        <f>INDEX(Sheet1!D$2:'Sheet1'!D$569,MATCH($A86,Sheet1!$B$2:'Sheet1'!$B$569,0))</f>
        <v>7019698</v>
      </c>
      <c r="V86">
        <f>INDEX(Sheet2!C$2:'Sheet2'!C$569,MATCH($A86,Sheet2!$A$2:'Sheet2'!$A$531,0))</f>
        <v>23</v>
      </c>
      <c r="W86">
        <f>INDEX(Sheet2!G$2:'Sheet2'!G$569,MATCH($A86,Sheet2!$A$2:'Sheet2'!$A$531,0))</f>
        <v>30.2</v>
      </c>
      <c r="X86">
        <f>INDEX(Sheet2!M$2:'Sheet2'!M$569,MATCH($A86,Sheet2!$A$2:'Sheet2'!$A$531,0))</f>
        <v>7.8</v>
      </c>
      <c r="Y86">
        <f>ROUND(INDEX(Sheet2!Q$2:'Sheet2'!Q$569,MATCH($A86,Sheet2!$A$2:'Sheet2'!$A$531,0)),0)-1</f>
        <v>77</v>
      </c>
      <c r="Z86">
        <f>ROUND(INDEX(Sheet2!K$2:'Sheet2'!K$569,MATCH($A86,Sheet2!$A$2:'Sheet2'!$A$531,0)),0)</f>
        <v>43</v>
      </c>
      <c r="AA86">
        <f t="shared" si="21"/>
        <v>73</v>
      </c>
      <c r="AB86">
        <f>ROUND(INDEX(Sheet2!H$2:'Sheet2'!H$569,MATCH($A86,Sheet2!$A$2:'Sheet2'!$A$531,0)),0)</f>
        <v>21</v>
      </c>
      <c r="AC86">
        <f t="shared" si="22"/>
        <v>102</v>
      </c>
      <c r="AD86">
        <f t="shared" si="23"/>
        <v>87</v>
      </c>
      <c r="AE86">
        <f t="shared" si="24"/>
        <v>87</v>
      </c>
      <c r="AF86">
        <f t="shared" si="25"/>
        <v>0</v>
      </c>
      <c r="AG86">
        <f t="shared" si="36"/>
        <v>6</v>
      </c>
      <c r="AH86">
        <f t="shared" si="26"/>
        <v>6</v>
      </c>
      <c r="AI86">
        <f t="shared" si="27"/>
        <v>6</v>
      </c>
      <c r="AJ86">
        <f t="shared" si="28"/>
        <v>93</v>
      </c>
      <c r="AK86">
        <f t="shared" si="29"/>
        <v>81</v>
      </c>
      <c r="AL86">
        <f t="shared" ca="1" si="30"/>
        <v>85</v>
      </c>
      <c r="AM86">
        <f t="shared" ca="1" si="31"/>
        <v>-2</v>
      </c>
      <c r="AN86">
        <f>ROUND(INDEX(Sheet2!T$2:'Sheet2'!T$569,MATCH($A86,Sheet2!$A$2:'Sheet2'!$A$531,0)),0)</f>
        <v>4</v>
      </c>
      <c r="AO86">
        <f t="shared" si="32"/>
        <v>58</v>
      </c>
      <c r="AP86">
        <f t="shared" si="33"/>
        <v>58</v>
      </c>
      <c r="AQ86">
        <f>INDEX(Sheet2!N$2:'Sheet2'!N$569,MATCH($A86,Sheet2!$A$2:'Sheet2'!$A$531,0))</f>
        <v>36.9</v>
      </c>
      <c r="AR86">
        <f t="shared" si="34"/>
        <v>73.8</v>
      </c>
      <c r="AS86">
        <f t="shared" si="37"/>
        <v>80.8</v>
      </c>
      <c r="AT86">
        <f t="shared" ca="1" si="35"/>
        <v>87</v>
      </c>
      <c r="AU86">
        <f t="shared" ca="1" si="38"/>
        <v>81</v>
      </c>
      <c r="AV86">
        <f t="shared" ca="1" si="39"/>
        <v>81</v>
      </c>
      <c r="AW86">
        <f t="shared" ca="1" si="40"/>
        <v>81</v>
      </c>
      <c r="AX86">
        <f t="shared" ca="1" si="41"/>
        <v>81</v>
      </c>
    </row>
    <row r="87" spans="1:50" x14ac:dyDescent="0.3">
      <c r="A87" t="s">
        <v>36</v>
      </c>
      <c r="B87">
        <v>3</v>
      </c>
      <c r="C87" t="s">
        <v>3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76</v>
      </c>
      <c r="P87">
        <v>76</v>
      </c>
      <c r="Q87">
        <v>61</v>
      </c>
      <c r="R87">
        <v>83</v>
      </c>
      <c r="S87">
        <v>64</v>
      </c>
      <c r="T87">
        <f>INDEX(Sheet1!C$2:'Sheet1'!C$569,MATCH($A87,Sheet1!$B$2:'Sheet1'!$B$569,0))</f>
        <v>1</v>
      </c>
      <c r="U87">
        <f>INDEX(Sheet1!D$2:'Sheet1'!D$569,MATCH($A87,Sheet1!$B$2:'Sheet1'!$B$569,0))</f>
        <v>1378242</v>
      </c>
      <c r="V87">
        <f>INDEX(Sheet2!C$2:'Sheet2'!C$569,MATCH($A87,Sheet2!$A$2:'Sheet2'!$A$531,0))</f>
        <v>27</v>
      </c>
      <c r="W87">
        <f>INDEX(Sheet2!G$2:'Sheet2'!G$569,MATCH($A87,Sheet2!$A$2:'Sheet2'!$A$531,0))</f>
        <v>13.8</v>
      </c>
      <c r="X87">
        <f>INDEX(Sheet2!M$2:'Sheet2'!M$569,MATCH($A87,Sheet2!$A$2:'Sheet2'!$A$531,0))</f>
        <v>1</v>
      </c>
      <c r="Y87">
        <f>ROUND(INDEX(Sheet2!Q$2:'Sheet2'!Q$569,MATCH($A87,Sheet2!$A$2:'Sheet2'!$A$531,0)),0)-1</f>
        <v>73</v>
      </c>
      <c r="Z87">
        <f>ROUND(INDEX(Sheet2!K$2:'Sheet2'!K$569,MATCH($A87,Sheet2!$A$2:'Sheet2'!$A$531,0)),0)</f>
        <v>55</v>
      </c>
      <c r="AA87">
        <f t="shared" si="21"/>
        <v>87</v>
      </c>
      <c r="AB87">
        <f>ROUND(INDEX(Sheet2!H$2:'Sheet2'!H$569,MATCH($A87,Sheet2!$A$2:'Sheet2'!$A$531,0)),0)</f>
        <v>6</v>
      </c>
      <c r="AC87">
        <f t="shared" si="22"/>
        <v>58</v>
      </c>
      <c r="AD87">
        <f t="shared" si="23"/>
        <v>74</v>
      </c>
      <c r="AE87">
        <f t="shared" si="24"/>
        <v>78</v>
      </c>
      <c r="AF87">
        <f t="shared" si="25"/>
        <v>-2</v>
      </c>
      <c r="AG87">
        <f t="shared" si="36"/>
        <v>4</v>
      </c>
      <c r="AH87">
        <f t="shared" si="26"/>
        <v>4</v>
      </c>
      <c r="AI87">
        <f t="shared" si="27"/>
        <v>4</v>
      </c>
      <c r="AJ87">
        <f t="shared" si="28"/>
        <v>80</v>
      </c>
      <c r="AK87">
        <f t="shared" si="29"/>
        <v>72</v>
      </c>
      <c r="AL87">
        <f t="shared" ca="1" si="30"/>
        <v>79</v>
      </c>
      <c r="AM87">
        <f t="shared" ca="1" si="31"/>
        <v>3</v>
      </c>
      <c r="AN87">
        <f>ROUND(INDEX(Sheet2!T$2:'Sheet2'!T$569,MATCH($A87,Sheet2!$A$2:'Sheet2'!$A$531,0)),0)</f>
        <v>3</v>
      </c>
      <c r="AO87">
        <f t="shared" si="32"/>
        <v>54</v>
      </c>
      <c r="AP87">
        <f t="shared" si="33"/>
        <v>54</v>
      </c>
      <c r="AQ87">
        <f>INDEX(Sheet2!N$2:'Sheet2'!N$569,MATCH($A87,Sheet2!$A$2:'Sheet2'!$A$531,0))</f>
        <v>38.799999999999997</v>
      </c>
      <c r="AR87">
        <f t="shared" si="34"/>
        <v>77.599999999999994</v>
      </c>
      <c r="AS87">
        <f t="shared" si="37"/>
        <v>84.6</v>
      </c>
      <c r="AT87">
        <f t="shared" ca="1" si="35"/>
        <v>61</v>
      </c>
      <c r="AU87">
        <f t="shared" ca="1" si="38"/>
        <v>85</v>
      </c>
      <c r="AV87">
        <f t="shared" ca="1" si="39"/>
        <v>85</v>
      </c>
      <c r="AW87">
        <f t="shared" ca="1" si="40"/>
        <v>85</v>
      </c>
      <c r="AX87">
        <f t="shared" ca="1" si="41"/>
        <v>85</v>
      </c>
    </row>
    <row r="88" spans="1:50" x14ac:dyDescent="0.3">
      <c r="A88" t="s">
        <v>233</v>
      </c>
      <c r="B88">
        <v>2</v>
      </c>
      <c r="C88" t="s">
        <v>3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85</v>
      </c>
      <c r="P88">
        <v>85</v>
      </c>
      <c r="Q88">
        <v>78</v>
      </c>
      <c r="R88">
        <v>70</v>
      </c>
      <c r="S88">
        <v>78</v>
      </c>
      <c r="T88">
        <f>INDEX(Sheet1!C$2:'Sheet1'!C$569,MATCH($A88,Sheet1!$B$2:'Sheet1'!$B$569,0))</f>
        <v>2</v>
      </c>
      <c r="U88">
        <f>INDEX(Sheet1!D$2:'Sheet1'!D$569,MATCH($A88,Sheet1!$B$2:'Sheet1'!$B$569,0))</f>
        <v>22101569</v>
      </c>
      <c r="V88">
        <f>INDEX(Sheet2!C$2:'Sheet2'!C$569,MATCH($A88,Sheet2!$A$2:'Sheet2'!$A$531,0))</f>
        <v>30</v>
      </c>
      <c r="W88">
        <f>INDEX(Sheet2!G$2:'Sheet2'!G$569,MATCH($A88,Sheet2!$A$2:'Sheet2'!$A$531,0))</f>
        <v>30.3</v>
      </c>
      <c r="X88">
        <f>INDEX(Sheet2!M$2:'Sheet2'!M$569,MATCH($A88,Sheet2!$A$2:'Sheet2'!$A$531,0))</f>
        <v>5.5</v>
      </c>
      <c r="Y88">
        <f>ROUND(INDEX(Sheet2!Q$2:'Sheet2'!Q$569,MATCH($A88,Sheet2!$A$2:'Sheet2'!$A$531,0)),0)-1</f>
        <v>89</v>
      </c>
      <c r="Z88">
        <f>ROUND(INDEX(Sheet2!K$2:'Sheet2'!K$569,MATCH($A88,Sheet2!$A$2:'Sheet2'!$A$531,0)),0)</f>
        <v>46</v>
      </c>
      <c r="AA88">
        <f t="shared" si="21"/>
        <v>77</v>
      </c>
      <c r="AB88">
        <f>ROUND(INDEX(Sheet2!H$2:'Sheet2'!H$569,MATCH($A88,Sheet2!$A$2:'Sheet2'!$A$531,0)),0)</f>
        <v>20</v>
      </c>
      <c r="AC88">
        <f t="shared" si="22"/>
        <v>99</v>
      </c>
      <c r="AD88">
        <f t="shared" si="23"/>
        <v>87</v>
      </c>
      <c r="AE88">
        <f t="shared" si="24"/>
        <v>83</v>
      </c>
      <c r="AF88">
        <f t="shared" si="25"/>
        <v>2</v>
      </c>
      <c r="AG88">
        <f t="shared" si="36"/>
        <v>8</v>
      </c>
      <c r="AH88">
        <f t="shared" si="26"/>
        <v>8</v>
      </c>
      <c r="AI88">
        <f t="shared" si="27"/>
        <v>8</v>
      </c>
      <c r="AJ88">
        <f t="shared" si="28"/>
        <v>93</v>
      </c>
      <c r="AK88">
        <f t="shared" si="29"/>
        <v>77</v>
      </c>
      <c r="AL88">
        <f t="shared" ca="1" si="30"/>
        <v>88</v>
      </c>
      <c r="AM88">
        <f t="shared" ca="1" si="31"/>
        <v>3</v>
      </c>
      <c r="AN88">
        <f>ROUND(INDEX(Sheet2!T$2:'Sheet2'!T$569,MATCH($A88,Sheet2!$A$2:'Sheet2'!$A$531,0)),0)</f>
        <v>6</v>
      </c>
      <c r="AO88">
        <f t="shared" si="32"/>
        <v>67</v>
      </c>
      <c r="AP88">
        <f t="shared" si="33"/>
        <v>67</v>
      </c>
      <c r="AQ88">
        <f>INDEX(Sheet2!N$2:'Sheet2'!N$569,MATCH($A88,Sheet2!$A$2:'Sheet2'!$A$531,0))</f>
        <v>43.3</v>
      </c>
      <c r="AR88">
        <f t="shared" si="34"/>
        <v>86.6</v>
      </c>
      <c r="AS88">
        <f t="shared" si="37"/>
        <v>93.6</v>
      </c>
      <c r="AT88">
        <f t="shared" ca="1" si="35"/>
        <v>78</v>
      </c>
      <c r="AU88">
        <f t="shared" ca="1" si="38"/>
        <v>94</v>
      </c>
      <c r="AV88">
        <f t="shared" ca="1" si="39"/>
        <v>94</v>
      </c>
      <c r="AW88">
        <f t="shared" ca="1" si="40"/>
        <v>94</v>
      </c>
      <c r="AX88">
        <f t="shared" ca="1" si="41"/>
        <v>94</v>
      </c>
    </row>
    <row r="89" spans="1:50" x14ac:dyDescent="0.3">
      <c r="A89" t="s">
        <v>501</v>
      </c>
      <c r="B89">
        <v>1</v>
      </c>
      <c r="C89" t="s">
        <v>3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76</v>
      </c>
      <c r="P89">
        <v>76</v>
      </c>
      <c r="Q89">
        <v>76</v>
      </c>
      <c r="R89">
        <v>52</v>
      </c>
      <c r="S89">
        <v>76</v>
      </c>
      <c r="T89">
        <f>INDEX(Sheet1!C$2:'Sheet1'!C$569,MATCH($A89,Sheet1!$B$2:'Sheet1'!$B$569,0))</f>
        <v>1</v>
      </c>
      <c r="U89">
        <f>INDEX(Sheet1!D$2:'Sheet1'!D$569,MATCH($A89,Sheet1!$B$2:'Sheet1'!$B$569,0))</f>
        <v>10000000</v>
      </c>
      <c r="V89">
        <f>INDEX(Sheet2!C$2:'Sheet2'!C$569,MATCH($A89,Sheet2!$A$2:'Sheet2'!$A$531,0))</f>
        <v>31</v>
      </c>
      <c r="W89">
        <f>INDEX(Sheet2!G$2:'Sheet2'!G$569,MATCH($A89,Sheet2!$A$2:'Sheet2'!$A$531,0))</f>
        <v>27.7</v>
      </c>
      <c r="X89">
        <f>INDEX(Sheet2!M$2:'Sheet2'!M$569,MATCH($A89,Sheet2!$A$2:'Sheet2'!$A$531,0))</f>
        <v>5.4</v>
      </c>
      <c r="Y89">
        <f>ROUND(INDEX(Sheet2!Q$2:'Sheet2'!Q$569,MATCH($A89,Sheet2!$A$2:'Sheet2'!$A$531,0)),0)-1</f>
        <v>83</v>
      </c>
      <c r="Z89">
        <f>ROUND(INDEX(Sheet2!K$2:'Sheet2'!K$569,MATCH($A89,Sheet2!$A$2:'Sheet2'!$A$531,0)),0)</f>
        <v>47</v>
      </c>
      <c r="AA89">
        <f t="shared" si="21"/>
        <v>78</v>
      </c>
      <c r="AB89">
        <f>ROUND(INDEX(Sheet2!H$2:'Sheet2'!H$569,MATCH($A89,Sheet2!$A$2:'Sheet2'!$A$531,0)),0)</f>
        <v>10</v>
      </c>
      <c r="AC89">
        <f t="shared" si="22"/>
        <v>70</v>
      </c>
      <c r="AD89">
        <f t="shared" si="23"/>
        <v>75</v>
      </c>
      <c r="AE89">
        <f t="shared" si="24"/>
        <v>77</v>
      </c>
      <c r="AF89">
        <f t="shared" si="25"/>
        <v>-1</v>
      </c>
      <c r="AG89">
        <f t="shared" si="36"/>
        <v>5</v>
      </c>
      <c r="AH89">
        <f t="shared" si="26"/>
        <v>5</v>
      </c>
      <c r="AI89">
        <f t="shared" si="27"/>
        <v>5</v>
      </c>
      <c r="AJ89">
        <f t="shared" si="28"/>
        <v>81</v>
      </c>
      <c r="AK89">
        <f t="shared" si="29"/>
        <v>71</v>
      </c>
      <c r="AL89">
        <f t="shared" ca="1" si="30"/>
        <v>83.333333333333329</v>
      </c>
      <c r="AM89">
        <f t="shared" ca="1" si="31"/>
        <v>7.3333333333333286</v>
      </c>
      <c r="AN89">
        <f>ROUND(INDEX(Sheet2!T$2:'Sheet2'!T$569,MATCH($A89,Sheet2!$A$2:'Sheet2'!$A$531,0)),0)</f>
        <v>4</v>
      </c>
      <c r="AO89">
        <f t="shared" si="32"/>
        <v>58</v>
      </c>
      <c r="AP89">
        <f t="shared" si="33"/>
        <v>58</v>
      </c>
      <c r="AQ89">
        <f>INDEX(Sheet2!N$2:'Sheet2'!N$569,MATCH($A89,Sheet2!$A$2:'Sheet2'!$A$531,0))</f>
        <v>45.5</v>
      </c>
      <c r="AR89">
        <f t="shared" si="34"/>
        <v>91</v>
      </c>
      <c r="AS89">
        <f t="shared" si="37"/>
        <v>98</v>
      </c>
      <c r="AT89">
        <f t="shared" ca="1" si="35"/>
        <v>76</v>
      </c>
      <c r="AU89">
        <f t="shared" ca="1" si="38"/>
        <v>98</v>
      </c>
      <c r="AV89">
        <f t="shared" ca="1" si="39"/>
        <v>98</v>
      </c>
      <c r="AW89">
        <f t="shared" ca="1" si="40"/>
        <v>98</v>
      </c>
      <c r="AX89">
        <f t="shared" ca="1" si="41"/>
        <v>98</v>
      </c>
    </row>
    <row r="90" spans="1:50" x14ac:dyDescent="0.3">
      <c r="A90" t="s">
        <v>474</v>
      </c>
      <c r="B90">
        <v>2</v>
      </c>
      <c r="C90" t="s">
        <v>3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72</v>
      </c>
      <c r="P90">
        <v>72</v>
      </c>
      <c r="Q90">
        <v>67</v>
      </c>
      <c r="R90">
        <v>65</v>
      </c>
      <c r="S90">
        <v>67</v>
      </c>
      <c r="T90">
        <f>INDEX(Sheet1!C$2:'Sheet1'!C$569,MATCH($A90,Sheet1!$B$2:'Sheet1'!$B$569,0))</f>
        <v>1</v>
      </c>
      <c r="U90">
        <f>INDEX(Sheet1!D$2:'Sheet1'!D$569,MATCH($A90,Sheet1!$B$2:'Sheet1'!$B$569,0))</f>
        <v>2500000</v>
      </c>
      <c r="V90">
        <f>INDEX(Sheet2!C$2:'Sheet2'!C$569,MATCH($A90,Sheet2!$A$2:'Sheet2'!$A$531,0))</f>
        <v>31</v>
      </c>
      <c r="W90">
        <f>INDEX(Sheet2!G$2:'Sheet2'!G$569,MATCH($A90,Sheet2!$A$2:'Sheet2'!$A$531,0))</f>
        <v>14.5</v>
      </c>
      <c r="X90">
        <f>INDEX(Sheet2!M$2:'Sheet2'!M$569,MATCH($A90,Sheet2!$A$2:'Sheet2'!$A$531,0))</f>
        <v>1</v>
      </c>
      <c r="Y90">
        <f>ROUND(INDEX(Sheet2!Q$2:'Sheet2'!Q$569,MATCH($A90,Sheet2!$A$2:'Sheet2'!$A$531,0)),0)-1</f>
        <v>77</v>
      </c>
      <c r="Z90">
        <f>ROUND(INDEX(Sheet2!K$2:'Sheet2'!K$569,MATCH($A90,Sheet2!$A$2:'Sheet2'!$A$531,0)),0)</f>
        <v>48</v>
      </c>
      <c r="AA90">
        <f t="shared" si="21"/>
        <v>79</v>
      </c>
      <c r="AB90">
        <f>ROUND(INDEX(Sheet2!H$2:'Sheet2'!H$569,MATCH($A90,Sheet2!$A$2:'Sheet2'!$A$531,0)),0)</f>
        <v>3</v>
      </c>
      <c r="AC90">
        <f t="shared" si="22"/>
        <v>49</v>
      </c>
      <c r="AD90">
        <f t="shared" si="23"/>
        <v>67</v>
      </c>
      <c r="AE90">
        <f t="shared" si="24"/>
        <v>77</v>
      </c>
      <c r="AF90">
        <f t="shared" si="25"/>
        <v>-5</v>
      </c>
      <c r="AG90">
        <f t="shared" si="36"/>
        <v>1</v>
      </c>
      <c r="AH90">
        <f t="shared" si="26"/>
        <v>1</v>
      </c>
      <c r="AI90">
        <f t="shared" si="27"/>
        <v>1</v>
      </c>
      <c r="AJ90">
        <f t="shared" si="28"/>
        <v>73</v>
      </c>
      <c r="AK90">
        <f t="shared" si="29"/>
        <v>71</v>
      </c>
      <c r="AL90">
        <f t="shared" ca="1" si="30"/>
        <v>81</v>
      </c>
      <c r="AM90">
        <f t="shared" ca="1" si="31"/>
        <v>9</v>
      </c>
      <c r="AN90">
        <f>ROUND(INDEX(Sheet2!T$2:'Sheet2'!T$569,MATCH($A90,Sheet2!$A$2:'Sheet2'!$A$531,0)),0)</f>
        <v>3</v>
      </c>
      <c r="AO90">
        <f t="shared" si="32"/>
        <v>54</v>
      </c>
      <c r="AP90">
        <f t="shared" si="33"/>
        <v>54</v>
      </c>
      <c r="AQ90">
        <f>INDEX(Sheet2!N$2:'Sheet2'!N$569,MATCH($A90,Sheet2!$A$2:'Sheet2'!$A$531,0))</f>
        <v>46.2</v>
      </c>
      <c r="AR90">
        <f t="shared" si="34"/>
        <v>92.4</v>
      </c>
      <c r="AS90">
        <f t="shared" si="37"/>
        <v>99.4</v>
      </c>
      <c r="AT90">
        <f t="shared" ca="1" si="35"/>
        <v>67</v>
      </c>
      <c r="AU90">
        <f t="shared" ca="1" si="38"/>
        <v>99</v>
      </c>
      <c r="AV90">
        <f t="shared" ca="1" si="39"/>
        <v>99</v>
      </c>
      <c r="AW90">
        <f t="shared" ca="1" si="40"/>
        <v>99</v>
      </c>
      <c r="AX90">
        <f t="shared" ca="1" si="41"/>
        <v>99</v>
      </c>
    </row>
    <row r="91" spans="1:50" x14ac:dyDescent="0.3">
      <c r="A91" t="s">
        <v>493</v>
      </c>
      <c r="B91">
        <v>0</v>
      </c>
      <c r="C91" t="s">
        <v>3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74</v>
      </c>
      <c r="P91">
        <v>74</v>
      </c>
      <c r="Q91">
        <v>74</v>
      </c>
      <c r="R91">
        <v>51</v>
      </c>
      <c r="S91">
        <v>74</v>
      </c>
      <c r="T91">
        <f>INDEX(Sheet1!C$2:'Sheet1'!C$569,MATCH($A91,Sheet1!$B$2:'Sheet1'!$B$569,0))</f>
        <v>3</v>
      </c>
      <c r="U91">
        <f>INDEX(Sheet1!D$2:'Sheet1'!D$569,MATCH($A91,Sheet1!$B$2:'Sheet1'!$B$569,0))</f>
        <v>9100000</v>
      </c>
      <c r="V91">
        <f>INDEX(Sheet2!C$2:'Sheet2'!C$569,MATCH($A91,Sheet2!$A$2:'Sheet2'!$A$531,0))</f>
        <v>23</v>
      </c>
      <c r="W91">
        <f>INDEX(Sheet2!G$2:'Sheet2'!G$569,MATCH($A91,Sheet2!$A$2:'Sheet2'!$A$531,0))</f>
        <v>15.8</v>
      </c>
      <c r="X91">
        <f>INDEX(Sheet2!M$2:'Sheet2'!M$569,MATCH($A91,Sheet2!$A$2:'Sheet2'!$A$531,0))</f>
        <v>1.5</v>
      </c>
      <c r="Y91">
        <f>ROUND(INDEX(Sheet2!Q$2:'Sheet2'!Q$569,MATCH($A91,Sheet2!$A$2:'Sheet2'!$A$531,0)),0)-1</f>
        <v>78</v>
      </c>
      <c r="Z91">
        <f>ROUND(INDEX(Sheet2!K$2:'Sheet2'!K$569,MATCH($A91,Sheet2!$A$2:'Sheet2'!$A$531,0)),0)</f>
        <v>42</v>
      </c>
      <c r="AA91">
        <f t="shared" si="21"/>
        <v>72</v>
      </c>
      <c r="AB91">
        <f>ROUND(INDEX(Sheet2!H$2:'Sheet2'!H$569,MATCH($A91,Sheet2!$A$2:'Sheet2'!$A$531,0)),0)</f>
        <v>7</v>
      </c>
      <c r="AC91">
        <f t="shared" si="22"/>
        <v>61</v>
      </c>
      <c r="AD91">
        <f t="shared" si="23"/>
        <v>69</v>
      </c>
      <c r="AE91">
        <f t="shared" si="24"/>
        <v>79</v>
      </c>
      <c r="AF91">
        <f t="shared" si="25"/>
        <v>-5</v>
      </c>
      <c r="AG91">
        <f t="shared" si="36"/>
        <v>1</v>
      </c>
      <c r="AH91">
        <f t="shared" si="26"/>
        <v>1</v>
      </c>
      <c r="AI91">
        <f t="shared" si="27"/>
        <v>1</v>
      </c>
      <c r="AJ91">
        <f t="shared" si="28"/>
        <v>75</v>
      </c>
      <c r="AK91">
        <f t="shared" si="29"/>
        <v>73</v>
      </c>
      <c r="AL91">
        <f t="shared" ca="1" si="30"/>
        <v>71</v>
      </c>
      <c r="AM91">
        <f t="shared" ca="1" si="31"/>
        <v>-3</v>
      </c>
      <c r="AN91">
        <f>ROUND(INDEX(Sheet2!T$2:'Sheet2'!T$569,MATCH($A91,Sheet2!$A$2:'Sheet2'!$A$531,0)),0)</f>
        <v>2</v>
      </c>
      <c r="AO91">
        <f t="shared" si="32"/>
        <v>49</v>
      </c>
      <c r="AP91">
        <f t="shared" si="33"/>
        <v>49</v>
      </c>
      <c r="AQ91">
        <f>INDEX(Sheet2!N$2:'Sheet2'!N$569,MATCH($A91,Sheet2!$A$2:'Sheet2'!$A$531,0))</f>
        <v>29</v>
      </c>
      <c r="AR91">
        <f t="shared" si="34"/>
        <v>58</v>
      </c>
      <c r="AS91">
        <f t="shared" si="37"/>
        <v>65</v>
      </c>
      <c r="AT91">
        <f t="shared" ca="1" si="35"/>
        <v>74</v>
      </c>
      <c r="AU91">
        <f t="shared" ca="1" si="38"/>
        <v>65</v>
      </c>
      <c r="AV91">
        <f t="shared" ca="1" si="39"/>
        <v>65</v>
      </c>
      <c r="AW91">
        <f t="shared" ca="1" si="40"/>
        <v>65</v>
      </c>
      <c r="AX91">
        <f t="shared" ca="1" si="41"/>
        <v>65</v>
      </c>
    </row>
    <row r="92" spans="1:50" x14ac:dyDescent="0.3">
      <c r="A92" t="s">
        <v>207</v>
      </c>
      <c r="B92">
        <v>2</v>
      </c>
      <c r="C92" t="s">
        <v>3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67</v>
      </c>
      <c r="R92">
        <v>66</v>
      </c>
      <c r="S92">
        <v>67</v>
      </c>
      <c r="T92" t="e">
        <f>INDEX(Sheet1!C$2:'Sheet1'!C$569,MATCH($A92,Sheet1!$B$2:'Sheet1'!$B$569,0))</f>
        <v>#N/A</v>
      </c>
      <c r="U92" t="e">
        <f>INDEX(Sheet1!D$2:'Sheet1'!D$569,MATCH($A92,Sheet1!$B$2:'Sheet1'!$B$569,0))</f>
        <v>#N/A</v>
      </c>
      <c r="V92" t="e">
        <f>INDEX(Sheet2!C$2:'Sheet2'!C$569,MATCH($A92,Sheet2!$A$2:'Sheet2'!$A$531,0))</f>
        <v>#N/A</v>
      </c>
      <c r="W92" t="e">
        <f>INDEX(Sheet2!G$2:'Sheet2'!G$569,MATCH($A92,Sheet2!$A$2:'Sheet2'!$A$531,0))</f>
        <v>#N/A</v>
      </c>
      <c r="X92" t="e">
        <f>INDEX(Sheet2!M$2:'Sheet2'!M$569,MATCH($A92,Sheet2!$A$2:'Sheet2'!$A$531,0))</f>
        <v>#N/A</v>
      </c>
      <c r="Y92" t="e">
        <f>ROUND(INDEX(Sheet2!Q$2:'Sheet2'!Q$569,MATCH($A92,Sheet2!$A$2:'Sheet2'!$A$531,0)),0)-1</f>
        <v>#N/A</v>
      </c>
      <c r="Z92" t="e">
        <f>ROUND(INDEX(Sheet2!K$2:'Sheet2'!K$569,MATCH($A92,Sheet2!$A$2:'Sheet2'!$A$531,0)),0)</f>
        <v>#N/A</v>
      </c>
      <c r="AA92" t="e">
        <f t="shared" si="21"/>
        <v>#N/A</v>
      </c>
      <c r="AB92" t="e">
        <f>ROUND(INDEX(Sheet2!H$2:'Sheet2'!H$569,MATCH($A92,Sheet2!$A$2:'Sheet2'!$A$531,0)),0)</f>
        <v>#N/A</v>
      </c>
      <c r="AC92" t="e">
        <f t="shared" si="22"/>
        <v>#N/A</v>
      </c>
      <c r="AD92" t="e">
        <f t="shared" si="23"/>
        <v>#N/A</v>
      </c>
      <c r="AE92" t="e">
        <f t="shared" si="24"/>
        <v>#N/A</v>
      </c>
      <c r="AF92" t="e">
        <f t="shared" si="25"/>
        <v>#N/A</v>
      </c>
      <c r="AG92" t="e">
        <f t="shared" si="36"/>
        <v>#N/A</v>
      </c>
      <c r="AH92" t="e">
        <f t="shared" si="26"/>
        <v>#N/A</v>
      </c>
      <c r="AI92" t="e">
        <f t="shared" si="27"/>
        <v>#N/A</v>
      </c>
      <c r="AJ92" t="e">
        <f t="shared" si="28"/>
        <v>#N/A</v>
      </c>
      <c r="AK92" t="e">
        <f t="shared" si="29"/>
        <v>#N/A</v>
      </c>
      <c r="AL92" t="e">
        <f t="shared" ca="1" si="30"/>
        <v>#N/A</v>
      </c>
      <c r="AM92" t="e">
        <f t="shared" ca="1" si="31"/>
        <v>#N/A</v>
      </c>
      <c r="AN92" t="e">
        <f>ROUND(INDEX(Sheet2!T$2:'Sheet2'!T$569,MATCH($A92,Sheet2!$A$2:'Sheet2'!$A$531,0)),0)</f>
        <v>#N/A</v>
      </c>
      <c r="AO92" t="e">
        <f t="shared" si="32"/>
        <v>#N/A</v>
      </c>
      <c r="AP92" t="e">
        <f t="shared" si="33"/>
        <v>#N/A</v>
      </c>
      <c r="AQ92" t="e">
        <f>INDEX(Sheet2!N$2:'Sheet2'!N$569,MATCH($A92,Sheet2!$A$2:'Sheet2'!$A$531,0))</f>
        <v>#N/A</v>
      </c>
      <c r="AR92" t="e">
        <f t="shared" si="34"/>
        <v>#N/A</v>
      </c>
      <c r="AS92" t="e">
        <f t="shared" si="37"/>
        <v>#N/A</v>
      </c>
      <c r="AT92" t="e">
        <f t="shared" ca="1" si="35"/>
        <v>#N/A</v>
      </c>
      <c r="AU92" t="e">
        <f t="shared" ca="1" si="38"/>
        <v>#N/A</v>
      </c>
      <c r="AV92" t="e">
        <f t="shared" ca="1" si="39"/>
        <v>#N/A</v>
      </c>
      <c r="AW92">
        <f t="shared" ca="1" si="40"/>
        <v>73</v>
      </c>
      <c r="AX92">
        <f t="shared" ca="1" si="41"/>
        <v>73</v>
      </c>
    </row>
    <row r="93" spans="1:50" x14ac:dyDescent="0.3">
      <c r="A93" t="s">
        <v>329</v>
      </c>
      <c r="B93">
        <v>3</v>
      </c>
      <c r="C93" t="s">
        <v>3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77</v>
      </c>
      <c r="P93">
        <v>77</v>
      </c>
      <c r="Q93">
        <v>61</v>
      </c>
      <c r="R93">
        <v>83</v>
      </c>
      <c r="S93">
        <v>65</v>
      </c>
      <c r="T93">
        <f>INDEX(Sheet1!C$2:'Sheet1'!C$569,MATCH($A93,Sheet1!$B$2:'Sheet1'!$B$569,0))</f>
        <v>2</v>
      </c>
      <c r="U93">
        <f>INDEX(Sheet1!D$2:'Sheet1'!D$569,MATCH($A93,Sheet1!$B$2:'Sheet1'!$B$569,0))</f>
        <v>3004413</v>
      </c>
      <c r="V93">
        <f>INDEX(Sheet2!C$2:'Sheet2'!C$569,MATCH($A93,Sheet2!$A$2:'Sheet2'!$A$531,0))</f>
        <v>25</v>
      </c>
      <c r="W93">
        <f>INDEX(Sheet2!G$2:'Sheet2'!G$569,MATCH($A93,Sheet2!$A$2:'Sheet2'!$A$531,0))</f>
        <v>25</v>
      </c>
      <c r="X93">
        <f>INDEX(Sheet2!M$2:'Sheet2'!M$569,MATCH($A93,Sheet2!$A$2:'Sheet2'!$A$531,0))</f>
        <v>4</v>
      </c>
      <c r="Y93">
        <f>ROUND(INDEX(Sheet2!Q$2:'Sheet2'!Q$569,MATCH($A93,Sheet2!$A$2:'Sheet2'!$A$531,0)),0)-1</f>
        <v>87</v>
      </c>
      <c r="Z93">
        <f>ROUND(INDEX(Sheet2!K$2:'Sheet2'!K$569,MATCH($A93,Sheet2!$A$2:'Sheet2'!$A$531,0)),0)</f>
        <v>44</v>
      </c>
      <c r="AA93">
        <f t="shared" si="21"/>
        <v>74</v>
      </c>
      <c r="AB93">
        <f>ROUND(INDEX(Sheet2!H$2:'Sheet2'!H$569,MATCH($A93,Sheet2!$A$2:'Sheet2'!$A$531,0)),0)</f>
        <v>11</v>
      </c>
      <c r="AC93">
        <f t="shared" si="22"/>
        <v>72</v>
      </c>
      <c r="AD93">
        <f t="shared" si="23"/>
        <v>74</v>
      </c>
      <c r="AE93">
        <f t="shared" si="24"/>
        <v>80</v>
      </c>
      <c r="AF93">
        <f t="shared" si="25"/>
        <v>-3</v>
      </c>
      <c r="AG93">
        <f t="shared" si="36"/>
        <v>3</v>
      </c>
      <c r="AH93">
        <f t="shared" si="26"/>
        <v>3</v>
      </c>
      <c r="AI93">
        <f t="shared" si="27"/>
        <v>3</v>
      </c>
      <c r="AJ93">
        <f t="shared" si="28"/>
        <v>80</v>
      </c>
      <c r="AK93">
        <f t="shared" si="29"/>
        <v>74</v>
      </c>
      <c r="AL93">
        <f t="shared" ca="1" si="30"/>
        <v>78</v>
      </c>
      <c r="AM93">
        <f t="shared" ca="1" si="31"/>
        <v>1</v>
      </c>
      <c r="AN93">
        <f>ROUND(INDEX(Sheet2!T$2:'Sheet2'!T$569,MATCH($A93,Sheet2!$A$2:'Sheet2'!$A$531,0)),0)</f>
        <v>6</v>
      </c>
      <c r="AO93">
        <f t="shared" si="32"/>
        <v>67</v>
      </c>
      <c r="AP93">
        <f t="shared" si="33"/>
        <v>67</v>
      </c>
      <c r="AQ93">
        <f>INDEX(Sheet2!N$2:'Sheet2'!N$569,MATCH($A93,Sheet2!$A$2:'Sheet2'!$A$531,0))</f>
        <v>36.5</v>
      </c>
      <c r="AR93">
        <f t="shared" si="34"/>
        <v>73</v>
      </c>
      <c r="AS93">
        <f t="shared" si="37"/>
        <v>80</v>
      </c>
      <c r="AT93">
        <f t="shared" ca="1" si="35"/>
        <v>61</v>
      </c>
      <c r="AU93">
        <f t="shared" ca="1" si="38"/>
        <v>80</v>
      </c>
      <c r="AV93">
        <f t="shared" ca="1" si="39"/>
        <v>80</v>
      </c>
      <c r="AW93">
        <f t="shared" ca="1" si="40"/>
        <v>80</v>
      </c>
      <c r="AX93">
        <f t="shared" ca="1" si="41"/>
        <v>80</v>
      </c>
    </row>
    <row r="94" spans="1:50" x14ac:dyDescent="0.3">
      <c r="A94" t="s">
        <v>343</v>
      </c>
      <c r="B94">
        <v>2</v>
      </c>
      <c r="C94" t="s">
        <v>3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71</v>
      </c>
      <c r="P94">
        <v>71</v>
      </c>
      <c r="Q94">
        <v>66</v>
      </c>
      <c r="R94">
        <v>65</v>
      </c>
      <c r="S94">
        <v>66</v>
      </c>
      <c r="T94">
        <f>INDEX(Sheet1!C$2:'Sheet1'!C$569,MATCH($A94,Sheet1!$B$2:'Sheet1'!$B$569,0))</f>
        <v>1</v>
      </c>
      <c r="U94">
        <f>INDEX(Sheet1!D$2:'Sheet1'!D$569,MATCH($A94,Sheet1!$B$2:'Sheet1'!$B$569,0))</f>
        <v>2205000</v>
      </c>
      <c r="V94">
        <f>INDEX(Sheet2!C$2:'Sheet2'!C$569,MATCH($A94,Sheet2!$A$2:'Sheet2'!$A$531,0))</f>
        <v>29</v>
      </c>
      <c r="W94">
        <f>INDEX(Sheet2!G$2:'Sheet2'!G$569,MATCH($A94,Sheet2!$A$2:'Sheet2'!$A$531,0))</f>
        <v>25.5</v>
      </c>
      <c r="X94">
        <f>INDEX(Sheet2!M$2:'Sheet2'!M$569,MATCH($A94,Sheet2!$A$2:'Sheet2'!$A$531,0))</f>
        <v>5.3</v>
      </c>
      <c r="Y94">
        <f>ROUND(INDEX(Sheet2!Q$2:'Sheet2'!Q$569,MATCH($A94,Sheet2!$A$2:'Sheet2'!$A$531,0)),0)-1</f>
        <v>78</v>
      </c>
      <c r="Z94">
        <f>ROUND(INDEX(Sheet2!K$2:'Sheet2'!K$569,MATCH($A94,Sheet2!$A$2:'Sheet2'!$A$531,0)),0)</f>
        <v>39</v>
      </c>
      <c r="AA94">
        <f t="shared" si="21"/>
        <v>68</v>
      </c>
      <c r="AB94">
        <f>ROUND(INDEX(Sheet2!H$2:'Sheet2'!H$569,MATCH($A94,Sheet2!$A$2:'Sheet2'!$A$531,0)),0)</f>
        <v>8</v>
      </c>
      <c r="AC94">
        <f t="shared" si="22"/>
        <v>64</v>
      </c>
      <c r="AD94">
        <f t="shared" si="23"/>
        <v>68</v>
      </c>
      <c r="AE94">
        <f t="shared" si="24"/>
        <v>74</v>
      </c>
      <c r="AF94">
        <f t="shared" si="25"/>
        <v>-3</v>
      </c>
      <c r="AG94">
        <f t="shared" si="36"/>
        <v>3</v>
      </c>
      <c r="AH94">
        <f t="shared" si="26"/>
        <v>3</v>
      </c>
      <c r="AI94">
        <f t="shared" si="27"/>
        <v>3</v>
      </c>
      <c r="AJ94">
        <f t="shared" si="28"/>
        <v>74</v>
      </c>
      <c r="AK94">
        <f t="shared" si="29"/>
        <v>68</v>
      </c>
      <c r="AL94">
        <f t="shared" ca="1" si="30"/>
        <v>74</v>
      </c>
      <c r="AM94">
        <f t="shared" ca="1" si="31"/>
        <v>3</v>
      </c>
      <c r="AN94">
        <f>ROUND(INDEX(Sheet2!T$2:'Sheet2'!T$569,MATCH($A94,Sheet2!$A$2:'Sheet2'!$A$531,0)),0)</f>
        <v>2</v>
      </c>
      <c r="AO94">
        <f t="shared" si="32"/>
        <v>49</v>
      </c>
      <c r="AP94">
        <f t="shared" si="33"/>
        <v>49</v>
      </c>
      <c r="AQ94">
        <f>INDEX(Sheet2!N$2:'Sheet2'!N$569,MATCH($A94,Sheet2!$A$2:'Sheet2'!$A$531,0))</f>
        <v>36.5</v>
      </c>
      <c r="AR94">
        <f t="shared" si="34"/>
        <v>73</v>
      </c>
      <c r="AS94">
        <f t="shared" si="37"/>
        <v>80</v>
      </c>
      <c r="AT94">
        <f t="shared" ca="1" si="35"/>
        <v>66</v>
      </c>
      <c r="AU94">
        <f t="shared" ca="1" si="38"/>
        <v>80</v>
      </c>
      <c r="AV94">
        <f t="shared" ca="1" si="39"/>
        <v>80</v>
      </c>
      <c r="AW94">
        <f t="shared" ca="1" si="40"/>
        <v>80</v>
      </c>
      <c r="AX94">
        <f t="shared" ca="1" si="41"/>
        <v>80</v>
      </c>
    </row>
    <row r="95" spans="1:50" x14ac:dyDescent="0.3">
      <c r="A95" t="s">
        <v>213</v>
      </c>
      <c r="B95">
        <v>0</v>
      </c>
      <c r="C95" t="s">
        <v>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79</v>
      </c>
      <c r="P95">
        <v>79</v>
      </c>
      <c r="Q95">
        <v>79</v>
      </c>
      <c r="R95">
        <v>53</v>
      </c>
      <c r="S95">
        <v>79</v>
      </c>
      <c r="T95">
        <f>INDEX(Sheet1!C$2:'Sheet1'!C$569,MATCH($A95,Sheet1!$B$2:'Sheet1'!$B$569,0))</f>
        <v>1</v>
      </c>
      <c r="U95">
        <f>INDEX(Sheet1!D$2:'Sheet1'!D$569,MATCH($A95,Sheet1!$B$2:'Sheet1'!$B$569,0))</f>
        <v>10000000</v>
      </c>
      <c r="V95">
        <f>INDEX(Sheet2!C$2:'Sheet2'!C$569,MATCH($A95,Sheet2!$A$2:'Sheet2'!$A$531,0))</f>
        <v>31</v>
      </c>
      <c r="W95">
        <f>INDEX(Sheet2!G$2:'Sheet2'!G$569,MATCH($A95,Sheet2!$A$2:'Sheet2'!$A$531,0))</f>
        <v>28.2</v>
      </c>
      <c r="X95">
        <f>INDEX(Sheet2!M$2:'Sheet2'!M$569,MATCH($A95,Sheet2!$A$2:'Sheet2'!$A$531,0))</f>
        <v>2.6</v>
      </c>
      <c r="Y95">
        <f>ROUND(INDEX(Sheet2!Q$2:'Sheet2'!Q$569,MATCH($A95,Sheet2!$A$2:'Sheet2'!$A$531,0)),0)-1</f>
        <v>82</v>
      </c>
      <c r="Z95">
        <f>ROUND(INDEX(Sheet2!K$2:'Sheet2'!K$569,MATCH($A95,Sheet2!$A$2:'Sheet2'!$A$531,0)),0)</f>
        <v>47</v>
      </c>
      <c r="AA95">
        <f t="shared" si="21"/>
        <v>78</v>
      </c>
      <c r="AB95">
        <f>ROUND(INDEX(Sheet2!H$2:'Sheet2'!H$569,MATCH($A95,Sheet2!$A$2:'Sheet2'!$A$531,0)),0)</f>
        <v>11</v>
      </c>
      <c r="AC95">
        <f t="shared" si="22"/>
        <v>72</v>
      </c>
      <c r="AD95">
        <f t="shared" si="23"/>
        <v>76</v>
      </c>
      <c r="AE95">
        <f t="shared" si="24"/>
        <v>82</v>
      </c>
      <c r="AF95">
        <f t="shared" si="25"/>
        <v>-3</v>
      </c>
      <c r="AG95">
        <f t="shared" si="36"/>
        <v>3</v>
      </c>
      <c r="AH95">
        <f t="shared" si="26"/>
        <v>3</v>
      </c>
      <c r="AI95">
        <f t="shared" si="27"/>
        <v>3</v>
      </c>
      <c r="AJ95">
        <f t="shared" si="28"/>
        <v>82</v>
      </c>
      <c r="AK95">
        <f t="shared" si="29"/>
        <v>76</v>
      </c>
      <c r="AL95">
        <f t="shared" ca="1" si="30"/>
        <v>82</v>
      </c>
      <c r="AM95">
        <f t="shared" ca="1" si="31"/>
        <v>3</v>
      </c>
      <c r="AN95">
        <f>ROUND(INDEX(Sheet2!T$2:'Sheet2'!T$569,MATCH($A95,Sheet2!$A$2:'Sheet2'!$A$531,0)),0)</f>
        <v>3</v>
      </c>
      <c r="AO95">
        <f t="shared" si="32"/>
        <v>54</v>
      </c>
      <c r="AP95">
        <f t="shared" si="33"/>
        <v>54</v>
      </c>
      <c r="AQ95">
        <f>INDEX(Sheet2!N$2:'Sheet2'!N$569,MATCH($A95,Sheet2!$A$2:'Sheet2'!$A$531,0))</f>
        <v>40.700000000000003</v>
      </c>
      <c r="AR95">
        <f t="shared" si="34"/>
        <v>81.400000000000006</v>
      </c>
      <c r="AS95">
        <f t="shared" si="37"/>
        <v>88.4</v>
      </c>
      <c r="AT95">
        <f t="shared" ca="1" si="35"/>
        <v>79</v>
      </c>
      <c r="AU95">
        <f t="shared" ca="1" si="38"/>
        <v>88</v>
      </c>
      <c r="AV95">
        <f t="shared" ca="1" si="39"/>
        <v>88</v>
      </c>
      <c r="AW95">
        <f t="shared" ca="1" si="40"/>
        <v>88</v>
      </c>
      <c r="AX95">
        <f t="shared" ca="1" si="41"/>
        <v>88</v>
      </c>
    </row>
    <row r="96" spans="1:50" x14ac:dyDescent="0.3">
      <c r="A96" t="s">
        <v>116</v>
      </c>
      <c r="B96">
        <v>1</v>
      </c>
      <c r="C96" t="s">
        <v>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66</v>
      </c>
      <c r="P96">
        <v>66</v>
      </c>
      <c r="Q96">
        <v>66</v>
      </c>
      <c r="R96">
        <v>48</v>
      </c>
      <c r="S96">
        <v>66</v>
      </c>
      <c r="T96" t="e">
        <f>INDEX(Sheet1!C$2:'Sheet1'!C$569,MATCH($A96,Sheet1!$B$2:'Sheet1'!$B$569,0))</f>
        <v>#N/A</v>
      </c>
      <c r="U96" t="e">
        <f>INDEX(Sheet1!D$2:'Sheet1'!D$569,MATCH($A96,Sheet1!$B$2:'Sheet1'!$B$569,0))</f>
        <v>#N/A</v>
      </c>
      <c r="V96">
        <f>INDEX(Sheet2!C$2:'Sheet2'!C$569,MATCH($A96,Sheet2!$A$2:'Sheet2'!$A$531,0))</f>
        <v>23</v>
      </c>
      <c r="W96">
        <f>INDEX(Sheet2!G$2:'Sheet2'!G$569,MATCH($A96,Sheet2!$A$2:'Sheet2'!$A$531,0))</f>
        <v>11.2</v>
      </c>
      <c r="X96">
        <f>INDEX(Sheet2!M$2:'Sheet2'!M$569,MATCH($A96,Sheet2!$A$2:'Sheet2'!$A$531,0))</f>
        <v>1.4</v>
      </c>
      <c r="Y96">
        <f>ROUND(INDEX(Sheet2!Q$2:'Sheet2'!Q$569,MATCH($A96,Sheet2!$A$2:'Sheet2'!$A$531,0)),0)-1</f>
        <v>56</v>
      </c>
      <c r="Z96">
        <f>ROUND(INDEX(Sheet2!K$2:'Sheet2'!K$569,MATCH($A96,Sheet2!$A$2:'Sheet2'!$A$531,0)),0)</f>
        <v>37</v>
      </c>
      <c r="AA96">
        <f t="shared" si="21"/>
        <v>66</v>
      </c>
      <c r="AB96">
        <f>ROUND(INDEX(Sheet2!H$2:'Sheet2'!H$569,MATCH($A96,Sheet2!$A$2:'Sheet2'!$A$531,0)),0)</f>
        <v>4</v>
      </c>
      <c r="AC96">
        <f t="shared" si="22"/>
        <v>52</v>
      </c>
      <c r="AD96">
        <f t="shared" si="23"/>
        <v>61</v>
      </c>
      <c r="AE96">
        <f t="shared" si="24"/>
        <v>71</v>
      </c>
      <c r="AF96">
        <f t="shared" si="25"/>
        <v>-5</v>
      </c>
      <c r="AG96">
        <f t="shared" si="36"/>
        <v>1</v>
      </c>
      <c r="AH96">
        <f t="shared" si="26"/>
        <v>1</v>
      </c>
      <c r="AI96">
        <f t="shared" si="27"/>
        <v>1</v>
      </c>
      <c r="AJ96">
        <f t="shared" si="28"/>
        <v>67</v>
      </c>
      <c r="AK96">
        <f t="shared" si="29"/>
        <v>65</v>
      </c>
      <c r="AL96">
        <f t="shared" ca="1" si="30"/>
        <v>76.666666666666671</v>
      </c>
      <c r="AM96">
        <f t="shared" ca="1" si="31"/>
        <v>10.666666666666671</v>
      </c>
      <c r="AN96">
        <f>ROUND(INDEX(Sheet2!T$2:'Sheet2'!T$569,MATCH($A96,Sheet2!$A$2:'Sheet2'!$A$531,0)),0)</f>
        <v>2</v>
      </c>
      <c r="AO96">
        <f t="shared" si="32"/>
        <v>49</v>
      </c>
      <c r="AP96">
        <f t="shared" si="33"/>
        <v>49</v>
      </c>
      <c r="AQ96">
        <f>INDEX(Sheet2!N$2:'Sheet2'!N$569,MATCH($A96,Sheet2!$A$2:'Sheet2'!$A$531,0))</f>
        <v>45.5</v>
      </c>
      <c r="AR96">
        <f t="shared" si="34"/>
        <v>91</v>
      </c>
      <c r="AS96">
        <f t="shared" si="37"/>
        <v>98</v>
      </c>
      <c r="AT96">
        <f t="shared" ca="1" si="35"/>
        <v>66</v>
      </c>
      <c r="AU96">
        <f t="shared" ca="1" si="38"/>
        <v>98</v>
      </c>
      <c r="AV96">
        <f t="shared" ca="1" si="39"/>
        <v>98</v>
      </c>
      <c r="AW96">
        <f t="shared" ca="1" si="40"/>
        <v>98</v>
      </c>
      <c r="AX96">
        <f t="shared" ca="1" si="41"/>
        <v>98</v>
      </c>
    </row>
    <row r="97" spans="1:50" x14ac:dyDescent="0.3">
      <c r="A97" t="s">
        <v>110</v>
      </c>
      <c r="B97">
        <v>1</v>
      </c>
      <c r="C97" t="s">
        <v>3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73</v>
      </c>
      <c r="P97">
        <v>73</v>
      </c>
      <c r="Q97">
        <v>73</v>
      </c>
      <c r="R97">
        <v>51</v>
      </c>
      <c r="S97">
        <v>73</v>
      </c>
      <c r="T97">
        <f>INDEX(Sheet1!C$2:'Sheet1'!C$569,MATCH($A97,Sheet1!$B$2:'Sheet1'!$B$569,0))</f>
        <v>1</v>
      </c>
      <c r="U97">
        <f>INDEX(Sheet1!D$2:'Sheet1'!D$569,MATCH($A97,Sheet1!$B$2:'Sheet1'!$B$569,0))</f>
        <v>1512601</v>
      </c>
      <c r="V97">
        <f>INDEX(Sheet2!C$2:'Sheet2'!C$569,MATCH($A97,Sheet2!$A$2:'Sheet2'!$A$531,0))</f>
        <v>26</v>
      </c>
      <c r="W97">
        <f>INDEX(Sheet2!G$2:'Sheet2'!G$569,MATCH($A97,Sheet2!$A$2:'Sheet2'!$A$531,0))</f>
        <v>19.3</v>
      </c>
      <c r="X97">
        <f>INDEX(Sheet2!M$2:'Sheet2'!M$569,MATCH($A97,Sheet2!$A$2:'Sheet2'!$A$531,0))</f>
        <v>1.5</v>
      </c>
      <c r="Y97">
        <f>ROUND(INDEX(Sheet2!Q$2:'Sheet2'!Q$569,MATCH($A97,Sheet2!$A$2:'Sheet2'!$A$531,0)),0)-1</f>
        <v>67</v>
      </c>
      <c r="Z97">
        <f>ROUND(INDEX(Sheet2!K$2:'Sheet2'!K$569,MATCH($A97,Sheet2!$A$2:'Sheet2'!$A$531,0)),0)</f>
        <v>48</v>
      </c>
      <c r="AA97">
        <f t="shared" si="21"/>
        <v>79</v>
      </c>
      <c r="AB97">
        <f>ROUND(INDEX(Sheet2!H$2:'Sheet2'!H$569,MATCH($A97,Sheet2!$A$2:'Sheet2'!$A$531,0)),0)</f>
        <v>7</v>
      </c>
      <c r="AC97">
        <f t="shared" si="22"/>
        <v>61</v>
      </c>
      <c r="AD97">
        <f t="shared" si="23"/>
        <v>71</v>
      </c>
      <c r="AE97">
        <f t="shared" si="24"/>
        <v>75</v>
      </c>
      <c r="AF97">
        <f t="shared" si="25"/>
        <v>-2</v>
      </c>
      <c r="AG97">
        <f t="shared" si="36"/>
        <v>4</v>
      </c>
      <c r="AH97">
        <f t="shared" si="26"/>
        <v>4</v>
      </c>
      <c r="AI97">
        <f t="shared" si="27"/>
        <v>4</v>
      </c>
      <c r="AJ97">
        <f t="shared" si="28"/>
        <v>77</v>
      </c>
      <c r="AK97">
        <f t="shared" si="29"/>
        <v>69</v>
      </c>
      <c r="AL97">
        <f t="shared" ca="1" si="30"/>
        <v>72.333333333333329</v>
      </c>
      <c r="AM97">
        <f t="shared" ca="1" si="31"/>
        <v>-0.6666666666666714</v>
      </c>
      <c r="AN97">
        <f>ROUND(INDEX(Sheet2!T$2:'Sheet2'!T$569,MATCH($A97,Sheet2!$A$2:'Sheet2'!$A$531,0)),0)</f>
        <v>3</v>
      </c>
      <c r="AO97">
        <f t="shared" si="32"/>
        <v>54</v>
      </c>
      <c r="AP97">
        <f t="shared" si="33"/>
        <v>54</v>
      </c>
      <c r="AQ97">
        <f>INDEX(Sheet2!N$2:'Sheet2'!N$569,MATCH($A97,Sheet2!$A$2:'Sheet2'!$A$531,0))</f>
        <v>32</v>
      </c>
      <c r="AR97">
        <f t="shared" si="34"/>
        <v>64</v>
      </c>
      <c r="AS97">
        <f t="shared" si="37"/>
        <v>71</v>
      </c>
      <c r="AT97">
        <f t="shared" ca="1" si="35"/>
        <v>73</v>
      </c>
      <c r="AU97">
        <f t="shared" ca="1" si="38"/>
        <v>71</v>
      </c>
      <c r="AV97">
        <f t="shared" ca="1" si="39"/>
        <v>71</v>
      </c>
      <c r="AW97">
        <f t="shared" ca="1" si="40"/>
        <v>71</v>
      </c>
      <c r="AX97">
        <f t="shared" ca="1" si="41"/>
        <v>71</v>
      </c>
    </row>
    <row r="98" spans="1:50" x14ac:dyDescent="0.3">
      <c r="A98" t="s">
        <v>479</v>
      </c>
      <c r="B98">
        <v>3</v>
      </c>
      <c r="C98" t="s">
        <v>3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76</v>
      </c>
      <c r="P98">
        <v>76</v>
      </c>
      <c r="Q98">
        <v>61</v>
      </c>
      <c r="R98">
        <v>83</v>
      </c>
      <c r="S98">
        <v>64</v>
      </c>
      <c r="T98">
        <f>INDEX(Sheet1!C$2:'Sheet1'!C$569,MATCH($A98,Sheet1!$B$2:'Sheet1'!$B$569,0))</f>
        <v>2</v>
      </c>
      <c r="U98">
        <f>INDEX(Sheet1!D$2:'Sheet1'!D$569,MATCH($A98,Sheet1!$B$2:'Sheet1'!$B$569,0))</f>
        <v>7000000</v>
      </c>
      <c r="V98">
        <f>INDEX(Sheet2!C$2:'Sheet2'!C$569,MATCH($A98,Sheet2!$A$2:'Sheet2'!$A$531,0))</f>
        <v>26</v>
      </c>
      <c r="W98">
        <f>INDEX(Sheet2!G$2:'Sheet2'!G$569,MATCH($A98,Sheet2!$A$2:'Sheet2'!$A$531,0))</f>
        <v>21.5</v>
      </c>
      <c r="X98">
        <f>INDEX(Sheet2!M$2:'Sheet2'!M$569,MATCH($A98,Sheet2!$A$2:'Sheet2'!$A$531,0))</f>
        <v>4.4000000000000004</v>
      </c>
      <c r="Y98">
        <f>ROUND(INDEX(Sheet2!Q$2:'Sheet2'!Q$569,MATCH($A98,Sheet2!$A$2:'Sheet2'!$A$531,0)),0)-1</f>
        <v>87</v>
      </c>
      <c r="Z98">
        <f>ROUND(INDEX(Sheet2!K$2:'Sheet2'!K$569,MATCH($A98,Sheet2!$A$2:'Sheet2'!$A$531,0)),0)</f>
        <v>45</v>
      </c>
      <c r="AA98">
        <f t="shared" si="21"/>
        <v>75</v>
      </c>
      <c r="AB98">
        <f>ROUND(INDEX(Sheet2!H$2:'Sheet2'!H$569,MATCH($A98,Sheet2!$A$2:'Sheet2'!$A$531,0)),0)</f>
        <v>8</v>
      </c>
      <c r="AC98">
        <f t="shared" si="22"/>
        <v>64</v>
      </c>
      <c r="AD98">
        <f t="shared" si="23"/>
        <v>72</v>
      </c>
      <c r="AE98">
        <f t="shared" si="24"/>
        <v>80</v>
      </c>
      <c r="AF98">
        <f t="shared" si="25"/>
        <v>-4</v>
      </c>
      <c r="AG98">
        <f t="shared" si="36"/>
        <v>2</v>
      </c>
      <c r="AH98">
        <f t="shared" si="26"/>
        <v>2</v>
      </c>
      <c r="AI98">
        <f t="shared" si="27"/>
        <v>2</v>
      </c>
      <c r="AJ98">
        <f t="shared" si="28"/>
        <v>78</v>
      </c>
      <c r="AK98">
        <f t="shared" si="29"/>
        <v>74</v>
      </c>
      <c r="AL98">
        <f t="shared" ca="1" si="30"/>
        <v>81.666666666666671</v>
      </c>
      <c r="AM98">
        <f t="shared" ca="1" si="31"/>
        <v>5.6666666666666714</v>
      </c>
      <c r="AN98">
        <f>ROUND(INDEX(Sheet2!T$2:'Sheet2'!T$569,MATCH($A98,Sheet2!$A$2:'Sheet2'!$A$531,0)),0)</f>
        <v>4</v>
      </c>
      <c r="AO98">
        <f t="shared" si="32"/>
        <v>58</v>
      </c>
      <c r="AP98">
        <f t="shared" si="33"/>
        <v>58</v>
      </c>
      <c r="AQ98">
        <f>INDEX(Sheet2!N$2:'Sheet2'!N$569,MATCH($A98,Sheet2!$A$2:'Sheet2'!$A$531,0))</f>
        <v>42.9</v>
      </c>
      <c r="AR98">
        <f t="shared" si="34"/>
        <v>85.8</v>
      </c>
      <c r="AS98">
        <f t="shared" si="37"/>
        <v>92.8</v>
      </c>
      <c r="AT98">
        <f t="shared" ca="1" si="35"/>
        <v>61</v>
      </c>
      <c r="AU98">
        <f t="shared" ca="1" si="38"/>
        <v>93</v>
      </c>
      <c r="AV98">
        <f t="shared" ca="1" si="39"/>
        <v>93</v>
      </c>
      <c r="AW98">
        <f t="shared" ca="1" si="40"/>
        <v>93</v>
      </c>
      <c r="AX98">
        <f t="shared" ca="1" si="41"/>
        <v>93</v>
      </c>
    </row>
    <row r="99" spans="1:50" x14ac:dyDescent="0.3">
      <c r="A99" t="s">
        <v>212</v>
      </c>
      <c r="B99">
        <v>1</v>
      </c>
      <c r="C99" t="s">
        <v>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68</v>
      </c>
      <c r="P99">
        <v>68</v>
      </c>
      <c r="Q99">
        <v>68</v>
      </c>
      <c r="R99">
        <v>49</v>
      </c>
      <c r="S99">
        <v>68</v>
      </c>
      <c r="T99">
        <f>INDEX(Sheet1!C$2:'Sheet1'!C$569,MATCH($A99,Sheet1!$B$2:'Sheet1'!$B$569,0))</f>
        <v>1</v>
      </c>
      <c r="U99">
        <f>INDEX(Sheet1!D$2:'Sheet1'!D$569,MATCH($A99,Sheet1!$B$2:'Sheet1'!$B$569,0))</f>
        <v>1378242</v>
      </c>
      <c r="V99">
        <f>INDEX(Sheet2!C$2:'Sheet2'!C$569,MATCH($A99,Sheet2!$A$2:'Sheet2'!$A$531,0))</f>
        <v>23</v>
      </c>
      <c r="W99">
        <f>INDEX(Sheet2!G$2:'Sheet2'!G$569,MATCH($A99,Sheet2!$A$2:'Sheet2'!$A$531,0))</f>
        <v>4.7</v>
      </c>
      <c r="X99">
        <f>INDEX(Sheet2!M$2:'Sheet2'!M$569,MATCH($A99,Sheet2!$A$2:'Sheet2'!$A$531,0))</f>
        <v>0.4</v>
      </c>
      <c r="Y99">
        <f>ROUND(INDEX(Sheet2!Q$2:'Sheet2'!Q$569,MATCH($A99,Sheet2!$A$2:'Sheet2'!$A$531,0)),0)-1</f>
        <v>-1</v>
      </c>
      <c r="Z99">
        <f>ROUND(INDEX(Sheet2!K$2:'Sheet2'!K$569,MATCH($A99,Sheet2!$A$2:'Sheet2'!$A$531,0)),0)</f>
        <v>42</v>
      </c>
      <c r="AA99">
        <f t="shared" si="21"/>
        <v>72</v>
      </c>
      <c r="AB99">
        <f>ROUND(INDEX(Sheet2!H$2:'Sheet2'!H$569,MATCH($A99,Sheet2!$A$2:'Sheet2'!$A$531,0)),0)</f>
        <v>1</v>
      </c>
      <c r="AC99">
        <f t="shared" si="22"/>
        <v>43</v>
      </c>
      <c r="AD99">
        <f t="shared" si="23"/>
        <v>61</v>
      </c>
      <c r="AE99">
        <f t="shared" si="24"/>
        <v>75</v>
      </c>
      <c r="AF99">
        <f t="shared" si="25"/>
        <v>-7</v>
      </c>
      <c r="AG99">
        <f t="shared" si="36"/>
        <v>-1</v>
      </c>
      <c r="AH99">
        <f t="shared" si="26"/>
        <v>-1</v>
      </c>
      <c r="AI99">
        <f t="shared" si="27"/>
        <v>-1</v>
      </c>
      <c r="AJ99">
        <f t="shared" si="28"/>
        <v>67</v>
      </c>
      <c r="AK99">
        <f t="shared" si="29"/>
        <v>69</v>
      </c>
      <c r="AL99">
        <f t="shared" ca="1" si="30"/>
        <v>61.333333333333336</v>
      </c>
      <c r="AM99">
        <f t="shared" ca="1" si="31"/>
        <v>-6.6666666666666643</v>
      </c>
      <c r="AN99">
        <f>ROUND(INDEX(Sheet2!T$2:'Sheet2'!T$569,MATCH($A99,Sheet2!$A$2:'Sheet2'!$A$531,0)),0)</f>
        <v>1</v>
      </c>
      <c r="AO99">
        <f t="shared" si="32"/>
        <v>45</v>
      </c>
      <c r="AP99">
        <f t="shared" si="33"/>
        <v>45</v>
      </c>
      <c r="AQ99">
        <f>INDEX(Sheet2!N$2:'Sheet2'!N$569,MATCH($A99,Sheet2!$A$2:'Sheet2'!$A$531,0))</f>
        <v>50</v>
      </c>
      <c r="AR99">
        <f t="shared" si="34"/>
        <v>100</v>
      </c>
      <c r="AS99">
        <f t="shared" si="37"/>
        <v>107</v>
      </c>
      <c r="AT99">
        <f t="shared" ca="1" si="35"/>
        <v>48</v>
      </c>
      <c r="AU99">
        <f t="shared" ca="1" si="38"/>
        <v>48</v>
      </c>
      <c r="AV99">
        <f t="shared" ca="1" si="39"/>
        <v>48</v>
      </c>
      <c r="AW99">
        <f t="shared" ca="1" si="40"/>
        <v>48</v>
      </c>
      <c r="AX99">
        <f t="shared" ca="1" si="41"/>
        <v>48</v>
      </c>
    </row>
    <row r="100" spans="1:50" x14ac:dyDescent="0.3">
      <c r="A100" t="s">
        <v>448</v>
      </c>
      <c r="B100">
        <v>0</v>
      </c>
      <c r="C100" t="s">
        <v>3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83</v>
      </c>
      <c r="P100">
        <v>83</v>
      </c>
      <c r="Q100">
        <v>83</v>
      </c>
      <c r="R100">
        <v>54</v>
      </c>
      <c r="S100">
        <v>83</v>
      </c>
      <c r="T100">
        <f>INDEX(Sheet1!C$2:'Sheet1'!C$569,MATCH($A100,Sheet1!$B$2:'Sheet1'!$B$569,0))</f>
        <v>3</v>
      </c>
      <c r="U100">
        <f>INDEX(Sheet1!D$2:'Sheet1'!D$569,MATCH($A100,Sheet1!$B$2:'Sheet1'!$B$569,0))</f>
        <v>3954560</v>
      </c>
      <c r="V100">
        <f>INDEX(Sheet2!C$2:'Sheet2'!C$569,MATCH($A100,Sheet2!$A$2:'Sheet2'!$A$531,0))</f>
        <v>21</v>
      </c>
      <c r="W100">
        <f>INDEX(Sheet2!G$2:'Sheet2'!G$569,MATCH($A100,Sheet2!$A$2:'Sheet2'!$A$531,0))</f>
        <v>31.4</v>
      </c>
      <c r="X100">
        <f>INDEX(Sheet2!M$2:'Sheet2'!M$569,MATCH($A100,Sheet2!$A$2:'Sheet2'!$A$531,0))</f>
        <v>2.9</v>
      </c>
      <c r="Y100">
        <f>ROUND(INDEX(Sheet2!Q$2:'Sheet2'!Q$569,MATCH($A100,Sheet2!$A$2:'Sheet2'!$A$531,0)),0)-1</f>
        <v>72</v>
      </c>
      <c r="Z100">
        <f>ROUND(INDEX(Sheet2!K$2:'Sheet2'!K$569,MATCH($A100,Sheet2!$A$2:'Sheet2'!$A$531,0)),0)</f>
        <v>46</v>
      </c>
      <c r="AA100">
        <f t="shared" si="21"/>
        <v>77</v>
      </c>
      <c r="AB100">
        <f>ROUND(INDEX(Sheet2!H$2:'Sheet2'!H$569,MATCH($A100,Sheet2!$A$2:'Sheet2'!$A$531,0)),0)</f>
        <v>17</v>
      </c>
      <c r="AC100">
        <f t="shared" si="22"/>
        <v>90</v>
      </c>
      <c r="AD100">
        <f t="shared" si="23"/>
        <v>83</v>
      </c>
      <c r="AE100">
        <f t="shared" si="24"/>
        <v>83</v>
      </c>
      <c r="AF100">
        <f t="shared" si="25"/>
        <v>0</v>
      </c>
      <c r="AG100">
        <f t="shared" si="36"/>
        <v>6</v>
      </c>
      <c r="AH100">
        <f t="shared" si="26"/>
        <v>6</v>
      </c>
      <c r="AI100">
        <f t="shared" si="27"/>
        <v>6</v>
      </c>
      <c r="AJ100">
        <f t="shared" si="28"/>
        <v>89</v>
      </c>
      <c r="AK100">
        <f t="shared" si="29"/>
        <v>77</v>
      </c>
      <c r="AL100">
        <f t="shared" ca="1" si="30"/>
        <v>82.333333333333329</v>
      </c>
      <c r="AM100">
        <f t="shared" ca="1" si="31"/>
        <v>-0.6666666666666714</v>
      </c>
      <c r="AN100">
        <f>ROUND(INDEX(Sheet2!T$2:'Sheet2'!T$569,MATCH($A100,Sheet2!$A$2:'Sheet2'!$A$531,0)),0)</f>
        <v>4</v>
      </c>
      <c r="AO100">
        <f t="shared" si="32"/>
        <v>58</v>
      </c>
      <c r="AP100">
        <f t="shared" si="33"/>
        <v>58</v>
      </c>
      <c r="AQ100">
        <f>INDEX(Sheet2!N$2:'Sheet2'!N$569,MATCH($A100,Sheet2!$A$2:'Sheet2'!$A$531,0))</f>
        <v>37.1</v>
      </c>
      <c r="AR100">
        <f t="shared" si="34"/>
        <v>74.2</v>
      </c>
      <c r="AS100">
        <f t="shared" si="37"/>
        <v>81.2</v>
      </c>
      <c r="AT100">
        <f t="shared" ca="1" si="35"/>
        <v>83</v>
      </c>
      <c r="AU100">
        <f t="shared" ca="1" si="38"/>
        <v>81</v>
      </c>
      <c r="AV100">
        <f t="shared" ca="1" si="39"/>
        <v>81</v>
      </c>
      <c r="AW100">
        <f t="shared" ca="1" si="40"/>
        <v>81</v>
      </c>
      <c r="AX100">
        <f t="shared" ca="1" si="41"/>
        <v>81</v>
      </c>
    </row>
    <row r="101" spans="1:50" x14ac:dyDescent="0.3">
      <c r="A101" t="s">
        <v>424</v>
      </c>
      <c r="B101">
        <v>4</v>
      </c>
      <c r="C101" t="s">
        <v>3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84</v>
      </c>
      <c r="P101">
        <v>84</v>
      </c>
      <c r="Q101">
        <v>62</v>
      </c>
      <c r="R101">
        <v>91</v>
      </c>
      <c r="S101">
        <v>66</v>
      </c>
      <c r="T101">
        <f>INDEX(Sheet1!C$2:'Sheet1'!C$569,MATCH($A101,Sheet1!$B$2:'Sheet1'!$B$569,0))</f>
        <v>4</v>
      </c>
      <c r="U101">
        <f>INDEX(Sheet1!D$2:'Sheet1'!D$569,MATCH($A101,Sheet1!$B$2:'Sheet1'!$B$569,0))</f>
        <v>4432020</v>
      </c>
      <c r="V101">
        <f>INDEX(Sheet2!C$2:'Sheet2'!C$569,MATCH($A101,Sheet2!$A$2:'Sheet2'!$A$531,0))</f>
        <v>20</v>
      </c>
      <c r="W101">
        <f>INDEX(Sheet2!G$2:'Sheet2'!G$569,MATCH($A101,Sheet2!$A$2:'Sheet2'!$A$531,0))</f>
        <v>30.7</v>
      </c>
      <c r="X101">
        <f>INDEX(Sheet2!M$2:'Sheet2'!M$569,MATCH($A101,Sheet2!$A$2:'Sheet2'!$A$531,0))</f>
        <v>0.1</v>
      </c>
      <c r="Y101">
        <f>ROUND(INDEX(Sheet2!Q$2:'Sheet2'!Q$569,MATCH($A101,Sheet2!$A$2:'Sheet2'!$A$531,0)),0)-1</f>
        <v>74</v>
      </c>
      <c r="Z101">
        <f>ROUND(INDEX(Sheet2!K$2:'Sheet2'!K$569,MATCH($A101,Sheet2!$A$2:'Sheet2'!$A$531,0)),0)</f>
        <v>59</v>
      </c>
      <c r="AA101">
        <f t="shared" si="21"/>
        <v>92</v>
      </c>
      <c r="AB101">
        <f>ROUND(INDEX(Sheet2!H$2:'Sheet2'!H$569,MATCH($A101,Sheet2!$A$2:'Sheet2'!$A$531,0)),0)</f>
        <v>16</v>
      </c>
      <c r="AC101">
        <f t="shared" si="22"/>
        <v>87</v>
      </c>
      <c r="AD101">
        <f t="shared" si="23"/>
        <v>88</v>
      </c>
      <c r="AE101">
        <f t="shared" si="24"/>
        <v>80</v>
      </c>
      <c r="AF101">
        <f t="shared" si="25"/>
        <v>4</v>
      </c>
      <c r="AG101">
        <f t="shared" si="36"/>
        <v>10</v>
      </c>
      <c r="AH101">
        <f t="shared" si="26"/>
        <v>10</v>
      </c>
      <c r="AI101">
        <f t="shared" si="27"/>
        <v>10</v>
      </c>
      <c r="AJ101">
        <f t="shared" si="28"/>
        <v>94</v>
      </c>
      <c r="AK101">
        <f t="shared" si="29"/>
        <v>74</v>
      </c>
      <c r="AL101">
        <f t="shared" ca="1" si="30"/>
        <v>71.666666666666671</v>
      </c>
      <c r="AM101">
        <f t="shared" ca="1" si="31"/>
        <v>-12.333333333333329</v>
      </c>
      <c r="AN101">
        <f>ROUND(INDEX(Sheet2!T$2:'Sheet2'!T$569,MATCH($A101,Sheet2!$A$2:'Sheet2'!$A$531,0)),0)</f>
        <v>10</v>
      </c>
      <c r="AO101">
        <f t="shared" si="32"/>
        <v>85</v>
      </c>
      <c r="AP101">
        <f t="shared" si="33"/>
        <v>85</v>
      </c>
      <c r="AQ101">
        <f>INDEX(Sheet2!N$2:'Sheet2'!N$569,MATCH($A101,Sheet2!$A$2:'Sheet2'!$A$531,0))</f>
        <v>0</v>
      </c>
      <c r="AR101">
        <f t="shared" si="34"/>
        <v>0</v>
      </c>
      <c r="AS101">
        <f t="shared" si="37"/>
        <v>7</v>
      </c>
      <c r="AT101">
        <f t="shared" ca="1" si="35"/>
        <v>49</v>
      </c>
      <c r="AU101">
        <f t="shared" ca="1" si="38"/>
        <v>47</v>
      </c>
      <c r="AV101">
        <f t="shared" ca="1" si="39"/>
        <v>47</v>
      </c>
      <c r="AW101">
        <f t="shared" ca="1" si="40"/>
        <v>47</v>
      </c>
      <c r="AX101">
        <f t="shared" ca="1" si="41"/>
        <v>47</v>
      </c>
    </row>
    <row r="102" spans="1:50" x14ac:dyDescent="0.3">
      <c r="A102" t="s">
        <v>21</v>
      </c>
      <c r="B102">
        <v>2</v>
      </c>
      <c r="C102" t="s">
        <v>3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72</v>
      </c>
      <c r="P102">
        <v>72</v>
      </c>
      <c r="Q102">
        <v>67</v>
      </c>
      <c r="R102">
        <v>65</v>
      </c>
      <c r="S102">
        <v>67</v>
      </c>
      <c r="T102">
        <f>INDEX(Sheet1!C$2:'Sheet1'!C$569,MATCH($A102,Sheet1!$B$2:'Sheet1'!$B$569,0))</f>
        <v>2</v>
      </c>
      <c r="U102">
        <f>INDEX(Sheet1!D$2:'Sheet1'!D$569,MATCH($A102,Sheet1!$B$2:'Sheet1'!$B$569,0))</f>
        <v>2119311</v>
      </c>
      <c r="V102">
        <f>INDEX(Sheet2!C$2:'Sheet2'!C$569,MATCH($A102,Sheet2!$A$2:'Sheet2'!$A$531,0))</f>
        <v>24</v>
      </c>
      <c r="W102">
        <f>INDEX(Sheet2!G$2:'Sheet2'!G$569,MATCH($A102,Sheet2!$A$2:'Sheet2'!$A$531,0))</f>
        <v>23.6</v>
      </c>
      <c r="X102">
        <f>INDEX(Sheet2!M$2:'Sheet2'!M$569,MATCH($A102,Sheet2!$A$2:'Sheet2'!$A$531,0))</f>
        <v>2.1</v>
      </c>
      <c r="Y102">
        <f>ROUND(INDEX(Sheet2!Q$2:'Sheet2'!Q$569,MATCH($A102,Sheet2!$A$2:'Sheet2'!$A$531,0)),0)-1</f>
        <v>63</v>
      </c>
      <c r="Z102">
        <f>ROUND(INDEX(Sheet2!K$2:'Sheet2'!K$569,MATCH($A102,Sheet2!$A$2:'Sheet2'!$A$531,0)),0)</f>
        <v>45</v>
      </c>
      <c r="AA102">
        <f t="shared" si="21"/>
        <v>75</v>
      </c>
      <c r="AB102">
        <f>ROUND(INDEX(Sheet2!H$2:'Sheet2'!H$569,MATCH($A102,Sheet2!$A$2:'Sheet2'!$A$531,0)),0)</f>
        <v>8</v>
      </c>
      <c r="AC102">
        <f t="shared" si="22"/>
        <v>64</v>
      </c>
      <c r="AD102">
        <f t="shared" si="23"/>
        <v>70</v>
      </c>
      <c r="AE102">
        <f t="shared" si="24"/>
        <v>74</v>
      </c>
      <c r="AF102">
        <f t="shared" si="25"/>
        <v>-2</v>
      </c>
      <c r="AG102">
        <f t="shared" si="36"/>
        <v>4</v>
      </c>
      <c r="AH102">
        <f t="shared" si="26"/>
        <v>4</v>
      </c>
      <c r="AI102">
        <f t="shared" si="27"/>
        <v>4</v>
      </c>
      <c r="AJ102">
        <f t="shared" si="28"/>
        <v>76</v>
      </c>
      <c r="AK102">
        <f t="shared" si="29"/>
        <v>68</v>
      </c>
      <c r="AL102">
        <f t="shared" ca="1" si="30"/>
        <v>69.666666666666671</v>
      </c>
      <c r="AM102">
        <f t="shared" ca="1" si="31"/>
        <v>-2.3333333333333286</v>
      </c>
      <c r="AN102">
        <f>ROUND(INDEX(Sheet2!T$2:'Sheet2'!T$569,MATCH($A102,Sheet2!$A$2:'Sheet2'!$A$531,0)),0)</f>
        <v>4</v>
      </c>
      <c r="AO102">
        <f t="shared" si="32"/>
        <v>58</v>
      </c>
      <c r="AP102">
        <f t="shared" si="33"/>
        <v>58</v>
      </c>
      <c r="AQ102">
        <f>INDEX(Sheet2!N$2:'Sheet2'!N$569,MATCH($A102,Sheet2!$A$2:'Sheet2'!$A$531,0))</f>
        <v>28.9</v>
      </c>
      <c r="AR102">
        <f t="shared" si="34"/>
        <v>57.8</v>
      </c>
      <c r="AS102">
        <f t="shared" si="37"/>
        <v>64.8</v>
      </c>
      <c r="AT102">
        <f t="shared" ca="1" si="35"/>
        <v>67</v>
      </c>
      <c r="AU102">
        <f t="shared" ca="1" si="38"/>
        <v>65</v>
      </c>
      <c r="AV102">
        <f t="shared" ca="1" si="39"/>
        <v>65</v>
      </c>
      <c r="AW102">
        <f t="shared" ca="1" si="40"/>
        <v>65</v>
      </c>
      <c r="AX102">
        <f t="shared" ca="1" si="41"/>
        <v>65</v>
      </c>
    </row>
    <row r="103" spans="1:50" x14ac:dyDescent="0.3">
      <c r="A103" t="s">
        <v>357</v>
      </c>
      <c r="B103">
        <v>4</v>
      </c>
      <c r="C103" t="s">
        <v>3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83</v>
      </c>
      <c r="P103">
        <v>83</v>
      </c>
      <c r="Q103">
        <v>61</v>
      </c>
      <c r="R103">
        <v>91</v>
      </c>
      <c r="S103">
        <v>65</v>
      </c>
      <c r="T103">
        <f>INDEX(Sheet1!C$2:'Sheet1'!C$569,MATCH($A103,Sheet1!$B$2:'Sheet1'!$B$569,0))</f>
        <v>1</v>
      </c>
      <c r="U103">
        <f>INDEX(Sheet1!D$2:'Sheet1'!D$569,MATCH($A103,Sheet1!$B$2:'Sheet1'!$B$569,0))</f>
        <v>22900000</v>
      </c>
      <c r="V103">
        <f>INDEX(Sheet2!C$2:'Sheet2'!C$569,MATCH($A103,Sheet2!$A$2:'Sheet2'!$A$531,0))</f>
        <v>30</v>
      </c>
      <c r="W103">
        <f>INDEX(Sheet2!G$2:'Sheet2'!G$569,MATCH($A103,Sheet2!$A$2:'Sheet2'!$A$531,0))</f>
        <v>29.7</v>
      </c>
      <c r="X103">
        <f>INDEX(Sheet2!M$2:'Sheet2'!M$569,MATCH($A103,Sheet2!$A$2:'Sheet2'!$A$531,0))</f>
        <v>0</v>
      </c>
      <c r="Y103">
        <f>ROUND(INDEX(Sheet2!Q$2:'Sheet2'!Q$569,MATCH($A103,Sheet2!$A$2:'Sheet2'!$A$531,0)),0)-1</f>
        <v>70</v>
      </c>
      <c r="Z103">
        <f>ROUND(INDEX(Sheet2!K$2:'Sheet2'!K$569,MATCH($A103,Sheet2!$A$2:'Sheet2'!$A$531,0)),0)</f>
        <v>64</v>
      </c>
      <c r="AA103">
        <f t="shared" si="21"/>
        <v>98</v>
      </c>
      <c r="AB103">
        <f>ROUND(INDEX(Sheet2!H$2:'Sheet2'!H$569,MATCH($A103,Sheet2!$A$2:'Sheet2'!$A$531,0)),0)</f>
        <v>11</v>
      </c>
      <c r="AC103">
        <f t="shared" si="22"/>
        <v>72</v>
      </c>
      <c r="AD103">
        <f t="shared" si="23"/>
        <v>84</v>
      </c>
      <c r="AE103">
        <f t="shared" si="24"/>
        <v>82</v>
      </c>
      <c r="AF103">
        <f t="shared" si="25"/>
        <v>1</v>
      </c>
      <c r="AG103">
        <f t="shared" si="36"/>
        <v>7</v>
      </c>
      <c r="AH103">
        <f t="shared" si="26"/>
        <v>7</v>
      </c>
      <c r="AI103">
        <f t="shared" si="27"/>
        <v>7</v>
      </c>
      <c r="AJ103">
        <f t="shared" si="28"/>
        <v>90</v>
      </c>
      <c r="AK103">
        <f t="shared" si="29"/>
        <v>76</v>
      </c>
      <c r="AL103">
        <f t="shared" ca="1" si="30"/>
        <v>70.333333333333329</v>
      </c>
      <c r="AM103">
        <f t="shared" ca="1" si="31"/>
        <v>-12.666666666666671</v>
      </c>
      <c r="AN103">
        <f>ROUND(INDEX(Sheet2!T$2:'Sheet2'!T$569,MATCH($A103,Sheet2!$A$2:'Sheet2'!$A$531,0)),0)</f>
        <v>13</v>
      </c>
      <c r="AO103">
        <f t="shared" si="32"/>
        <v>99</v>
      </c>
      <c r="AP103">
        <f t="shared" si="33"/>
        <v>99</v>
      </c>
      <c r="AQ103">
        <f>INDEX(Sheet2!N$2:'Sheet2'!N$569,MATCH($A103,Sheet2!$A$2:'Sheet2'!$A$531,0))</f>
        <v>0</v>
      </c>
      <c r="AR103">
        <f t="shared" si="34"/>
        <v>0</v>
      </c>
      <c r="AS103">
        <f t="shared" si="37"/>
        <v>7</v>
      </c>
      <c r="AT103">
        <f t="shared" ca="1" si="35"/>
        <v>44</v>
      </c>
      <c r="AU103">
        <f t="shared" ca="1" si="38"/>
        <v>45</v>
      </c>
      <c r="AV103">
        <f t="shared" ca="1" si="39"/>
        <v>45</v>
      </c>
      <c r="AW103">
        <f t="shared" ca="1" si="40"/>
        <v>45</v>
      </c>
      <c r="AX103">
        <f t="shared" ca="1" si="41"/>
        <v>45</v>
      </c>
    </row>
    <row r="104" spans="1:50" x14ac:dyDescent="0.3">
      <c r="A104" t="s">
        <v>417</v>
      </c>
      <c r="B104">
        <v>0</v>
      </c>
      <c r="C104" t="s">
        <v>3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71</v>
      </c>
      <c r="R104">
        <v>50</v>
      </c>
      <c r="S104">
        <v>71</v>
      </c>
      <c r="T104">
        <f>INDEX(Sheet1!C$2:'Sheet1'!C$569,MATCH($A104,Sheet1!$B$2:'Sheet1'!$B$569,0))</f>
        <v>2</v>
      </c>
      <c r="U104">
        <f>INDEX(Sheet1!D$2:'Sheet1'!D$569,MATCH($A104,Sheet1!$B$2:'Sheet1'!$B$569,0))</f>
        <v>1182926</v>
      </c>
      <c r="V104">
        <f>INDEX(Sheet2!C$2:'Sheet2'!C$569,MATCH($A104,Sheet2!$A$2:'Sheet2'!$A$531,0))</f>
        <v>20</v>
      </c>
      <c r="W104">
        <f>INDEX(Sheet2!G$2:'Sheet2'!G$569,MATCH($A104,Sheet2!$A$2:'Sheet2'!$A$531,0))</f>
        <v>19.7</v>
      </c>
      <c r="X104">
        <f>INDEX(Sheet2!M$2:'Sheet2'!M$569,MATCH($A104,Sheet2!$A$2:'Sheet2'!$A$531,0))</f>
        <v>1.9</v>
      </c>
      <c r="Y104">
        <f>ROUND(INDEX(Sheet2!Q$2:'Sheet2'!Q$569,MATCH($A104,Sheet2!$A$2:'Sheet2'!$A$531,0)),0)-1</f>
        <v>74</v>
      </c>
      <c r="Z104">
        <f>ROUND(INDEX(Sheet2!K$2:'Sheet2'!K$569,MATCH($A104,Sheet2!$A$2:'Sheet2'!$A$531,0)),0)</f>
        <v>39</v>
      </c>
      <c r="AA104">
        <f t="shared" si="21"/>
        <v>68</v>
      </c>
      <c r="AB104">
        <f>ROUND(INDEX(Sheet2!H$2:'Sheet2'!H$569,MATCH($A104,Sheet2!$A$2:'Sheet2'!$A$531,0)),0)</f>
        <v>5</v>
      </c>
      <c r="AC104">
        <f t="shared" si="22"/>
        <v>55</v>
      </c>
      <c r="AD104">
        <f t="shared" si="23"/>
        <v>65</v>
      </c>
      <c r="AE104">
        <f t="shared" si="24"/>
        <v>77</v>
      </c>
      <c r="AF104">
        <f t="shared" si="25"/>
        <v>-6</v>
      </c>
      <c r="AG104">
        <f t="shared" si="36"/>
        <v>0</v>
      </c>
      <c r="AH104">
        <f t="shared" si="26"/>
        <v>0</v>
      </c>
      <c r="AI104">
        <f t="shared" si="27"/>
        <v>0</v>
      </c>
      <c r="AJ104">
        <f t="shared" si="28"/>
        <v>71</v>
      </c>
      <c r="AK104">
        <f t="shared" si="29"/>
        <v>71</v>
      </c>
      <c r="AL104">
        <f t="shared" ca="1" si="30"/>
        <v>70</v>
      </c>
      <c r="AM104">
        <f t="shared" ca="1" si="31"/>
        <v>-1</v>
      </c>
      <c r="AN104">
        <f>ROUND(INDEX(Sheet2!T$2:'Sheet2'!T$569,MATCH($A104,Sheet2!$A$2:'Sheet2'!$A$531,0)),0)</f>
        <v>3</v>
      </c>
      <c r="AO104">
        <f t="shared" si="32"/>
        <v>54</v>
      </c>
      <c r="AP104">
        <f t="shared" si="33"/>
        <v>54</v>
      </c>
      <c r="AQ104">
        <f>INDEX(Sheet2!N$2:'Sheet2'!N$569,MATCH($A104,Sheet2!$A$2:'Sheet2'!$A$531,0))</f>
        <v>30.5</v>
      </c>
      <c r="AR104">
        <f t="shared" si="34"/>
        <v>61</v>
      </c>
      <c r="AS104">
        <f t="shared" si="37"/>
        <v>68</v>
      </c>
      <c r="AT104">
        <f t="shared" ca="1" si="35"/>
        <v>71</v>
      </c>
      <c r="AU104">
        <f t="shared" ca="1" si="38"/>
        <v>68</v>
      </c>
      <c r="AV104">
        <f t="shared" ca="1" si="39"/>
        <v>68</v>
      </c>
      <c r="AW104">
        <f t="shared" ca="1" si="40"/>
        <v>68</v>
      </c>
      <c r="AX104">
        <f t="shared" ca="1" si="41"/>
        <v>68</v>
      </c>
    </row>
    <row r="105" spans="1:50" x14ac:dyDescent="0.3">
      <c r="A105" t="s">
        <v>480</v>
      </c>
      <c r="B105">
        <v>0</v>
      </c>
      <c r="C105" t="s">
        <v>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52</v>
      </c>
      <c r="S105">
        <v>78</v>
      </c>
      <c r="T105">
        <f>INDEX(Sheet1!C$2:'Sheet1'!C$569,MATCH($A105,Sheet1!$B$2:'Sheet1'!$B$569,0))</f>
        <v>2</v>
      </c>
      <c r="U105">
        <f>INDEX(Sheet1!D$2:'Sheet1'!D$569,MATCH($A105,Sheet1!$B$2:'Sheet1'!$B$569,0))</f>
        <v>1933343</v>
      </c>
      <c r="V105" t="e">
        <f>INDEX(Sheet2!C$2:'Sheet2'!C$569,MATCH($A105,Sheet2!$A$2:'Sheet2'!$A$531,0))</f>
        <v>#N/A</v>
      </c>
      <c r="W105" t="e">
        <f>INDEX(Sheet2!G$2:'Sheet2'!G$569,MATCH($A105,Sheet2!$A$2:'Sheet2'!$A$531,0))</f>
        <v>#N/A</v>
      </c>
      <c r="X105" t="e">
        <f>INDEX(Sheet2!M$2:'Sheet2'!M$569,MATCH($A105,Sheet2!$A$2:'Sheet2'!$A$531,0))</f>
        <v>#N/A</v>
      </c>
      <c r="Y105" t="e">
        <f>ROUND(INDEX(Sheet2!Q$2:'Sheet2'!Q$569,MATCH($A105,Sheet2!$A$2:'Sheet2'!$A$531,0)),0)-1</f>
        <v>#N/A</v>
      </c>
      <c r="Z105" t="e">
        <f>ROUND(INDEX(Sheet2!K$2:'Sheet2'!K$569,MATCH($A105,Sheet2!$A$2:'Sheet2'!$A$531,0)),0)</f>
        <v>#N/A</v>
      </c>
      <c r="AA105" t="e">
        <f t="shared" si="21"/>
        <v>#N/A</v>
      </c>
      <c r="AB105" t="e">
        <f>ROUND(INDEX(Sheet2!H$2:'Sheet2'!H$569,MATCH($A105,Sheet2!$A$2:'Sheet2'!$A$531,0)),0)</f>
        <v>#N/A</v>
      </c>
      <c r="AC105" t="e">
        <f t="shared" si="22"/>
        <v>#N/A</v>
      </c>
      <c r="AD105" t="e">
        <f t="shared" si="23"/>
        <v>#N/A</v>
      </c>
      <c r="AE105" t="e">
        <f t="shared" si="24"/>
        <v>#N/A</v>
      </c>
      <c r="AF105" t="e">
        <f t="shared" si="25"/>
        <v>#N/A</v>
      </c>
      <c r="AG105" t="e">
        <f t="shared" si="36"/>
        <v>#N/A</v>
      </c>
      <c r="AH105" t="e">
        <f t="shared" si="26"/>
        <v>#N/A</v>
      </c>
      <c r="AI105" t="e">
        <f t="shared" si="27"/>
        <v>#N/A</v>
      </c>
      <c r="AJ105" t="e">
        <f t="shared" si="28"/>
        <v>#N/A</v>
      </c>
      <c r="AK105" t="e">
        <f t="shared" si="29"/>
        <v>#N/A</v>
      </c>
      <c r="AL105" t="e">
        <f t="shared" ca="1" si="30"/>
        <v>#N/A</v>
      </c>
      <c r="AM105" t="e">
        <f t="shared" ca="1" si="31"/>
        <v>#N/A</v>
      </c>
      <c r="AN105" t="e">
        <f>ROUND(INDEX(Sheet2!T$2:'Sheet2'!T$569,MATCH($A105,Sheet2!$A$2:'Sheet2'!$A$531,0)),0)</f>
        <v>#N/A</v>
      </c>
      <c r="AO105" t="e">
        <f t="shared" si="32"/>
        <v>#N/A</v>
      </c>
      <c r="AP105" t="e">
        <f t="shared" si="33"/>
        <v>#N/A</v>
      </c>
      <c r="AQ105" t="e">
        <f>INDEX(Sheet2!N$2:'Sheet2'!N$569,MATCH($A105,Sheet2!$A$2:'Sheet2'!$A$531,0))</f>
        <v>#N/A</v>
      </c>
      <c r="AR105" t="e">
        <f t="shared" si="34"/>
        <v>#N/A</v>
      </c>
      <c r="AS105" t="e">
        <f t="shared" si="37"/>
        <v>#N/A</v>
      </c>
      <c r="AT105" t="e">
        <f t="shared" ca="1" si="35"/>
        <v>#N/A</v>
      </c>
      <c r="AU105" t="e">
        <f t="shared" ca="1" si="38"/>
        <v>#N/A</v>
      </c>
      <c r="AV105" t="e">
        <f t="shared" ca="1" si="39"/>
        <v>#N/A</v>
      </c>
      <c r="AW105">
        <f t="shared" ca="1" si="40"/>
        <v>78</v>
      </c>
      <c r="AX105">
        <f t="shared" ca="1" si="41"/>
        <v>78</v>
      </c>
    </row>
    <row r="106" spans="1:50" x14ac:dyDescent="0.3">
      <c r="A106" t="s">
        <v>281</v>
      </c>
      <c r="B106">
        <v>0</v>
      </c>
      <c r="C106" t="s">
        <v>3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76</v>
      </c>
      <c r="P106">
        <v>76</v>
      </c>
      <c r="Q106">
        <v>76</v>
      </c>
      <c r="R106">
        <v>52</v>
      </c>
      <c r="S106">
        <v>76</v>
      </c>
      <c r="T106">
        <f>INDEX(Sheet1!C$2:'Sheet1'!C$569,MATCH($A106,Sheet1!$B$2:'Sheet1'!$B$569,0))</f>
        <v>1</v>
      </c>
      <c r="U106">
        <f>INDEX(Sheet1!D$2:'Sheet1'!D$569,MATCH($A106,Sheet1!$B$2:'Sheet1'!$B$569,0))</f>
        <v>2536898</v>
      </c>
      <c r="V106">
        <f>INDEX(Sheet2!C$2:'Sheet2'!C$569,MATCH($A106,Sheet2!$A$2:'Sheet2'!$A$531,0))</f>
        <v>26</v>
      </c>
      <c r="W106">
        <f>INDEX(Sheet2!G$2:'Sheet2'!G$569,MATCH($A106,Sheet2!$A$2:'Sheet2'!$A$531,0))</f>
        <v>22.6</v>
      </c>
      <c r="X106">
        <f>INDEX(Sheet2!M$2:'Sheet2'!M$569,MATCH($A106,Sheet2!$A$2:'Sheet2'!$A$531,0))</f>
        <v>2.2000000000000002</v>
      </c>
      <c r="Y106">
        <f>ROUND(INDEX(Sheet2!Q$2:'Sheet2'!Q$569,MATCH($A106,Sheet2!$A$2:'Sheet2'!$A$531,0)),0)-1</f>
        <v>78</v>
      </c>
      <c r="Z106">
        <f>ROUND(INDEX(Sheet2!K$2:'Sheet2'!K$569,MATCH($A106,Sheet2!$A$2:'Sheet2'!$A$531,0)),0)</f>
        <v>43</v>
      </c>
      <c r="AA106">
        <f t="shared" si="21"/>
        <v>73</v>
      </c>
      <c r="AB106">
        <f>ROUND(INDEX(Sheet2!H$2:'Sheet2'!H$569,MATCH($A106,Sheet2!$A$2:'Sheet2'!$A$531,0)),0)</f>
        <v>9</v>
      </c>
      <c r="AC106">
        <f t="shared" si="22"/>
        <v>67</v>
      </c>
      <c r="AD106">
        <f t="shared" si="23"/>
        <v>72</v>
      </c>
      <c r="AE106">
        <f t="shared" si="24"/>
        <v>80</v>
      </c>
      <c r="AF106">
        <f t="shared" si="25"/>
        <v>-4</v>
      </c>
      <c r="AG106">
        <f t="shared" si="36"/>
        <v>2</v>
      </c>
      <c r="AH106">
        <f t="shared" si="26"/>
        <v>2</v>
      </c>
      <c r="AI106">
        <f t="shared" si="27"/>
        <v>2</v>
      </c>
      <c r="AJ106">
        <f t="shared" si="28"/>
        <v>78</v>
      </c>
      <c r="AK106">
        <f t="shared" si="29"/>
        <v>74</v>
      </c>
      <c r="AL106">
        <f t="shared" ca="1" si="30"/>
        <v>73</v>
      </c>
      <c r="AM106">
        <f t="shared" ca="1" si="31"/>
        <v>-3</v>
      </c>
      <c r="AN106">
        <f>ROUND(INDEX(Sheet2!T$2:'Sheet2'!T$569,MATCH($A106,Sheet2!$A$2:'Sheet2'!$A$531,0)),0)</f>
        <v>4</v>
      </c>
      <c r="AO106">
        <f t="shared" si="32"/>
        <v>58</v>
      </c>
      <c r="AP106">
        <f t="shared" si="33"/>
        <v>58</v>
      </c>
      <c r="AQ106">
        <f>INDEX(Sheet2!N$2:'Sheet2'!N$569,MATCH($A106,Sheet2!$A$2:'Sheet2'!$A$531,0))</f>
        <v>29.8</v>
      </c>
      <c r="AR106">
        <f t="shared" si="34"/>
        <v>59.6</v>
      </c>
      <c r="AS106">
        <f t="shared" si="37"/>
        <v>66.599999999999994</v>
      </c>
      <c r="AT106">
        <f t="shared" ca="1" si="35"/>
        <v>76</v>
      </c>
      <c r="AU106">
        <f t="shared" ca="1" si="38"/>
        <v>67</v>
      </c>
      <c r="AV106">
        <f t="shared" ca="1" si="39"/>
        <v>67</v>
      </c>
      <c r="AW106">
        <f t="shared" ca="1" si="40"/>
        <v>67</v>
      </c>
      <c r="AX106">
        <f t="shared" ca="1" si="41"/>
        <v>67</v>
      </c>
    </row>
    <row r="107" spans="1:50" x14ac:dyDescent="0.3">
      <c r="A107" t="s">
        <v>467</v>
      </c>
      <c r="B107">
        <v>1</v>
      </c>
      <c r="C107" t="s">
        <v>3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87</v>
      </c>
      <c r="P107">
        <v>87</v>
      </c>
      <c r="Q107">
        <v>87</v>
      </c>
      <c r="R107">
        <v>55</v>
      </c>
      <c r="S107">
        <v>87</v>
      </c>
      <c r="T107">
        <f>INDEX(Sheet1!C$2:'Sheet1'!C$569,MATCH($A107,Sheet1!$B$2:'Sheet1'!$B$569,0))</f>
        <v>3</v>
      </c>
      <c r="U107">
        <f>INDEX(Sheet1!D$2:'Sheet1'!D$569,MATCH($A107,Sheet1!$B$2:'Sheet1'!$B$569,0))</f>
        <v>18493316.666666668</v>
      </c>
      <c r="V107">
        <f>INDEX(Sheet2!C$2:'Sheet2'!C$569,MATCH($A107,Sheet2!$A$2:'Sheet2'!$A$531,0))</f>
        <v>29</v>
      </c>
      <c r="W107">
        <f>INDEX(Sheet2!G$2:'Sheet2'!G$569,MATCH($A107,Sheet2!$A$2:'Sheet2'!$A$531,0))</f>
        <v>34.9</v>
      </c>
      <c r="X107">
        <f>INDEX(Sheet2!M$2:'Sheet2'!M$569,MATCH($A107,Sheet2!$A$2:'Sheet2'!$A$531,0))</f>
        <v>0.6</v>
      </c>
      <c r="Y107">
        <f>ROUND(INDEX(Sheet2!Q$2:'Sheet2'!Q$569,MATCH($A107,Sheet2!$A$2:'Sheet2'!$A$531,0)),0)-1</f>
        <v>82</v>
      </c>
      <c r="Z107">
        <f>ROUND(INDEX(Sheet2!K$2:'Sheet2'!K$569,MATCH($A107,Sheet2!$A$2:'Sheet2'!$A$531,0)),0)</f>
        <v>48</v>
      </c>
      <c r="AA107">
        <f t="shared" si="21"/>
        <v>79</v>
      </c>
      <c r="AB107">
        <f>ROUND(INDEX(Sheet2!H$2:'Sheet2'!H$569,MATCH($A107,Sheet2!$A$2:'Sheet2'!$A$531,0)),0)</f>
        <v>21</v>
      </c>
      <c r="AC107">
        <f t="shared" si="22"/>
        <v>102</v>
      </c>
      <c r="AD107">
        <f t="shared" si="23"/>
        <v>89</v>
      </c>
      <c r="AE107">
        <f t="shared" si="24"/>
        <v>85</v>
      </c>
      <c r="AF107">
        <f t="shared" si="25"/>
        <v>2</v>
      </c>
      <c r="AG107">
        <f t="shared" si="36"/>
        <v>8</v>
      </c>
      <c r="AH107">
        <f t="shared" si="26"/>
        <v>8</v>
      </c>
      <c r="AI107">
        <f t="shared" si="27"/>
        <v>8</v>
      </c>
      <c r="AJ107">
        <f t="shared" si="28"/>
        <v>95</v>
      </c>
      <c r="AK107">
        <f t="shared" si="29"/>
        <v>79</v>
      </c>
      <c r="AL107">
        <f t="shared" ca="1" si="30"/>
        <v>70.666666666666671</v>
      </c>
      <c r="AM107">
        <f t="shared" ca="1" si="31"/>
        <v>-16.333333333333329</v>
      </c>
      <c r="AN107">
        <f>ROUND(INDEX(Sheet2!T$2:'Sheet2'!T$569,MATCH($A107,Sheet2!$A$2:'Sheet2'!$A$531,0)),0)</f>
        <v>6</v>
      </c>
      <c r="AO107">
        <f t="shared" si="32"/>
        <v>67</v>
      </c>
      <c r="AP107">
        <f t="shared" si="33"/>
        <v>67</v>
      </c>
      <c r="AQ107">
        <f>INDEX(Sheet2!N$2:'Sheet2'!N$569,MATCH($A107,Sheet2!$A$2:'Sheet2'!$A$531,0))</f>
        <v>15.6</v>
      </c>
      <c r="AR107">
        <f t="shared" si="34"/>
        <v>31.2</v>
      </c>
      <c r="AS107">
        <f t="shared" si="37"/>
        <v>38.200000000000003</v>
      </c>
      <c r="AT107">
        <f t="shared" ca="1" si="35"/>
        <v>87</v>
      </c>
      <c r="AU107">
        <f t="shared" ca="1" si="38"/>
        <v>38</v>
      </c>
      <c r="AV107">
        <f t="shared" ca="1" si="39"/>
        <v>38</v>
      </c>
      <c r="AW107">
        <f t="shared" ca="1" si="40"/>
        <v>38</v>
      </c>
      <c r="AX107">
        <f t="shared" ca="1" si="41"/>
        <v>40</v>
      </c>
    </row>
    <row r="108" spans="1:50" x14ac:dyDescent="0.3">
      <c r="A108" t="s">
        <v>185</v>
      </c>
      <c r="B108">
        <v>4</v>
      </c>
      <c r="C108" t="s">
        <v>3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86</v>
      </c>
      <c r="P108">
        <v>86</v>
      </c>
      <c r="Q108">
        <v>63</v>
      </c>
      <c r="R108">
        <v>92</v>
      </c>
      <c r="S108">
        <v>67</v>
      </c>
      <c r="T108">
        <f>INDEX(Sheet1!C$2:'Sheet1'!C$569,MATCH($A108,Sheet1!$B$2:'Sheet1'!$B$569,0))</f>
        <v>1</v>
      </c>
      <c r="U108">
        <f>INDEX(Sheet1!D$2:'Sheet1'!D$569,MATCH($A108,Sheet1!$B$2:'Sheet1'!$B$569,0))</f>
        <v>5337000</v>
      </c>
      <c r="V108">
        <f>INDEX(Sheet2!C$2:'Sheet2'!C$569,MATCH($A108,Sheet2!$A$2:'Sheet2'!$A$531,0))</f>
        <v>28</v>
      </c>
      <c r="W108">
        <f>INDEX(Sheet2!G$2:'Sheet2'!G$569,MATCH($A108,Sheet2!$A$2:'Sheet2'!$A$531,0))</f>
        <v>25.7</v>
      </c>
      <c r="X108">
        <f>INDEX(Sheet2!M$2:'Sheet2'!M$569,MATCH($A108,Sheet2!$A$2:'Sheet2'!$A$531,0))</f>
        <v>3.2</v>
      </c>
      <c r="Y108">
        <f>ROUND(INDEX(Sheet2!Q$2:'Sheet2'!Q$569,MATCH($A108,Sheet2!$A$2:'Sheet2'!$A$531,0)),0)-1</f>
        <v>73</v>
      </c>
      <c r="Z108">
        <f>ROUND(INDEX(Sheet2!K$2:'Sheet2'!K$569,MATCH($A108,Sheet2!$A$2:'Sheet2'!$A$531,0)),0)</f>
        <v>48</v>
      </c>
      <c r="AA108">
        <f t="shared" si="21"/>
        <v>79</v>
      </c>
      <c r="AB108">
        <f>ROUND(INDEX(Sheet2!H$2:'Sheet2'!H$569,MATCH($A108,Sheet2!$A$2:'Sheet2'!$A$531,0)),0)</f>
        <v>16</v>
      </c>
      <c r="AC108">
        <f t="shared" si="22"/>
        <v>87</v>
      </c>
      <c r="AD108">
        <f t="shared" si="23"/>
        <v>84</v>
      </c>
      <c r="AE108">
        <f t="shared" si="24"/>
        <v>88</v>
      </c>
      <c r="AF108">
        <f t="shared" si="25"/>
        <v>-2</v>
      </c>
      <c r="AG108">
        <f t="shared" si="36"/>
        <v>4</v>
      </c>
      <c r="AH108">
        <f t="shared" si="26"/>
        <v>4</v>
      </c>
      <c r="AI108">
        <f t="shared" si="27"/>
        <v>4</v>
      </c>
      <c r="AJ108">
        <f t="shared" si="28"/>
        <v>90</v>
      </c>
      <c r="AK108">
        <f t="shared" si="29"/>
        <v>82</v>
      </c>
      <c r="AL108">
        <f t="shared" ca="1" si="30"/>
        <v>78</v>
      </c>
      <c r="AM108">
        <f t="shared" ca="1" si="31"/>
        <v>-8</v>
      </c>
      <c r="AN108">
        <f>ROUND(INDEX(Sheet2!T$2:'Sheet2'!T$569,MATCH($A108,Sheet2!$A$2:'Sheet2'!$A$531,0)),0)</f>
        <v>8</v>
      </c>
      <c r="AO108">
        <f t="shared" si="32"/>
        <v>76</v>
      </c>
      <c r="AP108">
        <f t="shared" si="33"/>
        <v>76</v>
      </c>
      <c r="AQ108">
        <f>INDEX(Sheet2!N$2:'Sheet2'!N$569,MATCH($A108,Sheet2!$A$2:'Sheet2'!$A$531,0))</f>
        <v>27.4</v>
      </c>
      <c r="AR108">
        <f t="shared" si="34"/>
        <v>54.8</v>
      </c>
      <c r="AS108">
        <f t="shared" si="37"/>
        <v>61.8</v>
      </c>
      <c r="AT108">
        <f t="shared" ca="1" si="35"/>
        <v>63</v>
      </c>
      <c r="AU108">
        <f t="shared" ca="1" si="38"/>
        <v>62</v>
      </c>
      <c r="AV108">
        <f t="shared" ca="1" si="39"/>
        <v>62</v>
      </c>
      <c r="AW108">
        <f t="shared" ca="1" si="40"/>
        <v>62</v>
      </c>
      <c r="AX108">
        <f t="shared" ca="1" si="41"/>
        <v>62</v>
      </c>
    </row>
    <row r="109" spans="1:50" x14ac:dyDescent="0.3">
      <c r="A109" t="s">
        <v>52</v>
      </c>
      <c r="B109">
        <v>2</v>
      </c>
      <c r="C109" t="s">
        <v>3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77</v>
      </c>
      <c r="P109">
        <v>77</v>
      </c>
      <c r="Q109">
        <v>71</v>
      </c>
      <c r="R109">
        <v>67</v>
      </c>
      <c r="S109">
        <v>71</v>
      </c>
      <c r="T109">
        <f>INDEX(Sheet1!C$2:'Sheet1'!C$569,MATCH($A109,Sheet1!$B$2:'Sheet1'!$B$569,0))</f>
        <v>1</v>
      </c>
      <c r="U109">
        <f>INDEX(Sheet1!D$2:'Sheet1'!D$569,MATCH($A109,Sheet1!$B$2:'Sheet1'!$B$569,0))</f>
        <v>15400000</v>
      </c>
      <c r="V109">
        <f>INDEX(Sheet2!C$2:'Sheet2'!C$569,MATCH($A109,Sheet2!$A$2:'Sheet2'!$A$531,0))</f>
        <v>32</v>
      </c>
      <c r="W109">
        <f>INDEX(Sheet2!G$2:'Sheet2'!G$569,MATCH($A109,Sheet2!$A$2:'Sheet2'!$A$531,0))</f>
        <v>25.4</v>
      </c>
      <c r="X109">
        <f>INDEX(Sheet2!M$2:'Sheet2'!M$569,MATCH($A109,Sheet2!$A$2:'Sheet2'!$A$531,0))</f>
        <v>4.5999999999999996</v>
      </c>
      <c r="Y109">
        <f>ROUND(INDEX(Sheet2!Q$2:'Sheet2'!Q$569,MATCH($A109,Sheet2!$A$2:'Sheet2'!$A$531,0)),0)-1</f>
        <v>75</v>
      </c>
      <c r="Z109">
        <f>ROUND(INDEX(Sheet2!K$2:'Sheet2'!K$569,MATCH($A109,Sheet2!$A$2:'Sheet2'!$A$531,0)),0)</f>
        <v>40</v>
      </c>
      <c r="AA109">
        <f t="shared" si="21"/>
        <v>70</v>
      </c>
      <c r="AB109">
        <f>ROUND(INDEX(Sheet2!H$2:'Sheet2'!H$569,MATCH($A109,Sheet2!$A$2:'Sheet2'!$A$531,0)),0)</f>
        <v>11</v>
      </c>
      <c r="AC109">
        <f t="shared" si="22"/>
        <v>72</v>
      </c>
      <c r="AD109">
        <f t="shared" si="23"/>
        <v>73</v>
      </c>
      <c r="AE109">
        <f t="shared" si="24"/>
        <v>81</v>
      </c>
      <c r="AF109">
        <f t="shared" si="25"/>
        <v>-4</v>
      </c>
      <c r="AG109">
        <f t="shared" si="36"/>
        <v>2</v>
      </c>
      <c r="AH109">
        <f t="shared" si="26"/>
        <v>2</v>
      </c>
      <c r="AI109">
        <f t="shared" si="27"/>
        <v>2</v>
      </c>
      <c r="AJ109">
        <f t="shared" si="28"/>
        <v>79</v>
      </c>
      <c r="AK109">
        <f t="shared" si="29"/>
        <v>75</v>
      </c>
      <c r="AL109">
        <f t="shared" ca="1" si="30"/>
        <v>76.333333333333329</v>
      </c>
      <c r="AM109">
        <f t="shared" ca="1" si="31"/>
        <v>-0.6666666666666714</v>
      </c>
      <c r="AN109">
        <f>ROUND(INDEX(Sheet2!T$2:'Sheet2'!T$569,MATCH($A109,Sheet2!$A$2:'Sheet2'!$A$531,0)),0)</f>
        <v>5</v>
      </c>
      <c r="AO109">
        <f t="shared" si="32"/>
        <v>63</v>
      </c>
      <c r="AP109">
        <f t="shared" si="33"/>
        <v>63</v>
      </c>
      <c r="AQ109">
        <f>INDEX(Sheet2!N$2:'Sheet2'!N$569,MATCH($A109,Sheet2!$A$2:'Sheet2'!$A$531,0))</f>
        <v>34.200000000000003</v>
      </c>
      <c r="AR109">
        <f t="shared" si="34"/>
        <v>68.400000000000006</v>
      </c>
      <c r="AS109">
        <f t="shared" si="37"/>
        <v>75.400000000000006</v>
      </c>
      <c r="AT109">
        <f t="shared" ca="1" si="35"/>
        <v>71</v>
      </c>
      <c r="AU109">
        <f t="shared" ca="1" si="38"/>
        <v>75</v>
      </c>
      <c r="AV109">
        <f t="shared" ca="1" si="39"/>
        <v>75</v>
      </c>
      <c r="AW109">
        <f t="shared" ca="1" si="40"/>
        <v>75</v>
      </c>
      <c r="AX109">
        <f t="shared" ca="1" si="41"/>
        <v>75</v>
      </c>
    </row>
    <row r="110" spans="1:50" x14ac:dyDescent="0.3">
      <c r="A110" t="s">
        <v>99</v>
      </c>
      <c r="B110">
        <v>2</v>
      </c>
      <c r="C110" t="s">
        <v>3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66</v>
      </c>
      <c r="P110">
        <v>66</v>
      </c>
      <c r="Q110">
        <v>62</v>
      </c>
      <c r="R110">
        <v>63</v>
      </c>
      <c r="S110">
        <v>62</v>
      </c>
      <c r="T110" t="e">
        <f>INDEX(Sheet1!C$2:'Sheet1'!C$569,MATCH($A110,Sheet1!$B$2:'Sheet1'!$B$569,0))</f>
        <v>#N/A</v>
      </c>
      <c r="U110" t="e">
        <f>INDEX(Sheet1!D$2:'Sheet1'!D$569,MATCH($A110,Sheet1!$B$2:'Sheet1'!$B$569,0))</f>
        <v>#N/A</v>
      </c>
      <c r="V110">
        <f>INDEX(Sheet2!C$2:'Sheet2'!C$569,MATCH($A110,Sheet2!$A$2:'Sheet2'!$A$531,0))</f>
        <v>22</v>
      </c>
      <c r="W110">
        <f>INDEX(Sheet2!G$2:'Sheet2'!G$569,MATCH($A110,Sheet2!$A$2:'Sheet2'!$A$531,0))</f>
        <v>10.199999999999999</v>
      </c>
      <c r="X110">
        <f>INDEX(Sheet2!M$2:'Sheet2'!M$569,MATCH($A110,Sheet2!$A$2:'Sheet2'!$A$531,0))</f>
        <v>1.2</v>
      </c>
      <c r="Y110">
        <f>ROUND(INDEX(Sheet2!Q$2:'Sheet2'!Q$569,MATCH($A110,Sheet2!$A$2:'Sheet2'!$A$531,0)),0)-1</f>
        <v>99</v>
      </c>
      <c r="Z110">
        <f>ROUND(INDEX(Sheet2!K$2:'Sheet2'!K$569,MATCH($A110,Sheet2!$A$2:'Sheet2'!$A$531,0)),0)</f>
        <v>31</v>
      </c>
      <c r="AA110">
        <f t="shared" si="21"/>
        <v>59</v>
      </c>
      <c r="AB110">
        <f>ROUND(INDEX(Sheet2!H$2:'Sheet2'!H$569,MATCH($A110,Sheet2!$A$2:'Sheet2'!$A$531,0)),0)</f>
        <v>2</v>
      </c>
      <c r="AC110">
        <f t="shared" si="22"/>
        <v>46</v>
      </c>
      <c r="AD110">
        <f t="shared" si="23"/>
        <v>57</v>
      </c>
      <c r="AE110">
        <f t="shared" si="24"/>
        <v>75</v>
      </c>
      <c r="AF110">
        <f t="shared" si="25"/>
        <v>-9</v>
      </c>
      <c r="AG110">
        <f t="shared" si="36"/>
        <v>-3</v>
      </c>
      <c r="AH110">
        <f t="shared" si="26"/>
        <v>-3</v>
      </c>
      <c r="AI110">
        <f t="shared" si="27"/>
        <v>-3</v>
      </c>
      <c r="AJ110">
        <f t="shared" si="28"/>
        <v>63</v>
      </c>
      <c r="AK110">
        <f t="shared" si="29"/>
        <v>69</v>
      </c>
      <c r="AL110">
        <f t="shared" ca="1" si="30"/>
        <v>63.666666666666664</v>
      </c>
      <c r="AM110">
        <f t="shared" ca="1" si="31"/>
        <v>-2.3333333333333357</v>
      </c>
      <c r="AN110">
        <f>ROUND(INDEX(Sheet2!T$2:'Sheet2'!T$569,MATCH($A110,Sheet2!$A$2:'Sheet2'!$A$531,0)),0)</f>
        <v>1</v>
      </c>
      <c r="AO110">
        <f t="shared" si="32"/>
        <v>45</v>
      </c>
      <c r="AP110">
        <f t="shared" si="33"/>
        <v>45</v>
      </c>
      <c r="AQ110">
        <f>INDEX(Sheet2!N$2:'Sheet2'!N$569,MATCH($A110,Sheet2!$A$2:'Sheet2'!$A$531,0))</f>
        <v>26.1</v>
      </c>
      <c r="AR110">
        <f t="shared" si="34"/>
        <v>52.2</v>
      </c>
      <c r="AS110">
        <f t="shared" si="37"/>
        <v>59.2</v>
      </c>
      <c r="AT110">
        <f t="shared" ca="1" si="35"/>
        <v>62</v>
      </c>
      <c r="AU110">
        <f t="shared" ca="1" si="38"/>
        <v>59</v>
      </c>
      <c r="AV110">
        <f t="shared" ca="1" si="39"/>
        <v>59</v>
      </c>
      <c r="AW110">
        <f t="shared" ca="1" si="40"/>
        <v>59</v>
      </c>
      <c r="AX110">
        <f t="shared" ca="1" si="41"/>
        <v>59</v>
      </c>
    </row>
    <row r="111" spans="1:50" x14ac:dyDescent="0.3">
      <c r="A111" t="s">
        <v>378</v>
      </c>
      <c r="B111">
        <v>0</v>
      </c>
      <c r="C111" t="s">
        <v>3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77</v>
      </c>
      <c r="P111">
        <v>77</v>
      </c>
      <c r="Q111">
        <v>77</v>
      </c>
      <c r="R111">
        <v>52</v>
      </c>
      <c r="S111">
        <v>77</v>
      </c>
      <c r="T111">
        <f>INDEX(Sheet1!C$2:'Sheet1'!C$569,MATCH($A111,Sheet1!$B$2:'Sheet1'!$B$569,0))</f>
        <v>3</v>
      </c>
      <c r="U111">
        <f>INDEX(Sheet1!D$2:'Sheet1'!D$569,MATCH($A111,Sheet1!$B$2:'Sheet1'!$B$569,0))</f>
        <v>15500000</v>
      </c>
      <c r="V111">
        <f>INDEX(Sheet2!C$2:'Sheet2'!C$569,MATCH($A111,Sheet2!$A$2:'Sheet2'!$A$531,0))</f>
        <v>25</v>
      </c>
      <c r="W111">
        <f>INDEX(Sheet2!G$2:'Sheet2'!G$569,MATCH($A111,Sheet2!$A$2:'Sheet2'!$A$531,0))</f>
        <v>29.3</v>
      </c>
      <c r="X111">
        <f>INDEX(Sheet2!M$2:'Sheet2'!M$569,MATCH($A111,Sheet2!$A$2:'Sheet2'!$A$531,0))</f>
        <v>4.5999999999999996</v>
      </c>
      <c r="Y111">
        <f>ROUND(INDEX(Sheet2!Q$2:'Sheet2'!Q$569,MATCH($A111,Sheet2!$A$2:'Sheet2'!$A$531,0)),0)-1</f>
        <v>81</v>
      </c>
      <c r="Z111">
        <f>ROUND(INDEX(Sheet2!K$2:'Sheet2'!K$569,MATCH($A111,Sheet2!$A$2:'Sheet2'!$A$531,0)),0)</f>
        <v>41</v>
      </c>
      <c r="AA111">
        <f t="shared" si="21"/>
        <v>71</v>
      </c>
      <c r="AB111">
        <f>ROUND(INDEX(Sheet2!H$2:'Sheet2'!H$569,MATCH($A111,Sheet2!$A$2:'Sheet2'!$A$531,0)),0)</f>
        <v>16</v>
      </c>
      <c r="AC111">
        <f t="shared" si="22"/>
        <v>87</v>
      </c>
      <c r="AD111">
        <f t="shared" si="23"/>
        <v>78</v>
      </c>
      <c r="AE111">
        <f t="shared" si="24"/>
        <v>76</v>
      </c>
      <c r="AF111">
        <f t="shared" si="25"/>
        <v>1</v>
      </c>
      <c r="AG111">
        <f t="shared" si="36"/>
        <v>7</v>
      </c>
      <c r="AH111">
        <f t="shared" si="26"/>
        <v>7</v>
      </c>
      <c r="AI111">
        <f t="shared" si="27"/>
        <v>7</v>
      </c>
      <c r="AJ111">
        <f t="shared" si="28"/>
        <v>84</v>
      </c>
      <c r="AK111">
        <f t="shared" si="29"/>
        <v>70</v>
      </c>
      <c r="AL111">
        <f t="shared" ca="1" si="30"/>
        <v>76.333333333333329</v>
      </c>
      <c r="AM111">
        <f t="shared" ca="1" si="31"/>
        <v>-0.6666666666666714</v>
      </c>
      <c r="AN111">
        <f>ROUND(INDEX(Sheet2!T$2:'Sheet2'!T$569,MATCH($A111,Sheet2!$A$2:'Sheet2'!$A$531,0)),0)</f>
        <v>4</v>
      </c>
      <c r="AO111">
        <f t="shared" si="32"/>
        <v>58</v>
      </c>
      <c r="AP111">
        <f t="shared" si="33"/>
        <v>58</v>
      </c>
      <c r="AQ111">
        <f>INDEX(Sheet2!N$2:'Sheet2'!N$569,MATCH($A111,Sheet2!$A$2:'Sheet2'!$A$531,0))</f>
        <v>34.1</v>
      </c>
      <c r="AR111">
        <f t="shared" si="34"/>
        <v>68.2</v>
      </c>
      <c r="AS111">
        <f t="shared" si="37"/>
        <v>75.2</v>
      </c>
      <c r="AT111">
        <f t="shared" ca="1" si="35"/>
        <v>77</v>
      </c>
      <c r="AU111">
        <f t="shared" ca="1" si="38"/>
        <v>75</v>
      </c>
      <c r="AV111">
        <f t="shared" ca="1" si="39"/>
        <v>75</v>
      </c>
      <c r="AW111">
        <f t="shared" ca="1" si="40"/>
        <v>75</v>
      </c>
      <c r="AX111">
        <f t="shared" ca="1" si="41"/>
        <v>75</v>
      </c>
    </row>
    <row r="112" spans="1:50" x14ac:dyDescent="0.3">
      <c r="A112" t="s">
        <v>363</v>
      </c>
      <c r="B112">
        <v>0</v>
      </c>
      <c r="C112" t="s">
        <v>3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77</v>
      </c>
      <c r="P112">
        <v>77</v>
      </c>
      <c r="Q112">
        <v>77</v>
      </c>
      <c r="R112">
        <v>52</v>
      </c>
      <c r="S112">
        <v>77</v>
      </c>
      <c r="T112">
        <f>INDEX(Sheet1!C$2:'Sheet1'!C$569,MATCH($A112,Sheet1!$B$2:'Sheet1'!$B$569,0))</f>
        <v>3</v>
      </c>
      <c r="U112">
        <f>INDEX(Sheet1!D$2:'Sheet1'!D$569,MATCH($A112,Sheet1!$B$2:'Sheet1'!$B$569,0))</f>
        <v>2761200</v>
      </c>
      <c r="V112">
        <f>INDEX(Sheet2!C$2:'Sheet2'!C$569,MATCH($A112,Sheet2!$A$2:'Sheet2'!$A$531,0))</f>
        <v>21</v>
      </c>
      <c r="W112">
        <f>INDEX(Sheet2!G$2:'Sheet2'!G$569,MATCH($A112,Sheet2!$A$2:'Sheet2'!$A$531,0))</f>
        <v>28.5</v>
      </c>
      <c r="X112">
        <f>INDEX(Sheet2!M$2:'Sheet2'!M$569,MATCH($A112,Sheet2!$A$2:'Sheet2'!$A$531,0))</f>
        <v>3.9</v>
      </c>
      <c r="Y112">
        <f>ROUND(INDEX(Sheet2!Q$2:'Sheet2'!Q$569,MATCH($A112,Sheet2!$A$2:'Sheet2'!$A$531,0)),0)-1</f>
        <v>63</v>
      </c>
      <c r="Z112">
        <f>ROUND(INDEX(Sheet2!K$2:'Sheet2'!K$569,MATCH($A112,Sheet2!$A$2:'Sheet2'!$A$531,0)),0)</f>
        <v>43</v>
      </c>
      <c r="AA112">
        <f t="shared" si="21"/>
        <v>73</v>
      </c>
      <c r="AB112">
        <f>ROUND(INDEX(Sheet2!H$2:'Sheet2'!H$569,MATCH($A112,Sheet2!$A$2:'Sheet2'!$A$531,0)),0)</f>
        <v>14</v>
      </c>
      <c r="AC112">
        <f t="shared" si="22"/>
        <v>81</v>
      </c>
      <c r="AD112">
        <f t="shared" si="23"/>
        <v>77</v>
      </c>
      <c r="AE112">
        <f t="shared" si="24"/>
        <v>77</v>
      </c>
      <c r="AF112">
        <f t="shared" si="25"/>
        <v>0</v>
      </c>
      <c r="AG112">
        <f t="shared" si="36"/>
        <v>6</v>
      </c>
      <c r="AH112">
        <f t="shared" si="26"/>
        <v>6</v>
      </c>
      <c r="AI112">
        <f t="shared" si="27"/>
        <v>6</v>
      </c>
      <c r="AJ112">
        <f t="shared" si="28"/>
        <v>83</v>
      </c>
      <c r="AK112">
        <f t="shared" si="29"/>
        <v>71</v>
      </c>
      <c r="AL112">
        <f t="shared" ca="1" si="30"/>
        <v>75</v>
      </c>
      <c r="AM112">
        <f t="shared" ca="1" si="31"/>
        <v>-2</v>
      </c>
      <c r="AN112">
        <f>ROUND(INDEX(Sheet2!T$2:'Sheet2'!T$569,MATCH($A112,Sheet2!$A$2:'Sheet2'!$A$531,0)),0)</f>
        <v>3</v>
      </c>
      <c r="AO112">
        <f t="shared" si="32"/>
        <v>54</v>
      </c>
      <c r="AP112">
        <f t="shared" si="33"/>
        <v>54</v>
      </c>
      <c r="AQ112">
        <f>INDEX(Sheet2!N$2:'Sheet2'!N$569,MATCH($A112,Sheet2!$A$2:'Sheet2'!$A$531,0))</f>
        <v>32.200000000000003</v>
      </c>
      <c r="AR112">
        <f t="shared" si="34"/>
        <v>64.400000000000006</v>
      </c>
      <c r="AS112">
        <f t="shared" si="37"/>
        <v>71.400000000000006</v>
      </c>
      <c r="AT112">
        <f t="shared" ca="1" si="35"/>
        <v>77</v>
      </c>
      <c r="AU112">
        <f t="shared" ca="1" si="38"/>
        <v>71</v>
      </c>
      <c r="AV112">
        <f t="shared" ca="1" si="39"/>
        <v>71</v>
      </c>
      <c r="AW112">
        <f t="shared" ca="1" si="40"/>
        <v>71</v>
      </c>
      <c r="AX112">
        <f t="shared" ca="1" si="41"/>
        <v>71</v>
      </c>
    </row>
    <row r="113" spans="1:50" x14ac:dyDescent="0.3">
      <c r="A113" t="s">
        <v>97</v>
      </c>
      <c r="B113">
        <v>2</v>
      </c>
      <c r="C113" t="s">
        <v>3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68</v>
      </c>
      <c r="R113">
        <v>66</v>
      </c>
      <c r="S113">
        <v>68</v>
      </c>
      <c r="T113">
        <f>INDEX(Sheet1!C$2:'Sheet1'!C$569,MATCH($A113,Sheet1!$B$2:'Sheet1'!$B$569,0))</f>
        <v>2</v>
      </c>
      <c r="U113">
        <f>INDEX(Sheet1!D$2:'Sheet1'!D$569,MATCH($A113,Sheet1!$B$2:'Sheet1'!$B$569,0))</f>
        <v>2829084.5</v>
      </c>
      <c r="V113" t="e">
        <f>INDEX(Sheet2!C$2:'Sheet2'!C$569,MATCH($A113,Sheet2!$A$2:'Sheet2'!$A$531,0))</f>
        <v>#N/A</v>
      </c>
      <c r="W113" t="e">
        <f>INDEX(Sheet2!G$2:'Sheet2'!G$569,MATCH($A113,Sheet2!$A$2:'Sheet2'!$A$531,0))</f>
        <v>#N/A</v>
      </c>
      <c r="X113" t="e">
        <f>INDEX(Sheet2!M$2:'Sheet2'!M$569,MATCH($A113,Sheet2!$A$2:'Sheet2'!$A$531,0))</f>
        <v>#N/A</v>
      </c>
      <c r="Y113" t="e">
        <f>ROUND(INDEX(Sheet2!Q$2:'Sheet2'!Q$569,MATCH($A113,Sheet2!$A$2:'Sheet2'!$A$531,0)),0)-1</f>
        <v>#N/A</v>
      </c>
      <c r="Z113" t="e">
        <f>ROUND(INDEX(Sheet2!K$2:'Sheet2'!K$569,MATCH($A113,Sheet2!$A$2:'Sheet2'!$A$531,0)),0)</f>
        <v>#N/A</v>
      </c>
      <c r="AA113" t="e">
        <f t="shared" si="21"/>
        <v>#N/A</v>
      </c>
      <c r="AB113" t="e">
        <f>ROUND(INDEX(Sheet2!H$2:'Sheet2'!H$569,MATCH($A113,Sheet2!$A$2:'Sheet2'!$A$531,0)),0)</f>
        <v>#N/A</v>
      </c>
      <c r="AC113" t="e">
        <f t="shared" si="22"/>
        <v>#N/A</v>
      </c>
      <c r="AD113" t="e">
        <f t="shared" si="23"/>
        <v>#N/A</v>
      </c>
      <c r="AE113" t="e">
        <f t="shared" si="24"/>
        <v>#N/A</v>
      </c>
      <c r="AF113" t="e">
        <f t="shared" si="25"/>
        <v>#N/A</v>
      </c>
      <c r="AG113" t="e">
        <f t="shared" si="36"/>
        <v>#N/A</v>
      </c>
      <c r="AH113" t="e">
        <f t="shared" si="26"/>
        <v>#N/A</v>
      </c>
      <c r="AI113" t="e">
        <f t="shared" si="27"/>
        <v>#N/A</v>
      </c>
      <c r="AJ113" t="e">
        <f t="shared" si="28"/>
        <v>#N/A</v>
      </c>
      <c r="AK113" t="e">
        <f t="shared" si="29"/>
        <v>#N/A</v>
      </c>
      <c r="AL113" t="e">
        <f t="shared" ca="1" si="30"/>
        <v>#N/A</v>
      </c>
      <c r="AM113" t="e">
        <f t="shared" ca="1" si="31"/>
        <v>#N/A</v>
      </c>
      <c r="AN113" t="e">
        <f>ROUND(INDEX(Sheet2!T$2:'Sheet2'!T$569,MATCH($A113,Sheet2!$A$2:'Sheet2'!$A$531,0)),0)</f>
        <v>#N/A</v>
      </c>
      <c r="AO113" t="e">
        <f t="shared" si="32"/>
        <v>#N/A</v>
      </c>
      <c r="AP113" t="e">
        <f t="shared" si="33"/>
        <v>#N/A</v>
      </c>
      <c r="AQ113" t="e">
        <f>INDEX(Sheet2!N$2:'Sheet2'!N$569,MATCH($A113,Sheet2!$A$2:'Sheet2'!$A$531,0))</f>
        <v>#N/A</v>
      </c>
      <c r="AR113" t="e">
        <f t="shared" si="34"/>
        <v>#N/A</v>
      </c>
      <c r="AS113" t="e">
        <f t="shared" si="37"/>
        <v>#N/A</v>
      </c>
      <c r="AT113" t="e">
        <f t="shared" ca="1" si="35"/>
        <v>#N/A</v>
      </c>
      <c r="AU113" t="e">
        <f t="shared" ca="1" si="38"/>
        <v>#N/A</v>
      </c>
      <c r="AV113" t="e">
        <f t="shared" ca="1" si="39"/>
        <v>#N/A</v>
      </c>
      <c r="AW113">
        <f t="shared" ca="1" si="40"/>
        <v>74</v>
      </c>
      <c r="AX113">
        <f t="shared" ca="1" si="41"/>
        <v>74</v>
      </c>
    </row>
    <row r="114" spans="1:50" x14ac:dyDescent="0.3">
      <c r="A114" t="s">
        <v>370</v>
      </c>
      <c r="B114">
        <v>1</v>
      </c>
      <c r="C114" t="s">
        <v>3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70</v>
      </c>
      <c r="P114">
        <v>70</v>
      </c>
      <c r="Q114">
        <v>70</v>
      </c>
      <c r="R114">
        <v>50</v>
      </c>
      <c r="S114">
        <v>70</v>
      </c>
      <c r="T114" t="e">
        <f>INDEX(Sheet1!C$2:'Sheet1'!C$569,MATCH($A114,Sheet1!$B$2:'Sheet1'!$B$569,0))</f>
        <v>#N/A</v>
      </c>
      <c r="U114" t="e">
        <f>INDEX(Sheet1!D$2:'Sheet1'!D$569,MATCH($A114,Sheet1!$B$2:'Sheet1'!$B$569,0))</f>
        <v>#N/A</v>
      </c>
      <c r="V114">
        <f>INDEX(Sheet2!C$2:'Sheet2'!C$569,MATCH($A114,Sheet2!$A$2:'Sheet2'!$A$531,0))</f>
        <v>25</v>
      </c>
      <c r="W114">
        <f>INDEX(Sheet2!G$2:'Sheet2'!G$569,MATCH($A114,Sheet2!$A$2:'Sheet2'!$A$531,0))</f>
        <v>7.5</v>
      </c>
      <c r="X114">
        <f>INDEX(Sheet2!M$2:'Sheet2'!M$569,MATCH($A114,Sheet2!$A$2:'Sheet2'!$A$531,0))</f>
        <v>0.8</v>
      </c>
      <c r="Y114">
        <f>ROUND(INDEX(Sheet2!Q$2:'Sheet2'!Q$569,MATCH($A114,Sheet2!$A$2:'Sheet2'!$A$531,0)),0)-1</f>
        <v>66</v>
      </c>
      <c r="Z114">
        <f>ROUND(INDEX(Sheet2!K$2:'Sheet2'!K$569,MATCH($A114,Sheet2!$A$2:'Sheet2'!$A$531,0)),0)</f>
        <v>40</v>
      </c>
      <c r="AA114">
        <f t="shared" si="21"/>
        <v>70</v>
      </c>
      <c r="AB114">
        <f>ROUND(INDEX(Sheet2!H$2:'Sheet2'!H$569,MATCH($A114,Sheet2!$A$2:'Sheet2'!$A$531,0)),0)</f>
        <v>3</v>
      </c>
      <c r="AC114">
        <f t="shared" si="22"/>
        <v>49</v>
      </c>
      <c r="AD114">
        <f t="shared" si="23"/>
        <v>63</v>
      </c>
      <c r="AE114">
        <f t="shared" si="24"/>
        <v>77</v>
      </c>
      <c r="AF114">
        <f t="shared" si="25"/>
        <v>-7</v>
      </c>
      <c r="AG114">
        <f t="shared" si="36"/>
        <v>-1</v>
      </c>
      <c r="AH114">
        <f t="shared" si="26"/>
        <v>-1</v>
      </c>
      <c r="AI114">
        <f t="shared" si="27"/>
        <v>-1</v>
      </c>
      <c r="AJ114">
        <f t="shared" si="28"/>
        <v>69</v>
      </c>
      <c r="AK114">
        <f t="shared" si="29"/>
        <v>71</v>
      </c>
      <c r="AL114">
        <f t="shared" ca="1" si="30"/>
        <v>68.666666666666671</v>
      </c>
      <c r="AM114">
        <f t="shared" ca="1" si="31"/>
        <v>-1.3333333333333286</v>
      </c>
      <c r="AN114">
        <f>ROUND(INDEX(Sheet2!T$2:'Sheet2'!T$569,MATCH($A114,Sheet2!$A$2:'Sheet2'!$A$531,0)),0)</f>
        <v>1</v>
      </c>
      <c r="AO114">
        <f t="shared" si="32"/>
        <v>45</v>
      </c>
      <c r="AP114">
        <f t="shared" si="33"/>
        <v>45</v>
      </c>
      <c r="AQ114">
        <f>INDEX(Sheet2!N$2:'Sheet2'!N$569,MATCH($A114,Sheet2!$A$2:'Sheet2'!$A$531,0))</f>
        <v>29.6</v>
      </c>
      <c r="AR114">
        <f t="shared" si="34"/>
        <v>59.2</v>
      </c>
      <c r="AS114">
        <f t="shared" si="37"/>
        <v>66.2</v>
      </c>
      <c r="AT114">
        <f t="shared" ca="1" si="35"/>
        <v>70</v>
      </c>
      <c r="AU114">
        <f t="shared" ca="1" si="38"/>
        <v>66</v>
      </c>
      <c r="AV114">
        <f t="shared" ca="1" si="39"/>
        <v>66</v>
      </c>
      <c r="AW114">
        <f t="shared" ca="1" si="40"/>
        <v>66</v>
      </c>
      <c r="AX114">
        <f t="shared" ca="1" si="41"/>
        <v>66</v>
      </c>
    </row>
    <row r="115" spans="1:50" x14ac:dyDescent="0.3">
      <c r="A115" t="s">
        <v>488</v>
      </c>
      <c r="B115">
        <v>3</v>
      </c>
      <c r="C115" t="s">
        <v>3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81</v>
      </c>
      <c r="P115">
        <v>81</v>
      </c>
      <c r="Q115">
        <v>64</v>
      </c>
      <c r="R115">
        <v>85</v>
      </c>
      <c r="S115">
        <v>67</v>
      </c>
      <c r="T115">
        <f>INDEX(Sheet1!C$2:'Sheet1'!C$569,MATCH($A115,Sheet1!$B$2:'Sheet1'!$B$569,0))</f>
        <v>2</v>
      </c>
      <c r="U115">
        <f>INDEX(Sheet1!D$2:'Sheet1'!D$569,MATCH($A115,Sheet1!$B$2:'Sheet1'!$B$569,0))</f>
        <v>8000000</v>
      </c>
      <c r="V115">
        <f>INDEX(Sheet2!C$2:'Sheet2'!C$569,MATCH($A115,Sheet2!$A$2:'Sheet2'!$A$531,0))</f>
        <v>27</v>
      </c>
      <c r="W115">
        <f>INDEX(Sheet2!G$2:'Sheet2'!G$569,MATCH($A115,Sheet2!$A$2:'Sheet2'!$A$531,0))</f>
        <v>23.2</v>
      </c>
      <c r="X115">
        <f>INDEX(Sheet2!M$2:'Sheet2'!M$569,MATCH($A115,Sheet2!$A$2:'Sheet2'!$A$531,0))</f>
        <v>1</v>
      </c>
      <c r="Y115">
        <f>ROUND(INDEX(Sheet2!Q$2:'Sheet2'!Q$569,MATCH($A115,Sheet2!$A$2:'Sheet2'!$A$531,0)),0)-1</f>
        <v>67</v>
      </c>
      <c r="Z115">
        <f>ROUND(INDEX(Sheet2!K$2:'Sheet2'!K$569,MATCH($A115,Sheet2!$A$2:'Sheet2'!$A$531,0)),0)</f>
        <v>59</v>
      </c>
      <c r="AA115">
        <f t="shared" si="21"/>
        <v>92</v>
      </c>
      <c r="AB115">
        <f>ROUND(INDEX(Sheet2!H$2:'Sheet2'!H$569,MATCH($A115,Sheet2!$A$2:'Sheet2'!$A$531,0)),0)</f>
        <v>12</v>
      </c>
      <c r="AC115">
        <f t="shared" si="22"/>
        <v>75</v>
      </c>
      <c r="AD115">
        <f t="shared" si="23"/>
        <v>83</v>
      </c>
      <c r="AE115">
        <f t="shared" si="24"/>
        <v>79</v>
      </c>
      <c r="AF115">
        <f t="shared" si="25"/>
        <v>2</v>
      </c>
      <c r="AG115">
        <f t="shared" si="36"/>
        <v>8</v>
      </c>
      <c r="AH115">
        <f t="shared" si="26"/>
        <v>8</v>
      </c>
      <c r="AI115">
        <f t="shared" si="27"/>
        <v>8</v>
      </c>
      <c r="AJ115">
        <f t="shared" si="28"/>
        <v>89</v>
      </c>
      <c r="AK115">
        <f t="shared" si="29"/>
        <v>73</v>
      </c>
      <c r="AL115">
        <f t="shared" ca="1" si="30"/>
        <v>71</v>
      </c>
      <c r="AM115">
        <f t="shared" ca="1" si="31"/>
        <v>-10</v>
      </c>
      <c r="AN115">
        <f>ROUND(INDEX(Sheet2!T$2:'Sheet2'!T$569,MATCH($A115,Sheet2!$A$2:'Sheet2'!$A$531,0)),0)</f>
        <v>7</v>
      </c>
      <c r="AO115">
        <f t="shared" si="32"/>
        <v>72</v>
      </c>
      <c r="AP115">
        <f t="shared" si="33"/>
        <v>72</v>
      </c>
      <c r="AQ115">
        <f>INDEX(Sheet2!N$2:'Sheet2'!N$569,MATCH($A115,Sheet2!$A$2:'Sheet2'!$A$531,0))</f>
        <v>21.8</v>
      </c>
      <c r="AR115">
        <f t="shared" si="34"/>
        <v>43.6</v>
      </c>
      <c r="AS115">
        <f t="shared" si="37"/>
        <v>50.6</v>
      </c>
      <c r="AT115">
        <f t="shared" ca="1" si="35"/>
        <v>64</v>
      </c>
      <c r="AU115">
        <f t="shared" ca="1" si="38"/>
        <v>51</v>
      </c>
      <c r="AV115">
        <f t="shared" ca="1" si="39"/>
        <v>51</v>
      </c>
      <c r="AW115">
        <f t="shared" ca="1" si="40"/>
        <v>51</v>
      </c>
      <c r="AX115">
        <f t="shared" ca="1" si="41"/>
        <v>51</v>
      </c>
    </row>
    <row r="116" spans="1:50" x14ac:dyDescent="0.3">
      <c r="A116" t="s">
        <v>291</v>
      </c>
      <c r="B116">
        <v>2</v>
      </c>
      <c r="C116" t="s">
        <v>3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75</v>
      </c>
      <c r="P116">
        <v>75</v>
      </c>
      <c r="Q116">
        <v>69</v>
      </c>
      <c r="R116">
        <v>66</v>
      </c>
      <c r="S116">
        <v>69</v>
      </c>
      <c r="T116" t="e">
        <f>INDEX(Sheet1!C$2:'Sheet1'!C$569,MATCH($A116,Sheet1!$B$2:'Sheet1'!$B$569,0))</f>
        <v>#N/A</v>
      </c>
      <c r="U116" t="e">
        <f>INDEX(Sheet1!D$2:'Sheet1'!D$569,MATCH($A116,Sheet1!$B$2:'Sheet1'!$B$569,0))</f>
        <v>#N/A</v>
      </c>
      <c r="V116">
        <f>INDEX(Sheet2!C$2:'Sheet2'!C$569,MATCH($A116,Sheet2!$A$2:'Sheet2'!$A$531,0))</f>
        <v>22</v>
      </c>
      <c r="W116">
        <f>INDEX(Sheet2!G$2:'Sheet2'!G$569,MATCH($A116,Sheet2!$A$2:'Sheet2'!$A$531,0))</f>
        <v>19.2</v>
      </c>
      <c r="X116">
        <f>INDEX(Sheet2!M$2:'Sheet2'!M$569,MATCH($A116,Sheet2!$A$2:'Sheet2'!$A$531,0))</f>
        <v>1.5</v>
      </c>
      <c r="Y116">
        <f>ROUND(INDEX(Sheet2!Q$2:'Sheet2'!Q$569,MATCH($A116,Sheet2!$A$2:'Sheet2'!$A$531,0)),0)-1</f>
        <v>60</v>
      </c>
      <c r="Z116">
        <f>ROUND(INDEX(Sheet2!K$2:'Sheet2'!K$569,MATCH($A116,Sheet2!$A$2:'Sheet2'!$A$531,0)),0)</f>
        <v>49</v>
      </c>
      <c r="AA116">
        <f t="shared" si="21"/>
        <v>80</v>
      </c>
      <c r="AB116">
        <f>ROUND(INDEX(Sheet2!H$2:'Sheet2'!H$569,MATCH($A116,Sheet2!$A$2:'Sheet2'!$A$531,0)),0)</f>
        <v>7</v>
      </c>
      <c r="AC116">
        <f t="shared" si="22"/>
        <v>61</v>
      </c>
      <c r="AD116">
        <f t="shared" si="23"/>
        <v>72</v>
      </c>
      <c r="AE116">
        <f t="shared" si="24"/>
        <v>78</v>
      </c>
      <c r="AF116">
        <f t="shared" si="25"/>
        <v>-3</v>
      </c>
      <c r="AG116">
        <f t="shared" si="36"/>
        <v>3</v>
      </c>
      <c r="AH116">
        <f t="shared" si="26"/>
        <v>3</v>
      </c>
      <c r="AI116">
        <f t="shared" si="27"/>
        <v>3</v>
      </c>
      <c r="AJ116">
        <f t="shared" si="28"/>
        <v>78</v>
      </c>
      <c r="AK116">
        <f t="shared" si="29"/>
        <v>72</v>
      </c>
      <c r="AL116">
        <f t="shared" ca="1" si="30"/>
        <v>73</v>
      </c>
      <c r="AM116">
        <f t="shared" ca="1" si="31"/>
        <v>-2</v>
      </c>
      <c r="AN116">
        <f>ROUND(INDEX(Sheet2!T$2:'Sheet2'!T$569,MATCH($A116,Sheet2!$A$2:'Sheet2'!$A$531,0)),0)</f>
        <v>4</v>
      </c>
      <c r="AO116">
        <f t="shared" si="32"/>
        <v>58</v>
      </c>
      <c r="AP116">
        <f t="shared" si="33"/>
        <v>58</v>
      </c>
      <c r="AQ116">
        <f>INDEX(Sheet2!N$2:'Sheet2'!N$569,MATCH($A116,Sheet2!$A$2:'Sheet2'!$A$531,0))</f>
        <v>30.8</v>
      </c>
      <c r="AR116">
        <f t="shared" si="34"/>
        <v>61.6</v>
      </c>
      <c r="AS116">
        <f t="shared" si="37"/>
        <v>68.599999999999994</v>
      </c>
      <c r="AT116">
        <f t="shared" ca="1" si="35"/>
        <v>69</v>
      </c>
      <c r="AU116">
        <f t="shared" ca="1" si="38"/>
        <v>69</v>
      </c>
      <c r="AV116">
        <f t="shared" ca="1" si="39"/>
        <v>69</v>
      </c>
      <c r="AW116">
        <f t="shared" ca="1" si="40"/>
        <v>69</v>
      </c>
      <c r="AX116">
        <f t="shared" ca="1" si="41"/>
        <v>69</v>
      </c>
    </row>
    <row r="117" spans="1:50" x14ac:dyDescent="0.3">
      <c r="A117" t="s">
        <v>315</v>
      </c>
      <c r="B117">
        <v>0</v>
      </c>
      <c r="C117" t="s">
        <v>3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82</v>
      </c>
      <c r="P117">
        <v>82</v>
      </c>
      <c r="Q117">
        <v>82</v>
      </c>
      <c r="R117">
        <v>54</v>
      </c>
      <c r="S117">
        <v>82</v>
      </c>
      <c r="T117">
        <f>INDEX(Sheet1!C$2:'Sheet1'!C$569,MATCH($A117,Sheet1!$B$2:'Sheet1'!$B$569,0))</f>
        <v>1</v>
      </c>
      <c r="U117">
        <f>INDEX(Sheet1!D$2:'Sheet1'!D$569,MATCH($A117,Sheet1!$B$2:'Sheet1'!$B$569,0))</f>
        <v>2176260</v>
      </c>
      <c r="V117">
        <f>INDEX(Sheet2!C$2:'Sheet2'!C$569,MATCH($A117,Sheet2!$A$2:'Sheet2'!$A$531,0))</f>
        <v>30</v>
      </c>
      <c r="W117">
        <f>INDEX(Sheet2!G$2:'Sheet2'!G$569,MATCH($A117,Sheet2!$A$2:'Sheet2'!$A$531,0))</f>
        <v>27.3</v>
      </c>
      <c r="X117">
        <f>INDEX(Sheet2!M$2:'Sheet2'!M$569,MATCH($A117,Sheet2!$A$2:'Sheet2'!$A$531,0))</f>
        <v>2.9</v>
      </c>
      <c r="Y117">
        <f>ROUND(INDEX(Sheet2!Q$2:'Sheet2'!Q$569,MATCH($A117,Sheet2!$A$2:'Sheet2'!$A$531,0)),0)-1</f>
        <v>85</v>
      </c>
      <c r="Z117">
        <f>ROUND(INDEX(Sheet2!K$2:'Sheet2'!K$569,MATCH($A117,Sheet2!$A$2:'Sheet2'!$A$531,0)),0)</f>
        <v>48</v>
      </c>
      <c r="AA117">
        <f t="shared" si="21"/>
        <v>79</v>
      </c>
      <c r="AB117">
        <f>ROUND(INDEX(Sheet2!H$2:'Sheet2'!H$569,MATCH($A117,Sheet2!$A$2:'Sheet2'!$A$531,0)),0)</f>
        <v>18</v>
      </c>
      <c r="AC117">
        <f t="shared" si="22"/>
        <v>93</v>
      </c>
      <c r="AD117">
        <f t="shared" si="23"/>
        <v>85</v>
      </c>
      <c r="AE117">
        <f t="shared" si="24"/>
        <v>79</v>
      </c>
      <c r="AF117">
        <f t="shared" si="25"/>
        <v>3</v>
      </c>
      <c r="AG117">
        <f t="shared" si="36"/>
        <v>9</v>
      </c>
      <c r="AH117">
        <f t="shared" si="26"/>
        <v>9</v>
      </c>
      <c r="AI117">
        <f t="shared" si="27"/>
        <v>9</v>
      </c>
      <c r="AJ117">
        <f t="shared" si="28"/>
        <v>91</v>
      </c>
      <c r="AK117">
        <f t="shared" si="29"/>
        <v>73</v>
      </c>
      <c r="AL117">
        <f t="shared" ca="1" si="30"/>
        <v>81.666666666666671</v>
      </c>
      <c r="AM117">
        <f t="shared" ca="1" si="31"/>
        <v>-0.3333333333333286</v>
      </c>
      <c r="AN117">
        <f>ROUND(INDEX(Sheet2!T$2:'Sheet2'!T$569,MATCH($A117,Sheet2!$A$2:'Sheet2'!$A$531,0)),0)</f>
        <v>3</v>
      </c>
      <c r="AO117">
        <f t="shared" si="32"/>
        <v>54</v>
      </c>
      <c r="AP117">
        <f t="shared" si="33"/>
        <v>54</v>
      </c>
      <c r="AQ117">
        <f>INDEX(Sheet2!N$2:'Sheet2'!N$569,MATCH($A117,Sheet2!$A$2:'Sheet2'!$A$531,0))</f>
        <v>37</v>
      </c>
      <c r="AR117">
        <f t="shared" si="34"/>
        <v>74</v>
      </c>
      <c r="AS117">
        <f t="shared" si="37"/>
        <v>81</v>
      </c>
      <c r="AT117">
        <f t="shared" ca="1" si="35"/>
        <v>82</v>
      </c>
      <c r="AU117">
        <f t="shared" ca="1" si="38"/>
        <v>81</v>
      </c>
      <c r="AV117">
        <f t="shared" ca="1" si="39"/>
        <v>81</v>
      </c>
      <c r="AW117">
        <f t="shared" ca="1" si="40"/>
        <v>81</v>
      </c>
      <c r="AX117">
        <f t="shared" ca="1" si="41"/>
        <v>81</v>
      </c>
    </row>
    <row r="118" spans="1:50" x14ac:dyDescent="0.3">
      <c r="A118" t="s">
        <v>465</v>
      </c>
      <c r="B118">
        <v>0</v>
      </c>
      <c r="C118" t="s">
        <v>3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79</v>
      </c>
      <c r="P118">
        <v>79</v>
      </c>
      <c r="Q118">
        <v>79</v>
      </c>
      <c r="R118">
        <v>53</v>
      </c>
      <c r="S118">
        <v>79</v>
      </c>
      <c r="T118">
        <f>INDEX(Sheet1!C$2:'Sheet1'!C$569,MATCH($A118,Sheet1!$B$2:'Sheet1'!$B$569,0))</f>
        <v>3</v>
      </c>
      <c r="U118">
        <f>INDEX(Sheet1!D$2:'Sheet1'!D$569,MATCH($A118,Sheet1!$B$2:'Sheet1'!$B$569,0))</f>
        <v>1205080</v>
      </c>
      <c r="V118">
        <f>INDEX(Sheet2!C$2:'Sheet2'!C$569,MATCH($A118,Sheet2!$A$2:'Sheet2'!$A$531,0))</f>
        <v>24</v>
      </c>
      <c r="W118">
        <f>INDEX(Sheet2!G$2:'Sheet2'!G$569,MATCH($A118,Sheet2!$A$2:'Sheet2'!$A$531,0))</f>
        <v>25.8</v>
      </c>
      <c r="X118">
        <f>INDEX(Sheet2!M$2:'Sheet2'!M$569,MATCH($A118,Sheet2!$A$2:'Sheet2'!$A$531,0))</f>
        <v>2.1</v>
      </c>
      <c r="Y118">
        <f>ROUND(INDEX(Sheet2!Q$2:'Sheet2'!Q$569,MATCH($A118,Sheet2!$A$2:'Sheet2'!$A$531,0)),0)-1</f>
        <v>76</v>
      </c>
      <c r="Z118">
        <f>ROUND(INDEX(Sheet2!K$2:'Sheet2'!K$569,MATCH($A118,Sheet2!$A$2:'Sheet2'!$A$531,0)),0)</f>
        <v>48</v>
      </c>
      <c r="AA118">
        <f t="shared" si="21"/>
        <v>79</v>
      </c>
      <c r="AB118">
        <f>ROUND(INDEX(Sheet2!H$2:'Sheet2'!H$569,MATCH($A118,Sheet2!$A$2:'Sheet2'!$A$531,0)),0)</f>
        <v>10</v>
      </c>
      <c r="AC118">
        <f t="shared" si="22"/>
        <v>70</v>
      </c>
      <c r="AD118">
        <f t="shared" si="23"/>
        <v>76</v>
      </c>
      <c r="AE118">
        <f t="shared" si="24"/>
        <v>82</v>
      </c>
      <c r="AF118">
        <f t="shared" si="25"/>
        <v>-3</v>
      </c>
      <c r="AG118">
        <f t="shared" si="36"/>
        <v>3</v>
      </c>
      <c r="AH118">
        <f t="shared" si="26"/>
        <v>3</v>
      </c>
      <c r="AI118">
        <f t="shared" si="27"/>
        <v>3</v>
      </c>
      <c r="AJ118">
        <f t="shared" si="28"/>
        <v>82</v>
      </c>
      <c r="AK118">
        <f t="shared" si="29"/>
        <v>76</v>
      </c>
      <c r="AL118">
        <f t="shared" ca="1" si="30"/>
        <v>77.666666666666671</v>
      </c>
      <c r="AM118">
        <f t="shared" ca="1" si="31"/>
        <v>-1.3333333333333286</v>
      </c>
      <c r="AN118">
        <f>ROUND(INDEX(Sheet2!T$2:'Sheet2'!T$569,MATCH($A118,Sheet2!$A$2:'Sheet2'!$A$531,0)),0)</f>
        <v>4</v>
      </c>
      <c r="AO118">
        <f t="shared" si="32"/>
        <v>58</v>
      </c>
      <c r="AP118">
        <f t="shared" si="33"/>
        <v>58</v>
      </c>
      <c r="AQ118">
        <f>INDEX(Sheet2!N$2:'Sheet2'!N$569,MATCH($A118,Sheet2!$A$2:'Sheet2'!$A$531,0))</f>
        <v>33.799999999999997</v>
      </c>
      <c r="AR118">
        <f t="shared" si="34"/>
        <v>67.599999999999994</v>
      </c>
      <c r="AS118">
        <f t="shared" si="37"/>
        <v>74.599999999999994</v>
      </c>
      <c r="AT118">
        <f t="shared" ca="1" si="35"/>
        <v>79</v>
      </c>
      <c r="AU118">
        <f t="shared" ca="1" si="38"/>
        <v>75</v>
      </c>
      <c r="AV118">
        <f t="shared" ca="1" si="39"/>
        <v>75</v>
      </c>
      <c r="AW118">
        <f t="shared" ca="1" si="40"/>
        <v>75</v>
      </c>
      <c r="AX118">
        <f t="shared" ca="1" si="41"/>
        <v>75</v>
      </c>
    </row>
    <row r="119" spans="1:50" x14ac:dyDescent="0.3">
      <c r="A119" t="s">
        <v>419</v>
      </c>
      <c r="B119">
        <v>1</v>
      </c>
      <c r="C119" t="s">
        <v>3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88</v>
      </c>
      <c r="P119">
        <v>88</v>
      </c>
      <c r="Q119">
        <v>88</v>
      </c>
      <c r="R119">
        <v>56</v>
      </c>
      <c r="S119">
        <v>88</v>
      </c>
      <c r="T119">
        <f>INDEX(Sheet1!C$2:'Sheet1'!C$569,MATCH($A119,Sheet1!$B$2:'Sheet1'!$B$569,0))</f>
        <v>5</v>
      </c>
      <c r="U119">
        <f>INDEX(Sheet1!D$2:'Sheet1'!D$569,MATCH($A119,Sheet1!$B$2:'Sheet1'!$B$569,0))</f>
        <v>32272873</v>
      </c>
      <c r="V119">
        <f>INDEX(Sheet2!C$2:'Sheet2'!C$569,MATCH($A119,Sheet2!$A$2:'Sheet2'!$A$531,0))</f>
        <v>22</v>
      </c>
      <c r="W119">
        <f>INDEX(Sheet2!G$2:'Sheet2'!G$569,MATCH($A119,Sheet2!$A$2:'Sheet2'!$A$531,0))</f>
        <v>35</v>
      </c>
      <c r="X119">
        <f>INDEX(Sheet2!M$2:'Sheet2'!M$569,MATCH($A119,Sheet2!$A$2:'Sheet2'!$A$531,0))</f>
        <v>6.5</v>
      </c>
      <c r="Y119">
        <f>ROUND(INDEX(Sheet2!Q$2:'Sheet2'!Q$569,MATCH($A119,Sheet2!$A$2:'Sheet2'!$A$531,0)),0)-1</f>
        <v>86</v>
      </c>
      <c r="Z119">
        <f>ROUND(INDEX(Sheet2!K$2:'Sheet2'!K$569,MATCH($A119,Sheet2!$A$2:'Sheet2'!$A$531,0)),0)</f>
        <v>47</v>
      </c>
      <c r="AA119">
        <f t="shared" si="21"/>
        <v>78</v>
      </c>
      <c r="AB119">
        <f>ROUND(INDEX(Sheet2!H$2:'Sheet2'!H$569,MATCH($A119,Sheet2!$A$2:'Sheet2'!$A$531,0)),0)</f>
        <v>27</v>
      </c>
      <c r="AC119">
        <f t="shared" si="22"/>
        <v>120</v>
      </c>
      <c r="AD119">
        <f t="shared" si="23"/>
        <v>95</v>
      </c>
      <c r="AE119">
        <f t="shared" si="24"/>
        <v>81</v>
      </c>
      <c r="AF119">
        <f t="shared" si="25"/>
        <v>7</v>
      </c>
      <c r="AG119">
        <f t="shared" si="36"/>
        <v>13</v>
      </c>
      <c r="AH119">
        <f t="shared" si="26"/>
        <v>12</v>
      </c>
      <c r="AI119">
        <f t="shared" si="27"/>
        <v>12</v>
      </c>
      <c r="AJ119">
        <f t="shared" si="28"/>
        <v>99</v>
      </c>
      <c r="AK119">
        <f t="shared" si="29"/>
        <v>76</v>
      </c>
      <c r="AL119">
        <f t="shared" ca="1" si="30"/>
        <v>82.666666666666671</v>
      </c>
      <c r="AM119">
        <f t="shared" ca="1" si="31"/>
        <v>-5.3333333333333286</v>
      </c>
      <c r="AN119">
        <f>ROUND(INDEX(Sheet2!T$2:'Sheet2'!T$569,MATCH($A119,Sheet2!$A$2:'Sheet2'!$A$531,0)),0)</f>
        <v>4</v>
      </c>
      <c r="AO119">
        <f t="shared" si="32"/>
        <v>58</v>
      </c>
      <c r="AP119">
        <f t="shared" si="33"/>
        <v>58</v>
      </c>
      <c r="AQ119">
        <f>INDEX(Sheet2!N$2:'Sheet2'!N$569,MATCH($A119,Sheet2!$A$2:'Sheet2'!$A$531,0))</f>
        <v>32.6</v>
      </c>
      <c r="AR119">
        <f t="shared" si="34"/>
        <v>65.2</v>
      </c>
      <c r="AS119">
        <f t="shared" si="37"/>
        <v>72.2</v>
      </c>
      <c r="AT119">
        <f t="shared" ca="1" si="35"/>
        <v>88</v>
      </c>
      <c r="AU119">
        <f t="shared" ca="1" si="38"/>
        <v>72</v>
      </c>
      <c r="AV119">
        <f t="shared" ca="1" si="39"/>
        <v>72</v>
      </c>
      <c r="AW119">
        <f t="shared" ca="1" si="40"/>
        <v>72</v>
      </c>
      <c r="AX119">
        <f t="shared" ca="1" si="41"/>
        <v>72</v>
      </c>
    </row>
    <row r="120" spans="1:50" x14ac:dyDescent="0.3">
      <c r="A120" t="s">
        <v>129</v>
      </c>
      <c r="B120">
        <v>0</v>
      </c>
      <c r="C120" t="s">
        <v>3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73</v>
      </c>
      <c r="P120">
        <v>73</v>
      </c>
      <c r="Q120">
        <v>73</v>
      </c>
      <c r="R120">
        <v>51</v>
      </c>
      <c r="S120">
        <v>73</v>
      </c>
      <c r="T120">
        <f>INDEX(Sheet1!C$2:'Sheet1'!C$569,MATCH($A120,Sheet1!$B$2:'Sheet1'!$B$569,0))</f>
        <v>1</v>
      </c>
      <c r="U120">
        <f>INDEX(Sheet1!D$2:'Sheet1'!D$569,MATCH($A120,Sheet1!$B$2:'Sheet1'!$B$569,0))</f>
        <v>2393887</v>
      </c>
      <c r="V120">
        <f>INDEX(Sheet2!C$2:'Sheet2'!C$569,MATCH($A120,Sheet2!$A$2:'Sheet2'!$A$531,0))</f>
        <v>36</v>
      </c>
      <c r="W120">
        <f>INDEX(Sheet2!G$2:'Sheet2'!G$569,MATCH($A120,Sheet2!$A$2:'Sheet2'!$A$531,0))</f>
        <v>15.7</v>
      </c>
      <c r="X120">
        <f>INDEX(Sheet2!M$2:'Sheet2'!M$569,MATCH($A120,Sheet2!$A$2:'Sheet2'!$A$531,0))</f>
        <v>2.9</v>
      </c>
      <c r="Y120">
        <f>ROUND(INDEX(Sheet2!Q$2:'Sheet2'!Q$569,MATCH($A120,Sheet2!$A$2:'Sheet2'!$A$531,0)),0)-1</f>
        <v>75</v>
      </c>
      <c r="Z120">
        <f>ROUND(INDEX(Sheet2!K$2:'Sheet2'!K$569,MATCH($A120,Sheet2!$A$2:'Sheet2'!$A$531,0)),0)</f>
        <v>38</v>
      </c>
      <c r="AA120">
        <f t="shared" si="21"/>
        <v>67</v>
      </c>
      <c r="AB120">
        <f>ROUND(INDEX(Sheet2!H$2:'Sheet2'!H$569,MATCH($A120,Sheet2!$A$2:'Sheet2'!$A$531,0)),0)</f>
        <v>6</v>
      </c>
      <c r="AC120">
        <f t="shared" si="22"/>
        <v>58</v>
      </c>
      <c r="AD120">
        <f t="shared" si="23"/>
        <v>66</v>
      </c>
      <c r="AE120">
        <f t="shared" si="24"/>
        <v>80</v>
      </c>
      <c r="AF120">
        <f t="shared" si="25"/>
        <v>-7</v>
      </c>
      <c r="AG120">
        <f t="shared" si="36"/>
        <v>-1</v>
      </c>
      <c r="AH120">
        <f t="shared" si="26"/>
        <v>-1</v>
      </c>
      <c r="AI120">
        <f t="shared" si="27"/>
        <v>-1</v>
      </c>
      <c r="AJ120">
        <f t="shared" si="28"/>
        <v>72</v>
      </c>
      <c r="AK120">
        <f t="shared" si="29"/>
        <v>74</v>
      </c>
      <c r="AL120">
        <f t="shared" ca="1" si="30"/>
        <v>71.666666666666671</v>
      </c>
      <c r="AM120">
        <f t="shared" ca="1" si="31"/>
        <v>-1.3333333333333286</v>
      </c>
      <c r="AN120">
        <f>ROUND(INDEX(Sheet2!T$2:'Sheet2'!T$569,MATCH($A120,Sheet2!$A$2:'Sheet2'!$A$531,0)),0)</f>
        <v>2</v>
      </c>
      <c r="AO120">
        <f t="shared" si="32"/>
        <v>49</v>
      </c>
      <c r="AP120">
        <f t="shared" si="33"/>
        <v>49</v>
      </c>
      <c r="AQ120">
        <f>INDEX(Sheet2!N$2:'Sheet2'!N$569,MATCH($A120,Sheet2!$A$2:'Sheet2'!$A$531,0))</f>
        <v>31</v>
      </c>
      <c r="AR120">
        <f t="shared" si="34"/>
        <v>62</v>
      </c>
      <c r="AS120">
        <f t="shared" si="37"/>
        <v>69</v>
      </c>
      <c r="AT120">
        <f t="shared" ca="1" si="35"/>
        <v>73</v>
      </c>
      <c r="AU120">
        <f t="shared" ca="1" si="38"/>
        <v>69</v>
      </c>
      <c r="AV120">
        <f t="shared" ca="1" si="39"/>
        <v>69</v>
      </c>
      <c r="AW120">
        <f t="shared" ca="1" si="40"/>
        <v>69</v>
      </c>
      <c r="AX120">
        <f t="shared" ca="1" si="41"/>
        <v>69</v>
      </c>
    </row>
    <row r="121" spans="1:50" x14ac:dyDescent="0.3">
      <c r="A121" t="s">
        <v>514</v>
      </c>
      <c r="B121">
        <v>2</v>
      </c>
      <c r="C121" t="s">
        <v>3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67</v>
      </c>
      <c r="P121">
        <v>67</v>
      </c>
      <c r="Q121">
        <v>62</v>
      </c>
      <c r="R121">
        <v>64</v>
      </c>
      <c r="S121">
        <v>62</v>
      </c>
      <c r="T121" t="e">
        <f>INDEX(Sheet1!C$2:'Sheet1'!C$569,MATCH($A121,Sheet1!$B$2:'Sheet1'!$B$569,0))</f>
        <v>#N/A</v>
      </c>
      <c r="U121" t="e">
        <f>INDEX(Sheet1!D$2:'Sheet1'!D$569,MATCH($A121,Sheet1!$B$2:'Sheet1'!$B$569,0))</f>
        <v>#N/A</v>
      </c>
      <c r="V121">
        <f>INDEX(Sheet2!C$2:'Sheet2'!C$569,MATCH($A121,Sheet2!$A$2:'Sheet2'!$A$531,0))</f>
        <v>24</v>
      </c>
      <c r="W121">
        <f>INDEX(Sheet2!G$2:'Sheet2'!G$569,MATCH($A121,Sheet2!$A$2:'Sheet2'!$A$531,0))</f>
        <v>13.5</v>
      </c>
      <c r="X121">
        <f>INDEX(Sheet2!M$2:'Sheet2'!M$569,MATCH($A121,Sheet2!$A$2:'Sheet2'!$A$531,0))</f>
        <v>0.3</v>
      </c>
      <c r="Y121">
        <f>ROUND(INDEX(Sheet2!Q$2:'Sheet2'!Q$569,MATCH($A121,Sheet2!$A$2:'Sheet2'!$A$531,0)),0)-1</f>
        <v>63</v>
      </c>
      <c r="Z121">
        <f>ROUND(INDEX(Sheet2!K$2:'Sheet2'!K$569,MATCH($A121,Sheet2!$A$2:'Sheet2'!$A$531,0)),0)</f>
        <v>59</v>
      </c>
      <c r="AA121">
        <f t="shared" si="21"/>
        <v>92</v>
      </c>
      <c r="AB121">
        <f>ROUND(INDEX(Sheet2!H$2:'Sheet2'!H$569,MATCH($A121,Sheet2!$A$2:'Sheet2'!$A$531,0)),0)</f>
        <v>7</v>
      </c>
      <c r="AC121">
        <f t="shared" si="22"/>
        <v>61</v>
      </c>
      <c r="AD121">
        <f t="shared" si="23"/>
        <v>73</v>
      </c>
      <c r="AE121">
        <f t="shared" si="24"/>
        <v>61</v>
      </c>
      <c r="AF121">
        <f t="shared" si="25"/>
        <v>6</v>
      </c>
      <c r="AG121">
        <f t="shared" si="36"/>
        <v>12</v>
      </c>
      <c r="AH121">
        <f t="shared" si="26"/>
        <v>12</v>
      </c>
      <c r="AI121">
        <f t="shared" si="27"/>
        <v>12</v>
      </c>
      <c r="AJ121">
        <f t="shared" si="28"/>
        <v>79</v>
      </c>
      <c r="AK121">
        <f t="shared" si="29"/>
        <v>55</v>
      </c>
      <c r="AL121">
        <f t="shared" ca="1" si="30"/>
        <v>59.333333333333336</v>
      </c>
      <c r="AM121">
        <f t="shared" ca="1" si="31"/>
        <v>-7.6666666666666643</v>
      </c>
      <c r="AN121">
        <f>ROUND(INDEX(Sheet2!T$2:'Sheet2'!T$569,MATCH($A121,Sheet2!$A$2:'Sheet2'!$A$531,0)),0)</f>
        <v>3</v>
      </c>
      <c r="AO121">
        <f t="shared" si="32"/>
        <v>54</v>
      </c>
      <c r="AP121">
        <f t="shared" si="33"/>
        <v>54</v>
      </c>
      <c r="AQ121">
        <f>INDEX(Sheet2!N$2:'Sheet2'!N$569,MATCH($A121,Sheet2!$A$2:'Sheet2'!$A$531,0))</f>
        <v>0</v>
      </c>
      <c r="AR121">
        <f t="shared" si="34"/>
        <v>0</v>
      </c>
      <c r="AS121">
        <f t="shared" si="37"/>
        <v>7</v>
      </c>
      <c r="AT121">
        <f t="shared" ca="1" si="35"/>
        <v>42</v>
      </c>
      <c r="AU121">
        <f t="shared" ca="1" si="38"/>
        <v>44</v>
      </c>
      <c r="AV121">
        <f t="shared" ca="1" si="39"/>
        <v>44</v>
      </c>
      <c r="AW121">
        <f t="shared" ca="1" si="40"/>
        <v>44</v>
      </c>
      <c r="AX121">
        <f t="shared" ca="1" si="41"/>
        <v>44</v>
      </c>
    </row>
    <row r="122" spans="1:50" x14ac:dyDescent="0.3">
      <c r="A122" t="s">
        <v>68</v>
      </c>
      <c r="B122">
        <v>0</v>
      </c>
      <c r="C122" t="s">
        <v>3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69</v>
      </c>
      <c r="P122">
        <v>69</v>
      </c>
      <c r="Q122">
        <v>69</v>
      </c>
      <c r="R122">
        <v>49</v>
      </c>
      <c r="S122">
        <v>69</v>
      </c>
      <c r="T122">
        <f>INDEX(Sheet1!C$2:'Sheet1'!C$569,MATCH($A122,Sheet1!$B$2:'Sheet1'!$B$569,0))</f>
        <v>3</v>
      </c>
      <c r="U122">
        <f>INDEX(Sheet1!D$2:'Sheet1'!D$569,MATCH($A122,Sheet1!$B$2:'Sheet1'!$B$569,0))</f>
        <v>801772</v>
      </c>
      <c r="V122">
        <f>INDEX(Sheet2!C$2:'Sheet2'!C$569,MATCH($A122,Sheet2!$A$2:'Sheet2'!$A$531,0))</f>
        <v>24</v>
      </c>
      <c r="W122">
        <f>INDEX(Sheet2!G$2:'Sheet2'!G$569,MATCH($A122,Sheet2!$A$2:'Sheet2'!$A$531,0))</f>
        <v>14.7</v>
      </c>
      <c r="X122">
        <f>INDEX(Sheet2!M$2:'Sheet2'!M$569,MATCH($A122,Sheet2!$A$2:'Sheet2'!$A$531,0))</f>
        <v>2.6</v>
      </c>
      <c r="Y122">
        <f>ROUND(INDEX(Sheet2!Q$2:'Sheet2'!Q$569,MATCH($A122,Sheet2!$A$2:'Sheet2'!$A$531,0)),0)-1</f>
        <v>75</v>
      </c>
      <c r="Z122">
        <f>ROUND(INDEX(Sheet2!K$2:'Sheet2'!K$569,MATCH($A122,Sheet2!$A$2:'Sheet2'!$A$531,0)),0)</f>
        <v>34</v>
      </c>
      <c r="AA122">
        <f t="shared" si="21"/>
        <v>62</v>
      </c>
      <c r="AB122">
        <f>ROUND(INDEX(Sheet2!H$2:'Sheet2'!H$569,MATCH($A122,Sheet2!$A$2:'Sheet2'!$A$531,0)),0)</f>
        <v>5</v>
      </c>
      <c r="AC122">
        <f t="shared" si="22"/>
        <v>55</v>
      </c>
      <c r="AD122">
        <f t="shared" si="23"/>
        <v>62</v>
      </c>
      <c r="AE122">
        <f t="shared" si="24"/>
        <v>76</v>
      </c>
      <c r="AF122">
        <f t="shared" si="25"/>
        <v>-7</v>
      </c>
      <c r="AG122">
        <f t="shared" si="36"/>
        <v>-1</v>
      </c>
      <c r="AH122">
        <f t="shared" si="26"/>
        <v>-1</v>
      </c>
      <c r="AI122">
        <f t="shared" si="27"/>
        <v>-1</v>
      </c>
      <c r="AJ122">
        <f t="shared" si="28"/>
        <v>68</v>
      </c>
      <c r="AK122">
        <f t="shared" si="29"/>
        <v>70</v>
      </c>
      <c r="AL122">
        <f t="shared" ca="1" si="30"/>
        <v>67</v>
      </c>
      <c r="AM122">
        <f t="shared" ca="1" si="31"/>
        <v>-2</v>
      </c>
      <c r="AN122">
        <f>ROUND(INDEX(Sheet2!T$2:'Sheet2'!T$569,MATCH($A122,Sheet2!$A$2:'Sheet2'!$A$531,0)),0)</f>
        <v>1</v>
      </c>
      <c r="AO122">
        <f t="shared" si="32"/>
        <v>45</v>
      </c>
      <c r="AP122">
        <f t="shared" si="33"/>
        <v>45</v>
      </c>
      <c r="AQ122">
        <f>INDEX(Sheet2!N$2:'Sheet2'!N$569,MATCH($A122,Sheet2!$A$2:'Sheet2'!$A$531,0))</f>
        <v>28.1</v>
      </c>
      <c r="AR122">
        <f t="shared" si="34"/>
        <v>56.2</v>
      </c>
      <c r="AS122">
        <f t="shared" si="37"/>
        <v>63.2</v>
      </c>
      <c r="AT122">
        <f t="shared" ca="1" si="35"/>
        <v>69</v>
      </c>
      <c r="AU122">
        <f t="shared" ca="1" si="38"/>
        <v>63</v>
      </c>
      <c r="AV122">
        <f t="shared" ca="1" si="39"/>
        <v>63</v>
      </c>
      <c r="AW122">
        <f t="shared" ca="1" si="40"/>
        <v>63</v>
      </c>
      <c r="AX122">
        <f t="shared" ca="1" si="41"/>
        <v>63</v>
      </c>
    </row>
    <row r="123" spans="1:50" x14ac:dyDescent="0.3">
      <c r="A123" t="s">
        <v>19</v>
      </c>
      <c r="B123">
        <v>4</v>
      </c>
      <c r="C123" t="s">
        <v>3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77</v>
      </c>
      <c r="P123">
        <v>77</v>
      </c>
      <c r="Q123">
        <v>58</v>
      </c>
      <c r="R123">
        <v>88</v>
      </c>
      <c r="S123">
        <v>61</v>
      </c>
      <c r="T123">
        <f>INDEX(Sheet1!C$2:'Sheet1'!C$569,MATCH($A123,Sheet1!$B$2:'Sheet1'!$B$569,0))</f>
        <v>1</v>
      </c>
      <c r="U123">
        <f>INDEX(Sheet1!D$2:'Sheet1'!D$569,MATCH($A123,Sheet1!$B$2:'Sheet1'!$B$569,0))</f>
        <v>7200000</v>
      </c>
      <c r="V123">
        <f>INDEX(Sheet2!C$2:'Sheet2'!C$569,MATCH($A123,Sheet2!$A$2:'Sheet2'!$A$531,0))</f>
        <v>29</v>
      </c>
      <c r="W123">
        <f>INDEX(Sheet2!G$2:'Sheet2'!G$569,MATCH($A123,Sheet2!$A$2:'Sheet2'!$A$531,0))</f>
        <v>25.1</v>
      </c>
      <c r="X123">
        <f>INDEX(Sheet2!M$2:'Sheet2'!M$569,MATCH($A123,Sheet2!$A$2:'Sheet2'!$A$531,0))</f>
        <v>3.4</v>
      </c>
      <c r="Y123">
        <f>ROUND(INDEX(Sheet2!Q$2:'Sheet2'!Q$569,MATCH($A123,Sheet2!$A$2:'Sheet2'!$A$531,0)),0)-1</f>
        <v>80</v>
      </c>
      <c r="Z123">
        <f>ROUND(INDEX(Sheet2!K$2:'Sheet2'!K$569,MATCH($A123,Sheet2!$A$2:'Sheet2'!$A$531,0)),0)</f>
        <v>49</v>
      </c>
      <c r="AA123">
        <f t="shared" si="21"/>
        <v>80</v>
      </c>
      <c r="AB123">
        <f>ROUND(INDEX(Sheet2!H$2:'Sheet2'!H$569,MATCH($A123,Sheet2!$A$2:'Sheet2'!$A$531,0)),0)</f>
        <v>11</v>
      </c>
      <c r="AC123">
        <f t="shared" si="22"/>
        <v>72</v>
      </c>
      <c r="AD123">
        <f t="shared" si="23"/>
        <v>76</v>
      </c>
      <c r="AE123">
        <f t="shared" si="24"/>
        <v>78</v>
      </c>
      <c r="AF123">
        <f t="shared" si="25"/>
        <v>-1</v>
      </c>
      <c r="AG123">
        <f t="shared" si="36"/>
        <v>5</v>
      </c>
      <c r="AH123">
        <f t="shared" si="26"/>
        <v>5</v>
      </c>
      <c r="AI123">
        <f t="shared" si="27"/>
        <v>5</v>
      </c>
      <c r="AJ123">
        <f t="shared" si="28"/>
        <v>82</v>
      </c>
      <c r="AK123">
        <f t="shared" si="29"/>
        <v>72</v>
      </c>
      <c r="AL123">
        <f t="shared" ca="1" si="30"/>
        <v>79</v>
      </c>
      <c r="AM123">
        <f t="shared" ca="1" si="31"/>
        <v>2</v>
      </c>
      <c r="AN123">
        <f>ROUND(INDEX(Sheet2!T$2:'Sheet2'!T$569,MATCH($A123,Sheet2!$A$2:'Sheet2'!$A$531,0)),0)</f>
        <v>8</v>
      </c>
      <c r="AO123">
        <f t="shared" si="32"/>
        <v>76</v>
      </c>
      <c r="AP123">
        <f t="shared" si="33"/>
        <v>76</v>
      </c>
      <c r="AQ123">
        <f>INDEX(Sheet2!N$2:'Sheet2'!N$569,MATCH($A123,Sheet2!$A$2:'Sheet2'!$A$531,0))</f>
        <v>38.200000000000003</v>
      </c>
      <c r="AR123">
        <f t="shared" si="34"/>
        <v>76.400000000000006</v>
      </c>
      <c r="AS123">
        <f t="shared" si="37"/>
        <v>83.4</v>
      </c>
      <c r="AT123">
        <f t="shared" ca="1" si="35"/>
        <v>58</v>
      </c>
      <c r="AU123">
        <f t="shared" ca="1" si="38"/>
        <v>83</v>
      </c>
      <c r="AV123">
        <f t="shared" ca="1" si="39"/>
        <v>83</v>
      </c>
      <c r="AW123">
        <f t="shared" ca="1" si="40"/>
        <v>83</v>
      </c>
      <c r="AX123">
        <f t="shared" ca="1" si="41"/>
        <v>83</v>
      </c>
    </row>
    <row r="124" spans="1:50" x14ac:dyDescent="0.3">
      <c r="A124" t="s">
        <v>10</v>
      </c>
      <c r="B124">
        <v>4</v>
      </c>
      <c r="C124" t="s">
        <v>3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71</v>
      </c>
      <c r="P124">
        <v>71</v>
      </c>
      <c r="Q124">
        <v>55</v>
      </c>
      <c r="R124">
        <v>85</v>
      </c>
      <c r="S124">
        <v>58</v>
      </c>
      <c r="T124">
        <f>INDEX(Sheet1!C$2:'Sheet1'!C$569,MATCH($A124,Sheet1!$B$2:'Sheet1'!$B$569,0))</f>
        <v>1</v>
      </c>
      <c r="U124">
        <f>INDEX(Sheet1!D$2:'Sheet1'!D$569,MATCH($A124,Sheet1!$B$2:'Sheet1'!$B$569,0))</f>
        <v>1544951</v>
      </c>
      <c r="V124">
        <f>INDEX(Sheet2!C$2:'Sheet2'!C$569,MATCH($A124,Sheet2!$A$2:'Sheet2'!$A$531,0))</f>
        <v>22</v>
      </c>
      <c r="W124">
        <f>INDEX(Sheet2!G$2:'Sheet2'!G$569,MATCH($A124,Sheet2!$A$2:'Sheet2'!$A$531,0))</f>
        <v>13.2</v>
      </c>
      <c r="X124">
        <f>INDEX(Sheet2!M$2:'Sheet2'!M$569,MATCH($A124,Sheet2!$A$2:'Sheet2'!$A$531,0))</f>
        <v>0.1</v>
      </c>
      <c r="Y124">
        <f>ROUND(INDEX(Sheet2!Q$2:'Sheet2'!Q$569,MATCH($A124,Sheet2!$A$2:'Sheet2'!$A$531,0)),0)-1</f>
        <v>59</v>
      </c>
      <c r="Z124">
        <f>ROUND(INDEX(Sheet2!K$2:'Sheet2'!K$569,MATCH($A124,Sheet2!$A$2:'Sheet2'!$A$531,0)),0)</f>
        <v>68</v>
      </c>
      <c r="AA124">
        <f t="shared" si="21"/>
        <v>103</v>
      </c>
      <c r="AB124">
        <f>ROUND(INDEX(Sheet2!H$2:'Sheet2'!H$569,MATCH($A124,Sheet2!$A$2:'Sheet2'!$A$531,0)),0)</f>
        <v>4</v>
      </c>
      <c r="AC124">
        <f t="shared" si="22"/>
        <v>52</v>
      </c>
      <c r="AD124">
        <f t="shared" si="23"/>
        <v>75</v>
      </c>
      <c r="AE124">
        <f t="shared" si="24"/>
        <v>67</v>
      </c>
      <c r="AF124">
        <f t="shared" si="25"/>
        <v>4</v>
      </c>
      <c r="AG124">
        <f t="shared" si="36"/>
        <v>10</v>
      </c>
      <c r="AH124">
        <f t="shared" si="26"/>
        <v>10</v>
      </c>
      <c r="AI124">
        <f t="shared" si="27"/>
        <v>10</v>
      </c>
      <c r="AJ124">
        <f t="shared" si="28"/>
        <v>81</v>
      </c>
      <c r="AK124">
        <f t="shared" si="29"/>
        <v>61</v>
      </c>
      <c r="AL124">
        <f t="shared" ca="1" si="30"/>
        <v>61</v>
      </c>
      <c r="AM124">
        <f t="shared" ca="1" si="31"/>
        <v>-10</v>
      </c>
      <c r="AN124">
        <f>ROUND(INDEX(Sheet2!T$2:'Sheet2'!T$569,MATCH($A124,Sheet2!$A$2:'Sheet2'!$A$531,0)),0)</f>
        <v>4</v>
      </c>
      <c r="AO124">
        <f t="shared" si="32"/>
        <v>58</v>
      </c>
      <c r="AP124">
        <f t="shared" si="33"/>
        <v>58</v>
      </c>
      <c r="AQ124">
        <f>INDEX(Sheet2!N$2:'Sheet2'!N$569,MATCH($A124,Sheet2!$A$2:'Sheet2'!$A$531,0))</f>
        <v>0</v>
      </c>
      <c r="AR124">
        <f t="shared" si="34"/>
        <v>0</v>
      </c>
      <c r="AS124">
        <f t="shared" si="37"/>
        <v>7</v>
      </c>
      <c r="AT124">
        <f t="shared" ca="1" si="35"/>
        <v>40</v>
      </c>
      <c r="AU124">
        <f t="shared" ca="1" si="38"/>
        <v>41</v>
      </c>
      <c r="AV124">
        <f t="shared" ca="1" si="39"/>
        <v>41</v>
      </c>
      <c r="AW124">
        <f t="shared" ca="1" si="40"/>
        <v>41</v>
      </c>
      <c r="AX124">
        <f t="shared" ca="1" si="41"/>
        <v>41</v>
      </c>
    </row>
    <row r="125" spans="1:50" x14ac:dyDescent="0.3">
      <c r="A125" t="s">
        <v>277</v>
      </c>
      <c r="B125">
        <v>2</v>
      </c>
      <c r="C125" t="s">
        <v>3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74</v>
      </c>
      <c r="P125">
        <v>74</v>
      </c>
      <c r="Q125">
        <v>68</v>
      </c>
      <c r="R125">
        <v>66</v>
      </c>
      <c r="S125">
        <v>68</v>
      </c>
      <c r="T125">
        <f>INDEX(Sheet1!C$2:'Sheet1'!C$569,MATCH($A125,Sheet1!$B$2:'Sheet1'!$B$569,0))</f>
        <v>2</v>
      </c>
      <c r="U125">
        <f>INDEX(Sheet1!D$2:'Sheet1'!D$569,MATCH($A125,Sheet1!$B$2:'Sheet1'!$B$569,0))</f>
        <v>689121</v>
      </c>
      <c r="V125">
        <f>INDEX(Sheet2!C$2:'Sheet2'!C$569,MATCH($A125,Sheet2!$A$2:'Sheet2'!$A$531,0))</f>
        <v>23</v>
      </c>
      <c r="W125">
        <f>INDEX(Sheet2!G$2:'Sheet2'!G$569,MATCH($A125,Sheet2!$A$2:'Sheet2'!$A$531,0))</f>
        <v>18.3</v>
      </c>
      <c r="X125">
        <f>INDEX(Sheet2!M$2:'Sheet2'!M$569,MATCH($A125,Sheet2!$A$2:'Sheet2'!$A$531,0))</f>
        <v>2.2000000000000002</v>
      </c>
      <c r="Y125">
        <f>ROUND(INDEX(Sheet2!Q$2:'Sheet2'!Q$569,MATCH($A125,Sheet2!$A$2:'Sheet2'!$A$531,0)),0)-1</f>
        <v>72</v>
      </c>
      <c r="Z125">
        <f>ROUND(INDEX(Sheet2!K$2:'Sheet2'!K$569,MATCH($A125,Sheet2!$A$2:'Sheet2'!$A$531,0)),0)</f>
        <v>40</v>
      </c>
      <c r="AA125">
        <f t="shared" si="21"/>
        <v>70</v>
      </c>
      <c r="AB125">
        <f>ROUND(INDEX(Sheet2!H$2:'Sheet2'!H$569,MATCH($A125,Sheet2!$A$2:'Sheet2'!$A$531,0)),0)</f>
        <v>8</v>
      </c>
      <c r="AC125">
        <f t="shared" si="22"/>
        <v>64</v>
      </c>
      <c r="AD125">
        <f t="shared" si="23"/>
        <v>69</v>
      </c>
      <c r="AE125">
        <f t="shared" si="24"/>
        <v>79</v>
      </c>
      <c r="AF125">
        <f t="shared" si="25"/>
        <v>-5</v>
      </c>
      <c r="AG125">
        <f t="shared" si="36"/>
        <v>1</v>
      </c>
      <c r="AH125">
        <f t="shared" si="26"/>
        <v>1</v>
      </c>
      <c r="AI125">
        <f t="shared" si="27"/>
        <v>1</v>
      </c>
      <c r="AJ125">
        <f t="shared" si="28"/>
        <v>75</v>
      </c>
      <c r="AK125">
        <f t="shared" si="29"/>
        <v>73</v>
      </c>
      <c r="AL125">
        <f t="shared" ca="1" si="30"/>
        <v>76.666666666666671</v>
      </c>
      <c r="AM125">
        <f t="shared" ca="1" si="31"/>
        <v>2.6666666666666714</v>
      </c>
      <c r="AN125">
        <f>ROUND(INDEX(Sheet2!T$2:'Sheet2'!T$569,MATCH($A125,Sheet2!$A$2:'Sheet2'!$A$531,0)),0)</f>
        <v>2</v>
      </c>
      <c r="AO125">
        <f t="shared" si="32"/>
        <v>49</v>
      </c>
      <c r="AP125">
        <f t="shared" si="33"/>
        <v>49</v>
      </c>
      <c r="AQ125">
        <f>INDEX(Sheet2!N$2:'Sheet2'!N$569,MATCH($A125,Sheet2!$A$2:'Sheet2'!$A$531,0))</f>
        <v>37.5</v>
      </c>
      <c r="AR125">
        <f t="shared" si="34"/>
        <v>75</v>
      </c>
      <c r="AS125">
        <f t="shared" si="37"/>
        <v>82</v>
      </c>
      <c r="AT125">
        <f t="shared" ca="1" si="35"/>
        <v>68</v>
      </c>
      <c r="AU125">
        <f t="shared" ca="1" si="38"/>
        <v>82</v>
      </c>
      <c r="AV125">
        <f t="shared" ca="1" si="39"/>
        <v>82</v>
      </c>
      <c r="AW125">
        <f t="shared" ca="1" si="40"/>
        <v>82</v>
      </c>
      <c r="AX125">
        <f t="shared" ca="1" si="41"/>
        <v>82</v>
      </c>
    </row>
    <row r="126" spans="1:50" x14ac:dyDescent="0.3">
      <c r="A126" t="s">
        <v>293</v>
      </c>
      <c r="B126">
        <v>1</v>
      </c>
      <c r="C126" t="s">
        <v>3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76</v>
      </c>
      <c r="P126">
        <v>76</v>
      </c>
      <c r="Q126">
        <v>76</v>
      </c>
      <c r="R126">
        <v>52</v>
      </c>
      <c r="S126">
        <v>76</v>
      </c>
      <c r="T126">
        <f>INDEX(Sheet1!C$2:'Sheet1'!C$569,MATCH($A126,Sheet1!$B$2:'Sheet1'!$B$569,0))</f>
        <v>3</v>
      </c>
      <c r="U126">
        <f>INDEX(Sheet1!D$2:'Sheet1'!D$569,MATCH($A126,Sheet1!$B$2:'Sheet1'!$B$569,0))</f>
        <v>12100000</v>
      </c>
      <c r="V126">
        <f>INDEX(Sheet2!C$2:'Sheet2'!C$569,MATCH($A126,Sheet2!$A$2:'Sheet2'!$A$531,0))</f>
        <v>27</v>
      </c>
      <c r="W126">
        <f>INDEX(Sheet2!G$2:'Sheet2'!G$569,MATCH($A126,Sheet2!$A$2:'Sheet2'!$A$531,0))</f>
        <v>25.9</v>
      </c>
      <c r="X126">
        <f>INDEX(Sheet2!M$2:'Sheet2'!M$569,MATCH($A126,Sheet2!$A$2:'Sheet2'!$A$531,0))</f>
        <v>6.6</v>
      </c>
      <c r="Y126">
        <f>ROUND(INDEX(Sheet2!Q$2:'Sheet2'!Q$569,MATCH($A126,Sheet2!$A$2:'Sheet2'!$A$531,0)),0)-1</f>
        <v>49</v>
      </c>
      <c r="Z126">
        <f>ROUND(INDEX(Sheet2!K$2:'Sheet2'!K$569,MATCH($A126,Sheet2!$A$2:'Sheet2'!$A$531,0)),0)</f>
        <v>41</v>
      </c>
      <c r="AA126">
        <f t="shared" si="21"/>
        <v>71</v>
      </c>
      <c r="AB126">
        <f>ROUND(INDEX(Sheet2!H$2:'Sheet2'!H$569,MATCH($A126,Sheet2!$A$2:'Sheet2'!$A$531,0)),0)</f>
        <v>12</v>
      </c>
      <c r="AC126">
        <f t="shared" si="22"/>
        <v>75</v>
      </c>
      <c r="AD126">
        <f t="shared" si="23"/>
        <v>74</v>
      </c>
      <c r="AE126">
        <f t="shared" si="24"/>
        <v>78</v>
      </c>
      <c r="AF126">
        <f t="shared" si="25"/>
        <v>-2</v>
      </c>
      <c r="AG126">
        <f t="shared" si="36"/>
        <v>4</v>
      </c>
      <c r="AH126">
        <f t="shared" si="26"/>
        <v>4</v>
      </c>
      <c r="AI126">
        <f t="shared" si="27"/>
        <v>4</v>
      </c>
      <c r="AJ126">
        <f t="shared" si="28"/>
        <v>80</v>
      </c>
      <c r="AK126">
        <f t="shared" si="29"/>
        <v>72</v>
      </c>
      <c r="AL126">
        <f t="shared" ca="1" si="30"/>
        <v>78</v>
      </c>
      <c r="AM126">
        <f t="shared" ca="1" si="31"/>
        <v>2</v>
      </c>
      <c r="AN126">
        <f>ROUND(INDEX(Sheet2!T$2:'Sheet2'!T$569,MATCH($A126,Sheet2!$A$2:'Sheet2'!$A$531,0)),0)</f>
        <v>3</v>
      </c>
      <c r="AO126">
        <f t="shared" si="32"/>
        <v>54</v>
      </c>
      <c r="AP126">
        <f t="shared" si="33"/>
        <v>54</v>
      </c>
      <c r="AQ126">
        <f>INDEX(Sheet2!N$2:'Sheet2'!N$569,MATCH($A126,Sheet2!$A$2:'Sheet2'!$A$531,0))</f>
        <v>37.700000000000003</v>
      </c>
      <c r="AR126">
        <f t="shared" si="34"/>
        <v>75.400000000000006</v>
      </c>
      <c r="AS126">
        <f t="shared" si="37"/>
        <v>82.4</v>
      </c>
      <c r="AT126">
        <f t="shared" ca="1" si="35"/>
        <v>76</v>
      </c>
      <c r="AU126">
        <f t="shared" ca="1" si="38"/>
        <v>82</v>
      </c>
      <c r="AV126">
        <f t="shared" ca="1" si="39"/>
        <v>82</v>
      </c>
      <c r="AW126">
        <f t="shared" ca="1" si="40"/>
        <v>82</v>
      </c>
      <c r="AX126">
        <f t="shared" ca="1" si="41"/>
        <v>82</v>
      </c>
    </row>
    <row r="127" spans="1:50" x14ac:dyDescent="0.3">
      <c r="A127" t="s">
        <v>132</v>
      </c>
      <c r="B127">
        <v>3</v>
      </c>
      <c r="C127" t="s">
        <v>3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75</v>
      </c>
      <c r="P127">
        <v>75</v>
      </c>
      <c r="Q127">
        <v>60</v>
      </c>
      <c r="R127">
        <v>82</v>
      </c>
      <c r="S127">
        <v>63</v>
      </c>
      <c r="T127">
        <f>INDEX(Sheet1!C$2:'Sheet1'!C$569,MATCH($A127,Sheet1!$B$2:'Sheet1'!$B$569,0))</f>
        <v>1</v>
      </c>
      <c r="U127">
        <f>INDEX(Sheet1!D$2:'Sheet1'!D$569,MATCH($A127,Sheet1!$B$2:'Sheet1'!$B$569,0))</f>
        <v>5000000</v>
      </c>
      <c r="V127">
        <f>INDEX(Sheet2!C$2:'Sheet2'!C$569,MATCH($A127,Sheet2!$A$2:'Sheet2'!$A$531,0))</f>
        <v>40</v>
      </c>
      <c r="W127">
        <f>INDEX(Sheet2!G$2:'Sheet2'!G$569,MATCH($A127,Sheet2!$A$2:'Sheet2'!$A$531,0))</f>
        <v>15.6</v>
      </c>
      <c r="X127">
        <f>INDEX(Sheet2!M$2:'Sheet2'!M$569,MATCH($A127,Sheet2!$A$2:'Sheet2'!$A$531,0))</f>
        <v>4</v>
      </c>
      <c r="Y127">
        <f>ROUND(INDEX(Sheet2!Q$2:'Sheet2'!Q$569,MATCH($A127,Sheet2!$A$2:'Sheet2'!$A$531,0)),0)-1</f>
        <v>77</v>
      </c>
      <c r="Z127">
        <f>ROUND(INDEX(Sheet2!K$2:'Sheet2'!K$569,MATCH($A127,Sheet2!$A$2:'Sheet2'!$A$531,0)),0)</f>
        <v>36</v>
      </c>
      <c r="AA127">
        <f t="shared" si="21"/>
        <v>65</v>
      </c>
      <c r="AB127">
        <f>ROUND(INDEX(Sheet2!H$2:'Sheet2'!H$569,MATCH($A127,Sheet2!$A$2:'Sheet2'!$A$531,0)),0)</f>
        <v>7</v>
      </c>
      <c r="AC127">
        <f t="shared" si="22"/>
        <v>61</v>
      </c>
      <c r="AD127">
        <f t="shared" si="23"/>
        <v>67</v>
      </c>
      <c r="AE127">
        <f t="shared" si="24"/>
        <v>83</v>
      </c>
      <c r="AF127">
        <f t="shared" si="25"/>
        <v>-8</v>
      </c>
      <c r="AG127">
        <f t="shared" si="36"/>
        <v>-2</v>
      </c>
      <c r="AH127">
        <f t="shared" si="26"/>
        <v>-2</v>
      </c>
      <c r="AI127">
        <f t="shared" si="27"/>
        <v>-2</v>
      </c>
      <c r="AJ127">
        <f t="shared" si="28"/>
        <v>73</v>
      </c>
      <c r="AK127">
        <f t="shared" si="29"/>
        <v>77</v>
      </c>
      <c r="AL127">
        <f t="shared" ca="1" si="30"/>
        <v>73</v>
      </c>
      <c r="AM127">
        <f t="shared" ca="1" si="31"/>
        <v>-2</v>
      </c>
      <c r="AN127">
        <f>ROUND(INDEX(Sheet2!T$2:'Sheet2'!T$569,MATCH($A127,Sheet2!$A$2:'Sheet2'!$A$531,0)),0)</f>
        <v>3</v>
      </c>
      <c r="AO127">
        <f t="shared" si="32"/>
        <v>54</v>
      </c>
      <c r="AP127">
        <f t="shared" si="33"/>
        <v>54</v>
      </c>
      <c r="AQ127">
        <f>INDEX(Sheet2!N$2:'Sheet2'!N$569,MATCH($A127,Sheet2!$A$2:'Sheet2'!$A$531,0))</f>
        <v>31.2</v>
      </c>
      <c r="AR127">
        <f t="shared" si="34"/>
        <v>62.4</v>
      </c>
      <c r="AS127">
        <f t="shared" si="37"/>
        <v>69.400000000000006</v>
      </c>
      <c r="AT127">
        <f t="shared" ca="1" si="35"/>
        <v>60</v>
      </c>
      <c r="AU127">
        <f t="shared" ca="1" si="38"/>
        <v>69</v>
      </c>
      <c r="AV127">
        <f t="shared" ca="1" si="39"/>
        <v>69</v>
      </c>
      <c r="AW127">
        <f t="shared" ca="1" si="40"/>
        <v>69</v>
      </c>
      <c r="AX127">
        <f t="shared" ca="1" si="41"/>
        <v>69</v>
      </c>
    </row>
    <row r="128" spans="1:50" x14ac:dyDescent="0.3">
      <c r="A128" t="s">
        <v>219</v>
      </c>
      <c r="B128">
        <v>3</v>
      </c>
      <c r="C128" t="s">
        <v>3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82</v>
      </c>
      <c r="P128">
        <v>82</v>
      </c>
      <c r="Q128">
        <v>64</v>
      </c>
      <c r="R128">
        <v>86</v>
      </c>
      <c r="S128">
        <v>68</v>
      </c>
      <c r="T128">
        <f>INDEX(Sheet1!C$2:'Sheet1'!C$569,MATCH($A128,Sheet1!$B$2:'Sheet1'!$B$569,0))</f>
        <v>2</v>
      </c>
      <c r="U128">
        <f>INDEX(Sheet1!D$2:'Sheet1'!D$569,MATCH($A128,Sheet1!$B$2:'Sheet1'!$B$569,0))</f>
        <v>3094677.5</v>
      </c>
      <c r="V128">
        <f>INDEX(Sheet2!C$2:'Sheet2'!C$569,MATCH($A128,Sheet2!$A$2:'Sheet2'!$A$531,0))</f>
        <v>22</v>
      </c>
      <c r="W128">
        <f>INDEX(Sheet2!G$2:'Sheet2'!G$569,MATCH($A128,Sheet2!$A$2:'Sheet2'!$A$531,0))</f>
        <v>24.8</v>
      </c>
      <c r="X128">
        <f>INDEX(Sheet2!M$2:'Sheet2'!M$569,MATCH($A128,Sheet2!$A$2:'Sheet2'!$A$531,0))</f>
        <v>0.2</v>
      </c>
      <c r="Y128">
        <f>ROUND(INDEX(Sheet2!Q$2:'Sheet2'!Q$569,MATCH($A128,Sheet2!$A$2:'Sheet2'!$A$531,0)),0)-1</f>
        <v>71</v>
      </c>
      <c r="Z128">
        <f>ROUND(INDEX(Sheet2!K$2:'Sheet2'!K$569,MATCH($A128,Sheet2!$A$2:'Sheet2'!$A$531,0)),0)</f>
        <v>59</v>
      </c>
      <c r="AA128">
        <f t="shared" si="21"/>
        <v>92</v>
      </c>
      <c r="AB128">
        <f>ROUND(INDEX(Sheet2!H$2:'Sheet2'!H$569,MATCH($A128,Sheet2!$A$2:'Sheet2'!$A$531,0)),0)</f>
        <v>14</v>
      </c>
      <c r="AC128">
        <f t="shared" si="22"/>
        <v>81</v>
      </c>
      <c r="AD128">
        <f t="shared" si="23"/>
        <v>85</v>
      </c>
      <c r="AE128">
        <f t="shared" si="24"/>
        <v>79</v>
      </c>
      <c r="AF128">
        <f t="shared" si="25"/>
        <v>3</v>
      </c>
      <c r="AG128">
        <f t="shared" si="36"/>
        <v>9</v>
      </c>
      <c r="AH128">
        <f t="shared" si="26"/>
        <v>9</v>
      </c>
      <c r="AI128">
        <f t="shared" si="27"/>
        <v>9</v>
      </c>
      <c r="AJ128">
        <f t="shared" si="28"/>
        <v>91</v>
      </c>
      <c r="AK128">
        <f t="shared" si="29"/>
        <v>73</v>
      </c>
      <c r="AL128">
        <f t="shared" ca="1" si="30"/>
        <v>69.333333333333329</v>
      </c>
      <c r="AM128">
        <f t="shared" ca="1" si="31"/>
        <v>-12.666666666666671</v>
      </c>
      <c r="AN128">
        <f>ROUND(INDEX(Sheet2!T$2:'Sheet2'!T$569,MATCH($A128,Sheet2!$A$2:'Sheet2'!$A$531,0)),0)</f>
        <v>9</v>
      </c>
      <c r="AO128">
        <f t="shared" si="32"/>
        <v>81</v>
      </c>
      <c r="AP128">
        <f t="shared" si="33"/>
        <v>81</v>
      </c>
      <c r="AQ128">
        <f>INDEX(Sheet2!N$2:'Sheet2'!N$569,MATCH($A128,Sheet2!$A$2:'Sheet2'!$A$531,0))</f>
        <v>52.9</v>
      </c>
      <c r="AR128">
        <f t="shared" si="34"/>
        <v>105.8</v>
      </c>
      <c r="AS128">
        <f t="shared" si="37"/>
        <v>112.8</v>
      </c>
      <c r="AT128">
        <f t="shared" ca="1" si="35"/>
        <v>40</v>
      </c>
      <c r="AU128">
        <f t="shared" ca="1" si="38"/>
        <v>44</v>
      </c>
      <c r="AV128">
        <f t="shared" ca="1" si="39"/>
        <v>44</v>
      </c>
      <c r="AW128">
        <f t="shared" ca="1" si="40"/>
        <v>44</v>
      </c>
      <c r="AX128">
        <f t="shared" ca="1" si="41"/>
        <v>44</v>
      </c>
    </row>
    <row r="129" spans="1:50" x14ac:dyDescent="0.3">
      <c r="A129" t="s">
        <v>470</v>
      </c>
      <c r="B129">
        <v>3</v>
      </c>
      <c r="C129" t="s">
        <v>3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70</v>
      </c>
      <c r="P129">
        <v>70</v>
      </c>
      <c r="Q129">
        <v>57</v>
      </c>
      <c r="R129">
        <v>80</v>
      </c>
      <c r="S129">
        <v>60</v>
      </c>
      <c r="T129">
        <f>INDEX(Sheet1!C$2:'Sheet1'!C$569,MATCH($A129,Sheet1!$B$2:'Sheet1'!$B$569,0))</f>
        <v>1</v>
      </c>
      <c r="U129">
        <f>INDEX(Sheet1!D$2:'Sheet1'!D$569,MATCH($A129,Sheet1!$B$2:'Sheet1'!$B$569,0))</f>
        <v>59820</v>
      </c>
      <c r="V129">
        <f>INDEX(Sheet2!C$2:'Sheet2'!C$569,MATCH($A129,Sheet2!$A$2:'Sheet2'!$A$531,0))</f>
        <v>28</v>
      </c>
      <c r="W129">
        <f>INDEX(Sheet2!G$2:'Sheet2'!G$569,MATCH($A129,Sheet2!$A$2:'Sheet2'!$A$531,0))</f>
        <v>4.3</v>
      </c>
      <c r="X129">
        <f>INDEX(Sheet2!M$2:'Sheet2'!M$569,MATCH($A129,Sheet2!$A$2:'Sheet2'!$A$531,0))</f>
        <v>0</v>
      </c>
      <c r="Y129">
        <f>ROUND(INDEX(Sheet2!Q$2:'Sheet2'!Q$569,MATCH($A129,Sheet2!$A$2:'Sheet2'!$A$531,0)),0)-1</f>
        <v>-1</v>
      </c>
      <c r="Z129">
        <f>ROUND(INDEX(Sheet2!K$2:'Sheet2'!K$569,MATCH($A129,Sheet2!$A$2:'Sheet2'!$A$531,0)),0)</f>
        <v>50</v>
      </c>
      <c r="AA129">
        <f t="shared" si="21"/>
        <v>81</v>
      </c>
      <c r="AB129">
        <f>ROUND(INDEX(Sheet2!H$2:'Sheet2'!H$569,MATCH($A129,Sheet2!$A$2:'Sheet2'!$A$531,0)),0)</f>
        <v>2</v>
      </c>
      <c r="AC129">
        <f t="shared" si="22"/>
        <v>46</v>
      </c>
      <c r="AD129">
        <f t="shared" si="23"/>
        <v>66</v>
      </c>
      <c r="AE129">
        <f t="shared" si="24"/>
        <v>74</v>
      </c>
      <c r="AF129">
        <f t="shared" si="25"/>
        <v>-4</v>
      </c>
      <c r="AG129">
        <f t="shared" si="36"/>
        <v>2</v>
      </c>
      <c r="AH129">
        <f t="shared" si="26"/>
        <v>2</v>
      </c>
      <c r="AI129">
        <f t="shared" si="27"/>
        <v>2</v>
      </c>
      <c r="AJ129">
        <f t="shared" si="28"/>
        <v>72</v>
      </c>
      <c r="AK129">
        <f t="shared" si="29"/>
        <v>68</v>
      </c>
      <c r="AL129">
        <f t="shared" ca="1" si="30"/>
        <v>62</v>
      </c>
      <c r="AM129">
        <f t="shared" ca="1" si="31"/>
        <v>-8</v>
      </c>
      <c r="AN129">
        <f>ROUND(INDEX(Sheet2!T$2:'Sheet2'!T$569,MATCH($A129,Sheet2!$A$2:'Sheet2'!$A$531,0)),0)</f>
        <v>1</v>
      </c>
      <c r="AO129">
        <f t="shared" si="32"/>
        <v>45</v>
      </c>
      <c r="AP129">
        <f t="shared" si="33"/>
        <v>45</v>
      </c>
      <c r="AQ129">
        <f>INDEX(Sheet2!N$2:'Sheet2'!N$569,MATCH($A129,Sheet2!$A$2:'Sheet2'!$A$531,0))</f>
        <v>0</v>
      </c>
      <c r="AR129">
        <f t="shared" si="34"/>
        <v>0</v>
      </c>
      <c r="AS129">
        <f t="shared" si="37"/>
        <v>7</v>
      </c>
      <c r="AT129">
        <f t="shared" ca="1" si="35"/>
        <v>48</v>
      </c>
      <c r="AU129">
        <f t="shared" ca="1" si="38"/>
        <v>46</v>
      </c>
      <c r="AV129">
        <f t="shared" ca="1" si="39"/>
        <v>46</v>
      </c>
      <c r="AW129">
        <f t="shared" ca="1" si="40"/>
        <v>46</v>
      </c>
      <c r="AX129">
        <f t="shared" ca="1" si="41"/>
        <v>46</v>
      </c>
    </row>
    <row r="130" spans="1:50" x14ac:dyDescent="0.3">
      <c r="A130" t="s">
        <v>484</v>
      </c>
      <c r="B130">
        <v>1</v>
      </c>
      <c r="C130" t="s">
        <v>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87</v>
      </c>
      <c r="P130">
        <v>87</v>
      </c>
      <c r="Q130">
        <v>87</v>
      </c>
      <c r="R130">
        <v>55</v>
      </c>
      <c r="S130">
        <v>87</v>
      </c>
      <c r="T130">
        <f>INDEX(Sheet1!C$2:'Sheet1'!C$569,MATCH($A130,Sheet1!$B$2:'Sheet1'!$B$569,0))</f>
        <v>3</v>
      </c>
      <c r="U130">
        <f>INDEX(Sheet1!D$2:'Sheet1'!D$569,MATCH($A130,Sheet1!$B$2:'Sheet1'!$B$569,0))</f>
        <v>2249080</v>
      </c>
      <c r="V130">
        <f>INDEX(Sheet2!C$2:'Sheet2'!C$569,MATCH($A130,Sheet2!$A$2:'Sheet2'!$A$531,0))</f>
        <v>22</v>
      </c>
      <c r="W130">
        <f>INDEX(Sheet2!G$2:'Sheet2'!G$569,MATCH($A130,Sheet2!$A$2:'Sheet2'!$A$531,0))</f>
        <v>33.700000000000003</v>
      </c>
      <c r="X130">
        <f>INDEX(Sheet2!M$2:'Sheet2'!M$569,MATCH($A130,Sheet2!$A$2:'Sheet2'!$A$531,0))</f>
        <v>6.7</v>
      </c>
      <c r="Y130">
        <f>ROUND(INDEX(Sheet2!Q$2:'Sheet2'!Q$569,MATCH($A130,Sheet2!$A$2:'Sheet2'!$A$531,0)),0)-1</f>
        <v>80</v>
      </c>
      <c r="Z130">
        <f>ROUND(INDEX(Sheet2!K$2:'Sheet2'!K$569,MATCH($A130,Sheet2!$A$2:'Sheet2'!$A$531,0)),0)</f>
        <v>43</v>
      </c>
      <c r="AA130">
        <f t="shared" ref="AA130:AA193" si="42">ROUND(((99-40)*(Z130-15)/(65-15)+40),0)</f>
        <v>73</v>
      </c>
      <c r="AB130">
        <f>ROUND(INDEX(Sheet2!H$2:'Sheet2'!H$569,MATCH($A130,Sheet2!$A$2:'Sheet2'!$A$531,0)),0)</f>
        <v>24</v>
      </c>
      <c r="AC130">
        <f t="shared" ref="AC130:AC193" si="43">ROUND(((99-40)*(AB130-0)/(20-0)+40),0)</f>
        <v>111</v>
      </c>
      <c r="AD130">
        <f t="shared" ref="AD130:AD193" si="44">ROUND((AC130+AA130+O130)/3,0)</f>
        <v>90</v>
      </c>
      <c r="AE130">
        <f t="shared" ref="AE130:AE193" si="45">(P130-AD130)+P130</f>
        <v>84</v>
      </c>
      <c r="AF130">
        <f t="shared" ref="AF130:AF193" si="46">(AD130-AE130)/2</f>
        <v>3</v>
      </c>
      <c r="AG130">
        <f t="shared" si="36"/>
        <v>9</v>
      </c>
      <c r="AH130">
        <f t="shared" ref="AH130:AH193" si="47">IF(AG130&gt;12,12,AG130)</f>
        <v>9</v>
      </c>
      <c r="AI130">
        <f t="shared" ref="AI130:AI193" si="48">IF(AH130&lt;-12,-12,AH130)</f>
        <v>9</v>
      </c>
      <c r="AJ130">
        <f t="shared" ref="AJ130:AJ193" si="49">IF(O130+AI130&gt;99,99,O130+AI130)</f>
        <v>96</v>
      </c>
      <c r="AK130">
        <f t="shared" ref="AK130:AK193" si="50">IF(P130-AI130&gt;99,99,P130-AI130)</f>
        <v>78</v>
      </c>
      <c r="AL130">
        <f t="shared" ref="AL130:AL193" ca="1" si="51">(AD130+AE130+AV130)/3</f>
        <v>84.333333333333329</v>
      </c>
      <c r="AM130">
        <f t="shared" ref="AM130:AM193" ca="1" si="52">AL130-M130</f>
        <v>-2.6666666666666714</v>
      </c>
      <c r="AN130">
        <f>ROUND(INDEX(Sheet2!T$2:'Sheet2'!T$569,MATCH($A130,Sheet2!$A$2:'Sheet2'!$A$531,0)),0)</f>
        <v>4</v>
      </c>
      <c r="AO130">
        <f t="shared" ref="AO130:AO193" si="53">ROUND(((99-40)*(AN130-0)/(13-0)+40),0)</f>
        <v>58</v>
      </c>
      <c r="AP130">
        <f t="shared" ref="AP130:AP193" si="54">IF(AO130&gt;99,99,AO130)</f>
        <v>58</v>
      </c>
      <c r="AQ130">
        <f>INDEX(Sheet2!N$2:'Sheet2'!N$569,MATCH($A130,Sheet2!$A$2:'Sheet2'!$A$531,0))</f>
        <v>36.200000000000003</v>
      </c>
      <c r="AR130">
        <f t="shared" ref="AR130:AR193" si="55">AQ130*2</f>
        <v>72.400000000000006</v>
      </c>
      <c r="AS130">
        <f t="shared" si="37"/>
        <v>79.400000000000006</v>
      </c>
      <c r="AT130">
        <f t="shared" ref="AT130:AT193" ca="1" si="56">IF(X130&lt;0.6,RANDBETWEEN(40,49),Q130)</f>
        <v>87</v>
      </c>
      <c r="AU130">
        <f t="shared" ca="1" si="38"/>
        <v>79</v>
      </c>
      <c r="AV130">
        <f t="shared" ca="1" si="39"/>
        <v>79</v>
      </c>
      <c r="AW130">
        <f t="shared" ca="1" si="40"/>
        <v>79</v>
      </c>
      <c r="AX130">
        <f t="shared" ca="1" si="41"/>
        <v>79</v>
      </c>
    </row>
    <row r="131" spans="1:50" x14ac:dyDescent="0.3">
      <c r="A131" t="s">
        <v>299</v>
      </c>
      <c r="B131">
        <v>1</v>
      </c>
      <c r="C131" t="s">
        <v>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70</v>
      </c>
      <c r="P131">
        <v>70</v>
      </c>
      <c r="Q131">
        <v>70</v>
      </c>
      <c r="R131">
        <v>50</v>
      </c>
      <c r="S131">
        <v>70</v>
      </c>
      <c r="T131">
        <f>INDEX(Sheet1!C$2:'Sheet1'!C$569,MATCH($A131,Sheet1!$B$2:'Sheet1'!$B$569,0))</f>
        <v>4</v>
      </c>
      <c r="U131">
        <f>INDEX(Sheet1!D$2:'Sheet1'!D$569,MATCH($A131,Sheet1!$B$2:'Sheet1'!$B$569,0))</f>
        <v>1346700</v>
      </c>
      <c r="V131">
        <f>INDEX(Sheet2!C$2:'Sheet2'!C$569,MATCH($A131,Sheet2!$A$2:'Sheet2'!$A$531,0))</f>
        <v>22</v>
      </c>
      <c r="W131">
        <f>INDEX(Sheet2!G$2:'Sheet2'!G$569,MATCH($A131,Sheet2!$A$2:'Sheet2'!$A$531,0))</f>
        <v>15.2</v>
      </c>
      <c r="X131">
        <f>INDEX(Sheet2!M$2:'Sheet2'!M$569,MATCH($A131,Sheet2!$A$2:'Sheet2'!$A$531,0))</f>
        <v>3.1</v>
      </c>
      <c r="Y131">
        <f>ROUND(INDEX(Sheet2!Q$2:'Sheet2'!Q$569,MATCH($A131,Sheet2!$A$2:'Sheet2'!$A$531,0)),0)-1</f>
        <v>74</v>
      </c>
      <c r="Z131">
        <f>ROUND(INDEX(Sheet2!K$2:'Sheet2'!K$569,MATCH($A131,Sheet2!$A$2:'Sheet2'!$A$531,0)),0)</f>
        <v>40</v>
      </c>
      <c r="AA131">
        <f t="shared" si="42"/>
        <v>70</v>
      </c>
      <c r="AB131">
        <f>ROUND(INDEX(Sheet2!H$2:'Sheet2'!H$569,MATCH($A131,Sheet2!$A$2:'Sheet2'!$A$531,0)),0)</f>
        <v>5</v>
      </c>
      <c r="AC131">
        <f t="shared" si="43"/>
        <v>55</v>
      </c>
      <c r="AD131">
        <f t="shared" si="44"/>
        <v>65</v>
      </c>
      <c r="AE131">
        <f t="shared" si="45"/>
        <v>75</v>
      </c>
      <c r="AF131">
        <f t="shared" si="46"/>
        <v>-5</v>
      </c>
      <c r="AG131">
        <f t="shared" ref="AG131:AG194" si="57">AF131+6</f>
        <v>1</v>
      </c>
      <c r="AH131">
        <f t="shared" si="47"/>
        <v>1</v>
      </c>
      <c r="AI131">
        <f t="shared" si="48"/>
        <v>1</v>
      </c>
      <c r="AJ131">
        <f t="shared" si="49"/>
        <v>71</v>
      </c>
      <c r="AK131">
        <f t="shared" si="50"/>
        <v>69</v>
      </c>
      <c r="AL131">
        <f t="shared" ca="1" si="51"/>
        <v>66.666666666666671</v>
      </c>
      <c r="AM131">
        <f t="shared" ca="1" si="52"/>
        <v>-3.3333333333333286</v>
      </c>
      <c r="AN131">
        <f>ROUND(INDEX(Sheet2!T$2:'Sheet2'!T$569,MATCH($A131,Sheet2!$A$2:'Sheet2'!$A$531,0)),0)</f>
        <v>2</v>
      </c>
      <c r="AO131">
        <f t="shared" si="53"/>
        <v>49</v>
      </c>
      <c r="AP131">
        <f t="shared" si="54"/>
        <v>49</v>
      </c>
      <c r="AQ131">
        <f>INDEX(Sheet2!N$2:'Sheet2'!N$569,MATCH($A131,Sheet2!$A$2:'Sheet2'!$A$531,0))</f>
        <v>26.5</v>
      </c>
      <c r="AR131">
        <f t="shared" si="55"/>
        <v>53</v>
      </c>
      <c r="AS131">
        <f t="shared" ref="AS131:AS194" si="58">AR131+7</f>
        <v>60</v>
      </c>
      <c r="AT131">
        <f t="shared" ca="1" si="56"/>
        <v>70</v>
      </c>
      <c r="AU131">
        <f t="shared" ref="AU131:AU194" ca="1" si="59">IF(X131&gt;0.5,ROUND(AS131,0),RANDBETWEEN(40,49))</f>
        <v>60</v>
      </c>
      <c r="AV131">
        <f t="shared" ref="AV131:AV194" ca="1" si="60">IF(AU131&gt;99,99,AU131)</f>
        <v>60</v>
      </c>
      <c r="AW131">
        <f t="shared" ref="AW131:AW194" ca="1" si="61">_xlfn.IFNA(AV131,M131)</f>
        <v>60</v>
      </c>
      <c r="AX131">
        <f t="shared" ref="AX131:AX194" ca="1" si="62">IF(AW131&lt;40,40,AW131)</f>
        <v>60</v>
      </c>
    </row>
    <row r="132" spans="1:50" x14ac:dyDescent="0.3">
      <c r="A132" t="s">
        <v>364</v>
      </c>
      <c r="B132">
        <v>2</v>
      </c>
      <c r="C132" t="s">
        <v>3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66</v>
      </c>
      <c r="P132">
        <v>66</v>
      </c>
      <c r="Q132">
        <v>62</v>
      </c>
      <c r="R132">
        <v>63</v>
      </c>
      <c r="S132">
        <v>62</v>
      </c>
      <c r="T132" t="e">
        <f>INDEX(Sheet1!C$2:'Sheet1'!C$569,MATCH($A132,Sheet1!$B$2:'Sheet1'!$B$569,0))</f>
        <v>#N/A</v>
      </c>
      <c r="U132" t="e">
        <f>INDEX(Sheet1!D$2:'Sheet1'!D$569,MATCH($A132,Sheet1!$B$2:'Sheet1'!$B$569,0))</f>
        <v>#N/A</v>
      </c>
      <c r="V132">
        <f>INDEX(Sheet2!C$2:'Sheet2'!C$569,MATCH($A132,Sheet2!$A$2:'Sheet2'!$A$531,0))</f>
        <v>24</v>
      </c>
      <c r="W132">
        <f>INDEX(Sheet2!G$2:'Sheet2'!G$569,MATCH($A132,Sheet2!$A$2:'Sheet2'!$A$531,0))</f>
        <v>0.8</v>
      </c>
      <c r="X132">
        <f>INDEX(Sheet2!M$2:'Sheet2'!M$569,MATCH($A132,Sheet2!$A$2:'Sheet2'!$A$531,0))</f>
        <v>0.7</v>
      </c>
      <c r="Y132">
        <f>ROUND(INDEX(Sheet2!Q$2:'Sheet2'!Q$569,MATCH($A132,Sheet2!$A$2:'Sheet2'!$A$531,0)),0)-1</f>
        <v>-1</v>
      </c>
      <c r="Z132">
        <f>ROUND(INDEX(Sheet2!K$2:'Sheet2'!K$569,MATCH($A132,Sheet2!$A$2:'Sheet2'!$A$531,0)),0)</f>
        <v>0</v>
      </c>
      <c r="AA132">
        <f t="shared" si="42"/>
        <v>22</v>
      </c>
      <c r="AB132">
        <f>ROUND(INDEX(Sheet2!H$2:'Sheet2'!H$569,MATCH($A132,Sheet2!$A$2:'Sheet2'!$A$531,0)),0)</f>
        <v>0</v>
      </c>
      <c r="AC132">
        <f t="shared" si="43"/>
        <v>40</v>
      </c>
      <c r="AD132">
        <f t="shared" si="44"/>
        <v>43</v>
      </c>
      <c r="AE132">
        <f t="shared" si="45"/>
        <v>89</v>
      </c>
      <c r="AF132">
        <f t="shared" si="46"/>
        <v>-23</v>
      </c>
      <c r="AG132">
        <f t="shared" si="57"/>
        <v>-17</v>
      </c>
      <c r="AH132">
        <f t="shared" si="47"/>
        <v>-17</v>
      </c>
      <c r="AI132">
        <f t="shared" si="48"/>
        <v>-12</v>
      </c>
      <c r="AJ132">
        <f t="shared" si="49"/>
        <v>54</v>
      </c>
      <c r="AK132">
        <f t="shared" si="50"/>
        <v>78</v>
      </c>
      <c r="AL132">
        <f t="shared" ca="1" si="51"/>
        <v>46.333333333333336</v>
      </c>
      <c r="AM132">
        <f t="shared" ca="1" si="52"/>
        <v>-19.666666666666664</v>
      </c>
      <c r="AN132">
        <f>ROUND(INDEX(Sheet2!T$2:'Sheet2'!T$569,MATCH($A132,Sheet2!$A$2:'Sheet2'!$A$531,0)),0)</f>
        <v>0</v>
      </c>
      <c r="AO132">
        <f t="shared" si="53"/>
        <v>40</v>
      </c>
      <c r="AP132">
        <f t="shared" si="54"/>
        <v>40</v>
      </c>
      <c r="AQ132">
        <f>INDEX(Sheet2!N$2:'Sheet2'!N$569,MATCH($A132,Sheet2!$A$2:'Sheet2'!$A$531,0))</f>
        <v>0</v>
      </c>
      <c r="AR132">
        <f t="shared" si="55"/>
        <v>0</v>
      </c>
      <c r="AS132">
        <f t="shared" si="58"/>
        <v>7</v>
      </c>
      <c r="AT132">
        <f t="shared" ca="1" si="56"/>
        <v>62</v>
      </c>
      <c r="AU132">
        <f t="shared" ca="1" si="59"/>
        <v>7</v>
      </c>
      <c r="AV132">
        <f t="shared" ca="1" si="60"/>
        <v>7</v>
      </c>
      <c r="AW132">
        <f t="shared" ca="1" si="61"/>
        <v>7</v>
      </c>
      <c r="AX132">
        <f t="shared" ca="1" si="62"/>
        <v>40</v>
      </c>
    </row>
    <row r="133" spans="1:50" x14ac:dyDescent="0.3">
      <c r="A133" t="s">
        <v>122</v>
      </c>
      <c r="B133">
        <v>2</v>
      </c>
      <c r="C133" t="s">
        <v>3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72</v>
      </c>
      <c r="P133">
        <v>72</v>
      </c>
      <c r="Q133">
        <v>67</v>
      </c>
      <c r="R133">
        <v>65</v>
      </c>
      <c r="S133">
        <v>67</v>
      </c>
      <c r="T133">
        <f>INDEX(Sheet1!C$2:'Sheet1'!C$569,MATCH($A133,Sheet1!$B$2:'Sheet1'!$B$569,0))</f>
        <v>1</v>
      </c>
      <c r="U133">
        <f>INDEX(Sheet1!D$2:'Sheet1'!D$569,MATCH($A133,Sheet1!$B$2:'Sheet1'!$B$569,0))</f>
        <v>1544951</v>
      </c>
      <c r="V133">
        <f>INDEX(Sheet2!C$2:'Sheet2'!C$569,MATCH($A133,Sheet2!$A$2:'Sheet2'!$A$531,0))</f>
        <v>25</v>
      </c>
      <c r="W133">
        <f>INDEX(Sheet2!G$2:'Sheet2'!G$569,MATCH($A133,Sheet2!$A$2:'Sheet2'!$A$531,0))</f>
        <v>24.5</v>
      </c>
      <c r="X133">
        <f>INDEX(Sheet2!M$2:'Sheet2'!M$569,MATCH($A133,Sheet2!$A$2:'Sheet2'!$A$531,0))</f>
        <v>3.1</v>
      </c>
      <c r="Y133">
        <f>ROUND(INDEX(Sheet2!Q$2:'Sheet2'!Q$569,MATCH($A133,Sheet2!$A$2:'Sheet2'!$A$531,0)),0)-1</f>
        <v>70</v>
      </c>
      <c r="Z133">
        <f>ROUND(INDEX(Sheet2!K$2:'Sheet2'!K$569,MATCH($A133,Sheet2!$A$2:'Sheet2'!$A$531,0)),0)</f>
        <v>43</v>
      </c>
      <c r="AA133">
        <f t="shared" si="42"/>
        <v>73</v>
      </c>
      <c r="AB133">
        <f>ROUND(INDEX(Sheet2!H$2:'Sheet2'!H$569,MATCH($A133,Sheet2!$A$2:'Sheet2'!$A$531,0)),0)</f>
        <v>8</v>
      </c>
      <c r="AC133">
        <f t="shared" si="43"/>
        <v>64</v>
      </c>
      <c r="AD133">
        <f t="shared" si="44"/>
        <v>70</v>
      </c>
      <c r="AE133">
        <f t="shared" si="45"/>
        <v>74</v>
      </c>
      <c r="AF133">
        <f t="shared" si="46"/>
        <v>-2</v>
      </c>
      <c r="AG133">
        <f t="shared" si="57"/>
        <v>4</v>
      </c>
      <c r="AH133">
        <f t="shared" si="47"/>
        <v>4</v>
      </c>
      <c r="AI133">
        <f t="shared" si="48"/>
        <v>4</v>
      </c>
      <c r="AJ133">
        <f t="shared" si="49"/>
        <v>76</v>
      </c>
      <c r="AK133">
        <f t="shared" si="50"/>
        <v>68</v>
      </c>
      <c r="AL133">
        <f t="shared" ca="1" si="51"/>
        <v>71</v>
      </c>
      <c r="AM133">
        <f t="shared" ca="1" si="52"/>
        <v>-1</v>
      </c>
      <c r="AN133">
        <f>ROUND(INDEX(Sheet2!T$2:'Sheet2'!T$569,MATCH($A133,Sheet2!$A$2:'Sheet2'!$A$531,0)),0)</f>
        <v>5</v>
      </c>
      <c r="AO133">
        <f t="shared" si="53"/>
        <v>63</v>
      </c>
      <c r="AP133">
        <f t="shared" si="54"/>
        <v>63</v>
      </c>
      <c r="AQ133">
        <f>INDEX(Sheet2!N$2:'Sheet2'!N$569,MATCH($A133,Sheet2!$A$2:'Sheet2'!$A$531,0))</f>
        <v>31.1</v>
      </c>
      <c r="AR133">
        <f t="shared" si="55"/>
        <v>62.2</v>
      </c>
      <c r="AS133">
        <f t="shared" si="58"/>
        <v>69.2</v>
      </c>
      <c r="AT133">
        <f t="shared" ca="1" si="56"/>
        <v>67</v>
      </c>
      <c r="AU133">
        <f t="shared" ca="1" si="59"/>
        <v>69</v>
      </c>
      <c r="AV133">
        <f t="shared" ca="1" si="60"/>
        <v>69</v>
      </c>
      <c r="AW133">
        <f t="shared" ca="1" si="61"/>
        <v>69</v>
      </c>
      <c r="AX133">
        <f t="shared" ca="1" si="62"/>
        <v>69</v>
      </c>
    </row>
    <row r="134" spans="1:50" x14ac:dyDescent="0.3">
      <c r="A134" t="s">
        <v>224</v>
      </c>
      <c r="B134">
        <v>2</v>
      </c>
      <c r="C134" t="s">
        <v>3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74</v>
      </c>
      <c r="P134">
        <v>74</v>
      </c>
      <c r="Q134">
        <v>68</v>
      </c>
      <c r="R134">
        <v>66</v>
      </c>
      <c r="S134">
        <v>68</v>
      </c>
      <c r="T134">
        <f>INDEX(Sheet1!C$2:'Sheet1'!C$569,MATCH($A134,Sheet1!$B$2:'Sheet1'!$B$569,0))</f>
        <v>3</v>
      </c>
      <c r="U134">
        <f>INDEX(Sheet1!D$2:'Sheet1'!D$569,MATCH($A134,Sheet1!$B$2:'Sheet1'!$B$569,0))</f>
        <v>7333333.666666667</v>
      </c>
      <c r="V134">
        <f>INDEX(Sheet2!C$2:'Sheet2'!C$569,MATCH($A134,Sheet2!$A$2:'Sheet2'!$A$531,0))</f>
        <v>27</v>
      </c>
      <c r="W134">
        <f>INDEX(Sheet2!G$2:'Sheet2'!G$569,MATCH($A134,Sheet2!$A$2:'Sheet2'!$A$531,0))</f>
        <v>17.399999999999999</v>
      </c>
      <c r="X134">
        <f>INDEX(Sheet2!M$2:'Sheet2'!M$569,MATCH($A134,Sheet2!$A$2:'Sheet2'!$A$531,0))</f>
        <v>2.7</v>
      </c>
      <c r="Y134">
        <f>ROUND(INDEX(Sheet2!Q$2:'Sheet2'!Q$569,MATCH($A134,Sheet2!$A$2:'Sheet2'!$A$531,0)),0)-1</f>
        <v>83</v>
      </c>
      <c r="Z134">
        <f>ROUND(INDEX(Sheet2!K$2:'Sheet2'!K$569,MATCH($A134,Sheet2!$A$2:'Sheet2'!$A$531,0)),0)</f>
        <v>49</v>
      </c>
      <c r="AA134">
        <f t="shared" si="42"/>
        <v>80</v>
      </c>
      <c r="AB134">
        <f>ROUND(INDEX(Sheet2!H$2:'Sheet2'!H$569,MATCH($A134,Sheet2!$A$2:'Sheet2'!$A$531,0)),0)</f>
        <v>7</v>
      </c>
      <c r="AC134">
        <f t="shared" si="43"/>
        <v>61</v>
      </c>
      <c r="AD134">
        <f t="shared" si="44"/>
        <v>72</v>
      </c>
      <c r="AE134">
        <f t="shared" si="45"/>
        <v>76</v>
      </c>
      <c r="AF134">
        <f t="shared" si="46"/>
        <v>-2</v>
      </c>
      <c r="AG134">
        <f t="shared" si="57"/>
        <v>4</v>
      </c>
      <c r="AH134">
        <f t="shared" si="47"/>
        <v>4</v>
      </c>
      <c r="AI134">
        <f t="shared" si="48"/>
        <v>4</v>
      </c>
      <c r="AJ134">
        <f t="shared" si="49"/>
        <v>78</v>
      </c>
      <c r="AK134">
        <f t="shared" si="50"/>
        <v>70</v>
      </c>
      <c r="AL134">
        <f t="shared" ca="1" si="51"/>
        <v>79</v>
      </c>
      <c r="AM134">
        <f t="shared" ca="1" si="52"/>
        <v>5</v>
      </c>
      <c r="AN134">
        <f>ROUND(INDEX(Sheet2!T$2:'Sheet2'!T$569,MATCH($A134,Sheet2!$A$2:'Sheet2'!$A$531,0)),0)</f>
        <v>1</v>
      </c>
      <c r="AO134">
        <f t="shared" si="53"/>
        <v>45</v>
      </c>
      <c r="AP134">
        <f t="shared" si="54"/>
        <v>45</v>
      </c>
      <c r="AQ134">
        <f>INDEX(Sheet2!N$2:'Sheet2'!N$569,MATCH($A134,Sheet2!$A$2:'Sheet2'!$A$531,0))</f>
        <v>40.799999999999997</v>
      </c>
      <c r="AR134">
        <f t="shared" si="55"/>
        <v>81.599999999999994</v>
      </c>
      <c r="AS134">
        <f t="shared" si="58"/>
        <v>88.6</v>
      </c>
      <c r="AT134">
        <f t="shared" ca="1" si="56"/>
        <v>68</v>
      </c>
      <c r="AU134">
        <f t="shared" ca="1" si="59"/>
        <v>89</v>
      </c>
      <c r="AV134">
        <f t="shared" ca="1" si="60"/>
        <v>89</v>
      </c>
      <c r="AW134">
        <f t="shared" ca="1" si="61"/>
        <v>89</v>
      </c>
      <c r="AX134">
        <f t="shared" ca="1" si="62"/>
        <v>89</v>
      </c>
    </row>
    <row r="135" spans="1:50" x14ac:dyDescent="0.3">
      <c r="A135" t="s">
        <v>423</v>
      </c>
      <c r="B135">
        <v>3</v>
      </c>
      <c r="C135" t="s">
        <v>3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71</v>
      </c>
      <c r="P135">
        <v>71</v>
      </c>
      <c r="Q135">
        <v>58</v>
      </c>
      <c r="R135">
        <v>80</v>
      </c>
      <c r="S135">
        <v>61</v>
      </c>
      <c r="T135">
        <f>INDEX(Sheet1!C$2:'Sheet1'!C$569,MATCH($A135,Sheet1!$B$2:'Sheet1'!$B$569,0))</f>
        <v>1</v>
      </c>
      <c r="U135">
        <f>INDEX(Sheet1!D$2:'Sheet1'!D$569,MATCH($A135,Sheet1!$B$2:'Sheet1'!$B$569,0))</f>
        <v>4661280</v>
      </c>
      <c r="V135">
        <f>INDEX(Sheet2!C$2:'Sheet2'!C$569,MATCH($A135,Sheet2!$A$2:'Sheet2'!$A$531,0))</f>
        <v>21</v>
      </c>
      <c r="W135">
        <f>INDEX(Sheet2!G$2:'Sheet2'!G$569,MATCH($A135,Sheet2!$A$2:'Sheet2'!$A$531,0))</f>
        <v>18</v>
      </c>
      <c r="X135">
        <f>INDEX(Sheet2!M$2:'Sheet2'!M$569,MATCH($A135,Sheet2!$A$2:'Sheet2'!$A$531,0))</f>
        <v>2.2000000000000002</v>
      </c>
      <c r="Y135">
        <f>ROUND(INDEX(Sheet2!Q$2:'Sheet2'!Q$569,MATCH($A135,Sheet2!$A$2:'Sheet2'!$A$531,0)),0)-1</f>
        <v>58</v>
      </c>
      <c r="Z135">
        <f>ROUND(INDEX(Sheet2!K$2:'Sheet2'!K$569,MATCH($A135,Sheet2!$A$2:'Sheet2'!$A$531,0)),0)</f>
        <v>45</v>
      </c>
      <c r="AA135">
        <f t="shared" si="42"/>
        <v>75</v>
      </c>
      <c r="AB135">
        <f>ROUND(INDEX(Sheet2!H$2:'Sheet2'!H$569,MATCH($A135,Sheet2!$A$2:'Sheet2'!$A$531,0)),0)</f>
        <v>5</v>
      </c>
      <c r="AC135">
        <f t="shared" si="43"/>
        <v>55</v>
      </c>
      <c r="AD135">
        <f t="shared" si="44"/>
        <v>67</v>
      </c>
      <c r="AE135">
        <f t="shared" si="45"/>
        <v>75</v>
      </c>
      <c r="AF135">
        <f t="shared" si="46"/>
        <v>-4</v>
      </c>
      <c r="AG135">
        <f t="shared" si="57"/>
        <v>2</v>
      </c>
      <c r="AH135">
        <f t="shared" si="47"/>
        <v>2</v>
      </c>
      <c r="AI135">
        <f t="shared" si="48"/>
        <v>2</v>
      </c>
      <c r="AJ135">
        <f t="shared" si="49"/>
        <v>73</v>
      </c>
      <c r="AK135">
        <f t="shared" si="50"/>
        <v>69</v>
      </c>
      <c r="AL135">
        <f t="shared" ca="1" si="51"/>
        <v>64.333333333333329</v>
      </c>
      <c r="AM135">
        <f t="shared" ca="1" si="52"/>
        <v>-6.6666666666666714</v>
      </c>
      <c r="AN135">
        <f>ROUND(INDEX(Sheet2!T$2:'Sheet2'!T$569,MATCH($A135,Sheet2!$A$2:'Sheet2'!$A$531,0)),0)</f>
        <v>4</v>
      </c>
      <c r="AO135">
        <f t="shared" si="53"/>
        <v>58</v>
      </c>
      <c r="AP135">
        <f t="shared" si="54"/>
        <v>58</v>
      </c>
      <c r="AQ135">
        <f>INDEX(Sheet2!N$2:'Sheet2'!N$569,MATCH($A135,Sheet2!$A$2:'Sheet2'!$A$531,0))</f>
        <v>21.8</v>
      </c>
      <c r="AR135">
        <f t="shared" si="55"/>
        <v>43.6</v>
      </c>
      <c r="AS135">
        <f t="shared" si="58"/>
        <v>50.6</v>
      </c>
      <c r="AT135">
        <f t="shared" ca="1" si="56"/>
        <v>58</v>
      </c>
      <c r="AU135">
        <f t="shared" ca="1" si="59"/>
        <v>51</v>
      </c>
      <c r="AV135">
        <f t="shared" ca="1" si="60"/>
        <v>51</v>
      </c>
      <c r="AW135">
        <f t="shared" ca="1" si="61"/>
        <v>51</v>
      </c>
      <c r="AX135">
        <f t="shared" ca="1" si="62"/>
        <v>51</v>
      </c>
    </row>
    <row r="136" spans="1:50" x14ac:dyDescent="0.3">
      <c r="A136" t="s">
        <v>183</v>
      </c>
      <c r="B136">
        <v>3</v>
      </c>
      <c r="C136" t="s">
        <v>3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83</v>
      </c>
      <c r="P136">
        <v>83</v>
      </c>
      <c r="Q136">
        <v>65</v>
      </c>
      <c r="R136">
        <v>86</v>
      </c>
      <c r="S136">
        <v>69</v>
      </c>
      <c r="T136">
        <f>INDEX(Sheet1!C$2:'Sheet1'!C$569,MATCH($A136,Sheet1!$B$2:'Sheet1'!$B$569,0))</f>
        <v>2</v>
      </c>
      <c r="U136">
        <f>INDEX(Sheet1!D$2:'Sheet1'!D$569,MATCH($A136,Sheet1!$B$2:'Sheet1'!$B$569,0))</f>
        <v>18004347.5</v>
      </c>
      <c r="V136">
        <f>INDEX(Sheet2!C$2:'Sheet2'!C$569,MATCH($A136,Sheet2!$A$2:'Sheet2'!$A$531,0))</f>
        <v>29</v>
      </c>
      <c r="W136">
        <f>INDEX(Sheet2!G$2:'Sheet2'!G$569,MATCH($A136,Sheet2!$A$2:'Sheet2'!$A$531,0))</f>
        <v>31.3</v>
      </c>
      <c r="X136">
        <f>INDEX(Sheet2!M$2:'Sheet2'!M$569,MATCH($A136,Sheet2!$A$2:'Sheet2'!$A$531,0))</f>
        <v>2.5</v>
      </c>
      <c r="Y136">
        <f>ROUND(INDEX(Sheet2!Q$2:'Sheet2'!Q$569,MATCH($A136,Sheet2!$A$2:'Sheet2'!$A$531,0)),0)-1</f>
        <v>68</v>
      </c>
      <c r="Z136">
        <f>ROUND(INDEX(Sheet2!K$2:'Sheet2'!K$569,MATCH($A136,Sheet2!$A$2:'Sheet2'!$A$531,0)),0)</f>
        <v>45</v>
      </c>
      <c r="AA136">
        <f t="shared" si="42"/>
        <v>75</v>
      </c>
      <c r="AB136">
        <f>ROUND(INDEX(Sheet2!H$2:'Sheet2'!H$569,MATCH($A136,Sheet2!$A$2:'Sheet2'!$A$531,0)),0)</f>
        <v>7</v>
      </c>
      <c r="AC136">
        <f t="shared" si="43"/>
        <v>61</v>
      </c>
      <c r="AD136">
        <f t="shared" si="44"/>
        <v>73</v>
      </c>
      <c r="AE136">
        <f t="shared" si="45"/>
        <v>93</v>
      </c>
      <c r="AF136">
        <f t="shared" si="46"/>
        <v>-10</v>
      </c>
      <c r="AG136">
        <f t="shared" si="57"/>
        <v>-4</v>
      </c>
      <c r="AH136">
        <f t="shared" si="47"/>
        <v>-4</v>
      </c>
      <c r="AI136">
        <f t="shared" si="48"/>
        <v>-4</v>
      </c>
      <c r="AJ136">
        <f t="shared" si="49"/>
        <v>79</v>
      </c>
      <c r="AK136">
        <f t="shared" si="50"/>
        <v>87</v>
      </c>
      <c r="AL136">
        <f t="shared" ca="1" si="51"/>
        <v>76.666666666666671</v>
      </c>
      <c r="AM136">
        <f t="shared" ca="1" si="52"/>
        <v>-6.3333333333333286</v>
      </c>
      <c r="AN136">
        <f>ROUND(INDEX(Sheet2!T$2:'Sheet2'!T$569,MATCH($A136,Sheet2!$A$2:'Sheet2'!$A$531,0)),0)</f>
        <v>7</v>
      </c>
      <c r="AO136">
        <f t="shared" si="53"/>
        <v>72</v>
      </c>
      <c r="AP136">
        <f t="shared" si="54"/>
        <v>72</v>
      </c>
      <c r="AQ136">
        <f>INDEX(Sheet2!N$2:'Sheet2'!N$569,MATCH($A136,Sheet2!$A$2:'Sheet2'!$A$531,0))</f>
        <v>28.5</v>
      </c>
      <c r="AR136">
        <f t="shared" si="55"/>
        <v>57</v>
      </c>
      <c r="AS136">
        <f t="shared" si="58"/>
        <v>64</v>
      </c>
      <c r="AT136">
        <f t="shared" ca="1" si="56"/>
        <v>65</v>
      </c>
      <c r="AU136">
        <f t="shared" ca="1" si="59"/>
        <v>64</v>
      </c>
      <c r="AV136">
        <f t="shared" ca="1" si="60"/>
        <v>64</v>
      </c>
      <c r="AW136">
        <f t="shared" ca="1" si="61"/>
        <v>64</v>
      </c>
      <c r="AX136">
        <f t="shared" ca="1" si="62"/>
        <v>64</v>
      </c>
    </row>
    <row r="137" spans="1:50" x14ac:dyDescent="0.3">
      <c r="A137" t="s">
        <v>464</v>
      </c>
      <c r="B137">
        <v>3</v>
      </c>
      <c r="C137" t="s">
        <v>3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67</v>
      </c>
      <c r="P137">
        <v>67</v>
      </c>
      <c r="Q137">
        <v>56</v>
      </c>
      <c r="R137">
        <v>78</v>
      </c>
      <c r="S137">
        <v>58</v>
      </c>
      <c r="T137" t="e">
        <f>INDEX(Sheet1!C$2:'Sheet1'!C$569,MATCH($A137,Sheet1!$B$2:'Sheet1'!$B$569,0))</f>
        <v>#N/A</v>
      </c>
      <c r="U137" t="e">
        <f>INDEX(Sheet1!D$2:'Sheet1'!D$569,MATCH($A137,Sheet1!$B$2:'Sheet1'!$B$569,0))</f>
        <v>#N/A</v>
      </c>
      <c r="V137">
        <f>INDEX(Sheet2!C$2:'Sheet2'!C$569,MATCH($A137,Sheet2!$A$2:'Sheet2'!$A$531,0))</f>
        <v>22</v>
      </c>
      <c r="W137">
        <f>INDEX(Sheet2!G$2:'Sheet2'!G$569,MATCH($A137,Sheet2!$A$2:'Sheet2'!$A$531,0))</f>
        <v>4.9000000000000004</v>
      </c>
      <c r="X137">
        <f>INDEX(Sheet2!M$2:'Sheet2'!M$569,MATCH($A137,Sheet2!$A$2:'Sheet2'!$A$531,0))</f>
        <v>0</v>
      </c>
      <c r="Y137">
        <f>ROUND(INDEX(Sheet2!Q$2:'Sheet2'!Q$569,MATCH($A137,Sheet2!$A$2:'Sheet2'!$A$531,0)),0)-1</f>
        <v>84</v>
      </c>
      <c r="Z137">
        <f>ROUND(INDEX(Sheet2!K$2:'Sheet2'!K$569,MATCH($A137,Sheet2!$A$2:'Sheet2'!$A$531,0)),0)</f>
        <v>58</v>
      </c>
      <c r="AA137">
        <f t="shared" si="42"/>
        <v>91</v>
      </c>
      <c r="AB137">
        <f>ROUND(INDEX(Sheet2!H$2:'Sheet2'!H$569,MATCH($A137,Sheet2!$A$2:'Sheet2'!$A$531,0)),0)</f>
        <v>2</v>
      </c>
      <c r="AC137">
        <f t="shared" si="43"/>
        <v>46</v>
      </c>
      <c r="AD137">
        <f t="shared" si="44"/>
        <v>68</v>
      </c>
      <c r="AE137">
        <f t="shared" si="45"/>
        <v>66</v>
      </c>
      <c r="AF137">
        <f t="shared" si="46"/>
        <v>1</v>
      </c>
      <c r="AG137">
        <f t="shared" si="57"/>
        <v>7</v>
      </c>
      <c r="AH137">
        <f t="shared" si="47"/>
        <v>7</v>
      </c>
      <c r="AI137">
        <f t="shared" si="48"/>
        <v>7</v>
      </c>
      <c r="AJ137">
        <f t="shared" si="49"/>
        <v>74</v>
      </c>
      <c r="AK137">
        <f t="shared" si="50"/>
        <v>60</v>
      </c>
      <c r="AL137">
        <f t="shared" ca="1" si="51"/>
        <v>60</v>
      </c>
      <c r="AM137">
        <f t="shared" ca="1" si="52"/>
        <v>-7</v>
      </c>
      <c r="AN137">
        <f>ROUND(INDEX(Sheet2!T$2:'Sheet2'!T$569,MATCH($A137,Sheet2!$A$2:'Sheet2'!$A$531,0)),0)</f>
        <v>2</v>
      </c>
      <c r="AO137">
        <f t="shared" si="53"/>
        <v>49</v>
      </c>
      <c r="AP137">
        <f t="shared" si="54"/>
        <v>49</v>
      </c>
      <c r="AQ137">
        <f>INDEX(Sheet2!N$2:'Sheet2'!N$569,MATCH($A137,Sheet2!$A$2:'Sheet2'!$A$531,0))</f>
        <v>0</v>
      </c>
      <c r="AR137">
        <f t="shared" si="55"/>
        <v>0</v>
      </c>
      <c r="AS137">
        <f t="shared" si="58"/>
        <v>7</v>
      </c>
      <c r="AT137">
        <f t="shared" ca="1" si="56"/>
        <v>49</v>
      </c>
      <c r="AU137">
        <f t="shared" ca="1" si="59"/>
        <v>46</v>
      </c>
      <c r="AV137">
        <f t="shared" ca="1" si="60"/>
        <v>46</v>
      </c>
      <c r="AW137">
        <f t="shared" ca="1" si="61"/>
        <v>46</v>
      </c>
      <c r="AX137">
        <f t="shared" ca="1" si="62"/>
        <v>46</v>
      </c>
    </row>
    <row r="138" spans="1:50" x14ac:dyDescent="0.3">
      <c r="A138" t="s">
        <v>282</v>
      </c>
      <c r="B138">
        <v>1</v>
      </c>
      <c r="C138" t="s">
        <v>3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65</v>
      </c>
      <c r="P138">
        <v>65</v>
      </c>
      <c r="Q138">
        <v>65</v>
      </c>
      <c r="R138">
        <v>48</v>
      </c>
      <c r="S138">
        <v>65</v>
      </c>
      <c r="T138" t="e">
        <f>INDEX(Sheet1!C$2:'Sheet1'!C$569,MATCH($A138,Sheet1!$B$2:'Sheet1'!$B$569,0))</f>
        <v>#N/A</v>
      </c>
      <c r="U138" t="e">
        <f>INDEX(Sheet1!D$2:'Sheet1'!D$569,MATCH($A138,Sheet1!$B$2:'Sheet1'!$B$569,0))</f>
        <v>#N/A</v>
      </c>
      <c r="V138">
        <f>INDEX(Sheet2!C$2:'Sheet2'!C$569,MATCH($A138,Sheet2!$A$2:'Sheet2'!$A$531,0))</f>
        <v>24</v>
      </c>
      <c r="W138">
        <f>INDEX(Sheet2!G$2:'Sheet2'!G$569,MATCH($A138,Sheet2!$A$2:'Sheet2'!$A$531,0))</f>
        <v>10.7</v>
      </c>
      <c r="X138">
        <f>INDEX(Sheet2!M$2:'Sheet2'!M$569,MATCH($A138,Sheet2!$A$2:'Sheet2'!$A$531,0))</f>
        <v>2.2999999999999998</v>
      </c>
      <c r="Y138">
        <f>ROUND(INDEX(Sheet2!Q$2:'Sheet2'!Q$569,MATCH($A138,Sheet2!$A$2:'Sheet2'!$A$531,0)),0)-1</f>
        <v>66</v>
      </c>
      <c r="Z138">
        <f>ROUND(INDEX(Sheet2!K$2:'Sheet2'!K$569,MATCH($A138,Sheet2!$A$2:'Sheet2'!$A$531,0)),0)</f>
        <v>39</v>
      </c>
      <c r="AA138">
        <f t="shared" si="42"/>
        <v>68</v>
      </c>
      <c r="AB138">
        <f>ROUND(INDEX(Sheet2!H$2:'Sheet2'!H$569,MATCH($A138,Sheet2!$A$2:'Sheet2'!$A$531,0)),0)</f>
        <v>3</v>
      </c>
      <c r="AC138">
        <f t="shared" si="43"/>
        <v>49</v>
      </c>
      <c r="AD138">
        <f t="shared" si="44"/>
        <v>61</v>
      </c>
      <c r="AE138">
        <f t="shared" si="45"/>
        <v>69</v>
      </c>
      <c r="AF138">
        <f t="shared" si="46"/>
        <v>-4</v>
      </c>
      <c r="AG138">
        <f t="shared" si="57"/>
        <v>2</v>
      </c>
      <c r="AH138">
        <f t="shared" si="47"/>
        <v>2</v>
      </c>
      <c r="AI138">
        <f t="shared" si="48"/>
        <v>2</v>
      </c>
      <c r="AJ138">
        <f t="shared" si="49"/>
        <v>67</v>
      </c>
      <c r="AK138">
        <f t="shared" si="50"/>
        <v>63</v>
      </c>
      <c r="AL138">
        <f t="shared" ca="1" si="51"/>
        <v>64.666666666666671</v>
      </c>
      <c r="AM138">
        <f t="shared" ca="1" si="52"/>
        <v>-0.3333333333333286</v>
      </c>
      <c r="AN138">
        <f>ROUND(INDEX(Sheet2!T$2:'Sheet2'!T$569,MATCH($A138,Sheet2!$A$2:'Sheet2'!$A$531,0)),0)</f>
        <v>1</v>
      </c>
      <c r="AO138">
        <f t="shared" si="53"/>
        <v>45</v>
      </c>
      <c r="AP138">
        <f t="shared" si="54"/>
        <v>45</v>
      </c>
      <c r="AQ138">
        <f>INDEX(Sheet2!N$2:'Sheet2'!N$569,MATCH($A138,Sheet2!$A$2:'Sheet2'!$A$531,0))</f>
        <v>28.6</v>
      </c>
      <c r="AR138">
        <f t="shared" si="55"/>
        <v>57.2</v>
      </c>
      <c r="AS138">
        <f t="shared" si="58"/>
        <v>64.2</v>
      </c>
      <c r="AT138">
        <f t="shared" ca="1" si="56"/>
        <v>65</v>
      </c>
      <c r="AU138">
        <f t="shared" ca="1" si="59"/>
        <v>64</v>
      </c>
      <c r="AV138">
        <f t="shared" ca="1" si="60"/>
        <v>64</v>
      </c>
      <c r="AW138">
        <f t="shared" ca="1" si="61"/>
        <v>64</v>
      </c>
      <c r="AX138">
        <f t="shared" ca="1" si="62"/>
        <v>64</v>
      </c>
    </row>
    <row r="139" spans="1:50" x14ac:dyDescent="0.3">
      <c r="A139" t="s">
        <v>266</v>
      </c>
      <c r="B139">
        <v>1</v>
      </c>
      <c r="C139" t="s">
        <v>3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66</v>
      </c>
      <c r="P139">
        <v>66</v>
      </c>
      <c r="Q139">
        <v>66</v>
      </c>
      <c r="R139">
        <v>48</v>
      </c>
      <c r="S139">
        <v>66</v>
      </c>
      <c r="T139">
        <f>INDEX(Sheet1!C$2:'Sheet1'!C$569,MATCH($A139,Sheet1!$B$2:'Sheet1'!$B$569,0))</f>
        <v>1</v>
      </c>
      <c r="U139">
        <f>INDEX(Sheet1!D$2:'Sheet1'!D$569,MATCH($A139,Sheet1!$B$2:'Sheet1'!$B$569,0))</f>
        <v>47371</v>
      </c>
      <c r="V139">
        <f>INDEX(Sheet2!C$2:'Sheet2'!C$569,MATCH($A139,Sheet2!$A$2:'Sheet2'!$A$531,0))</f>
        <v>25</v>
      </c>
      <c r="W139">
        <f>INDEX(Sheet2!G$2:'Sheet2'!G$569,MATCH($A139,Sheet2!$A$2:'Sheet2'!$A$531,0))</f>
        <v>13</v>
      </c>
      <c r="X139">
        <f>INDEX(Sheet2!M$2:'Sheet2'!M$569,MATCH($A139,Sheet2!$A$2:'Sheet2'!$A$531,0))</f>
        <v>2.5</v>
      </c>
      <c r="Y139">
        <f>ROUND(INDEX(Sheet2!Q$2:'Sheet2'!Q$569,MATCH($A139,Sheet2!$A$2:'Sheet2'!$A$531,0)),0)-1</f>
        <v>99</v>
      </c>
      <c r="Z139">
        <f>ROUND(INDEX(Sheet2!K$2:'Sheet2'!K$569,MATCH($A139,Sheet2!$A$2:'Sheet2'!$A$531,0)),0)</f>
        <v>25</v>
      </c>
      <c r="AA139">
        <f t="shared" si="42"/>
        <v>52</v>
      </c>
      <c r="AB139">
        <f>ROUND(INDEX(Sheet2!H$2:'Sheet2'!H$569,MATCH($A139,Sheet2!$A$2:'Sheet2'!$A$531,0)),0)</f>
        <v>4</v>
      </c>
      <c r="AC139">
        <f t="shared" si="43"/>
        <v>52</v>
      </c>
      <c r="AD139">
        <f t="shared" si="44"/>
        <v>57</v>
      </c>
      <c r="AE139">
        <f t="shared" si="45"/>
        <v>75</v>
      </c>
      <c r="AF139">
        <f t="shared" si="46"/>
        <v>-9</v>
      </c>
      <c r="AG139">
        <f t="shared" si="57"/>
        <v>-3</v>
      </c>
      <c r="AH139">
        <f t="shared" si="47"/>
        <v>-3</v>
      </c>
      <c r="AI139">
        <f t="shared" si="48"/>
        <v>-3</v>
      </c>
      <c r="AJ139">
        <f t="shared" si="49"/>
        <v>63</v>
      </c>
      <c r="AK139">
        <f t="shared" si="50"/>
        <v>69</v>
      </c>
      <c r="AL139">
        <f t="shared" ca="1" si="51"/>
        <v>46.333333333333336</v>
      </c>
      <c r="AM139">
        <f t="shared" ca="1" si="52"/>
        <v>-19.666666666666664</v>
      </c>
      <c r="AN139">
        <f>ROUND(INDEX(Sheet2!T$2:'Sheet2'!T$569,MATCH($A139,Sheet2!$A$2:'Sheet2'!$A$531,0)),0)</f>
        <v>1</v>
      </c>
      <c r="AO139">
        <f t="shared" si="53"/>
        <v>45</v>
      </c>
      <c r="AP139">
        <f t="shared" si="54"/>
        <v>45</v>
      </c>
      <c r="AQ139">
        <f>INDEX(Sheet2!N$2:'Sheet2'!N$569,MATCH($A139,Sheet2!$A$2:'Sheet2'!$A$531,0))</f>
        <v>0</v>
      </c>
      <c r="AR139">
        <f t="shared" si="55"/>
        <v>0</v>
      </c>
      <c r="AS139">
        <f t="shared" si="58"/>
        <v>7</v>
      </c>
      <c r="AT139">
        <f t="shared" ca="1" si="56"/>
        <v>66</v>
      </c>
      <c r="AU139">
        <f t="shared" ca="1" si="59"/>
        <v>7</v>
      </c>
      <c r="AV139">
        <f t="shared" ca="1" si="60"/>
        <v>7</v>
      </c>
      <c r="AW139">
        <f t="shared" ca="1" si="61"/>
        <v>7</v>
      </c>
      <c r="AX139">
        <f t="shared" ca="1" si="62"/>
        <v>40</v>
      </c>
    </row>
    <row r="140" spans="1:50" x14ac:dyDescent="0.3">
      <c r="A140" t="s">
        <v>72</v>
      </c>
      <c r="B140">
        <v>2</v>
      </c>
      <c r="C140" t="s">
        <v>3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73</v>
      </c>
      <c r="P140">
        <v>73</v>
      </c>
      <c r="Q140">
        <v>67</v>
      </c>
      <c r="R140">
        <v>66</v>
      </c>
      <c r="S140">
        <v>67</v>
      </c>
      <c r="T140">
        <f>INDEX(Sheet1!C$2:'Sheet1'!C$569,MATCH($A140,Sheet1!$B$2:'Sheet1'!$B$569,0))</f>
        <v>2</v>
      </c>
      <c r="U140">
        <f>INDEX(Sheet1!D$2:'Sheet1'!D$569,MATCH($A140,Sheet1!$B$2:'Sheet1'!$B$569,0))</f>
        <v>689121</v>
      </c>
      <c r="V140">
        <f>INDEX(Sheet2!C$2:'Sheet2'!C$569,MATCH($A140,Sheet2!$A$2:'Sheet2'!$A$531,0))</f>
        <v>23</v>
      </c>
      <c r="W140">
        <f>INDEX(Sheet2!G$2:'Sheet2'!G$569,MATCH($A140,Sheet2!$A$2:'Sheet2'!$A$531,0))</f>
        <v>17.600000000000001</v>
      </c>
      <c r="X140">
        <f>INDEX(Sheet2!M$2:'Sheet2'!M$569,MATCH($A140,Sheet2!$A$2:'Sheet2'!$A$531,0))</f>
        <v>2</v>
      </c>
      <c r="Y140">
        <f>ROUND(INDEX(Sheet2!Q$2:'Sheet2'!Q$569,MATCH($A140,Sheet2!$A$2:'Sheet2'!$A$531,0)),0)-1</f>
        <v>73</v>
      </c>
      <c r="Z140">
        <f>ROUND(INDEX(Sheet2!K$2:'Sheet2'!K$569,MATCH($A140,Sheet2!$A$2:'Sheet2'!$A$531,0)),0)</f>
        <v>48</v>
      </c>
      <c r="AA140">
        <f t="shared" si="42"/>
        <v>79</v>
      </c>
      <c r="AB140">
        <f>ROUND(INDEX(Sheet2!H$2:'Sheet2'!H$569,MATCH($A140,Sheet2!$A$2:'Sheet2'!$A$531,0)),0)</f>
        <v>7</v>
      </c>
      <c r="AC140">
        <f t="shared" si="43"/>
        <v>61</v>
      </c>
      <c r="AD140">
        <f t="shared" si="44"/>
        <v>71</v>
      </c>
      <c r="AE140">
        <f t="shared" si="45"/>
        <v>75</v>
      </c>
      <c r="AF140">
        <f t="shared" si="46"/>
        <v>-2</v>
      </c>
      <c r="AG140">
        <f t="shared" si="57"/>
        <v>4</v>
      </c>
      <c r="AH140">
        <f t="shared" si="47"/>
        <v>4</v>
      </c>
      <c r="AI140">
        <f t="shared" si="48"/>
        <v>4</v>
      </c>
      <c r="AJ140">
        <f t="shared" si="49"/>
        <v>77</v>
      </c>
      <c r="AK140">
        <f t="shared" si="50"/>
        <v>69</v>
      </c>
      <c r="AL140">
        <f t="shared" ca="1" si="51"/>
        <v>80</v>
      </c>
      <c r="AM140">
        <f t="shared" ca="1" si="52"/>
        <v>7</v>
      </c>
      <c r="AN140">
        <f>ROUND(INDEX(Sheet2!T$2:'Sheet2'!T$569,MATCH($A140,Sheet2!$A$2:'Sheet2'!$A$531,0)),0)</f>
        <v>2</v>
      </c>
      <c r="AO140">
        <f t="shared" si="53"/>
        <v>49</v>
      </c>
      <c r="AP140">
        <f t="shared" si="54"/>
        <v>49</v>
      </c>
      <c r="AQ140">
        <f>INDEX(Sheet2!N$2:'Sheet2'!N$569,MATCH($A140,Sheet2!$A$2:'Sheet2'!$A$531,0))</f>
        <v>43.7</v>
      </c>
      <c r="AR140">
        <f t="shared" si="55"/>
        <v>87.4</v>
      </c>
      <c r="AS140">
        <f t="shared" si="58"/>
        <v>94.4</v>
      </c>
      <c r="AT140">
        <f t="shared" ca="1" si="56"/>
        <v>67</v>
      </c>
      <c r="AU140">
        <f t="shared" ca="1" si="59"/>
        <v>94</v>
      </c>
      <c r="AV140">
        <f t="shared" ca="1" si="60"/>
        <v>94</v>
      </c>
      <c r="AW140">
        <f t="shared" ca="1" si="61"/>
        <v>94</v>
      </c>
      <c r="AX140">
        <f t="shared" ca="1" si="62"/>
        <v>94</v>
      </c>
    </row>
    <row r="141" spans="1:50" x14ac:dyDescent="0.3">
      <c r="A141" t="s">
        <v>523</v>
      </c>
      <c r="B141">
        <v>4</v>
      </c>
      <c r="C141" t="s">
        <v>3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80</v>
      </c>
      <c r="P141">
        <v>80</v>
      </c>
      <c r="Q141">
        <v>60</v>
      </c>
      <c r="R141">
        <v>89</v>
      </c>
      <c r="S141">
        <v>63</v>
      </c>
      <c r="T141">
        <f>INDEX(Sheet1!C$2:'Sheet1'!C$569,MATCH($A141,Sheet1!$B$2:'Sheet1'!$B$569,0))</f>
        <v>1</v>
      </c>
      <c r="U141">
        <f>INDEX(Sheet1!D$2:'Sheet1'!D$569,MATCH($A141,Sheet1!$B$2:'Sheet1'!$B$569,0))</f>
        <v>18919725</v>
      </c>
      <c r="V141">
        <f>INDEX(Sheet2!C$2:'Sheet2'!C$569,MATCH($A141,Sheet2!$A$2:'Sheet2'!$A$531,0))</f>
        <v>33</v>
      </c>
      <c r="W141">
        <f>INDEX(Sheet2!G$2:'Sheet2'!G$569,MATCH($A141,Sheet2!$A$2:'Sheet2'!$A$531,0))</f>
        <v>25.5</v>
      </c>
      <c r="X141">
        <f>INDEX(Sheet2!M$2:'Sheet2'!M$569,MATCH($A141,Sheet2!$A$2:'Sheet2'!$A$531,0))</f>
        <v>0</v>
      </c>
      <c r="Y141">
        <f>ROUND(INDEX(Sheet2!Q$2:'Sheet2'!Q$569,MATCH($A141,Sheet2!$A$2:'Sheet2'!$A$531,0)),0)-1</f>
        <v>59</v>
      </c>
      <c r="Z141">
        <f>ROUND(INDEX(Sheet2!K$2:'Sheet2'!K$569,MATCH($A141,Sheet2!$A$2:'Sheet2'!$A$531,0)),0)</f>
        <v>62</v>
      </c>
      <c r="AA141">
        <f t="shared" si="42"/>
        <v>95</v>
      </c>
      <c r="AB141">
        <f>ROUND(INDEX(Sheet2!H$2:'Sheet2'!H$569,MATCH($A141,Sheet2!$A$2:'Sheet2'!$A$531,0)),0)</f>
        <v>13</v>
      </c>
      <c r="AC141">
        <f t="shared" si="43"/>
        <v>78</v>
      </c>
      <c r="AD141">
        <f t="shared" si="44"/>
        <v>84</v>
      </c>
      <c r="AE141">
        <f t="shared" si="45"/>
        <v>76</v>
      </c>
      <c r="AF141">
        <f t="shared" si="46"/>
        <v>4</v>
      </c>
      <c r="AG141">
        <f t="shared" si="57"/>
        <v>10</v>
      </c>
      <c r="AH141">
        <f t="shared" si="47"/>
        <v>10</v>
      </c>
      <c r="AI141">
        <f t="shared" si="48"/>
        <v>10</v>
      </c>
      <c r="AJ141">
        <f t="shared" si="49"/>
        <v>90</v>
      </c>
      <c r="AK141">
        <f t="shared" si="50"/>
        <v>70</v>
      </c>
      <c r="AL141">
        <f t="shared" ca="1" si="51"/>
        <v>68</v>
      </c>
      <c r="AM141">
        <f t="shared" ca="1" si="52"/>
        <v>-12</v>
      </c>
      <c r="AN141">
        <f>ROUND(INDEX(Sheet2!T$2:'Sheet2'!T$569,MATCH($A141,Sheet2!$A$2:'Sheet2'!$A$531,0)),0)</f>
        <v>9</v>
      </c>
      <c r="AO141">
        <f t="shared" si="53"/>
        <v>81</v>
      </c>
      <c r="AP141">
        <f t="shared" si="54"/>
        <v>81</v>
      </c>
      <c r="AQ141">
        <f>INDEX(Sheet2!N$2:'Sheet2'!N$569,MATCH($A141,Sheet2!$A$2:'Sheet2'!$A$531,0))</f>
        <v>0</v>
      </c>
      <c r="AR141">
        <f t="shared" si="55"/>
        <v>0</v>
      </c>
      <c r="AS141">
        <f t="shared" si="58"/>
        <v>7</v>
      </c>
      <c r="AT141">
        <f t="shared" ca="1" si="56"/>
        <v>47</v>
      </c>
      <c r="AU141">
        <f t="shared" ca="1" si="59"/>
        <v>44</v>
      </c>
      <c r="AV141">
        <f t="shared" ca="1" si="60"/>
        <v>44</v>
      </c>
      <c r="AW141">
        <f t="shared" ca="1" si="61"/>
        <v>44</v>
      </c>
      <c r="AX141">
        <f t="shared" ca="1" si="62"/>
        <v>44</v>
      </c>
    </row>
    <row r="142" spans="1:50" x14ac:dyDescent="0.3">
      <c r="A142" t="s">
        <v>135</v>
      </c>
      <c r="B142">
        <v>3</v>
      </c>
      <c r="C142" t="s">
        <v>3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78</v>
      </c>
      <c r="P142">
        <v>78</v>
      </c>
      <c r="Q142">
        <v>62</v>
      </c>
      <c r="R142">
        <v>84</v>
      </c>
      <c r="S142">
        <v>65</v>
      </c>
      <c r="T142">
        <f>INDEX(Sheet1!C$2:'Sheet1'!C$569,MATCH($A142,Sheet1!$B$2:'Sheet1'!$B$569,0))</f>
        <v>2</v>
      </c>
      <c r="U142">
        <f>INDEX(Sheet1!D$2:'Sheet1'!D$569,MATCH($A142,Sheet1!$B$2:'Sheet1'!$B$569,0))</f>
        <v>4815625</v>
      </c>
      <c r="V142">
        <f>INDEX(Sheet2!C$2:'Sheet2'!C$569,MATCH($A142,Sheet2!$A$2:'Sheet2'!$A$531,0))</f>
        <v>27</v>
      </c>
      <c r="W142">
        <f>INDEX(Sheet2!G$2:'Sheet2'!G$569,MATCH($A142,Sheet2!$A$2:'Sheet2'!$A$531,0))</f>
        <v>21.6</v>
      </c>
      <c r="X142">
        <f>INDEX(Sheet2!M$2:'Sheet2'!M$569,MATCH($A142,Sheet2!$A$2:'Sheet2'!$A$531,0))</f>
        <v>1.6</v>
      </c>
      <c r="Y142">
        <f>ROUND(INDEX(Sheet2!Q$2:'Sheet2'!Q$569,MATCH($A142,Sheet2!$A$2:'Sheet2'!$A$531,0)),0)-1</f>
        <v>76</v>
      </c>
      <c r="Z142">
        <f>ROUND(INDEX(Sheet2!K$2:'Sheet2'!K$569,MATCH($A142,Sheet2!$A$2:'Sheet2'!$A$531,0)),0)</f>
        <v>60</v>
      </c>
      <c r="AA142">
        <f t="shared" si="42"/>
        <v>93</v>
      </c>
      <c r="AB142">
        <f>ROUND(INDEX(Sheet2!H$2:'Sheet2'!H$569,MATCH($A142,Sheet2!$A$2:'Sheet2'!$A$531,0)),0)</f>
        <v>11</v>
      </c>
      <c r="AC142">
        <f t="shared" si="43"/>
        <v>72</v>
      </c>
      <c r="AD142">
        <f t="shared" si="44"/>
        <v>81</v>
      </c>
      <c r="AE142">
        <f t="shared" si="45"/>
        <v>75</v>
      </c>
      <c r="AF142">
        <f t="shared" si="46"/>
        <v>3</v>
      </c>
      <c r="AG142">
        <f t="shared" si="57"/>
        <v>9</v>
      </c>
      <c r="AH142">
        <f t="shared" si="47"/>
        <v>9</v>
      </c>
      <c r="AI142">
        <f t="shared" si="48"/>
        <v>9</v>
      </c>
      <c r="AJ142">
        <f t="shared" si="49"/>
        <v>87</v>
      </c>
      <c r="AK142">
        <f t="shared" si="50"/>
        <v>69</v>
      </c>
      <c r="AL142">
        <f t="shared" ca="1" si="51"/>
        <v>74.666666666666671</v>
      </c>
      <c r="AM142">
        <f t="shared" ca="1" si="52"/>
        <v>-3.3333333333333286</v>
      </c>
      <c r="AN142">
        <f>ROUND(INDEX(Sheet2!T$2:'Sheet2'!T$569,MATCH($A142,Sheet2!$A$2:'Sheet2'!$A$531,0)),0)</f>
        <v>5</v>
      </c>
      <c r="AO142">
        <f t="shared" si="53"/>
        <v>63</v>
      </c>
      <c r="AP142">
        <f t="shared" si="54"/>
        <v>63</v>
      </c>
      <c r="AQ142">
        <f>INDEX(Sheet2!N$2:'Sheet2'!N$569,MATCH($A142,Sheet2!$A$2:'Sheet2'!$A$531,0))</f>
        <v>30.7</v>
      </c>
      <c r="AR142">
        <f t="shared" si="55"/>
        <v>61.4</v>
      </c>
      <c r="AS142">
        <f t="shared" si="58"/>
        <v>68.400000000000006</v>
      </c>
      <c r="AT142">
        <f t="shared" ca="1" si="56"/>
        <v>62</v>
      </c>
      <c r="AU142">
        <f t="shared" ca="1" si="59"/>
        <v>68</v>
      </c>
      <c r="AV142">
        <f t="shared" ca="1" si="60"/>
        <v>68</v>
      </c>
      <c r="AW142">
        <f t="shared" ca="1" si="61"/>
        <v>68</v>
      </c>
      <c r="AX142">
        <f t="shared" ca="1" si="62"/>
        <v>68</v>
      </c>
    </row>
    <row r="143" spans="1:50" x14ac:dyDescent="0.3">
      <c r="A143" t="s">
        <v>285</v>
      </c>
      <c r="B143">
        <v>1</v>
      </c>
      <c r="C143" t="s">
        <v>3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81</v>
      </c>
      <c r="P143">
        <v>81</v>
      </c>
      <c r="Q143">
        <v>81</v>
      </c>
      <c r="R143">
        <v>53</v>
      </c>
      <c r="S143">
        <v>81</v>
      </c>
      <c r="T143">
        <f>INDEX(Sheet1!C$2:'Sheet1'!C$569,MATCH($A143,Sheet1!$B$2:'Sheet1'!$B$569,0))</f>
        <v>1</v>
      </c>
      <c r="U143">
        <f>INDEX(Sheet1!D$2:'Sheet1'!D$569,MATCH($A143,Sheet1!$B$2:'Sheet1'!$B$569,0))</f>
        <v>2393887</v>
      </c>
      <c r="V143">
        <f>INDEX(Sheet2!C$2:'Sheet2'!C$569,MATCH($A143,Sheet2!$A$2:'Sheet2'!$A$531,0))</f>
        <v>37</v>
      </c>
      <c r="W143">
        <f>INDEX(Sheet2!G$2:'Sheet2'!G$569,MATCH($A143,Sheet2!$A$2:'Sheet2'!$A$531,0))</f>
        <v>26.2</v>
      </c>
      <c r="X143">
        <f>INDEX(Sheet2!M$2:'Sheet2'!M$569,MATCH($A143,Sheet2!$A$2:'Sheet2'!$A$531,0))</f>
        <v>3.6</v>
      </c>
      <c r="Y143">
        <f>ROUND(INDEX(Sheet2!Q$2:'Sheet2'!Q$569,MATCH($A143,Sheet2!$A$2:'Sheet2'!$A$531,0)),0)-1</f>
        <v>70</v>
      </c>
      <c r="Z143">
        <f>ROUND(INDEX(Sheet2!K$2:'Sheet2'!K$569,MATCH($A143,Sheet2!$A$2:'Sheet2'!$A$531,0)),0)</f>
        <v>43</v>
      </c>
      <c r="AA143">
        <f t="shared" si="42"/>
        <v>73</v>
      </c>
      <c r="AB143">
        <f>ROUND(INDEX(Sheet2!H$2:'Sheet2'!H$569,MATCH($A143,Sheet2!$A$2:'Sheet2'!$A$531,0)),0)</f>
        <v>15</v>
      </c>
      <c r="AC143">
        <f t="shared" si="43"/>
        <v>84</v>
      </c>
      <c r="AD143">
        <f t="shared" si="44"/>
        <v>79</v>
      </c>
      <c r="AE143">
        <f t="shared" si="45"/>
        <v>83</v>
      </c>
      <c r="AF143">
        <f t="shared" si="46"/>
        <v>-2</v>
      </c>
      <c r="AG143">
        <f t="shared" si="57"/>
        <v>4</v>
      </c>
      <c r="AH143">
        <f t="shared" si="47"/>
        <v>4</v>
      </c>
      <c r="AI143">
        <f t="shared" si="48"/>
        <v>4</v>
      </c>
      <c r="AJ143">
        <f t="shared" si="49"/>
        <v>85</v>
      </c>
      <c r="AK143">
        <f t="shared" si="50"/>
        <v>77</v>
      </c>
      <c r="AL143">
        <f t="shared" ca="1" si="51"/>
        <v>78.333333333333329</v>
      </c>
      <c r="AM143">
        <f t="shared" ca="1" si="52"/>
        <v>-2.6666666666666714</v>
      </c>
      <c r="AN143">
        <f>ROUND(INDEX(Sheet2!T$2:'Sheet2'!T$569,MATCH($A143,Sheet2!$A$2:'Sheet2'!$A$531,0)),0)</f>
        <v>4</v>
      </c>
      <c r="AO143">
        <f t="shared" si="53"/>
        <v>58</v>
      </c>
      <c r="AP143">
        <f t="shared" si="54"/>
        <v>58</v>
      </c>
      <c r="AQ143">
        <f>INDEX(Sheet2!N$2:'Sheet2'!N$569,MATCH($A143,Sheet2!$A$2:'Sheet2'!$A$531,0))</f>
        <v>33</v>
      </c>
      <c r="AR143">
        <f t="shared" si="55"/>
        <v>66</v>
      </c>
      <c r="AS143">
        <f t="shared" si="58"/>
        <v>73</v>
      </c>
      <c r="AT143">
        <f t="shared" ca="1" si="56"/>
        <v>81</v>
      </c>
      <c r="AU143">
        <f t="shared" ca="1" si="59"/>
        <v>73</v>
      </c>
      <c r="AV143">
        <f t="shared" ca="1" si="60"/>
        <v>73</v>
      </c>
      <c r="AW143">
        <f t="shared" ca="1" si="61"/>
        <v>73</v>
      </c>
      <c r="AX143">
        <f t="shared" ca="1" si="62"/>
        <v>73</v>
      </c>
    </row>
    <row r="144" spans="1:50" x14ac:dyDescent="0.3">
      <c r="A144" t="s">
        <v>53</v>
      </c>
      <c r="B144">
        <v>2</v>
      </c>
      <c r="C144" t="s">
        <v>3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71</v>
      </c>
      <c r="P144">
        <v>71</v>
      </c>
      <c r="Q144">
        <v>66</v>
      </c>
      <c r="R144">
        <v>65</v>
      </c>
      <c r="S144">
        <v>66</v>
      </c>
      <c r="T144">
        <f>INDEX(Sheet1!C$2:'Sheet1'!C$569,MATCH($A144,Sheet1!$B$2:'Sheet1'!$B$569,0))</f>
        <v>4</v>
      </c>
      <c r="U144">
        <f>INDEX(Sheet1!D$2:'Sheet1'!D$569,MATCH($A144,Sheet1!$B$2:'Sheet1'!$B$569,0))</f>
        <v>885960</v>
      </c>
      <c r="V144">
        <f>INDEX(Sheet2!C$2:'Sheet2'!C$569,MATCH($A144,Sheet2!$A$2:'Sheet2'!$A$531,0))</f>
        <v>19</v>
      </c>
      <c r="W144">
        <f>INDEX(Sheet2!G$2:'Sheet2'!G$569,MATCH($A144,Sheet2!$A$2:'Sheet2'!$A$531,0))</f>
        <v>4.4000000000000004</v>
      </c>
      <c r="X144">
        <f>INDEX(Sheet2!M$2:'Sheet2'!M$569,MATCH($A144,Sheet2!$A$2:'Sheet2'!$A$531,0))</f>
        <v>1.1000000000000001</v>
      </c>
      <c r="Y144">
        <f>ROUND(INDEX(Sheet2!Q$2:'Sheet2'!Q$569,MATCH($A144,Sheet2!$A$2:'Sheet2'!$A$531,0)),0)-1</f>
        <v>-1</v>
      </c>
      <c r="Z144">
        <f>ROUND(INDEX(Sheet2!K$2:'Sheet2'!K$569,MATCH($A144,Sheet2!$A$2:'Sheet2'!$A$531,0)),0)</f>
        <v>41</v>
      </c>
      <c r="AA144">
        <f t="shared" si="42"/>
        <v>71</v>
      </c>
      <c r="AB144">
        <f>ROUND(INDEX(Sheet2!H$2:'Sheet2'!H$569,MATCH($A144,Sheet2!$A$2:'Sheet2'!$A$531,0)),0)</f>
        <v>2</v>
      </c>
      <c r="AC144">
        <f t="shared" si="43"/>
        <v>46</v>
      </c>
      <c r="AD144">
        <f t="shared" si="44"/>
        <v>63</v>
      </c>
      <c r="AE144">
        <f t="shared" si="45"/>
        <v>79</v>
      </c>
      <c r="AF144">
        <f t="shared" si="46"/>
        <v>-8</v>
      </c>
      <c r="AG144">
        <f t="shared" si="57"/>
        <v>-2</v>
      </c>
      <c r="AH144">
        <f t="shared" si="47"/>
        <v>-2</v>
      </c>
      <c r="AI144">
        <f t="shared" si="48"/>
        <v>-2</v>
      </c>
      <c r="AJ144">
        <f t="shared" si="49"/>
        <v>69</v>
      </c>
      <c r="AK144">
        <f t="shared" si="50"/>
        <v>73</v>
      </c>
      <c r="AL144">
        <f t="shared" ca="1" si="51"/>
        <v>56.333333333333336</v>
      </c>
      <c r="AM144">
        <f t="shared" ca="1" si="52"/>
        <v>-14.666666666666664</v>
      </c>
      <c r="AN144">
        <f>ROUND(INDEX(Sheet2!T$2:'Sheet2'!T$569,MATCH($A144,Sheet2!$A$2:'Sheet2'!$A$531,0)),0)</f>
        <v>1</v>
      </c>
      <c r="AO144">
        <f t="shared" si="53"/>
        <v>45</v>
      </c>
      <c r="AP144">
        <f t="shared" si="54"/>
        <v>45</v>
      </c>
      <c r="AQ144">
        <f>INDEX(Sheet2!N$2:'Sheet2'!N$569,MATCH($A144,Sheet2!$A$2:'Sheet2'!$A$531,0))</f>
        <v>10</v>
      </c>
      <c r="AR144">
        <f t="shared" si="55"/>
        <v>20</v>
      </c>
      <c r="AS144">
        <f t="shared" si="58"/>
        <v>27</v>
      </c>
      <c r="AT144">
        <f t="shared" ca="1" si="56"/>
        <v>66</v>
      </c>
      <c r="AU144">
        <f t="shared" ca="1" si="59"/>
        <v>27</v>
      </c>
      <c r="AV144">
        <f t="shared" ca="1" si="60"/>
        <v>27</v>
      </c>
      <c r="AW144">
        <f t="shared" ca="1" si="61"/>
        <v>27</v>
      </c>
      <c r="AX144">
        <f t="shared" ca="1" si="62"/>
        <v>40</v>
      </c>
    </row>
    <row r="145" spans="1:50" x14ac:dyDescent="0.3">
      <c r="A145" t="s">
        <v>61</v>
      </c>
      <c r="B145">
        <v>4</v>
      </c>
      <c r="C145" t="s">
        <v>3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77</v>
      </c>
      <c r="P145">
        <v>77</v>
      </c>
      <c r="Q145">
        <v>58</v>
      </c>
      <c r="R145">
        <v>88</v>
      </c>
      <c r="S145">
        <v>61</v>
      </c>
      <c r="T145">
        <f>INDEX(Sheet1!C$2:'Sheet1'!C$569,MATCH($A145,Sheet1!$B$2:'Sheet1'!$B$569,0))</f>
        <v>1</v>
      </c>
      <c r="U145">
        <f>INDEX(Sheet1!D$2:'Sheet1'!D$569,MATCH($A145,Sheet1!$B$2:'Sheet1'!$B$569,0))</f>
        <v>4449000</v>
      </c>
      <c r="V145">
        <f>INDEX(Sheet2!C$2:'Sheet2'!C$569,MATCH($A145,Sheet2!$A$2:'Sheet2'!$A$531,0))</f>
        <v>29</v>
      </c>
      <c r="W145">
        <f>INDEX(Sheet2!G$2:'Sheet2'!G$569,MATCH($A145,Sheet2!$A$2:'Sheet2'!$A$531,0))</f>
        <v>17.899999999999999</v>
      </c>
      <c r="X145">
        <f>INDEX(Sheet2!M$2:'Sheet2'!M$569,MATCH($A145,Sheet2!$A$2:'Sheet2'!$A$531,0))</f>
        <v>0</v>
      </c>
      <c r="Y145">
        <f>ROUND(INDEX(Sheet2!Q$2:'Sheet2'!Q$569,MATCH($A145,Sheet2!$A$2:'Sheet2'!$A$531,0)),0)-1</f>
        <v>61</v>
      </c>
      <c r="Z145">
        <f>ROUND(INDEX(Sheet2!K$2:'Sheet2'!K$569,MATCH($A145,Sheet2!$A$2:'Sheet2'!$A$531,0)),0)</f>
        <v>62</v>
      </c>
      <c r="AA145">
        <f t="shared" si="42"/>
        <v>95</v>
      </c>
      <c r="AB145">
        <f>ROUND(INDEX(Sheet2!H$2:'Sheet2'!H$569,MATCH($A145,Sheet2!$A$2:'Sheet2'!$A$531,0)),0)</f>
        <v>6</v>
      </c>
      <c r="AC145">
        <f t="shared" si="43"/>
        <v>58</v>
      </c>
      <c r="AD145">
        <f t="shared" si="44"/>
        <v>77</v>
      </c>
      <c r="AE145">
        <f t="shared" si="45"/>
        <v>77</v>
      </c>
      <c r="AF145">
        <f t="shared" si="46"/>
        <v>0</v>
      </c>
      <c r="AG145">
        <f t="shared" si="57"/>
        <v>6</v>
      </c>
      <c r="AH145">
        <f t="shared" si="47"/>
        <v>6</v>
      </c>
      <c r="AI145">
        <f t="shared" si="48"/>
        <v>6</v>
      </c>
      <c r="AJ145">
        <f t="shared" si="49"/>
        <v>83</v>
      </c>
      <c r="AK145">
        <f t="shared" si="50"/>
        <v>71</v>
      </c>
      <c r="AL145">
        <f t="shared" ca="1" si="51"/>
        <v>67</v>
      </c>
      <c r="AM145">
        <f t="shared" ca="1" si="52"/>
        <v>-10</v>
      </c>
      <c r="AN145">
        <f>ROUND(INDEX(Sheet2!T$2:'Sheet2'!T$569,MATCH($A145,Sheet2!$A$2:'Sheet2'!$A$531,0)),0)</f>
        <v>9</v>
      </c>
      <c r="AO145">
        <f t="shared" si="53"/>
        <v>81</v>
      </c>
      <c r="AP145">
        <f t="shared" si="54"/>
        <v>81</v>
      </c>
      <c r="AQ145">
        <f>INDEX(Sheet2!N$2:'Sheet2'!N$569,MATCH($A145,Sheet2!$A$2:'Sheet2'!$A$531,0))</f>
        <v>0</v>
      </c>
      <c r="AR145">
        <f t="shared" si="55"/>
        <v>0</v>
      </c>
      <c r="AS145">
        <f t="shared" si="58"/>
        <v>7</v>
      </c>
      <c r="AT145">
        <f t="shared" ca="1" si="56"/>
        <v>43</v>
      </c>
      <c r="AU145">
        <f t="shared" ca="1" si="59"/>
        <v>47</v>
      </c>
      <c r="AV145">
        <f t="shared" ca="1" si="60"/>
        <v>47</v>
      </c>
      <c r="AW145">
        <f t="shared" ca="1" si="61"/>
        <v>47</v>
      </c>
      <c r="AX145">
        <f t="shared" ca="1" si="62"/>
        <v>47</v>
      </c>
    </row>
    <row r="146" spans="1:50" x14ac:dyDescent="0.3">
      <c r="A146" t="s">
        <v>216</v>
      </c>
      <c r="B146">
        <v>1</v>
      </c>
      <c r="C146" t="s">
        <v>3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70</v>
      </c>
      <c r="P146">
        <v>70</v>
      </c>
      <c r="Q146">
        <v>70</v>
      </c>
      <c r="R146">
        <v>50</v>
      </c>
      <c r="S146">
        <v>70</v>
      </c>
      <c r="T146">
        <f>INDEX(Sheet1!C$2:'Sheet1'!C$569,MATCH($A146,Sheet1!$B$2:'Sheet1'!$B$569,0))</f>
        <v>2</v>
      </c>
      <c r="U146">
        <f>INDEX(Sheet1!D$2:'Sheet1'!D$569,MATCH($A146,Sheet1!$B$2:'Sheet1'!$B$569,0))</f>
        <v>224897</v>
      </c>
      <c r="V146">
        <f>INDEX(Sheet2!C$2:'Sheet2'!C$569,MATCH($A146,Sheet2!$A$2:'Sheet2'!$A$531,0))</f>
        <v>23</v>
      </c>
      <c r="W146">
        <f>INDEX(Sheet2!G$2:'Sheet2'!G$569,MATCH($A146,Sheet2!$A$2:'Sheet2'!$A$531,0))</f>
        <v>9.1</v>
      </c>
      <c r="X146">
        <f>INDEX(Sheet2!M$2:'Sheet2'!M$569,MATCH($A146,Sheet2!$A$2:'Sheet2'!$A$531,0))</f>
        <v>1.2</v>
      </c>
      <c r="Y146">
        <f>ROUND(INDEX(Sheet2!Q$2:'Sheet2'!Q$569,MATCH($A146,Sheet2!$A$2:'Sheet2'!$A$531,0)),0)-1</f>
        <v>62</v>
      </c>
      <c r="Z146">
        <f>ROUND(INDEX(Sheet2!K$2:'Sheet2'!K$569,MATCH($A146,Sheet2!$A$2:'Sheet2'!$A$531,0)),0)</f>
        <v>34</v>
      </c>
      <c r="AA146">
        <f t="shared" si="42"/>
        <v>62</v>
      </c>
      <c r="AB146">
        <f>ROUND(INDEX(Sheet2!H$2:'Sheet2'!H$569,MATCH($A146,Sheet2!$A$2:'Sheet2'!$A$531,0)),0)</f>
        <v>3</v>
      </c>
      <c r="AC146">
        <f t="shared" si="43"/>
        <v>49</v>
      </c>
      <c r="AD146">
        <f t="shared" si="44"/>
        <v>60</v>
      </c>
      <c r="AE146">
        <f t="shared" si="45"/>
        <v>80</v>
      </c>
      <c r="AF146">
        <f t="shared" si="46"/>
        <v>-10</v>
      </c>
      <c r="AG146">
        <f t="shared" si="57"/>
        <v>-4</v>
      </c>
      <c r="AH146">
        <f t="shared" si="47"/>
        <v>-4</v>
      </c>
      <c r="AI146">
        <f t="shared" si="48"/>
        <v>-4</v>
      </c>
      <c r="AJ146">
        <f t="shared" si="49"/>
        <v>66</v>
      </c>
      <c r="AK146">
        <f t="shared" si="50"/>
        <v>74</v>
      </c>
      <c r="AL146">
        <f t="shared" ca="1" si="51"/>
        <v>66.333333333333329</v>
      </c>
      <c r="AM146">
        <f t="shared" ca="1" si="52"/>
        <v>-3.6666666666666714</v>
      </c>
      <c r="AN146">
        <f>ROUND(INDEX(Sheet2!T$2:'Sheet2'!T$569,MATCH($A146,Sheet2!$A$2:'Sheet2'!$A$531,0)),0)</f>
        <v>1</v>
      </c>
      <c r="AO146">
        <f t="shared" si="53"/>
        <v>45</v>
      </c>
      <c r="AP146">
        <f t="shared" si="54"/>
        <v>45</v>
      </c>
      <c r="AQ146">
        <f>INDEX(Sheet2!N$2:'Sheet2'!N$569,MATCH($A146,Sheet2!$A$2:'Sheet2'!$A$531,0))</f>
        <v>25.9</v>
      </c>
      <c r="AR146">
        <f t="shared" si="55"/>
        <v>51.8</v>
      </c>
      <c r="AS146">
        <f t="shared" si="58"/>
        <v>58.8</v>
      </c>
      <c r="AT146">
        <f t="shared" ca="1" si="56"/>
        <v>70</v>
      </c>
      <c r="AU146">
        <f t="shared" ca="1" si="59"/>
        <v>59</v>
      </c>
      <c r="AV146">
        <f t="shared" ca="1" si="60"/>
        <v>59</v>
      </c>
      <c r="AW146">
        <f t="shared" ca="1" si="61"/>
        <v>59</v>
      </c>
      <c r="AX146">
        <f t="shared" ca="1" si="62"/>
        <v>59</v>
      </c>
    </row>
    <row r="147" spans="1:50" x14ac:dyDescent="0.3">
      <c r="A147" t="s">
        <v>495</v>
      </c>
      <c r="B147">
        <v>4</v>
      </c>
      <c r="C147" t="s">
        <v>3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75</v>
      </c>
      <c r="P147">
        <v>75</v>
      </c>
      <c r="Q147">
        <v>57</v>
      </c>
      <c r="R147">
        <v>87</v>
      </c>
      <c r="S147">
        <v>60</v>
      </c>
      <c r="T147">
        <f>INDEX(Sheet1!C$2:'Sheet1'!C$569,MATCH($A147,Sheet1!$B$2:'Sheet1'!$B$569,0))</f>
        <v>1</v>
      </c>
      <c r="U147">
        <f>INDEX(Sheet1!D$2:'Sheet1'!D$569,MATCH($A147,Sheet1!$B$2:'Sheet1'!$B$569,0))</f>
        <v>3360000</v>
      </c>
      <c r="V147">
        <f>INDEX(Sheet2!C$2:'Sheet2'!C$569,MATCH($A147,Sheet2!$A$2:'Sheet2'!$A$531,0))</f>
        <v>31</v>
      </c>
      <c r="W147">
        <f>INDEX(Sheet2!G$2:'Sheet2'!G$569,MATCH($A147,Sheet2!$A$2:'Sheet2'!$A$531,0))</f>
        <v>6.3</v>
      </c>
      <c r="X147">
        <f>INDEX(Sheet2!M$2:'Sheet2'!M$569,MATCH($A147,Sheet2!$A$2:'Sheet2'!$A$531,0))</f>
        <v>0</v>
      </c>
      <c r="Y147">
        <f>ROUND(INDEX(Sheet2!Q$2:'Sheet2'!Q$569,MATCH($A147,Sheet2!$A$2:'Sheet2'!$A$531,0)),0)-1</f>
        <v>62</v>
      </c>
      <c r="Z147">
        <f>ROUND(INDEX(Sheet2!K$2:'Sheet2'!K$569,MATCH($A147,Sheet2!$A$2:'Sheet2'!$A$531,0)),0)</f>
        <v>69</v>
      </c>
      <c r="AA147">
        <f t="shared" si="42"/>
        <v>104</v>
      </c>
      <c r="AB147">
        <f>ROUND(INDEX(Sheet2!H$2:'Sheet2'!H$569,MATCH($A147,Sheet2!$A$2:'Sheet2'!$A$531,0)),0)</f>
        <v>2</v>
      </c>
      <c r="AC147">
        <f t="shared" si="43"/>
        <v>46</v>
      </c>
      <c r="AD147">
        <f t="shared" si="44"/>
        <v>75</v>
      </c>
      <c r="AE147">
        <f t="shared" si="45"/>
        <v>75</v>
      </c>
      <c r="AF147">
        <f t="shared" si="46"/>
        <v>0</v>
      </c>
      <c r="AG147">
        <f t="shared" si="57"/>
        <v>6</v>
      </c>
      <c r="AH147">
        <f t="shared" si="47"/>
        <v>6</v>
      </c>
      <c r="AI147">
        <f t="shared" si="48"/>
        <v>6</v>
      </c>
      <c r="AJ147">
        <f t="shared" si="49"/>
        <v>81</v>
      </c>
      <c r="AK147">
        <f t="shared" si="50"/>
        <v>69</v>
      </c>
      <c r="AL147">
        <f t="shared" ca="1" si="51"/>
        <v>65.333333333333329</v>
      </c>
      <c r="AM147">
        <f t="shared" ca="1" si="52"/>
        <v>-9.6666666666666714</v>
      </c>
      <c r="AN147">
        <f>ROUND(INDEX(Sheet2!T$2:'Sheet2'!T$569,MATCH($A147,Sheet2!$A$2:'Sheet2'!$A$531,0)),0)</f>
        <v>2</v>
      </c>
      <c r="AO147">
        <f t="shared" si="53"/>
        <v>49</v>
      </c>
      <c r="AP147">
        <f t="shared" si="54"/>
        <v>49</v>
      </c>
      <c r="AQ147">
        <f>INDEX(Sheet2!N$2:'Sheet2'!N$569,MATCH($A147,Sheet2!$A$2:'Sheet2'!$A$531,0))</f>
        <v>0</v>
      </c>
      <c r="AR147">
        <f t="shared" si="55"/>
        <v>0</v>
      </c>
      <c r="AS147">
        <f t="shared" si="58"/>
        <v>7</v>
      </c>
      <c r="AT147">
        <f t="shared" ca="1" si="56"/>
        <v>43</v>
      </c>
      <c r="AU147">
        <f t="shared" ca="1" si="59"/>
        <v>46</v>
      </c>
      <c r="AV147">
        <f t="shared" ca="1" si="60"/>
        <v>46</v>
      </c>
      <c r="AW147">
        <f t="shared" ca="1" si="61"/>
        <v>46</v>
      </c>
      <c r="AX147">
        <f t="shared" ca="1" si="62"/>
        <v>46</v>
      </c>
    </row>
    <row r="148" spans="1:50" x14ac:dyDescent="0.3">
      <c r="A148" t="s">
        <v>346</v>
      </c>
      <c r="B148">
        <v>0</v>
      </c>
      <c r="C148" t="s">
        <v>3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77</v>
      </c>
      <c r="P148">
        <v>77</v>
      </c>
      <c r="Q148">
        <v>77</v>
      </c>
      <c r="R148">
        <v>52</v>
      </c>
      <c r="S148">
        <v>77</v>
      </c>
      <c r="T148">
        <f>INDEX(Sheet1!C$2:'Sheet1'!C$569,MATCH($A148,Sheet1!$B$2:'Sheet1'!$B$569,0))</f>
        <v>1</v>
      </c>
      <c r="U148">
        <f>INDEX(Sheet1!D$2:'Sheet1'!D$569,MATCH($A148,Sheet1!$B$2:'Sheet1'!$B$569,0))</f>
        <v>3000000</v>
      </c>
      <c r="V148">
        <f>INDEX(Sheet2!C$2:'Sheet2'!C$569,MATCH($A148,Sheet2!$A$2:'Sheet2'!$A$531,0))</f>
        <v>25</v>
      </c>
      <c r="W148">
        <f>INDEX(Sheet2!G$2:'Sheet2'!G$569,MATCH($A148,Sheet2!$A$2:'Sheet2'!$A$531,0))</f>
        <v>29.8</v>
      </c>
      <c r="X148">
        <f>INDEX(Sheet2!M$2:'Sheet2'!M$569,MATCH($A148,Sheet2!$A$2:'Sheet2'!$A$531,0))</f>
        <v>2.5</v>
      </c>
      <c r="Y148">
        <f>ROUND(INDEX(Sheet2!Q$2:'Sheet2'!Q$569,MATCH($A148,Sheet2!$A$2:'Sheet2'!$A$531,0)),0)-1</f>
        <v>73</v>
      </c>
      <c r="Z148">
        <f>ROUND(INDEX(Sheet2!K$2:'Sheet2'!K$569,MATCH($A148,Sheet2!$A$2:'Sheet2'!$A$531,0)),0)</f>
        <v>43</v>
      </c>
      <c r="AA148">
        <f t="shared" si="42"/>
        <v>73</v>
      </c>
      <c r="AB148">
        <f>ROUND(INDEX(Sheet2!H$2:'Sheet2'!H$569,MATCH($A148,Sheet2!$A$2:'Sheet2'!$A$531,0)),0)</f>
        <v>11</v>
      </c>
      <c r="AC148">
        <f t="shared" si="43"/>
        <v>72</v>
      </c>
      <c r="AD148">
        <f t="shared" si="44"/>
        <v>74</v>
      </c>
      <c r="AE148">
        <f t="shared" si="45"/>
        <v>80</v>
      </c>
      <c r="AF148">
        <f t="shared" si="46"/>
        <v>-3</v>
      </c>
      <c r="AG148">
        <f t="shared" si="57"/>
        <v>3</v>
      </c>
      <c r="AH148">
        <f t="shared" si="47"/>
        <v>3</v>
      </c>
      <c r="AI148">
        <f t="shared" si="48"/>
        <v>3</v>
      </c>
      <c r="AJ148">
        <f t="shared" si="49"/>
        <v>80</v>
      </c>
      <c r="AK148">
        <f t="shared" si="50"/>
        <v>74</v>
      </c>
      <c r="AL148">
        <f t="shared" ca="1" si="51"/>
        <v>74.666666666666671</v>
      </c>
      <c r="AM148">
        <f t="shared" ca="1" si="52"/>
        <v>-2.3333333333333286</v>
      </c>
      <c r="AN148">
        <f>ROUND(INDEX(Sheet2!T$2:'Sheet2'!T$569,MATCH($A148,Sheet2!$A$2:'Sheet2'!$A$531,0)),0)</f>
        <v>5</v>
      </c>
      <c r="AO148">
        <f t="shared" si="53"/>
        <v>63</v>
      </c>
      <c r="AP148">
        <f t="shared" si="54"/>
        <v>63</v>
      </c>
      <c r="AQ148">
        <f>INDEX(Sheet2!N$2:'Sheet2'!N$569,MATCH($A148,Sheet2!$A$2:'Sheet2'!$A$531,0))</f>
        <v>31.4</v>
      </c>
      <c r="AR148">
        <f t="shared" si="55"/>
        <v>62.8</v>
      </c>
      <c r="AS148">
        <f t="shared" si="58"/>
        <v>69.8</v>
      </c>
      <c r="AT148">
        <f t="shared" ca="1" si="56"/>
        <v>77</v>
      </c>
      <c r="AU148">
        <f t="shared" ca="1" si="59"/>
        <v>70</v>
      </c>
      <c r="AV148">
        <f t="shared" ca="1" si="60"/>
        <v>70</v>
      </c>
      <c r="AW148">
        <f t="shared" ca="1" si="61"/>
        <v>70</v>
      </c>
      <c r="AX148">
        <f t="shared" ca="1" si="62"/>
        <v>70</v>
      </c>
    </row>
    <row r="149" spans="1:50" x14ac:dyDescent="0.3">
      <c r="A149" t="s">
        <v>420</v>
      </c>
      <c r="B149">
        <v>0</v>
      </c>
      <c r="C149" t="s">
        <v>3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69</v>
      </c>
      <c r="P149">
        <v>69</v>
      </c>
      <c r="Q149">
        <v>69</v>
      </c>
      <c r="R149">
        <v>49</v>
      </c>
      <c r="S149">
        <v>69</v>
      </c>
      <c r="T149">
        <f>INDEX(Sheet1!C$2:'Sheet1'!C$569,MATCH($A149,Sheet1!$B$2:'Sheet1'!$B$569,0))</f>
        <v>4</v>
      </c>
      <c r="U149">
        <f>INDEX(Sheet1!D$2:'Sheet1'!D$569,MATCH($A149,Sheet1!$B$2:'Sheet1'!$B$569,0))</f>
        <v>663829</v>
      </c>
      <c r="V149">
        <f>INDEX(Sheet2!C$2:'Sheet2'!C$569,MATCH($A149,Sheet2!$A$2:'Sheet2'!$A$531,0))</f>
        <v>21</v>
      </c>
      <c r="W149">
        <f>INDEX(Sheet2!G$2:'Sheet2'!G$569,MATCH($A149,Sheet2!$A$2:'Sheet2'!$A$531,0))</f>
        <v>18.100000000000001</v>
      </c>
      <c r="X149">
        <f>INDEX(Sheet2!M$2:'Sheet2'!M$569,MATCH($A149,Sheet2!$A$2:'Sheet2'!$A$531,0))</f>
        <v>2.5</v>
      </c>
      <c r="Y149">
        <f>ROUND(INDEX(Sheet2!Q$2:'Sheet2'!Q$569,MATCH($A149,Sheet2!$A$2:'Sheet2'!$A$531,0)),0)-1</f>
        <v>78</v>
      </c>
      <c r="Z149">
        <f>ROUND(INDEX(Sheet2!K$2:'Sheet2'!K$569,MATCH($A149,Sheet2!$A$2:'Sheet2'!$A$531,0)),0)</f>
        <v>39</v>
      </c>
      <c r="AA149">
        <f t="shared" si="42"/>
        <v>68</v>
      </c>
      <c r="AB149">
        <f>ROUND(INDEX(Sheet2!H$2:'Sheet2'!H$569,MATCH($A149,Sheet2!$A$2:'Sheet2'!$A$531,0)),0)</f>
        <v>6</v>
      </c>
      <c r="AC149">
        <f t="shared" si="43"/>
        <v>58</v>
      </c>
      <c r="AD149">
        <f t="shared" si="44"/>
        <v>65</v>
      </c>
      <c r="AE149">
        <f t="shared" si="45"/>
        <v>73</v>
      </c>
      <c r="AF149">
        <f t="shared" si="46"/>
        <v>-4</v>
      </c>
      <c r="AG149">
        <f t="shared" si="57"/>
        <v>2</v>
      </c>
      <c r="AH149">
        <f t="shared" si="47"/>
        <v>2</v>
      </c>
      <c r="AI149">
        <f t="shared" si="48"/>
        <v>2</v>
      </c>
      <c r="AJ149">
        <f t="shared" si="49"/>
        <v>71</v>
      </c>
      <c r="AK149">
        <f t="shared" si="50"/>
        <v>67</v>
      </c>
      <c r="AL149">
        <f t="shared" ca="1" si="51"/>
        <v>68</v>
      </c>
      <c r="AM149">
        <f t="shared" ca="1" si="52"/>
        <v>-1</v>
      </c>
      <c r="AN149">
        <f>ROUND(INDEX(Sheet2!T$2:'Sheet2'!T$569,MATCH($A149,Sheet2!$A$2:'Sheet2'!$A$531,0)),0)</f>
        <v>2</v>
      </c>
      <c r="AO149">
        <f t="shared" si="53"/>
        <v>49</v>
      </c>
      <c r="AP149">
        <f t="shared" si="54"/>
        <v>49</v>
      </c>
      <c r="AQ149">
        <f>INDEX(Sheet2!N$2:'Sheet2'!N$569,MATCH($A149,Sheet2!$A$2:'Sheet2'!$A$531,0))</f>
        <v>29.5</v>
      </c>
      <c r="AR149">
        <f t="shared" si="55"/>
        <v>59</v>
      </c>
      <c r="AS149">
        <f t="shared" si="58"/>
        <v>66</v>
      </c>
      <c r="AT149">
        <f t="shared" ca="1" si="56"/>
        <v>69</v>
      </c>
      <c r="AU149">
        <f t="shared" ca="1" si="59"/>
        <v>66</v>
      </c>
      <c r="AV149">
        <f t="shared" ca="1" si="60"/>
        <v>66</v>
      </c>
      <c r="AW149">
        <f t="shared" ca="1" si="61"/>
        <v>66</v>
      </c>
      <c r="AX149">
        <f t="shared" ca="1" si="62"/>
        <v>66</v>
      </c>
    </row>
    <row r="150" spans="1:50" x14ac:dyDescent="0.3">
      <c r="A150" t="s">
        <v>349</v>
      </c>
      <c r="B150">
        <v>0</v>
      </c>
      <c r="C150" t="s">
        <v>3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79</v>
      </c>
      <c r="P150">
        <v>79</v>
      </c>
      <c r="Q150">
        <v>79</v>
      </c>
      <c r="R150">
        <v>53</v>
      </c>
      <c r="S150">
        <v>79</v>
      </c>
      <c r="T150">
        <f>INDEX(Sheet1!C$2:'Sheet1'!C$569,MATCH($A150,Sheet1!$B$2:'Sheet1'!$B$569,0))</f>
        <v>1</v>
      </c>
      <c r="U150">
        <f>INDEX(Sheet1!D$2:'Sheet1'!D$569,MATCH($A150,Sheet1!$B$2:'Sheet1'!$B$569,0))</f>
        <v>4294480</v>
      </c>
      <c r="V150">
        <f>INDEX(Sheet2!C$2:'Sheet2'!C$569,MATCH($A150,Sheet2!$A$2:'Sheet2'!$A$531,0))</f>
        <v>23</v>
      </c>
      <c r="W150">
        <f>INDEX(Sheet2!G$2:'Sheet2'!G$569,MATCH($A150,Sheet2!$A$2:'Sheet2'!$A$531,0))</f>
        <v>27.2</v>
      </c>
      <c r="X150">
        <f>INDEX(Sheet2!M$2:'Sheet2'!M$569,MATCH($A150,Sheet2!$A$2:'Sheet2'!$A$531,0))</f>
        <v>3.6</v>
      </c>
      <c r="Y150">
        <f>ROUND(INDEX(Sheet2!Q$2:'Sheet2'!Q$569,MATCH($A150,Sheet2!$A$2:'Sheet2'!$A$531,0)),0)-1</f>
        <v>76</v>
      </c>
      <c r="Z150">
        <f>ROUND(INDEX(Sheet2!K$2:'Sheet2'!K$569,MATCH($A150,Sheet2!$A$2:'Sheet2'!$A$531,0)),0)</f>
        <v>45</v>
      </c>
      <c r="AA150">
        <f t="shared" si="42"/>
        <v>75</v>
      </c>
      <c r="AB150">
        <f>ROUND(INDEX(Sheet2!H$2:'Sheet2'!H$569,MATCH($A150,Sheet2!$A$2:'Sheet2'!$A$531,0)),0)</f>
        <v>15</v>
      </c>
      <c r="AC150">
        <f t="shared" si="43"/>
        <v>84</v>
      </c>
      <c r="AD150">
        <f t="shared" si="44"/>
        <v>79</v>
      </c>
      <c r="AE150">
        <f t="shared" si="45"/>
        <v>79</v>
      </c>
      <c r="AF150">
        <f t="shared" si="46"/>
        <v>0</v>
      </c>
      <c r="AG150">
        <f t="shared" si="57"/>
        <v>6</v>
      </c>
      <c r="AH150">
        <f t="shared" si="47"/>
        <v>6</v>
      </c>
      <c r="AI150">
        <f t="shared" si="48"/>
        <v>6</v>
      </c>
      <c r="AJ150">
        <f t="shared" si="49"/>
        <v>85</v>
      </c>
      <c r="AK150">
        <f t="shared" si="50"/>
        <v>73</v>
      </c>
      <c r="AL150">
        <f t="shared" ca="1" si="51"/>
        <v>77</v>
      </c>
      <c r="AM150">
        <f t="shared" ca="1" si="52"/>
        <v>-2</v>
      </c>
      <c r="AN150">
        <f>ROUND(INDEX(Sheet2!T$2:'Sheet2'!T$569,MATCH($A150,Sheet2!$A$2:'Sheet2'!$A$531,0)),0)</f>
        <v>3</v>
      </c>
      <c r="AO150">
        <f t="shared" si="53"/>
        <v>54</v>
      </c>
      <c r="AP150">
        <f t="shared" si="54"/>
        <v>54</v>
      </c>
      <c r="AQ150">
        <f>INDEX(Sheet2!N$2:'Sheet2'!N$569,MATCH($A150,Sheet2!$A$2:'Sheet2'!$A$531,0))</f>
        <v>32.9</v>
      </c>
      <c r="AR150">
        <f t="shared" si="55"/>
        <v>65.8</v>
      </c>
      <c r="AS150">
        <f t="shared" si="58"/>
        <v>72.8</v>
      </c>
      <c r="AT150">
        <f t="shared" ca="1" si="56"/>
        <v>79</v>
      </c>
      <c r="AU150">
        <f t="shared" ca="1" si="59"/>
        <v>73</v>
      </c>
      <c r="AV150">
        <f t="shared" ca="1" si="60"/>
        <v>73</v>
      </c>
      <c r="AW150">
        <f t="shared" ca="1" si="61"/>
        <v>73</v>
      </c>
      <c r="AX150">
        <f t="shared" ca="1" si="62"/>
        <v>73</v>
      </c>
    </row>
    <row r="151" spans="1:50" x14ac:dyDescent="0.3">
      <c r="A151" t="s">
        <v>446</v>
      </c>
      <c r="B151">
        <v>4</v>
      </c>
      <c r="C151" t="s">
        <v>3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81</v>
      </c>
      <c r="P151">
        <v>81</v>
      </c>
      <c r="Q151">
        <v>60</v>
      </c>
      <c r="R151">
        <v>90</v>
      </c>
      <c r="S151">
        <v>64</v>
      </c>
      <c r="T151">
        <f>INDEX(Sheet1!C$2:'Sheet1'!C$569,MATCH($A151,Sheet1!$B$2:'Sheet1'!$B$569,0))</f>
        <v>1</v>
      </c>
      <c r="U151">
        <f>INDEX(Sheet1!D$2:'Sheet1'!D$569,MATCH($A151,Sheet1!$B$2:'Sheet1'!$B$569,0))</f>
        <v>18622514</v>
      </c>
      <c r="V151">
        <f>INDEX(Sheet2!C$2:'Sheet2'!C$569,MATCH($A151,Sheet2!$A$2:'Sheet2'!$A$531,0))</f>
        <v>26</v>
      </c>
      <c r="W151">
        <f>INDEX(Sheet2!G$2:'Sheet2'!G$569,MATCH($A151,Sheet2!$A$2:'Sheet2'!$A$531,0))</f>
        <v>24.5</v>
      </c>
      <c r="X151">
        <f>INDEX(Sheet2!M$2:'Sheet2'!M$569,MATCH($A151,Sheet2!$A$2:'Sheet2'!$A$531,0))</f>
        <v>0.5</v>
      </c>
      <c r="Y151">
        <f>ROUND(INDEX(Sheet2!Q$2:'Sheet2'!Q$569,MATCH($A151,Sheet2!$A$2:'Sheet2'!$A$531,0)),0)-1</f>
        <v>78</v>
      </c>
      <c r="Z151">
        <f>ROUND(INDEX(Sheet2!K$2:'Sheet2'!K$569,MATCH($A151,Sheet2!$A$2:'Sheet2'!$A$531,0)),0)</f>
        <v>55</v>
      </c>
      <c r="AA151">
        <f t="shared" si="42"/>
        <v>87</v>
      </c>
      <c r="AB151">
        <f>ROUND(INDEX(Sheet2!H$2:'Sheet2'!H$569,MATCH($A151,Sheet2!$A$2:'Sheet2'!$A$531,0)),0)</f>
        <v>14</v>
      </c>
      <c r="AC151">
        <f t="shared" si="43"/>
        <v>81</v>
      </c>
      <c r="AD151">
        <f t="shared" si="44"/>
        <v>83</v>
      </c>
      <c r="AE151">
        <f t="shared" si="45"/>
        <v>79</v>
      </c>
      <c r="AF151">
        <f t="shared" si="46"/>
        <v>2</v>
      </c>
      <c r="AG151">
        <f t="shared" si="57"/>
        <v>8</v>
      </c>
      <c r="AH151">
        <f t="shared" si="47"/>
        <v>8</v>
      </c>
      <c r="AI151">
        <f t="shared" si="48"/>
        <v>8</v>
      </c>
      <c r="AJ151">
        <f t="shared" si="49"/>
        <v>89</v>
      </c>
      <c r="AK151">
        <f t="shared" si="50"/>
        <v>73</v>
      </c>
      <c r="AL151">
        <f t="shared" ca="1" si="51"/>
        <v>69.333333333333329</v>
      </c>
      <c r="AM151">
        <f t="shared" ca="1" si="52"/>
        <v>-11.666666666666671</v>
      </c>
      <c r="AN151">
        <f>ROUND(INDEX(Sheet2!T$2:'Sheet2'!T$569,MATCH($A151,Sheet2!$A$2:'Sheet2'!$A$531,0)),0)</f>
        <v>10</v>
      </c>
      <c r="AO151">
        <f t="shared" si="53"/>
        <v>85</v>
      </c>
      <c r="AP151">
        <f t="shared" si="54"/>
        <v>85</v>
      </c>
      <c r="AQ151">
        <f>INDEX(Sheet2!N$2:'Sheet2'!N$569,MATCH($A151,Sheet2!$A$2:'Sheet2'!$A$531,0))</f>
        <v>29.4</v>
      </c>
      <c r="AR151">
        <f t="shared" si="55"/>
        <v>58.8</v>
      </c>
      <c r="AS151">
        <f t="shared" si="58"/>
        <v>65.8</v>
      </c>
      <c r="AT151">
        <f t="shared" ca="1" si="56"/>
        <v>48</v>
      </c>
      <c r="AU151">
        <f t="shared" ca="1" si="59"/>
        <v>46</v>
      </c>
      <c r="AV151">
        <f t="shared" ca="1" si="60"/>
        <v>46</v>
      </c>
      <c r="AW151">
        <f t="shared" ca="1" si="61"/>
        <v>46</v>
      </c>
      <c r="AX151">
        <f t="shared" ca="1" si="62"/>
        <v>46</v>
      </c>
    </row>
    <row r="152" spans="1:50" x14ac:dyDescent="0.3">
      <c r="A152" t="s">
        <v>298</v>
      </c>
      <c r="B152">
        <v>0</v>
      </c>
      <c r="C152" t="s">
        <v>3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85</v>
      </c>
      <c r="P152">
        <v>85</v>
      </c>
      <c r="Q152">
        <v>85</v>
      </c>
      <c r="R152">
        <v>55</v>
      </c>
      <c r="S152">
        <v>85</v>
      </c>
      <c r="T152">
        <f>INDEX(Sheet1!C$2:'Sheet1'!C$569,MATCH($A152,Sheet1!$B$2:'Sheet1'!$B$569,0))</f>
        <v>5</v>
      </c>
      <c r="U152">
        <f>INDEX(Sheet1!D$2:'Sheet1'!D$569,MATCH($A152,Sheet1!$B$2:'Sheet1'!$B$569,0))</f>
        <v>17000000</v>
      </c>
      <c r="V152">
        <f>INDEX(Sheet2!C$2:'Sheet2'!C$569,MATCH($A152,Sheet2!$A$2:'Sheet2'!$A$531,0))</f>
        <v>29</v>
      </c>
      <c r="W152">
        <f>INDEX(Sheet2!G$2:'Sheet2'!G$569,MATCH($A152,Sheet2!$A$2:'Sheet2'!$A$531,0))</f>
        <v>29.1</v>
      </c>
      <c r="X152">
        <f>INDEX(Sheet2!M$2:'Sheet2'!M$569,MATCH($A152,Sheet2!$A$2:'Sheet2'!$A$531,0))</f>
        <v>4.8</v>
      </c>
      <c r="Y152">
        <f>ROUND(INDEX(Sheet2!Q$2:'Sheet2'!Q$569,MATCH($A152,Sheet2!$A$2:'Sheet2'!$A$531,0)),0)-1</f>
        <v>74</v>
      </c>
      <c r="Z152">
        <f>ROUND(INDEX(Sheet2!K$2:'Sheet2'!K$569,MATCH($A152,Sheet2!$A$2:'Sheet2'!$A$531,0)),0)</f>
        <v>48</v>
      </c>
      <c r="AA152">
        <f t="shared" si="42"/>
        <v>79</v>
      </c>
      <c r="AB152">
        <f>ROUND(INDEX(Sheet2!H$2:'Sheet2'!H$569,MATCH($A152,Sheet2!$A$2:'Sheet2'!$A$531,0)),0)</f>
        <v>16</v>
      </c>
      <c r="AC152">
        <f t="shared" si="43"/>
        <v>87</v>
      </c>
      <c r="AD152">
        <f t="shared" si="44"/>
        <v>84</v>
      </c>
      <c r="AE152">
        <f t="shared" si="45"/>
        <v>86</v>
      </c>
      <c r="AF152">
        <f t="shared" si="46"/>
        <v>-1</v>
      </c>
      <c r="AG152">
        <f t="shared" si="57"/>
        <v>5</v>
      </c>
      <c r="AH152">
        <f t="shared" si="47"/>
        <v>5</v>
      </c>
      <c r="AI152">
        <f t="shared" si="48"/>
        <v>5</v>
      </c>
      <c r="AJ152">
        <f t="shared" si="49"/>
        <v>90</v>
      </c>
      <c r="AK152">
        <f t="shared" si="50"/>
        <v>80</v>
      </c>
      <c r="AL152">
        <f t="shared" ca="1" si="51"/>
        <v>81</v>
      </c>
      <c r="AM152">
        <f t="shared" ca="1" si="52"/>
        <v>-4</v>
      </c>
      <c r="AN152">
        <f>ROUND(INDEX(Sheet2!T$2:'Sheet2'!T$569,MATCH($A152,Sheet2!$A$2:'Sheet2'!$A$531,0)),0)</f>
        <v>5</v>
      </c>
      <c r="AO152">
        <f t="shared" si="53"/>
        <v>63</v>
      </c>
      <c r="AP152">
        <f t="shared" si="54"/>
        <v>63</v>
      </c>
      <c r="AQ152">
        <f>INDEX(Sheet2!N$2:'Sheet2'!N$569,MATCH($A152,Sheet2!$A$2:'Sheet2'!$A$531,0))</f>
        <v>32.9</v>
      </c>
      <c r="AR152">
        <f t="shared" si="55"/>
        <v>65.8</v>
      </c>
      <c r="AS152">
        <f t="shared" si="58"/>
        <v>72.8</v>
      </c>
      <c r="AT152">
        <f t="shared" ca="1" si="56"/>
        <v>85</v>
      </c>
      <c r="AU152">
        <f t="shared" ca="1" si="59"/>
        <v>73</v>
      </c>
      <c r="AV152">
        <f t="shared" ca="1" si="60"/>
        <v>73</v>
      </c>
      <c r="AW152">
        <f t="shared" ca="1" si="61"/>
        <v>73</v>
      </c>
      <c r="AX152">
        <f t="shared" ca="1" si="62"/>
        <v>73</v>
      </c>
    </row>
    <row r="153" spans="1:50" x14ac:dyDescent="0.3">
      <c r="A153" t="s">
        <v>210</v>
      </c>
      <c r="B153">
        <v>1</v>
      </c>
      <c r="C153" t="s">
        <v>3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77</v>
      </c>
      <c r="P153">
        <v>77</v>
      </c>
      <c r="Q153">
        <v>77</v>
      </c>
      <c r="R153">
        <v>52</v>
      </c>
      <c r="S153">
        <v>77</v>
      </c>
      <c r="T153">
        <f>INDEX(Sheet1!C$2:'Sheet1'!C$569,MATCH($A153,Sheet1!$B$2:'Sheet1'!$B$569,0))</f>
        <v>2</v>
      </c>
      <c r="U153">
        <f>INDEX(Sheet1!D$2:'Sheet1'!D$569,MATCH($A153,Sheet1!$B$2:'Sheet1'!$B$569,0))</f>
        <v>13779052.5</v>
      </c>
      <c r="V153">
        <f>INDEX(Sheet2!C$2:'Sheet2'!C$569,MATCH($A153,Sheet2!$A$2:'Sheet2'!$A$531,0))</f>
        <v>30</v>
      </c>
      <c r="W153">
        <f>INDEX(Sheet2!G$2:'Sheet2'!G$569,MATCH($A153,Sheet2!$A$2:'Sheet2'!$A$531,0))</f>
        <v>31.7</v>
      </c>
      <c r="X153">
        <f>INDEX(Sheet2!M$2:'Sheet2'!M$569,MATCH($A153,Sheet2!$A$2:'Sheet2'!$A$531,0))</f>
        <v>8.8000000000000007</v>
      </c>
      <c r="Y153">
        <f>ROUND(INDEX(Sheet2!Q$2:'Sheet2'!Q$569,MATCH($A153,Sheet2!$A$2:'Sheet2'!$A$531,0)),0)-1</f>
        <v>77</v>
      </c>
      <c r="Z153">
        <f>ROUND(INDEX(Sheet2!K$2:'Sheet2'!K$569,MATCH($A153,Sheet2!$A$2:'Sheet2'!$A$531,0)),0)</f>
        <v>41</v>
      </c>
      <c r="AA153">
        <f t="shared" si="42"/>
        <v>71</v>
      </c>
      <c r="AB153">
        <f>ROUND(INDEX(Sheet2!H$2:'Sheet2'!H$569,MATCH($A153,Sheet2!$A$2:'Sheet2'!$A$531,0)),0)</f>
        <v>16</v>
      </c>
      <c r="AC153">
        <f t="shared" si="43"/>
        <v>87</v>
      </c>
      <c r="AD153">
        <f t="shared" si="44"/>
        <v>78</v>
      </c>
      <c r="AE153">
        <f t="shared" si="45"/>
        <v>76</v>
      </c>
      <c r="AF153">
        <f t="shared" si="46"/>
        <v>1</v>
      </c>
      <c r="AG153">
        <f t="shared" si="57"/>
        <v>7</v>
      </c>
      <c r="AH153">
        <f t="shared" si="47"/>
        <v>7</v>
      </c>
      <c r="AI153">
        <f t="shared" si="48"/>
        <v>7</v>
      </c>
      <c r="AJ153">
        <f t="shared" si="49"/>
        <v>84</v>
      </c>
      <c r="AK153">
        <f t="shared" si="50"/>
        <v>70</v>
      </c>
      <c r="AL153">
        <f t="shared" ca="1" si="51"/>
        <v>77.666666666666671</v>
      </c>
      <c r="AM153">
        <f t="shared" ca="1" si="52"/>
        <v>0.6666666666666714</v>
      </c>
      <c r="AN153">
        <f>ROUND(INDEX(Sheet2!T$2:'Sheet2'!T$569,MATCH($A153,Sheet2!$A$2:'Sheet2'!$A$531,0)),0)</f>
        <v>2</v>
      </c>
      <c r="AO153">
        <f t="shared" si="53"/>
        <v>49</v>
      </c>
      <c r="AP153">
        <f t="shared" si="54"/>
        <v>49</v>
      </c>
      <c r="AQ153">
        <f>INDEX(Sheet2!N$2:'Sheet2'!N$569,MATCH($A153,Sheet2!$A$2:'Sheet2'!$A$531,0))</f>
        <v>36</v>
      </c>
      <c r="AR153">
        <f t="shared" si="55"/>
        <v>72</v>
      </c>
      <c r="AS153">
        <f t="shared" si="58"/>
        <v>79</v>
      </c>
      <c r="AT153">
        <f t="shared" ca="1" si="56"/>
        <v>77</v>
      </c>
      <c r="AU153">
        <f t="shared" ca="1" si="59"/>
        <v>79</v>
      </c>
      <c r="AV153">
        <f t="shared" ca="1" si="60"/>
        <v>79</v>
      </c>
      <c r="AW153">
        <f t="shared" ca="1" si="61"/>
        <v>79</v>
      </c>
      <c r="AX153">
        <f t="shared" ca="1" si="62"/>
        <v>79</v>
      </c>
    </row>
    <row r="154" spans="1:50" x14ac:dyDescent="0.3">
      <c r="A154" t="s">
        <v>310</v>
      </c>
      <c r="B154">
        <v>3</v>
      </c>
      <c r="C154" t="s">
        <v>3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75</v>
      </c>
      <c r="P154">
        <v>75</v>
      </c>
      <c r="Q154">
        <v>60</v>
      </c>
      <c r="R154">
        <v>82</v>
      </c>
      <c r="S154">
        <v>63</v>
      </c>
      <c r="T154">
        <f>INDEX(Sheet1!C$2:'Sheet1'!C$569,MATCH($A154,Sheet1!$B$2:'Sheet1'!$B$569,0))</f>
        <v>3</v>
      </c>
      <c r="U154">
        <f>INDEX(Sheet1!D$2:'Sheet1'!D$569,MATCH($A154,Sheet1!$B$2:'Sheet1'!$B$569,0))</f>
        <v>4666666.666666667</v>
      </c>
      <c r="V154">
        <f>INDEX(Sheet2!C$2:'Sheet2'!C$569,MATCH($A154,Sheet2!$A$2:'Sheet2'!$A$531,0))</f>
        <v>31</v>
      </c>
      <c r="W154">
        <f>INDEX(Sheet2!G$2:'Sheet2'!G$569,MATCH($A154,Sheet2!$A$2:'Sheet2'!$A$531,0))</f>
        <v>18.399999999999999</v>
      </c>
      <c r="X154">
        <f>INDEX(Sheet2!M$2:'Sheet2'!M$569,MATCH($A154,Sheet2!$A$2:'Sheet2'!$A$531,0))</f>
        <v>2.4</v>
      </c>
      <c r="Y154">
        <f>ROUND(INDEX(Sheet2!Q$2:'Sheet2'!Q$569,MATCH($A154,Sheet2!$A$2:'Sheet2'!$A$531,0)),0)-1</f>
        <v>81</v>
      </c>
      <c r="Z154">
        <f>ROUND(INDEX(Sheet2!K$2:'Sheet2'!K$569,MATCH($A154,Sheet2!$A$2:'Sheet2'!$A$531,0)),0)</f>
        <v>44</v>
      </c>
      <c r="AA154">
        <f t="shared" si="42"/>
        <v>74</v>
      </c>
      <c r="AB154">
        <f>ROUND(INDEX(Sheet2!H$2:'Sheet2'!H$569,MATCH($A154,Sheet2!$A$2:'Sheet2'!$A$531,0)),0)</f>
        <v>7</v>
      </c>
      <c r="AC154">
        <f t="shared" si="43"/>
        <v>61</v>
      </c>
      <c r="AD154">
        <f t="shared" si="44"/>
        <v>70</v>
      </c>
      <c r="AE154">
        <f t="shared" si="45"/>
        <v>80</v>
      </c>
      <c r="AF154">
        <f t="shared" si="46"/>
        <v>-5</v>
      </c>
      <c r="AG154">
        <f t="shared" si="57"/>
        <v>1</v>
      </c>
      <c r="AH154">
        <f t="shared" si="47"/>
        <v>1</v>
      </c>
      <c r="AI154">
        <f t="shared" si="48"/>
        <v>1</v>
      </c>
      <c r="AJ154">
        <f t="shared" si="49"/>
        <v>76</v>
      </c>
      <c r="AK154">
        <f t="shared" si="50"/>
        <v>74</v>
      </c>
      <c r="AL154">
        <f t="shared" ca="1" si="51"/>
        <v>76.666666666666671</v>
      </c>
      <c r="AM154">
        <f t="shared" ca="1" si="52"/>
        <v>1.6666666666666714</v>
      </c>
      <c r="AN154">
        <f>ROUND(INDEX(Sheet2!T$2:'Sheet2'!T$569,MATCH($A154,Sheet2!$A$2:'Sheet2'!$A$531,0)),0)</f>
        <v>5</v>
      </c>
      <c r="AO154">
        <f t="shared" si="53"/>
        <v>63</v>
      </c>
      <c r="AP154">
        <f t="shared" si="54"/>
        <v>63</v>
      </c>
      <c r="AQ154">
        <f>INDEX(Sheet2!N$2:'Sheet2'!N$569,MATCH($A154,Sheet2!$A$2:'Sheet2'!$A$531,0))</f>
        <v>36.299999999999997</v>
      </c>
      <c r="AR154">
        <f t="shared" si="55"/>
        <v>72.599999999999994</v>
      </c>
      <c r="AS154">
        <f t="shared" si="58"/>
        <v>79.599999999999994</v>
      </c>
      <c r="AT154">
        <f t="shared" ca="1" si="56"/>
        <v>60</v>
      </c>
      <c r="AU154">
        <f t="shared" ca="1" si="59"/>
        <v>80</v>
      </c>
      <c r="AV154">
        <f t="shared" ca="1" si="60"/>
        <v>80</v>
      </c>
      <c r="AW154">
        <f t="shared" ca="1" si="61"/>
        <v>80</v>
      </c>
      <c r="AX154">
        <f t="shared" ca="1" si="62"/>
        <v>80</v>
      </c>
    </row>
    <row r="155" spans="1:50" x14ac:dyDescent="0.3">
      <c r="A155" t="s">
        <v>335</v>
      </c>
      <c r="B155">
        <v>1</v>
      </c>
      <c r="C155" t="s">
        <v>3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74</v>
      </c>
      <c r="P155">
        <v>74</v>
      </c>
      <c r="Q155">
        <v>74</v>
      </c>
      <c r="R155">
        <v>51</v>
      </c>
      <c r="S155">
        <v>74</v>
      </c>
      <c r="T155">
        <f>INDEX(Sheet1!C$2:'Sheet1'!C$569,MATCH($A155,Sheet1!$B$2:'Sheet1'!$B$569,0))</f>
        <v>2</v>
      </c>
      <c r="U155">
        <f>INDEX(Sheet1!D$2:'Sheet1'!D$569,MATCH($A155,Sheet1!$B$2:'Sheet1'!$B$569,0))</f>
        <v>8736806.5</v>
      </c>
      <c r="V155">
        <f>INDEX(Sheet2!C$2:'Sheet2'!C$569,MATCH($A155,Sheet2!$A$2:'Sheet2'!$A$531,0))</f>
        <v>30</v>
      </c>
      <c r="W155">
        <f>INDEX(Sheet2!G$2:'Sheet2'!G$569,MATCH($A155,Sheet2!$A$2:'Sheet2'!$A$531,0))</f>
        <v>27.6</v>
      </c>
      <c r="X155">
        <f>INDEX(Sheet2!M$2:'Sheet2'!M$569,MATCH($A155,Sheet2!$A$2:'Sheet2'!$A$531,0))</f>
        <v>3.3</v>
      </c>
      <c r="Y155">
        <f>ROUND(INDEX(Sheet2!Q$2:'Sheet2'!Q$569,MATCH($A155,Sheet2!$A$2:'Sheet2'!$A$531,0)),0)-1</f>
        <v>75</v>
      </c>
      <c r="Z155">
        <f>ROUND(INDEX(Sheet2!K$2:'Sheet2'!K$569,MATCH($A155,Sheet2!$A$2:'Sheet2'!$A$531,0)),0)</f>
        <v>48</v>
      </c>
      <c r="AA155">
        <f t="shared" si="42"/>
        <v>79</v>
      </c>
      <c r="AB155">
        <f>ROUND(INDEX(Sheet2!H$2:'Sheet2'!H$569,MATCH($A155,Sheet2!$A$2:'Sheet2'!$A$531,0)),0)</f>
        <v>12</v>
      </c>
      <c r="AC155">
        <f t="shared" si="43"/>
        <v>75</v>
      </c>
      <c r="AD155">
        <f t="shared" si="44"/>
        <v>76</v>
      </c>
      <c r="AE155">
        <f t="shared" si="45"/>
        <v>72</v>
      </c>
      <c r="AF155">
        <f t="shared" si="46"/>
        <v>2</v>
      </c>
      <c r="AG155">
        <f t="shared" si="57"/>
        <v>8</v>
      </c>
      <c r="AH155">
        <f t="shared" si="47"/>
        <v>8</v>
      </c>
      <c r="AI155">
        <f t="shared" si="48"/>
        <v>8</v>
      </c>
      <c r="AJ155">
        <f t="shared" si="49"/>
        <v>82</v>
      </c>
      <c r="AK155">
        <f t="shared" si="50"/>
        <v>66</v>
      </c>
      <c r="AL155">
        <f t="shared" ca="1" si="51"/>
        <v>80.333333333333329</v>
      </c>
      <c r="AM155">
        <f t="shared" ca="1" si="52"/>
        <v>6.3333333333333286</v>
      </c>
      <c r="AN155">
        <f>ROUND(INDEX(Sheet2!T$2:'Sheet2'!T$569,MATCH($A155,Sheet2!$A$2:'Sheet2'!$A$531,0)),0)</f>
        <v>2</v>
      </c>
      <c r="AO155">
        <f t="shared" si="53"/>
        <v>49</v>
      </c>
      <c r="AP155">
        <f t="shared" si="54"/>
        <v>49</v>
      </c>
      <c r="AQ155">
        <f>INDEX(Sheet2!N$2:'Sheet2'!N$569,MATCH($A155,Sheet2!$A$2:'Sheet2'!$A$531,0))</f>
        <v>43.2</v>
      </c>
      <c r="AR155">
        <f t="shared" si="55"/>
        <v>86.4</v>
      </c>
      <c r="AS155">
        <f t="shared" si="58"/>
        <v>93.4</v>
      </c>
      <c r="AT155">
        <f t="shared" ca="1" si="56"/>
        <v>74</v>
      </c>
      <c r="AU155">
        <f t="shared" ca="1" si="59"/>
        <v>93</v>
      </c>
      <c r="AV155">
        <f t="shared" ca="1" si="60"/>
        <v>93</v>
      </c>
      <c r="AW155">
        <f t="shared" ca="1" si="61"/>
        <v>93</v>
      </c>
      <c r="AX155">
        <f t="shared" ca="1" si="62"/>
        <v>93</v>
      </c>
    </row>
    <row r="156" spans="1:50" x14ac:dyDescent="0.3">
      <c r="A156" t="s">
        <v>384</v>
      </c>
      <c r="B156">
        <v>1</v>
      </c>
      <c r="C156" t="s">
        <v>3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77</v>
      </c>
      <c r="P156">
        <v>77</v>
      </c>
      <c r="Q156">
        <v>77</v>
      </c>
      <c r="R156">
        <v>52</v>
      </c>
      <c r="S156">
        <v>77</v>
      </c>
      <c r="T156">
        <f>INDEX(Sheet1!C$2:'Sheet1'!C$569,MATCH($A156,Sheet1!$B$2:'Sheet1'!$B$569,0))</f>
        <v>3</v>
      </c>
      <c r="U156">
        <f>INDEX(Sheet1!D$2:'Sheet1'!D$569,MATCH($A156,Sheet1!$B$2:'Sheet1'!$B$569,0))</f>
        <v>11333333.333333334</v>
      </c>
      <c r="V156">
        <f>INDEX(Sheet2!C$2:'Sheet2'!C$569,MATCH($A156,Sheet2!$A$2:'Sheet2'!$A$531,0))</f>
        <v>26</v>
      </c>
      <c r="W156">
        <f>INDEX(Sheet2!G$2:'Sheet2'!G$569,MATCH($A156,Sheet2!$A$2:'Sheet2'!$A$531,0))</f>
        <v>31.5</v>
      </c>
      <c r="X156">
        <f>INDEX(Sheet2!M$2:'Sheet2'!M$569,MATCH($A156,Sheet2!$A$2:'Sheet2'!$A$531,0))</f>
        <v>5.6</v>
      </c>
      <c r="Y156">
        <f>ROUND(INDEX(Sheet2!Q$2:'Sheet2'!Q$569,MATCH($A156,Sheet2!$A$2:'Sheet2'!$A$531,0)),0)-1</f>
        <v>80</v>
      </c>
      <c r="Z156">
        <f>ROUND(INDEX(Sheet2!K$2:'Sheet2'!K$569,MATCH($A156,Sheet2!$A$2:'Sheet2'!$A$531,0)),0)</f>
        <v>44</v>
      </c>
      <c r="AA156">
        <f t="shared" si="42"/>
        <v>74</v>
      </c>
      <c r="AB156">
        <f>ROUND(INDEX(Sheet2!H$2:'Sheet2'!H$569,MATCH($A156,Sheet2!$A$2:'Sheet2'!$A$531,0)),0)</f>
        <v>15</v>
      </c>
      <c r="AC156">
        <f t="shared" si="43"/>
        <v>84</v>
      </c>
      <c r="AD156">
        <f t="shared" si="44"/>
        <v>78</v>
      </c>
      <c r="AE156">
        <f t="shared" si="45"/>
        <v>76</v>
      </c>
      <c r="AF156">
        <f t="shared" si="46"/>
        <v>1</v>
      </c>
      <c r="AG156">
        <f t="shared" si="57"/>
        <v>7</v>
      </c>
      <c r="AH156">
        <f t="shared" si="47"/>
        <v>7</v>
      </c>
      <c r="AI156">
        <f t="shared" si="48"/>
        <v>7</v>
      </c>
      <c r="AJ156">
        <f t="shared" si="49"/>
        <v>84</v>
      </c>
      <c r="AK156">
        <f t="shared" si="50"/>
        <v>70</v>
      </c>
      <c r="AL156">
        <f t="shared" ca="1" si="51"/>
        <v>76.333333333333329</v>
      </c>
      <c r="AM156">
        <f t="shared" ca="1" si="52"/>
        <v>-0.6666666666666714</v>
      </c>
      <c r="AN156">
        <f>ROUND(INDEX(Sheet2!T$2:'Sheet2'!T$569,MATCH($A156,Sheet2!$A$2:'Sheet2'!$A$531,0)),0)</f>
        <v>3</v>
      </c>
      <c r="AO156">
        <f t="shared" si="53"/>
        <v>54</v>
      </c>
      <c r="AP156">
        <f t="shared" si="54"/>
        <v>54</v>
      </c>
      <c r="AQ156">
        <f>INDEX(Sheet2!N$2:'Sheet2'!N$569,MATCH($A156,Sheet2!$A$2:'Sheet2'!$A$531,0))</f>
        <v>34</v>
      </c>
      <c r="AR156">
        <f t="shared" si="55"/>
        <v>68</v>
      </c>
      <c r="AS156">
        <f t="shared" si="58"/>
        <v>75</v>
      </c>
      <c r="AT156">
        <f t="shared" ca="1" si="56"/>
        <v>77</v>
      </c>
      <c r="AU156">
        <f t="shared" ca="1" si="59"/>
        <v>75</v>
      </c>
      <c r="AV156">
        <f t="shared" ca="1" si="60"/>
        <v>75</v>
      </c>
      <c r="AW156">
        <f t="shared" ca="1" si="61"/>
        <v>75</v>
      </c>
      <c r="AX156">
        <f t="shared" ca="1" si="62"/>
        <v>75</v>
      </c>
    </row>
    <row r="157" spans="1:50" x14ac:dyDescent="0.3">
      <c r="A157" t="s">
        <v>438</v>
      </c>
      <c r="B157">
        <v>2</v>
      </c>
      <c r="C157" t="s">
        <v>3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73</v>
      </c>
      <c r="P157">
        <v>73</v>
      </c>
      <c r="Q157">
        <v>67</v>
      </c>
      <c r="R157">
        <v>66</v>
      </c>
      <c r="S157">
        <v>67</v>
      </c>
      <c r="T157">
        <f>INDEX(Sheet1!C$2:'Sheet1'!C$569,MATCH($A157,Sheet1!$B$2:'Sheet1'!$B$569,0))</f>
        <v>2</v>
      </c>
      <c r="U157">
        <f>INDEX(Sheet1!D$2:'Sheet1'!D$569,MATCH($A157,Sheet1!$B$2:'Sheet1'!$B$569,0))</f>
        <v>18237704.5</v>
      </c>
      <c r="V157">
        <f>INDEX(Sheet2!C$2:'Sheet2'!C$569,MATCH($A157,Sheet2!$A$2:'Sheet2'!$A$531,0))</f>
        <v>30</v>
      </c>
      <c r="W157">
        <f>INDEX(Sheet2!G$2:'Sheet2'!G$569,MATCH($A157,Sheet2!$A$2:'Sheet2'!$A$531,0))</f>
        <v>22</v>
      </c>
      <c r="X157">
        <f>INDEX(Sheet2!M$2:'Sheet2'!M$569,MATCH($A157,Sheet2!$A$2:'Sheet2'!$A$531,0))</f>
        <v>0.7</v>
      </c>
      <c r="Y157">
        <f>ROUND(INDEX(Sheet2!Q$2:'Sheet2'!Q$569,MATCH($A157,Sheet2!$A$2:'Sheet2'!$A$531,0)),0)-1</f>
        <v>70</v>
      </c>
      <c r="Z157">
        <f>ROUND(INDEX(Sheet2!K$2:'Sheet2'!K$569,MATCH($A157,Sheet2!$A$2:'Sheet2'!$A$531,0)),0)</f>
        <v>46</v>
      </c>
      <c r="AA157">
        <f t="shared" si="42"/>
        <v>77</v>
      </c>
      <c r="AB157">
        <f>ROUND(INDEX(Sheet2!H$2:'Sheet2'!H$569,MATCH($A157,Sheet2!$A$2:'Sheet2'!$A$531,0)),0)</f>
        <v>7</v>
      </c>
      <c r="AC157">
        <f t="shared" si="43"/>
        <v>61</v>
      </c>
      <c r="AD157">
        <f t="shared" si="44"/>
        <v>70</v>
      </c>
      <c r="AE157">
        <f t="shared" si="45"/>
        <v>76</v>
      </c>
      <c r="AF157">
        <f t="shared" si="46"/>
        <v>-3</v>
      </c>
      <c r="AG157">
        <f t="shared" si="57"/>
        <v>3</v>
      </c>
      <c r="AH157">
        <f t="shared" si="47"/>
        <v>3</v>
      </c>
      <c r="AI157">
        <f t="shared" si="48"/>
        <v>3</v>
      </c>
      <c r="AJ157">
        <f t="shared" si="49"/>
        <v>76</v>
      </c>
      <c r="AK157">
        <f t="shared" si="50"/>
        <v>70</v>
      </c>
      <c r="AL157">
        <f t="shared" ca="1" si="51"/>
        <v>65</v>
      </c>
      <c r="AM157">
        <f t="shared" ca="1" si="52"/>
        <v>-8</v>
      </c>
      <c r="AN157">
        <f>ROUND(INDEX(Sheet2!T$2:'Sheet2'!T$569,MATCH($A157,Sheet2!$A$2:'Sheet2'!$A$531,0)),0)</f>
        <v>5</v>
      </c>
      <c r="AO157">
        <f t="shared" si="53"/>
        <v>63</v>
      </c>
      <c r="AP157">
        <f t="shared" si="54"/>
        <v>63</v>
      </c>
      <c r="AQ157">
        <f>INDEX(Sheet2!N$2:'Sheet2'!N$569,MATCH($A157,Sheet2!$A$2:'Sheet2'!$A$531,0))</f>
        <v>21.2</v>
      </c>
      <c r="AR157">
        <f t="shared" si="55"/>
        <v>42.4</v>
      </c>
      <c r="AS157">
        <f t="shared" si="58"/>
        <v>49.4</v>
      </c>
      <c r="AT157">
        <f t="shared" ca="1" si="56"/>
        <v>67</v>
      </c>
      <c r="AU157">
        <f t="shared" ca="1" si="59"/>
        <v>49</v>
      </c>
      <c r="AV157">
        <f t="shared" ca="1" si="60"/>
        <v>49</v>
      </c>
      <c r="AW157">
        <f t="shared" ca="1" si="61"/>
        <v>49</v>
      </c>
      <c r="AX157">
        <f t="shared" ca="1" si="62"/>
        <v>49</v>
      </c>
    </row>
    <row r="158" spans="1:50" x14ac:dyDescent="0.3">
      <c r="A158" t="s">
        <v>338</v>
      </c>
      <c r="B158">
        <v>0</v>
      </c>
      <c r="C158" t="s">
        <v>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70</v>
      </c>
      <c r="P158">
        <v>70</v>
      </c>
      <c r="Q158">
        <v>70</v>
      </c>
      <c r="R158">
        <v>50</v>
      </c>
      <c r="S158">
        <v>70</v>
      </c>
      <c r="T158">
        <f>INDEX(Sheet1!C$2:'Sheet1'!C$569,MATCH($A158,Sheet1!$B$2:'Sheet1'!$B$569,0))</f>
        <v>2</v>
      </c>
      <c r="U158">
        <f>INDEX(Sheet1!D$2:'Sheet1'!D$569,MATCH($A158,Sheet1!$B$2:'Sheet1'!$B$569,0))</f>
        <v>942121</v>
      </c>
      <c r="V158">
        <f>INDEX(Sheet2!C$2:'Sheet2'!C$569,MATCH($A158,Sheet2!$A$2:'Sheet2'!$A$531,0))</f>
        <v>20</v>
      </c>
      <c r="W158">
        <f>INDEX(Sheet2!G$2:'Sheet2'!G$569,MATCH($A158,Sheet2!$A$2:'Sheet2'!$A$531,0))</f>
        <v>19.2</v>
      </c>
      <c r="X158">
        <f>INDEX(Sheet2!M$2:'Sheet2'!M$569,MATCH($A158,Sheet2!$A$2:'Sheet2'!$A$531,0))</f>
        <v>2.8</v>
      </c>
      <c r="Y158">
        <f>ROUND(INDEX(Sheet2!Q$2:'Sheet2'!Q$569,MATCH($A158,Sheet2!$A$2:'Sheet2'!$A$531,0)),0)-1</f>
        <v>73</v>
      </c>
      <c r="Z158">
        <f>ROUND(INDEX(Sheet2!K$2:'Sheet2'!K$569,MATCH($A158,Sheet2!$A$2:'Sheet2'!$A$531,0)),0)</f>
        <v>43</v>
      </c>
      <c r="AA158">
        <f t="shared" si="42"/>
        <v>73</v>
      </c>
      <c r="AB158">
        <f>ROUND(INDEX(Sheet2!H$2:'Sheet2'!H$569,MATCH($A158,Sheet2!$A$2:'Sheet2'!$A$531,0)),0)</f>
        <v>8</v>
      </c>
      <c r="AC158">
        <f t="shared" si="43"/>
        <v>64</v>
      </c>
      <c r="AD158">
        <f t="shared" si="44"/>
        <v>69</v>
      </c>
      <c r="AE158">
        <f t="shared" si="45"/>
        <v>71</v>
      </c>
      <c r="AF158">
        <f t="shared" si="46"/>
        <v>-1</v>
      </c>
      <c r="AG158">
        <f t="shared" si="57"/>
        <v>5</v>
      </c>
      <c r="AH158">
        <f t="shared" si="47"/>
        <v>5</v>
      </c>
      <c r="AI158">
        <f t="shared" si="48"/>
        <v>5</v>
      </c>
      <c r="AJ158">
        <f t="shared" si="49"/>
        <v>75</v>
      </c>
      <c r="AK158">
        <f t="shared" si="50"/>
        <v>65</v>
      </c>
      <c r="AL158">
        <f t="shared" ca="1" si="51"/>
        <v>70</v>
      </c>
      <c r="AM158">
        <f t="shared" ca="1" si="52"/>
        <v>0</v>
      </c>
      <c r="AN158">
        <f>ROUND(INDEX(Sheet2!T$2:'Sheet2'!T$569,MATCH($A158,Sheet2!$A$2:'Sheet2'!$A$531,0)),0)</f>
        <v>2</v>
      </c>
      <c r="AO158">
        <f t="shared" si="53"/>
        <v>49</v>
      </c>
      <c r="AP158">
        <f t="shared" si="54"/>
        <v>49</v>
      </c>
      <c r="AQ158">
        <f>INDEX(Sheet2!N$2:'Sheet2'!N$569,MATCH($A158,Sheet2!$A$2:'Sheet2'!$A$531,0))</f>
        <v>31.4</v>
      </c>
      <c r="AR158">
        <f t="shared" si="55"/>
        <v>62.8</v>
      </c>
      <c r="AS158">
        <f t="shared" si="58"/>
        <v>69.8</v>
      </c>
      <c r="AT158">
        <f t="shared" ca="1" si="56"/>
        <v>70</v>
      </c>
      <c r="AU158">
        <f t="shared" ca="1" si="59"/>
        <v>70</v>
      </c>
      <c r="AV158">
        <f t="shared" ca="1" si="60"/>
        <v>70</v>
      </c>
      <c r="AW158">
        <f t="shared" ca="1" si="61"/>
        <v>70</v>
      </c>
      <c r="AX158">
        <f t="shared" ca="1" si="62"/>
        <v>70</v>
      </c>
    </row>
    <row r="159" spans="1:50" x14ac:dyDescent="0.3">
      <c r="A159" t="s">
        <v>76</v>
      </c>
      <c r="B159">
        <v>3</v>
      </c>
      <c r="C159" t="s">
        <v>3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76</v>
      </c>
      <c r="P159">
        <v>76</v>
      </c>
      <c r="Q159">
        <v>61</v>
      </c>
      <c r="R159">
        <v>83</v>
      </c>
      <c r="S159">
        <v>64</v>
      </c>
      <c r="T159">
        <f>INDEX(Sheet1!C$2:'Sheet1'!C$569,MATCH($A159,Sheet1!$B$2:'Sheet1'!$B$569,0))</f>
        <v>1</v>
      </c>
      <c r="U159">
        <f>INDEX(Sheet1!D$2:'Sheet1'!D$569,MATCH($A159,Sheet1!$B$2:'Sheet1'!$B$569,0))</f>
        <v>3627842</v>
      </c>
      <c r="V159">
        <f>INDEX(Sheet2!C$2:'Sheet2'!C$569,MATCH($A159,Sheet2!$A$2:'Sheet2'!$A$531,0))</f>
        <v>26</v>
      </c>
      <c r="W159">
        <f>INDEX(Sheet2!G$2:'Sheet2'!G$569,MATCH($A159,Sheet2!$A$2:'Sheet2'!$A$531,0))</f>
        <v>16.100000000000001</v>
      </c>
      <c r="X159">
        <f>INDEX(Sheet2!M$2:'Sheet2'!M$569,MATCH($A159,Sheet2!$A$2:'Sheet2'!$A$531,0))</f>
        <v>3</v>
      </c>
      <c r="Y159">
        <f>ROUND(INDEX(Sheet2!Q$2:'Sheet2'!Q$569,MATCH($A159,Sheet2!$A$2:'Sheet2'!$A$531,0)),0)-1</f>
        <v>73</v>
      </c>
      <c r="Z159">
        <f>ROUND(INDEX(Sheet2!K$2:'Sheet2'!K$569,MATCH($A159,Sheet2!$A$2:'Sheet2'!$A$531,0)),0)</f>
        <v>46</v>
      </c>
      <c r="AA159">
        <f t="shared" si="42"/>
        <v>77</v>
      </c>
      <c r="AB159">
        <f>ROUND(INDEX(Sheet2!H$2:'Sheet2'!H$569,MATCH($A159,Sheet2!$A$2:'Sheet2'!$A$531,0)),0)</f>
        <v>9</v>
      </c>
      <c r="AC159">
        <f t="shared" si="43"/>
        <v>67</v>
      </c>
      <c r="AD159">
        <f t="shared" si="44"/>
        <v>73</v>
      </c>
      <c r="AE159">
        <f t="shared" si="45"/>
        <v>79</v>
      </c>
      <c r="AF159">
        <f t="shared" si="46"/>
        <v>-3</v>
      </c>
      <c r="AG159">
        <f t="shared" si="57"/>
        <v>3</v>
      </c>
      <c r="AH159">
        <f t="shared" si="47"/>
        <v>3</v>
      </c>
      <c r="AI159">
        <f t="shared" si="48"/>
        <v>3</v>
      </c>
      <c r="AJ159">
        <f t="shared" si="49"/>
        <v>79</v>
      </c>
      <c r="AK159">
        <f t="shared" si="50"/>
        <v>73</v>
      </c>
      <c r="AL159">
        <f t="shared" ca="1" si="51"/>
        <v>77</v>
      </c>
      <c r="AM159">
        <f t="shared" ca="1" si="52"/>
        <v>1</v>
      </c>
      <c r="AN159">
        <f>ROUND(INDEX(Sheet2!T$2:'Sheet2'!T$569,MATCH($A159,Sheet2!$A$2:'Sheet2'!$A$531,0)),0)</f>
        <v>4</v>
      </c>
      <c r="AO159">
        <f t="shared" si="53"/>
        <v>58</v>
      </c>
      <c r="AP159">
        <f t="shared" si="54"/>
        <v>58</v>
      </c>
      <c r="AQ159">
        <f>INDEX(Sheet2!N$2:'Sheet2'!N$569,MATCH($A159,Sheet2!$A$2:'Sheet2'!$A$531,0))</f>
        <v>36</v>
      </c>
      <c r="AR159">
        <f t="shared" si="55"/>
        <v>72</v>
      </c>
      <c r="AS159">
        <f t="shared" si="58"/>
        <v>79</v>
      </c>
      <c r="AT159">
        <f t="shared" ca="1" si="56"/>
        <v>61</v>
      </c>
      <c r="AU159">
        <f t="shared" ca="1" si="59"/>
        <v>79</v>
      </c>
      <c r="AV159">
        <f t="shared" ca="1" si="60"/>
        <v>79</v>
      </c>
      <c r="AW159">
        <f t="shared" ca="1" si="61"/>
        <v>79</v>
      </c>
      <c r="AX159">
        <f t="shared" ca="1" si="62"/>
        <v>79</v>
      </c>
    </row>
    <row r="160" spans="1:50" x14ac:dyDescent="0.3">
      <c r="A160" t="s">
        <v>455</v>
      </c>
      <c r="B160">
        <v>0</v>
      </c>
      <c r="C160" t="s">
        <v>3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72</v>
      </c>
      <c r="R160">
        <v>50</v>
      </c>
      <c r="S160">
        <v>72</v>
      </c>
      <c r="T160">
        <f>INDEX(Sheet1!C$2:'Sheet1'!C$569,MATCH($A160,Sheet1!$B$2:'Sheet1'!$B$569,0))</f>
        <v>2</v>
      </c>
      <c r="U160">
        <f>INDEX(Sheet1!D$2:'Sheet1'!D$569,MATCH($A160,Sheet1!$B$2:'Sheet1'!$B$569,0))</f>
        <v>689121</v>
      </c>
      <c r="V160">
        <f>INDEX(Sheet2!C$2:'Sheet2'!C$569,MATCH($A160,Sheet2!$A$2:'Sheet2'!$A$531,0))</f>
        <v>25</v>
      </c>
      <c r="W160">
        <f>INDEX(Sheet2!G$2:'Sheet2'!G$569,MATCH($A160,Sheet2!$A$2:'Sheet2'!$A$531,0))</f>
        <v>11.5</v>
      </c>
      <c r="X160">
        <f>INDEX(Sheet2!M$2:'Sheet2'!M$569,MATCH($A160,Sheet2!$A$2:'Sheet2'!$A$531,0))</f>
        <v>1.7</v>
      </c>
      <c r="Y160">
        <f>ROUND(INDEX(Sheet2!Q$2:'Sheet2'!Q$569,MATCH($A160,Sheet2!$A$2:'Sheet2'!$A$531,0)),0)-1</f>
        <v>67</v>
      </c>
      <c r="Z160">
        <f>ROUND(INDEX(Sheet2!K$2:'Sheet2'!K$569,MATCH($A160,Sheet2!$A$2:'Sheet2'!$A$531,0)),0)</f>
        <v>42</v>
      </c>
      <c r="AA160">
        <f t="shared" si="42"/>
        <v>72</v>
      </c>
      <c r="AB160">
        <f>ROUND(INDEX(Sheet2!H$2:'Sheet2'!H$569,MATCH($A160,Sheet2!$A$2:'Sheet2'!$A$531,0)),0)</f>
        <v>5</v>
      </c>
      <c r="AC160">
        <f t="shared" si="43"/>
        <v>55</v>
      </c>
      <c r="AD160">
        <f t="shared" si="44"/>
        <v>66</v>
      </c>
      <c r="AE160">
        <f t="shared" si="45"/>
        <v>78</v>
      </c>
      <c r="AF160">
        <f t="shared" si="46"/>
        <v>-6</v>
      </c>
      <c r="AG160">
        <f t="shared" si="57"/>
        <v>0</v>
      </c>
      <c r="AH160">
        <f t="shared" si="47"/>
        <v>0</v>
      </c>
      <c r="AI160">
        <f t="shared" si="48"/>
        <v>0</v>
      </c>
      <c r="AJ160">
        <f t="shared" si="49"/>
        <v>72</v>
      </c>
      <c r="AK160">
        <f t="shared" si="50"/>
        <v>72</v>
      </c>
      <c r="AL160">
        <f t="shared" ca="1" si="51"/>
        <v>65</v>
      </c>
      <c r="AM160">
        <f t="shared" ca="1" si="52"/>
        <v>-7</v>
      </c>
      <c r="AN160">
        <f>ROUND(INDEX(Sheet2!T$2:'Sheet2'!T$569,MATCH($A160,Sheet2!$A$2:'Sheet2'!$A$531,0)),0)</f>
        <v>1</v>
      </c>
      <c r="AO160">
        <f t="shared" si="53"/>
        <v>45</v>
      </c>
      <c r="AP160">
        <f t="shared" si="54"/>
        <v>45</v>
      </c>
      <c r="AQ160">
        <f>INDEX(Sheet2!N$2:'Sheet2'!N$569,MATCH($A160,Sheet2!$A$2:'Sheet2'!$A$531,0))</f>
        <v>21.9</v>
      </c>
      <c r="AR160">
        <f t="shared" si="55"/>
        <v>43.8</v>
      </c>
      <c r="AS160">
        <f t="shared" si="58"/>
        <v>50.8</v>
      </c>
      <c r="AT160">
        <f t="shared" ca="1" si="56"/>
        <v>72</v>
      </c>
      <c r="AU160">
        <f t="shared" ca="1" si="59"/>
        <v>51</v>
      </c>
      <c r="AV160">
        <f t="shared" ca="1" si="60"/>
        <v>51</v>
      </c>
      <c r="AW160">
        <f t="shared" ca="1" si="61"/>
        <v>51</v>
      </c>
      <c r="AX160">
        <f t="shared" ca="1" si="62"/>
        <v>51</v>
      </c>
    </row>
    <row r="161" spans="1:50" x14ac:dyDescent="0.3">
      <c r="A161" t="s">
        <v>358</v>
      </c>
      <c r="B161">
        <v>0</v>
      </c>
      <c r="C161" t="s">
        <v>3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72</v>
      </c>
      <c r="P161">
        <v>72</v>
      </c>
      <c r="Q161">
        <v>72</v>
      </c>
      <c r="R161">
        <v>50</v>
      </c>
      <c r="S161">
        <v>72</v>
      </c>
      <c r="T161">
        <f>INDEX(Sheet1!C$2:'Sheet1'!C$569,MATCH($A161,Sheet1!$B$2:'Sheet1'!$B$569,0))</f>
        <v>3</v>
      </c>
      <c r="U161">
        <f>INDEX(Sheet1!D$2:'Sheet1'!D$569,MATCH($A161,Sheet1!$B$2:'Sheet1'!$B$569,0))</f>
        <v>3003840</v>
      </c>
      <c r="V161">
        <f>INDEX(Sheet2!C$2:'Sheet2'!C$569,MATCH($A161,Sheet2!$A$2:'Sheet2'!$A$531,0))</f>
        <v>20</v>
      </c>
      <c r="W161">
        <f>INDEX(Sheet2!G$2:'Sheet2'!G$569,MATCH($A161,Sheet2!$A$2:'Sheet2'!$A$531,0))</f>
        <v>21</v>
      </c>
      <c r="X161">
        <f>INDEX(Sheet2!M$2:'Sheet2'!M$569,MATCH($A161,Sheet2!$A$2:'Sheet2'!$A$531,0))</f>
        <v>2.7</v>
      </c>
      <c r="Y161">
        <f>ROUND(INDEX(Sheet2!Q$2:'Sheet2'!Q$569,MATCH($A161,Sheet2!$A$2:'Sheet2'!$A$531,0)),0)-1</f>
        <v>76</v>
      </c>
      <c r="Z161">
        <f>ROUND(INDEX(Sheet2!K$2:'Sheet2'!K$569,MATCH($A161,Sheet2!$A$2:'Sheet2'!$A$531,0)),0)</f>
        <v>34</v>
      </c>
      <c r="AA161">
        <f t="shared" si="42"/>
        <v>62</v>
      </c>
      <c r="AB161">
        <f>ROUND(INDEX(Sheet2!H$2:'Sheet2'!H$569,MATCH($A161,Sheet2!$A$2:'Sheet2'!$A$531,0)),0)</f>
        <v>6</v>
      </c>
      <c r="AC161">
        <f t="shared" si="43"/>
        <v>58</v>
      </c>
      <c r="AD161">
        <f t="shared" si="44"/>
        <v>64</v>
      </c>
      <c r="AE161">
        <f t="shared" si="45"/>
        <v>80</v>
      </c>
      <c r="AF161">
        <f t="shared" si="46"/>
        <v>-8</v>
      </c>
      <c r="AG161">
        <f t="shared" si="57"/>
        <v>-2</v>
      </c>
      <c r="AH161">
        <f t="shared" si="47"/>
        <v>-2</v>
      </c>
      <c r="AI161">
        <f t="shared" si="48"/>
        <v>-2</v>
      </c>
      <c r="AJ161">
        <f t="shared" si="49"/>
        <v>70</v>
      </c>
      <c r="AK161">
        <f t="shared" si="50"/>
        <v>74</v>
      </c>
      <c r="AL161">
        <f t="shared" ca="1" si="51"/>
        <v>69.333333333333329</v>
      </c>
      <c r="AM161">
        <f t="shared" ca="1" si="52"/>
        <v>-2.6666666666666714</v>
      </c>
      <c r="AN161">
        <f>ROUND(INDEX(Sheet2!T$2:'Sheet2'!T$569,MATCH($A161,Sheet2!$A$2:'Sheet2'!$A$531,0)),0)</f>
        <v>2</v>
      </c>
      <c r="AO161">
        <f t="shared" si="53"/>
        <v>49</v>
      </c>
      <c r="AP161">
        <f t="shared" si="54"/>
        <v>49</v>
      </c>
      <c r="AQ161">
        <f>INDEX(Sheet2!N$2:'Sheet2'!N$569,MATCH($A161,Sheet2!$A$2:'Sheet2'!$A$531,0))</f>
        <v>28.7</v>
      </c>
      <c r="AR161">
        <f t="shared" si="55"/>
        <v>57.4</v>
      </c>
      <c r="AS161">
        <f t="shared" si="58"/>
        <v>64.400000000000006</v>
      </c>
      <c r="AT161">
        <f t="shared" ca="1" si="56"/>
        <v>72</v>
      </c>
      <c r="AU161">
        <f t="shared" ca="1" si="59"/>
        <v>64</v>
      </c>
      <c r="AV161">
        <f t="shared" ca="1" si="60"/>
        <v>64</v>
      </c>
      <c r="AW161">
        <f t="shared" ca="1" si="61"/>
        <v>64</v>
      </c>
      <c r="AX161">
        <f t="shared" ca="1" si="62"/>
        <v>64</v>
      </c>
    </row>
    <row r="162" spans="1:50" x14ac:dyDescent="0.3">
      <c r="A162" t="s">
        <v>511</v>
      </c>
      <c r="B162">
        <v>0</v>
      </c>
      <c r="C162" t="s">
        <v>3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76</v>
      </c>
      <c r="P162">
        <v>76</v>
      </c>
      <c r="Q162">
        <v>76</v>
      </c>
      <c r="R162">
        <v>52</v>
      </c>
      <c r="S162">
        <v>76</v>
      </c>
      <c r="T162">
        <f>INDEX(Sheet1!C$2:'Sheet1'!C$569,MATCH($A162,Sheet1!$B$2:'Sheet1'!$B$569,0))</f>
        <v>2</v>
      </c>
      <c r="U162">
        <f>INDEX(Sheet1!D$2:'Sheet1'!D$569,MATCH($A162,Sheet1!$B$2:'Sheet1'!$B$569,0))</f>
        <v>8826923.5</v>
      </c>
      <c r="V162">
        <f>INDEX(Sheet2!C$2:'Sheet2'!C$569,MATCH($A162,Sheet2!$A$2:'Sheet2'!$A$531,0))</f>
        <v>25</v>
      </c>
      <c r="W162">
        <f>INDEX(Sheet2!G$2:'Sheet2'!G$569,MATCH($A162,Sheet2!$A$2:'Sheet2'!$A$531,0))</f>
        <v>27.5</v>
      </c>
      <c r="X162">
        <f>INDEX(Sheet2!M$2:'Sheet2'!M$569,MATCH($A162,Sheet2!$A$2:'Sheet2'!$A$531,0))</f>
        <v>4.5999999999999996</v>
      </c>
      <c r="Y162">
        <f>ROUND(INDEX(Sheet2!Q$2:'Sheet2'!Q$569,MATCH($A162,Sheet2!$A$2:'Sheet2'!$A$531,0)),0)-1</f>
        <v>83</v>
      </c>
      <c r="Z162">
        <f>ROUND(INDEX(Sheet2!K$2:'Sheet2'!K$569,MATCH($A162,Sheet2!$A$2:'Sheet2'!$A$531,0)),0)</f>
        <v>41</v>
      </c>
      <c r="AA162">
        <f t="shared" si="42"/>
        <v>71</v>
      </c>
      <c r="AB162">
        <f>ROUND(INDEX(Sheet2!H$2:'Sheet2'!H$569,MATCH($A162,Sheet2!$A$2:'Sheet2'!$A$531,0)),0)</f>
        <v>11</v>
      </c>
      <c r="AC162">
        <f t="shared" si="43"/>
        <v>72</v>
      </c>
      <c r="AD162">
        <f t="shared" si="44"/>
        <v>73</v>
      </c>
      <c r="AE162">
        <f t="shared" si="45"/>
        <v>79</v>
      </c>
      <c r="AF162">
        <f t="shared" si="46"/>
        <v>-3</v>
      </c>
      <c r="AG162">
        <f t="shared" si="57"/>
        <v>3</v>
      </c>
      <c r="AH162">
        <f t="shared" si="47"/>
        <v>3</v>
      </c>
      <c r="AI162">
        <f t="shared" si="48"/>
        <v>3</v>
      </c>
      <c r="AJ162">
        <f t="shared" si="49"/>
        <v>79</v>
      </c>
      <c r="AK162">
        <f t="shared" si="50"/>
        <v>73</v>
      </c>
      <c r="AL162">
        <f t="shared" ca="1" si="51"/>
        <v>78.333333333333329</v>
      </c>
      <c r="AM162">
        <f t="shared" ca="1" si="52"/>
        <v>2.3333333333333286</v>
      </c>
      <c r="AN162">
        <f>ROUND(INDEX(Sheet2!T$2:'Sheet2'!T$569,MATCH($A162,Sheet2!$A$2:'Sheet2'!$A$531,0)),0)</f>
        <v>3</v>
      </c>
      <c r="AO162">
        <f t="shared" si="53"/>
        <v>54</v>
      </c>
      <c r="AP162">
        <f t="shared" si="54"/>
        <v>54</v>
      </c>
      <c r="AQ162">
        <f>INDEX(Sheet2!N$2:'Sheet2'!N$569,MATCH($A162,Sheet2!$A$2:'Sheet2'!$A$531,0))</f>
        <v>37.799999999999997</v>
      </c>
      <c r="AR162">
        <f t="shared" si="55"/>
        <v>75.599999999999994</v>
      </c>
      <c r="AS162">
        <f t="shared" si="58"/>
        <v>82.6</v>
      </c>
      <c r="AT162">
        <f t="shared" ca="1" si="56"/>
        <v>76</v>
      </c>
      <c r="AU162">
        <f t="shared" ca="1" si="59"/>
        <v>83</v>
      </c>
      <c r="AV162">
        <f t="shared" ca="1" si="60"/>
        <v>83</v>
      </c>
      <c r="AW162">
        <f t="shared" ca="1" si="61"/>
        <v>83</v>
      </c>
      <c r="AX162">
        <f t="shared" ca="1" si="62"/>
        <v>83</v>
      </c>
    </row>
    <row r="163" spans="1:50" x14ac:dyDescent="0.3">
      <c r="A163" t="s">
        <v>412</v>
      </c>
      <c r="B163">
        <v>2</v>
      </c>
      <c r="C163" t="s">
        <v>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74</v>
      </c>
      <c r="P163">
        <v>74</v>
      </c>
      <c r="Q163">
        <v>68</v>
      </c>
      <c r="R163">
        <v>66</v>
      </c>
      <c r="S163">
        <v>68</v>
      </c>
      <c r="T163">
        <f>INDEX(Sheet1!C$2:'Sheet1'!C$569,MATCH($A163,Sheet1!$B$2:'Sheet1'!$B$569,0))</f>
        <v>1</v>
      </c>
      <c r="U163">
        <f>INDEX(Sheet1!D$2:'Sheet1'!D$569,MATCH($A163,Sheet1!$B$2:'Sheet1'!$B$569,0))</f>
        <v>1740000</v>
      </c>
      <c r="V163">
        <f>INDEX(Sheet2!C$2:'Sheet2'!C$569,MATCH($A163,Sheet2!$A$2:'Sheet2'!$A$531,0))</f>
        <v>21</v>
      </c>
      <c r="W163">
        <f>INDEX(Sheet2!G$2:'Sheet2'!G$569,MATCH($A163,Sheet2!$A$2:'Sheet2'!$A$531,0))</f>
        <v>14.2</v>
      </c>
      <c r="X163">
        <f>INDEX(Sheet2!M$2:'Sheet2'!M$569,MATCH($A163,Sheet2!$A$2:'Sheet2'!$A$531,0))</f>
        <v>3</v>
      </c>
      <c r="Y163">
        <f>ROUND(INDEX(Sheet2!Q$2:'Sheet2'!Q$569,MATCH($A163,Sheet2!$A$2:'Sheet2'!$A$531,0)),0)-1</f>
        <v>81</v>
      </c>
      <c r="Z163">
        <f>ROUND(INDEX(Sheet2!K$2:'Sheet2'!K$569,MATCH($A163,Sheet2!$A$2:'Sheet2'!$A$531,0)),0)</f>
        <v>40</v>
      </c>
      <c r="AA163">
        <f t="shared" si="42"/>
        <v>70</v>
      </c>
      <c r="AB163">
        <f>ROUND(INDEX(Sheet2!H$2:'Sheet2'!H$569,MATCH($A163,Sheet2!$A$2:'Sheet2'!$A$531,0)),0)</f>
        <v>6</v>
      </c>
      <c r="AC163">
        <f t="shared" si="43"/>
        <v>58</v>
      </c>
      <c r="AD163">
        <f t="shared" si="44"/>
        <v>67</v>
      </c>
      <c r="AE163">
        <f t="shared" si="45"/>
        <v>81</v>
      </c>
      <c r="AF163">
        <f t="shared" si="46"/>
        <v>-7</v>
      </c>
      <c r="AG163">
        <f t="shared" si="57"/>
        <v>-1</v>
      </c>
      <c r="AH163">
        <f t="shared" si="47"/>
        <v>-1</v>
      </c>
      <c r="AI163">
        <f t="shared" si="48"/>
        <v>-1</v>
      </c>
      <c r="AJ163">
        <f t="shared" si="49"/>
        <v>73</v>
      </c>
      <c r="AK163">
        <f t="shared" si="50"/>
        <v>75</v>
      </c>
      <c r="AL163">
        <f t="shared" ca="1" si="51"/>
        <v>73.333333333333329</v>
      </c>
      <c r="AM163">
        <f t="shared" ca="1" si="52"/>
        <v>-0.6666666666666714</v>
      </c>
      <c r="AN163">
        <f>ROUND(INDEX(Sheet2!T$2:'Sheet2'!T$569,MATCH($A163,Sheet2!$A$2:'Sheet2'!$A$531,0)),0)</f>
        <v>2</v>
      </c>
      <c r="AO163">
        <f t="shared" si="53"/>
        <v>49</v>
      </c>
      <c r="AP163">
        <f t="shared" si="54"/>
        <v>49</v>
      </c>
      <c r="AQ163">
        <f>INDEX(Sheet2!N$2:'Sheet2'!N$569,MATCH($A163,Sheet2!$A$2:'Sheet2'!$A$531,0))</f>
        <v>32.6</v>
      </c>
      <c r="AR163">
        <f t="shared" si="55"/>
        <v>65.2</v>
      </c>
      <c r="AS163">
        <f t="shared" si="58"/>
        <v>72.2</v>
      </c>
      <c r="AT163">
        <f t="shared" ca="1" si="56"/>
        <v>68</v>
      </c>
      <c r="AU163">
        <f t="shared" ca="1" si="59"/>
        <v>72</v>
      </c>
      <c r="AV163">
        <f t="shared" ca="1" si="60"/>
        <v>72</v>
      </c>
      <c r="AW163">
        <f t="shared" ca="1" si="61"/>
        <v>72</v>
      </c>
      <c r="AX163">
        <f t="shared" ca="1" si="62"/>
        <v>72</v>
      </c>
    </row>
    <row r="164" spans="1:50" x14ac:dyDescent="0.3">
      <c r="A164" t="s">
        <v>239</v>
      </c>
      <c r="B164">
        <v>1</v>
      </c>
      <c r="C164" t="s">
        <v>3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73</v>
      </c>
      <c r="P164">
        <v>73</v>
      </c>
      <c r="Q164">
        <v>73</v>
      </c>
      <c r="R164">
        <v>51</v>
      </c>
      <c r="S164">
        <v>73</v>
      </c>
      <c r="T164">
        <f>INDEX(Sheet1!C$2:'Sheet1'!C$569,MATCH($A164,Sheet1!$B$2:'Sheet1'!$B$569,0))</f>
        <v>1</v>
      </c>
      <c r="U164">
        <f>INDEX(Sheet1!D$2:'Sheet1'!D$569,MATCH($A164,Sheet1!$B$2:'Sheet1'!$B$569,0))</f>
        <v>8000000</v>
      </c>
      <c r="V164">
        <f>INDEX(Sheet2!C$2:'Sheet2'!C$569,MATCH($A164,Sheet2!$A$2:'Sheet2'!$A$531,0))</f>
        <v>32</v>
      </c>
      <c r="W164">
        <f>INDEX(Sheet2!G$2:'Sheet2'!G$569,MATCH($A164,Sheet2!$A$2:'Sheet2'!$A$531,0))</f>
        <v>27.2</v>
      </c>
      <c r="X164">
        <f>INDEX(Sheet2!M$2:'Sheet2'!M$569,MATCH($A164,Sheet2!$A$2:'Sheet2'!$A$531,0))</f>
        <v>3.5</v>
      </c>
      <c r="Y164">
        <f>ROUND(INDEX(Sheet2!Q$2:'Sheet2'!Q$569,MATCH($A164,Sheet2!$A$2:'Sheet2'!$A$531,0)),0)-1</f>
        <v>74</v>
      </c>
      <c r="Z164">
        <f>ROUND(INDEX(Sheet2!K$2:'Sheet2'!K$569,MATCH($A164,Sheet2!$A$2:'Sheet2'!$A$531,0)),0)</f>
        <v>42</v>
      </c>
      <c r="AA164">
        <f t="shared" si="42"/>
        <v>72</v>
      </c>
      <c r="AB164">
        <f>ROUND(INDEX(Sheet2!H$2:'Sheet2'!H$569,MATCH($A164,Sheet2!$A$2:'Sheet2'!$A$531,0)),0)</f>
        <v>8</v>
      </c>
      <c r="AC164">
        <f t="shared" si="43"/>
        <v>64</v>
      </c>
      <c r="AD164">
        <f t="shared" si="44"/>
        <v>70</v>
      </c>
      <c r="AE164">
        <f t="shared" si="45"/>
        <v>76</v>
      </c>
      <c r="AF164">
        <f t="shared" si="46"/>
        <v>-3</v>
      </c>
      <c r="AG164">
        <f t="shared" si="57"/>
        <v>3</v>
      </c>
      <c r="AH164">
        <f t="shared" si="47"/>
        <v>3</v>
      </c>
      <c r="AI164">
        <f t="shared" si="48"/>
        <v>3</v>
      </c>
      <c r="AJ164">
        <f t="shared" si="49"/>
        <v>76</v>
      </c>
      <c r="AK164">
        <f t="shared" si="50"/>
        <v>70</v>
      </c>
      <c r="AL164">
        <f t="shared" ca="1" si="51"/>
        <v>73.666666666666671</v>
      </c>
      <c r="AM164">
        <f t="shared" ca="1" si="52"/>
        <v>0.6666666666666714</v>
      </c>
      <c r="AN164">
        <f>ROUND(INDEX(Sheet2!T$2:'Sheet2'!T$569,MATCH($A164,Sheet2!$A$2:'Sheet2'!$A$531,0)),0)</f>
        <v>3</v>
      </c>
      <c r="AO164">
        <f t="shared" si="53"/>
        <v>54</v>
      </c>
      <c r="AP164">
        <f t="shared" si="54"/>
        <v>54</v>
      </c>
      <c r="AQ164">
        <f>INDEX(Sheet2!N$2:'Sheet2'!N$569,MATCH($A164,Sheet2!$A$2:'Sheet2'!$A$531,0))</f>
        <v>34.1</v>
      </c>
      <c r="AR164">
        <f t="shared" si="55"/>
        <v>68.2</v>
      </c>
      <c r="AS164">
        <f t="shared" si="58"/>
        <v>75.2</v>
      </c>
      <c r="AT164">
        <f t="shared" ca="1" si="56"/>
        <v>73</v>
      </c>
      <c r="AU164">
        <f t="shared" ca="1" si="59"/>
        <v>75</v>
      </c>
      <c r="AV164">
        <f t="shared" ca="1" si="60"/>
        <v>75</v>
      </c>
      <c r="AW164">
        <f t="shared" ca="1" si="61"/>
        <v>75</v>
      </c>
      <c r="AX164">
        <f t="shared" ca="1" si="62"/>
        <v>75</v>
      </c>
    </row>
    <row r="165" spans="1:50" x14ac:dyDescent="0.3">
      <c r="A165" t="s">
        <v>199</v>
      </c>
      <c r="B165">
        <v>3</v>
      </c>
      <c r="C165" t="s">
        <v>3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67</v>
      </c>
      <c r="P165">
        <v>67</v>
      </c>
      <c r="Q165">
        <v>56</v>
      </c>
      <c r="R165">
        <v>78</v>
      </c>
      <c r="S165">
        <v>58</v>
      </c>
      <c r="T165" t="e">
        <f>INDEX(Sheet1!C$2:'Sheet1'!C$569,MATCH($A165,Sheet1!$B$2:'Sheet1'!$B$569,0))</f>
        <v>#N/A</v>
      </c>
      <c r="U165" t="e">
        <f>INDEX(Sheet1!D$2:'Sheet1'!D$569,MATCH($A165,Sheet1!$B$2:'Sheet1'!$B$569,0))</f>
        <v>#N/A</v>
      </c>
      <c r="V165">
        <f>INDEX(Sheet2!C$2:'Sheet2'!C$569,MATCH($A165,Sheet2!$A$2:'Sheet2'!$A$531,0))</f>
        <v>24</v>
      </c>
      <c r="W165">
        <f>INDEX(Sheet2!G$2:'Sheet2'!G$569,MATCH($A165,Sheet2!$A$2:'Sheet2'!$A$531,0))</f>
        <v>12.6</v>
      </c>
      <c r="X165">
        <f>INDEX(Sheet2!M$2:'Sheet2'!M$569,MATCH($A165,Sheet2!$A$2:'Sheet2'!$A$531,0))</f>
        <v>2.7</v>
      </c>
      <c r="Y165">
        <f>ROUND(INDEX(Sheet2!Q$2:'Sheet2'!Q$569,MATCH($A165,Sheet2!$A$2:'Sheet2'!$A$531,0)),0)-1</f>
        <v>99</v>
      </c>
      <c r="Z165">
        <f>ROUND(INDEX(Sheet2!K$2:'Sheet2'!K$569,MATCH($A165,Sheet2!$A$2:'Sheet2'!$A$531,0)),0)</f>
        <v>33</v>
      </c>
      <c r="AA165">
        <f t="shared" si="42"/>
        <v>61</v>
      </c>
      <c r="AB165">
        <f>ROUND(INDEX(Sheet2!H$2:'Sheet2'!H$569,MATCH($A165,Sheet2!$A$2:'Sheet2'!$A$531,0)),0)</f>
        <v>3</v>
      </c>
      <c r="AC165">
        <f t="shared" si="43"/>
        <v>49</v>
      </c>
      <c r="AD165">
        <f t="shared" si="44"/>
        <v>59</v>
      </c>
      <c r="AE165">
        <f t="shared" si="45"/>
        <v>75</v>
      </c>
      <c r="AF165">
        <f t="shared" si="46"/>
        <v>-8</v>
      </c>
      <c r="AG165">
        <f t="shared" si="57"/>
        <v>-2</v>
      </c>
      <c r="AH165">
        <f t="shared" si="47"/>
        <v>-2</v>
      </c>
      <c r="AI165">
        <f t="shared" si="48"/>
        <v>-2</v>
      </c>
      <c r="AJ165">
        <f t="shared" si="49"/>
        <v>65</v>
      </c>
      <c r="AK165">
        <f t="shared" si="50"/>
        <v>69</v>
      </c>
      <c r="AL165">
        <f t="shared" ca="1" si="51"/>
        <v>66.666666666666671</v>
      </c>
      <c r="AM165">
        <f t="shared" ca="1" si="52"/>
        <v>-0.3333333333333286</v>
      </c>
      <c r="AN165">
        <f>ROUND(INDEX(Sheet2!T$2:'Sheet2'!T$569,MATCH($A165,Sheet2!$A$2:'Sheet2'!$A$531,0)),0)</f>
        <v>2</v>
      </c>
      <c r="AO165">
        <f t="shared" si="53"/>
        <v>49</v>
      </c>
      <c r="AP165">
        <f t="shared" si="54"/>
        <v>49</v>
      </c>
      <c r="AQ165">
        <f>INDEX(Sheet2!N$2:'Sheet2'!N$569,MATCH($A165,Sheet2!$A$2:'Sheet2'!$A$531,0))</f>
        <v>29.7</v>
      </c>
      <c r="AR165">
        <f t="shared" si="55"/>
        <v>59.4</v>
      </c>
      <c r="AS165">
        <f t="shared" si="58"/>
        <v>66.400000000000006</v>
      </c>
      <c r="AT165">
        <f t="shared" ca="1" si="56"/>
        <v>56</v>
      </c>
      <c r="AU165">
        <f t="shared" ca="1" si="59"/>
        <v>66</v>
      </c>
      <c r="AV165">
        <f t="shared" ca="1" si="60"/>
        <v>66</v>
      </c>
      <c r="AW165">
        <f t="shared" ca="1" si="61"/>
        <v>66</v>
      </c>
      <c r="AX165">
        <f t="shared" ca="1" si="62"/>
        <v>66</v>
      </c>
    </row>
    <row r="166" spans="1:50" x14ac:dyDescent="0.3">
      <c r="A166" t="s">
        <v>139</v>
      </c>
      <c r="B166">
        <v>1</v>
      </c>
      <c r="C166" t="s">
        <v>3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79</v>
      </c>
      <c r="P166">
        <v>79</v>
      </c>
      <c r="Q166">
        <v>79</v>
      </c>
      <c r="R166">
        <v>53</v>
      </c>
      <c r="S166">
        <v>79</v>
      </c>
      <c r="T166">
        <f>INDEX(Sheet1!C$2:'Sheet1'!C$569,MATCH($A166,Sheet1!$B$2:'Sheet1'!$B$569,0))</f>
        <v>4</v>
      </c>
      <c r="U166">
        <f>INDEX(Sheet1!D$2:'Sheet1'!D$569,MATCH($A166,Sheet1!$B$2:'Sheet1'!$B$569,0))</f>
        <v>18500000</v>
      </c>
      <c r="V166">
        <f>INDEX(Sheet2!C$2:'Sheet2'!C$569,MATCH($A166,Sheet2!$A$2:'Sheet2'!$A$531,0))</f>
        <v>24</v>
      </c>
      <c r="W166">
        <f>INDEX(Sheet2!G$2:'Sheet2'!G$569,MATCH($A166,Sheet2!$A$2:'Sheet2'!$A$531,0))</f>
        <v>28.8</v>
      </c>
      <c r="X166">
        <f>INDEX(Sheet2!M$2:'Sheet2'!M$569,MATCH($A166,Sheet2!$A$2:'Sheet2'!$A$531,0))</f>
        <v>4.2</v>
      </c>
      <c r="Y166">
        <f>ROUND(INDEX(Sheet2!Q$2:'Sheet2'!Q$569,MATCH($A166,Sheet2!$A$2:'Sheet2'!$A$531,0)),0)-1</f>
        <v>79</v>
      </c>
      <c r="Z166">
        <f>ROUND(INDEX(Sheet2!K$2:'Sheet2'!K$569,MATCH($A166,Sheet2!$A$2:'Sheet2'!$A$531,0)),0)</f>
        <v>42</v>
      </c>
      <c r="AA166">
        <f t="shared" si="42"/>
        <v>72</v>
      </c>
      <c r="AB166">
        <f>ROUND(INDEX(Sheet2!H$2:'Sheet2'!H$569,MATCH($A166,Sheet2!$A$2:'Sheet2'!$A$531,0)),0)</f>
        <v>13</v>
      </c>
      <c r="AC166">
        <f t="shared" si="43"/>
        <v>78</v>
      </c>
      <c r="AD166">
        <f t="shared" si="44"/>
        <v>76</v>
      </c>
      <c r="AE166">
        <f t="shared" si="45"/>
        <v>82</v>
      </c>
      <c r="AF166">
        <f t="shared" si="46"/>
        <v>-3</v>
      </c>
      <c r="AG166">
        <f t="shared" si="57"/>
        <v>3</v>
      </c>
      <c r="AH166">
        <f t="shared" si="47"/>
        <v>3</v>
      </c>
      <c r="AI166">
        <f t="shared" si="48"/>
        <v>3</v>
      </c>
      <c r="AJ166">
        <f t="shared" si="49"/>
        <v>82</v>
      </c>
      <c r="AK166">
        <f t="shared" si="50"/>
        <v>76</v>
      </c>
      <c r="AL166">
        <f t="shared" ca="1" si="51"/>
        <v>77.666666666666671</v>
      </c>
      <c r="AM166">
        <f t="shared" ca="1" si="52"/>
        <v>-1.3333333333333286</v>
      </c>
      <c r="AN166">
        <f>ROUND(INDEX(Sheet2!T$2:'Sheet2'!T$569,MATCH($A166,Sheet2!$A$2:'Sheet2'!$A$531,0)),0)</f>
        <v>3</v>
      </c>
      <c r="AO166">
        <f t="shared" si="53"/>
        <v>54</v>
      </c>
      <c r="AP166">
        <f t="shared" si="54"/>
        <v>54</v>
      </c>
      <c r="AQ166">
        <f>INDEX(Sheet2!N$2:'Sheet2'!N$569,MATCH($A166,Sheet2!$A$2:'Sheet2'!$A$531,0))</f>
        <v>33.9</v>
      </c>
      <c r="AR166">
        <f t="shared" si="55"/>
        <v>67.8</v>
      </c>
      <c r="AS166">
        <f t="shared" si="58"/>
        <v>74.8</v>
      </c>
      <c r="AT166">
        <f t="shared" ca="1" si="56"/>
        <v>79</v>
      </c>
      <c r="AU166">
        <f t="shared" ca="1" si="59"/>
        <v>75</v>
      </c>
      <c r="AV166">
        <f t="shared" ca="1" si="60"/>
        <v>75</v>
      </c>
      <c r="AW166">
        <f t="shared" ca="1" si="61"/>
        <v>75</v>
      </c>
      <c r="AX166">
        <f t="shared" ca="1" si="62"/>
        <v>75</v>
      </c>
    </row>
    <row r="167" spans="1:50" x14ac:dyDescent="0.3">
      <c r="A167" t="s">
        <v>432</v>
      </c>
      <c r="B167">
        <v>1</v>
      </c>
      <c r="C167" t="s">
        <v>3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69</v>
      </c>
      <c r="P167">
        <v>69</v>
      </c>
      <c r="Q167">
        <v>69</v>
      </c>
      <c r="R167">
        <v>49</v>
      </c>
      <c r="S167">
        <v>69</v>
      </c>
      <c r="T167" t="e">
        <f>INDEX(Sheet1!C$2:'Sheet1'!C$569,MATCH($A167,Sheet1!$B$2:'Sheet1'!$B$569,0))</f>
        <v>#N/A</v>
      </c>
      <c r="U167" t="e">
        <f>INDEX(Sheet1!D$2:'Sheet1'!D$569,MATCH($A167,Sheet1!$B$2:'Sheet1'!$B$569,0))</f>
        <v>#N/A</v>
      </c>
      <c r="V167">
        <f>INDEX(Sheet2!C$2:'Sheet2'!C$569,MATCH($A167,Sheet2!$A$2:'Sheet2'!$A$531,0))</f>
        <v>20</v>
      </c>
      <c r="W167">
        <f>INDEX(Sheet2!G$2:'Sheet2'!G$569,MATCH($A167,Sheet2!$A$2:'Sheet2'!$A$531,0))</f>
        <v>7.4</v>
      </c>
      <c r="X167">
        <f>INDEX(Sheet2!M$2:'Sheet2'!M$569,MATCH($A167,Sheet2!$A$2:'Sheet2'!$A$531,0))</f>
        <v>1.4</v>
      </c>
      <c r="Y167">
        <f>ROUND(INDEX(Sheet2!Q$2:'Sheet2'!Q$569,MATCH($A167,Sheet2!$A$2:'Sheet2'!$A$531,0)),0)-1</f>
        <v>42</v>
      </c>
      <c r="Z167">
        <f>ROUND(INDEX(Sheet2!K$2:'Sheet2'!K$569,MATCH($A167,Sheet2!$A$2:'Sheet2'!$A$531,0)),0)</f>
        <v>32</v>
      </c>
      <c r="AA167">
        <f t="shared" si="42"/>
        <v>60</v>
      </c>
      <c r="AB167">
        <f>ROUND(INDEX(Sheet2!H$2:'Sheet2'!H$569,MATCH($A167,Sheet2!$A$2:'Sheet2'!$A$531,0)),0)</f>
        <v>3</v>
      </c>
      <c r="AC167">
        <f t="shared" si="43"/>
        <v>49</v>
      </c>
      <c r="AD167">
        <f t="shared" si="44"/>
        <v>59</v>
      </c>
      <c r="AE167">
        <f t="shared" si="45"/>
        <v>79</v>
      </c>
      <c r="AF167">
        <f t="shared" si="46"/>
        <v>-10</v>
      </c>
      <c r="AG167">
        <f t="shared" si="57"/>
        <v>-4</v>
      </c>
      <c r="AH167">
        <f t="shared" si="47"/>
        <v>-4</v>
      </c>
      <c r="AI167">
        <f t="shared" si="48"/>
        <v>-4</v>
      </c>
      <c r="AJ167">
        <f t="shared" si="49"/>
        <v>65</v>
      </c>
      <c r="AK167">
        <f t="shared" si="50"/>
        <v>73</v>
      </c>
      <c r="AL167">
        <f t="shared" ca="1" si="51"/>
        <v>64.333333333333329</v>
      </c>
      <c r="AM167">
        <f t="shared" ca="1" si="52"/>
        <v>-4.6666666666666714</v>
      </c>
      <c r="AN167">
        <f>ROUND(INDEX(Sheet2!T$2:'Sheet2'!T$569,MATCH($A167,Sheet2!$A$2:'Sheet2'!$A$531,0)),0)</f>
        <v>1</v>
      </c>
      <c r="AO167">
        <f t="shared" si="53"/>
        <v>45</v>
      </c>
      <c r="AP167">
        <f t="shared" si="54"/>
        <v>45</v>
      </c>
      <c r="AQ167">
        <f>INDEX(Sheet2!N$2:'Sheet2'!N$569,MATCH($A167,Sheet2!$A$2:'Sheet2'!$A$531,0))</f>
        <v>23.8</v>
      </c>
      <c r="AR167">
        <f t="shared" si="55"/>
        <v>47.6</v>
      </c>
      <c r="AS167">
        <f t="shared" si="58"/>
        <v>54.6</v>
      </c>
      <c r="AT167">
        <f t="shared" ca="1" si="56"/>
        <v>69</v>
      </c>
      <c r="AU167">
        <f t="shared" ca="1" si="59"/>
        <v>55</v>
      </c>
      <c r="AV167">
        <f t="shared" ca="1" si="60"/>
        <v>55</v>
      </c>
      <c r="AW167">
        <f t="shared" ca="1" si="61"/>
        <v>55</v>
      </c>
      <c r="AX167">
        <f t="shared" ca="1" si="62"/>
        <v>55</v>
      </c>
    </row>
    <row r="168" spans="1:50" x14ac:dyDescent="0.3">
      <c r="A168" t="s">
        <v>309</v>
      </c>
      <c r="B168">
        <v>0</v>
      </c>
      <c r="C168" t="s">
        <v>3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74</v>
      </c>
      <c r="P168">
        <v>74</v>
      </c>
      <c r="Q168">
        <v>74</v>
      </c>
      <c r="R168">
        <v>51</v>
      </c>
      <c r="S168">
        <v>74</v>
      </c>
      <c r="T168">
        <f>INDEX(Sheet1!C$2:'Sheet1'!C$569,MATCH($A168,Sheet1!$B$2:'Sheet1'!$B$569,0))</f>
        <v>2</v>
      </c>
      <c r="U168">
        <f>INDEX(Sheet1!D$2:'Sheet1'!D$569,MATCH($A168,Sheet1!$B$2:'Sheet1'!$B$569,0))</f>
        <v>10000000</v>
      </c>
      <c r="V168">
        <f>INDEX(Sheet2!C$2:'Sheet2'!C$569,MATCH($A168,Sheet2!$A$2:'Sheet2'!$A$531,0))</f>
        <v>32</v>
      </c>
      <c r="W168">
        <f>INDEX(Sheet2!G$2:'Sheet2'!G$569,MATCH($A168,Sheet2!$A$2:'Sheet2'!$A$531,0))</f>
        <v>21.7</v>
      </c>
      <c r="X168">
        <f>INDEX(Sheet2!M$2:'Sheet2'!M$569,MATCH($A168,Sheet2!$A$2:'Sheet2'!$A$531,0))</f>
        <v>2.6</v>
      </c>
      <c r="Y168">
        <f>ROUND(INDEX(Sheet2!Q$2:'Sheet2'!Q$569,MATCH($A168,Sheet2!$A$2:'Sheet2'!$A$531,0)),0)-1</f>
        <v>81</v>
      </c>
      <c r="Z168">
        <f>ROUND(INDEX(Sheet2!K$2:'Sheet2'!K$569,MATCH($A168,Sheet2!$A$2:'Sheet2'!$A$531,0)),0)</f>
        <v>45</v>
      </c>
      <c r="AA168">
        <f t="shared" si="42"/>
        <v>75</v>
      </c>
      <c r="AB168">
        <f>ROUND(INDEX(Sheet2!H$2:'Sheet2'!H$569,MATCH($A168,Sheet2!$A$2:'Sheet2'!$A$531,0)),0)</f>
        <v>8</v>
      </c>
      <c r="AC168">
        <f t="shared" si="43"/>
        <v>64</v>
      </c>
      <c r="AD168">
        <f t="shared" si="44"/>
        <v>71</v>
      </c>
      <c r="AE168">
        <f t="shared" si="45"/>
        <v>77</v>
      </c>
      <c r="AF168">
        <f t="shared" si="46"/>
        <v>-3</v>
      </c>
      <c r="AG168">
        <f t="shared" si="57"/>
        <v>3</v>
      </c>
      <c r="AH168">
        <f t="shared" si="47"/>
        <v>3</v>
      </c>
      <c r="AI168">
        <f t="shared" si="48"/>
        <v>3</v>
      </c>
      <c r="AJ168">
        <f t="shared" si="49"/>
        <v>77</v>
      </c>
      <c r="AK168">
        <f t="shared" si="50"/>
        <v>71</v>
      </c>
      <c r="AL168">
        <f t="shared" ca="1" si="51"/>
        <v>72.666666666666671</v>
      </c>
      <c r="AM168">
        <f t="shared" ca="1" si="52"/>
        <v>-1.3333333333333286</v>
      </c>
      <c r="AN168">
        <f>ROUND(INDEX(Sheet2!T$2:'Sheet2'!T$569,MATCH($A168,Sheet2!$A$2:'Sheet2'!$A$531,0)),0)</f>
        <v>3</v>
      </c>
      <c r="AO168">
        <f t="shared" si="53"/>
        <v>54</v>
      </c>
      <c r="AP168">
        <f t="shared" si="54"/>
        <v>54</v>
      </c>
      <c r="AQ168">
        <f>INDEX(Sheet2!N$2:'Sheet2'!N$569,MATCH($A168,Sheet2!$A$2:'Sheet2'!$A$531,0))</f>
        <v>31.4</v>
      </c>
      <c r="AR168">
        <f t="shared" si="55"/>
        <v>62.8</v>
      </c>
      <c r="AS168">
        <f t="shared" si="58"/>
        <v>69.8</v>
      </c>
      <c r="AT168">
        <f t="shared" ca="1" si="56"/>
        <v>74</v>
      </c>
      <c r="AU168">
        <f t="shared" ca="1" si="59"/>
        <v>70</v>
      </c>
      <c r="AV168">
        <f t="shared" ca="1" si="60"/>
        <v>70</v>
      </c>
      <c r="AW168">
        <f t="shared" ca="1" si="61"/>
        <v>70</v>
      </c>
      <c r="AX168">
        <f t="shared" ca="1" si="62"/>
        <v>70</v>
      </c>
    </row>
    <row r="169" spans="1:50" x14ac:dyDescent="0.3">
      <c r="A169" t="s">
        <v>416</v>
      </c>
      <c r="B169">
        <v>1</v>
      </c>
      <c r="C169" t="s">
        <v>3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68</v>
      </c>
      <c r="P169">
        <v>68</v>
      </c>
      <c r="Q169">
        <v>68</v>
      </c>
      <c r="R169">
        <v>49</v>
      </c>
      <c r="S169">
        <v>68</v>
      </c>
      <c r="T169" t="e">
        <f>INDEX(Sheet1!C$2:'Sheet1'!C$569,MATCH($A169,Sheet1!$B$2:'Sheet1'!$B$569,0))</f>
        <v>#N/A</v>
      </c>
      <c r="U169" t="e">
        <f>INDEX(Sheet1!D$2:'Sheet1'!D$569,MATCH($A169,Sheet1!$B$2:'Sheet1'!$B$569,0))</f>
        <v>#N/A</v>
      </c>
      <c r="V169">
        <f>INDEX(Sheet2!C$2:'Sheet2'!C$569,MATCH($A169,Sheet2!$A$2:'Sheet2'!$A$531,0))</f>
        <v>25</v>
      </c>
      <c r="W169">
        <f>INDEX(Sheet2!G$2:'Sheet2'!G$569,MATCH($A169,Sheet2!$A$2:'Sheet2'!$A$531,0))</f>
        <v>5.9</v>
      </c>
      <c r="X169">
        <f>INDEX(Sheet2!M$2:'Sheet2'!M$569,MATCH($A169,Sheet2!$A$2:'Sheet2'!$A$531,0))</f>
        <v>0</v>
      </c>
      <c r="Y169">
        <f>ROUND(INDEX(Sheet2!Q$2:'Sheet2'!Q$569,MATCH($A169,Sheet2!$A$2:'Sheet2'!$A$531,0)),0)-1</f>
        <v>-1</v>
      </c>
      <c r="Z169">
        <f>ROUND(INDEX(Sheet2!K$2:'Sheet2'!K$569,MATCH($A169,Sheet2!$A$2:'Sheet2'!$A$531,0)),0)</f>
        <v>0</v>
      </c>
      <c r="AA169">
        <f t="shared" si="42"/>
        <v>22</v>
      </c>
      <c r="AB169">
        <f>ROUND(INDEX(Sheet2!H$2:'Sheet2'!H$569,MATCH($A169,Sheet2!$A$2:'Sheet2'!$A$531,0)),0)</f>
        <v>0</v>
      </c>
      <c r="AC169">
        <f t="shared" si="43"/>
        <v>40</v>
      </c>
      <c r="AD169">
        <f t="shared" si="44"/>
        <v>43</v>
      </c>
      <c r="AE169">
        <f t="shared" si="45"/>
        <v>93</v>
      </c>
      <c r="AF169">
        <f t="shared" si="46"/>
        <v>-25</v>
      </c>
      <c r="AG169">
        <f t="shared" si="57"/>
        <v>-19</v>
      </c>
      <c r="AH169">
        <f t="shared" si="47"/>
        <v>-19</v>
      </c>
      <c r="AI169">
        <f t="shared" si="48"/>
        <v>-12</v>
      </c>
      <c r="AJ169">
        <f t="shared" si="49"/>
        <v>56</v>
      </c>
      <c r="AK169">
        <f t="shared" si="50"/>
        <v>80</v>
      </c>
      <c r="AL169">
        <f t="shared" ca="1" si="51"/>
        <v>60</v>
      </c>
      <c r="AM169">
        <f t="shared" ca="1" si="52"/>
        <v>-8</v>
      </c>
      <c r="AN169">
        <f>ROUND(INDEX(Sheet2!T$2:'Sheet2'!T$569,MATCH($A169,Sheet2!$A$2:'Sheet2'!$A$531,0)),0)</f>
        <v>1</v>
      </c>
      <c r="AO169">
        <f t="shared" si="53"/>
        <v>45</v>
      </c>
      <c r="AP169">
        <f t="shared" si="54"/>
        <v>45</v>
      </c>
      <c r="AQ169">
        <f>INDEX(Sheet2!N$2:'Sheet2'!N$569,MATCH($A169,Sheet2!$A$2:'Sheet2'!$A$531,0))</f>
        <v>0</v>
      </c>
      <c r="AR169">
        <f t="shared" si="55"/>
        <v>0</v>
      </c>
      <c r="AS169">
        <f t="shared" si="58"/>
        <v>7</v>
      </c>
      <c r="AT169">
        <f t="shared" ca="1" si="56"/>
        <v>47</v>
      </c>
      <c r="AU169">
        <f t="shared" ca="1" si="59"/>
        <v>44</v>
      </c>
      <c r="AV169">
        <f t="shared" ca="1" si="60"/>
        <v>44</v>
      </c>
      <c r="AW169">
        <f t="shared" ca="1" si="61"/>
        <v>44</v>
      </c>
      <c r="AX169">
        <f t="shared" ca="1" si="62"/>
        <v>44</v>
      </c>
    </row>
    <row r="170" spans="1:50" x14ac:dyDescent="0.3">
      <c r="A170" t="s">
        <v>489</v>
      </c>
      <c r="B170">
        <v>2</v>
      </c>
      <c r="C170" t="s">
        <v>3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72</v>
      </c>
      <c r="P170">
        <v>72</v>
      </c>
      <c r="Q170">
        <v>67</v>
      </c>
      <c r="R170">
        <v>65</v>
      </c>
      <c r="S170">
        <v>67</v>
      </c>
      <c r="T170">
        <f>INDEX(Sheet1!C$2:'Sheet1'!C$569,MATCH($A170,Sheet1!$B$2:'Sheet1'!$B$569,0))</f>
        <v>3</v>
      </c>
      <c r="U170">
        <f>INDEX(Sheet1!D$2:'Sheet1'!D$569,MATCH($A170,Sheet1!$B$2:'Sheet1'!$B$569,0))</f>
        <v>504200.33333333331</v>
      </c>
      <c r="V170">
        <f>INDEX(Sheet2!C$2:'Sheet2'!C$569,MATCH($A170,Sheet2!$A$2:'Sheet2'!$A$531,0))</f>
        <v>25</v>
      </c>
      <c r="W170">
        <f>INDEX(Sheet2!G$2:'Sheet2'!G$569,MATCH($A170,Sheet2!$A$2:'Sheet2'!$A$531,0))</f>
        <v>8.8000000000000007</v>
      </c>
      <c r="X170">
        <f>INDEX(Sheet2!M$2:'Sheet2'!M$569,MATCH($A170,Sheet2!$A$2:'Sheet2'!$A$531,0))</f>
        <v>1.8</v>
      </c>
      <c r="Y170">
        <f>ROUND(INDEX(Sheet2!Q$2:'Sheet2'!Q$569,MATCH($A170,Sheet2!$A$2:'Sheet2'!$A$531,0)),0)-1</f>
        <v>82</v>
      </c>
      <c r="Z170">
        <f>ROUND(INDEX(Sheet2!K$2:'Sheet2'!K$569,MATCH($A170,Sheet2!$A$2:'Sheet2'!$A$531,0)),0)</f>
        <v>48</v>
      </c>
      <c r="AA170">
        <f t="shared" si="42"/>
        <v>79</v>
      </c>
      <c r="AB170">
        <f>ROUND(INDEX(Sheet2!H$2:'Sheet2'!H$569,MATCH($A170,Sheet2!$A$2:'Sheet2'!$A$531,0)),0)</f>
        <v>4</v>
      </c>
      <c r="AC170">
        <f t="shared" si="43"/>
        <v>52</v>
      </c>
      <c r="AD170">
        <f t="shared" si="44"/>
        <v>68</v>
      </c>
      <c r="AE170">
        <f t="shared" si="45"/>
        <v>76</v>
      </c>
      <c r="AF170">
        <f t="shared" si="46"/>
        <v>-4</v>
      </c>
      <c r="AG170">
        <f t="shared" si="57"/>
        <v>2</v>
      </c>
      <c r="AH170">
        <f t="shared" si="47"/>
        <v>2</v>
      </c>
      <c r="AI170">
        <f t="shared" si="48"/>
        <v>2</v>
      </c>
      <c r="AJ170">
        <f t="shared" si="49"/>
        <v>74</v>
      </c>
      <c r="AK170">
        <f t="shared" si="50"/>
        <v>70</v>
      </c>
      <c r="AL170">
        <f t="shared" ca="1" si="51"/>
        <v>77.666666666666671</v>
      </c>
      <c r="AM170">
        <f t="shared" ca="1" si="52"/>
        <v>5.6666666666666714</v>
      </c>
      <c r="AN170">
        <f>ROUND(INDEX(Sheet2!T$2:'Sheet2'!T$569,MATCH($A170,Sheet2!$A$2:'Sheet2'!$A$531,0)),0)</f>
        <v>2</v>
      </c>
      <c r="AO170">
        <f t="shared" si="53"/>
        <v>49</v>
      </c>
      <c r="AP170">
        <f t="shared" si="54"/>
        <v>49</v>
      </c>
      <c r="AQ170">
        <f>INDEX(Sheet2!N$2:'Sheet2'!N$569,MATCH($A170,Sheet2!$A$2:'Sheet2'!$A$531,0))</f>
        <v>41</v>
      </c>
      <c r="AR170">
        <f t="shared" si="55"/>
        <v>82</v>
      </c>
      <c r="AS170">
        <f t="shared" si="58"/>
        <v>89</v>
      </c>
      <c r="AT170">
        <f t="shared" ca="1" si="56"/>
        <v>67</v>
      </c>
      <c r="AU170">
        <f t="shared" ca="1" si="59"/>
        <v>89</v>
      </c>
      <c r="AV170">
        <f t="shared" ca="1" si="60"/>
        <v>89</v>
      </c>
      <c r="AW170">
        <f t="shared" ca="1" si="61"/>
        <v>89</v>
      </c>
      <c r="AX170">
        <f t="shared" ca="1" si="62"/>
        <v>89</v>
      </c>
    </row>
    <row r="171" spans="1:50" x14ac:dyDescent="0.3">
      <c r="A171" t="s">
        <v>200</v>
      </c>
      <c r="B171">
        <v>2</v>
      </c>
      <c r="C171" t="s">
        <v>3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76</v>
      </c>
      <c r="P171">
        <v>76</v>
      </c>
      <c r="Q171">
        <v>70</v>
      </c>
      <c r="R171">
        <v>67</v>
      </c>
      <c r="S171">
        <v>70</v>
      </c>
      <c r="T171">
        <f>INDEX(Sheet1!C$2:'Sheet1'!C$569,MATCH($A171,Sheet1!$B$2:'Sheet1'!$B$569,0))</f>
        <v>1</v>
      </c>
      <c r="U171">
        <f>INDEX(Sheet1!D$2:'Sheet1'!D$569,MATCH($A171,Sheet1!$B$2:'Sheet1'!$B$569,0))</f>
        <v>2393887</v>
      </c>
      <c r="V171">
        <f>INDEX(Sheet2!C$2:'Sheet2'!C$569,MATCH($A171,Sheet2!$A$2:'Sheet2'!$A$531,0))</f>
        <v>33</v>
      </c>
      <c r="W171">
        <f>INDEX(Sheet2!G$2:'Sheet2'!G$569,MATCH($A171,Sheet2!$A$2:'Sheet2'!$A$531,0))</f>
        <v>20.2</v>
      </c>
      <c r="X171">
        <f>INDEX(Sheet2!M$2:'Sheet2'!M$569,MATCH($A171,Sheet2!$A$2:'Sheet2'!$A$531,0))</f>
        <v>6</v>
      </c>
      <c r="Y171">
        <f>ROUND(INDEX(Sheet2!Q$2:'Sheet2'!Q$569,MATCH($A171,Sheet2!$A$2:'Sheet2'!$A$531,0)),0)-1</f>
        <v>83</v>
      </c>
      <c r="Z171">
        <f>ROUND(INDEX(Sheet2!K$2:'Sheet2'!K$569,MATCH($A171,Sheet2!$A$2:'Sheet2'!$A$531,0)),0)</f>
        <v>40</v>
      </c>
      <c r="AA171">
        <f t="shared" si="42"/>
        <v>70</v>
      </c>
      <c r="AB171">
        <f>ROUND(INDEX(Sheet2!H$2:'Sheet2'!H$569,MATCH($A171,Sheet2!$A$2:'Sheet2'!$A$531,0)),0)</f>
        <v>9</v>
      </c>
      <c r="AC171">
        <f t="shared" si="43"/>
        <v>67</v>
      </c>
      <c r="AD171">
        <f t="shared" si="44"/>
        <v>71</v>
      </c>
      <c r="AE171">
        <f t="shared" si="45"/>
        <v>81</v>
      </c>
      <c r="AF171">
        <f t="shared" si="46"/>
        <v>-5</v>
      </c>
      <c r="AG171">
        <f t="shared" si="57"/>
        <v>1</v>
      </c>
      <c r="AH171">
        <f t="shared" si="47"/>
        <v>1</v>
      </c>
      <c r="AI171">
        <f t="shared" si="48"/>
        <v>1</v>
      </c>
      <c r="AJ171">
        <f t="shared" si="49"/>
        <v>77</v>
      </c>
      <c r="AK171">
        <f t="shared" si="50"/>
        <v>75</v>
      </c>
      <c r="AL171">
        <f t="shared" ca="1" si="51"/>
        <v>76.666666666666671</v>
      </c>
      <c r="AM171">
        <f t="shared" ca="1" si="52"/>
        <v>0.6666666666666714</v>
      </c>
      <c r="AN171">
        <f>ROUND(INDEX(Sheet2!T$2:'Sheet2'!T$569,MATCH($A171,Sheet2!$A$2:'Sheet2'!$A$531,0)),0)</f>
        <v>3</v>
      </c>
      <c r="AO171">
        <f t="shared" si="53"/>
        <v>54</v>
      </c>
      <c r="AP171">
        <f t="shared" si="54"/>
        <v>54</v>
      </c>
      <c r="AQ171">
        <f>INDEX(Sheet2!N$2:'Sheet2'!N$569,MATCH($A171,Sheet2!$A$2:'Sheet2'!$A$531,0))</f>
        <v>35.4</v>
      </c>
      <c r="AR171">
        <f t="shared" si="55"/>
        <v>70.8</v>
      </c>
      <c r="AS171">
        <f t="shared" si="58"/>
        <v>77.8</v>
      </c>
      <c r="AT171">
        <f t="shared" ca="1" si="56"/>
        <v>70</v>
      </c>
      <c r="AU171">
        <f t="shared" ca="1" si="59"/>
        <v>78</v>
      </c>
      <c r="AV171">
        <f t="shared" ca="1" si="60"/>
        <v>78</v>
      </c>
      <c r="AW171">
        <f t="shared" ca="1" si="61"/>
        <v>78</v>
      </c>
      <c r="AX171">
        <f t="shared" ca="1" si="62"/>
        <v>78</v>
      </c>
    </row>
    <row r="172" spans="1:50" x14ac:dyDescent="0.3">
      <c r="A172" t="s">
        <v>302</v>
      </c>
      <c r="B172">
        <v>2</v>
      </c>
      <c r="C172" t="s">
        <v>313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96</v>
      </c>
      <c r="P172">
        <v>96</v>
      </c>
      <c r="Q172">
        <v>87</v>
      </c>
      <c r="R172">
        <v>73</v>
      </c>
      <c r="S172">
        <v>87</v>
      </c>
      <c r="T172">
        <f>INDEX(Sheet1!C$2:'Sheet1'!C$569,MATCH($A172,Sheet1!$B$2:'Sheet1'!$B$569,0))</f>
        <v>3</v>
      </c>
      <c r="U172">
        <f>INDEX(Sheet1!D$2:'Sheet1'!D$569,MATCH($A172,Sheet1!$B$2:'Sheet1'!$B$569,0))</f>
        <v>25842697</v>
      </c>
      <c r="V172">
        <f>INDEX(Sheet2!C$2:'Sheet2'!C$569,MATCH($A172,Sheet2!$A$2:'Sheet2'!$A$531,0))</f>
        <v>24</v>
      </c>
      <c r="W172">
        <f>INDEX(Sheet2!G$2:'Sheet2'!G$569,MATCH($A172,Sheet2!$A$2:'Sheet2'!$A$531,0))</f>
        <v>32.799999999999997</v>
      </c>
      <c r="X172">
        <f>INDEX(Sheet2!M$2:'Sheet2'!M$569,MATCH($A172,Sheet2!$A$2:'Sheet2'!$A$531,0))</f>
        <v>2.8</v>
      </c>
      <c r="Y172">
        <f>ROUND(INDEX(Sheet2!Q$2:'Sheet2'!Q$569,MATCH($A172,Sheet2!$A$2:'Sheet2'!$A$531,0)),0)-1</f>
        <v>72</v>
      </c>
      <c r="Z172">
        <f>ROUND(INDEX(Sheet2!K$2:'Sheet2'!K$569,MATCH($A172,Sheet2!$A$2:'Sheet2'!$A$531,0)),0)</f>
        <v>58</v>
      </c>
      <c r="AA172">
        <f t="shared" si="42"/>
        <v>91</v>
      </c>
      <c r="AB172">
        <f>ROUND(INDEX(Sheet2!H$2:'Sheet2'!H$569,MATCH($A172,Sheet2!$A$2:'Sheet2'!$A$531,0)),0)</f>
        <v>28</v>
      </c>
      <c r="AC172">
        <f t="shared" si="43"/>
        <v>123</v>
      </c>
      <c r="AD172">
        <f t="shared" si="44"/>
        <v>103</v>
      </c>
      <c r="AE172">
        <f t="shared" si="45"/>
        <v>89</v>
      </c>
      <c r="AF172">
        <f t="shared" si="46"/>
        <v>7</v>
      </c>
      <c r="AG172">
        <f t="shared" si="57"/>
        <v>13</v>
      </c>
      <c r="AH172">
        <f t="shared" si="47"/>
        <v>12</v>
      </c>
      <c r="AI172">
        <f t="shared" si="48"/>
        <v>12</v>
      </c>
      <c r="AJ172">
        <f t="shared" si="49"/>
        <v>99</v>
      </c>
      <c r="AK172">
        <f t="shared" si="50"/>
        <v>84</v>
      </c>
      <c r="AL172">
        <f t="shared" ca="1" si="51"/>
        <v>83.333333333333329</v>
      </c>
      <c r="AM172">
        <f t="shared" ca="1" si="52"/>
        <v>-12.666666666666671</v>
      </c>
      <c r="AN172">
        <f>ROUND(INDEX(Sheet2!T$2:'Sheet2'!T$569,MATCH($A172,Sheet2!$A$2:'Sheet2'!$A$531,0)),0)</f>
        <v>13</v>
      </c>
      <c r="AO172">
        <f t="shared" si="53"/>
        <v>99</v>
      </c>
      <c r="AP172">
        <f t="shared" si="54"/>
        <v>99</v>
      </c>
      <c r="AQ172">
        <f>INDEX(Sheet2!N$2:'Sheet2'!N$569,MATCH($A172,Sheet2!$A$2:'Sheet2'!$A$531,0))</f>
        <v>25.6</v>
      </c>
      <c r="AR172">
        <f t="shared" si="55"/>
        <v>51.2</v>
      </c>
      <c r="AS172">
        <f t="shared" si="58"/>
        <v>58.2</v>
      </c>
      <c r="AT172">
        <f t="shared" ca="1" si="56"/>
        <v>87</v>
      </c>
      <c r="AU172">
        <f t="shared" ca="1" si="59"/>
        <v>58</v>
      </c>
      <c r="AV172">
        <f t="shared" ca="1" si="60"/>
        <v>58</v>
      </c>
      <c r="AW172">
        <f t="shared" ca="1" si="61"/>
        <v>58</v>
      </c>
      <c r="AX172">
        <f t="shared" ca="1" si="62"/>
        <v>58</v>
      </c>
    </row>
    <row r="173" spans="1:50" x14ac:dyDescent="0.3">
      <c r="A173" t="s">
        <v>166</v>
      </c>
      <c r="B173">
        <v>2</v>
      </c>
      <c r="C173" t="s">
        <v>3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73</v>
      </c>
      <c r="P173">
        <v>73</v>
      </c>
      <c r="Q173">
        <v>67</v>
      </c>
      <c r="R173">
        <v>66</v>
      </c>
      <c r="S173">
        <v>67</v>
      </c>
      <c r="T173" t="e">
        <f>INDEX(Sheet1!C$2:'Sheet1'!C$569,MATCH($A173,Sheet1!$B$2:'Sheet1'!$B$569,0))</f>
        <v>#N/A</v>
      </c>
      <c r="U173" t="e">
        <f>INDEX(Sheet1!D$2:'Sheet1'!D$569,MATCH($A173,Sheet1!$B$2:'Sheet1'!$B$569,0))</f>
        <v>#N/A</v>
      </c>
      <c r="V173">
        <f>INDEX(Sheet2!C$2:'Sheet2'!C$569,MATCH($A173,Sheet2!$A$2:'Sheet2'!$A$531,0))</f>
        <v>25</v>
      </c>
      <c r="W173">
        <f>INDEX(Sheet2!G$2:'Sheet2'!G$569,MATCH($A173,Sheet2!$A$2:'Sheet2'!$A$531,0))</f>
        <v>13</v>
      </c>
      <c r="X173">
        <f>INDEX(Sheet2!M$2:'Sheet2'!M$569,MATCH($A173,Sheet2!$A$2:'Sheet2'!$A$531,0))</f>
        <v>1.3</v>
      </c>
      <c r="Y173">
        <f>ROUND(INDEX(Sheet2!Q$2:'Sheet2'!Q$569,MATCH($A173,Sheet2!$A$2:'Sheet2'!$A$531,0)),0)-1</f>
        <v>79</v>
      </c>
      <c r="Z173">
        <f>ROUND(INDEX(Sheet2!K$2:'Sheet2'!K$569,MATCH($A173,Sheet2!$A$2:'Sheet2'!$A$531,0)),0)</f>
        <v>42</v>
      </c>
      <c r="AA173">
        <f t="shared" si="42"/>
        <v>72</v>
      </c>
      <c r="AB173">
        <f>ROUND(INDEX(Sheet2!H$2:'Sheet2'!H$569,MATCH($A173,Sheet2!$A$2:'Sheet2'!$A$531,0)),0)</f>
        <v>4</v>
      </c>
      <c r="AC173">
        <f t="shared" si="43"/>
        <v>52</v>
      </c>
      <c r="AD173">
        <f t="shared" si="44"/>
        <v>66</v>
      </c>
      <c r="AE173">
        <f t="shared" si="45"/>
        <v>80</v>
      </c>
      <c r="AF173">
        <f t="shared" si="46"/>
        <v>-7</v>
      </c>
      <c r="AG173">
        <f t="shared" si="57"/>
        <v>-1</v>
      </c>
      <c r="AH173">
        <f t="shared" si="47"/>
        <v>-1</v>
      </c>
      <c r="AI173">
        <f t="shared" si="48"/>
        <v>-1</v>
      </c>
      <c r="AJ173">
        <f t="shared" si="49"/>
        <v>72</v>
      </c>
      <c r="AK173">
        <f t="shared" si="50"/>
        <v>74</v>
      </c>
      <c r="AL173">
        <f t="shared" ca="1" si="51"/>
        <v>70.333333333333329</v>
      </c>
      <c r="AM173">
        <f t="shared" ca="1" si="52"/>
        <v>-2.6666666666666714</v>
      </c>
      <c r="AN173">
        <f>ROUND(INDEX(Sheet2!T$2:'Sheet2'!T$569,MATCH($A173,Sheet2!$A$2:'Sheet2'!$A$531,0)),0)</f>
        <v>2</v>
      </c>
      <c r="AO173">
        <f t="shared" si="53"/>
        <v>49</v>
      </c>
      <c r="AP173">
        <f t="shared" si="54"/>
        <v>49</v>
      </c>
      <c r="AQ173">
        <f>INDEX(Sheet2!N$2:'Sheet2'!N$569,MATCH($A173,Sheet2!$A$2:'Sheet2'!$A$531,0))</f>
        <v>29</v>
      </c>
      <c r="AR173">
        <f t="shared" si="55"/>
        <v>58</v>
      </c>
      <c r="AS173">
        <f t="shared" si="58"/>
        <v>65</v>
      </c>
      <c r="AT173">
        <f t="shared" ca="1" si="56"/>
        <v>67</v>
      </c>
      <c r="AU173">
        <f t="shared" ca="1" si="59"/>
        <v>65</v>
      </c>
      <c r="AV173">
        <f t="shared" ca="1" si="60"/>
        <v>65</v>
      </c>
      <c r="AW173">
        <f t="shared" ca="1" si="61"/>
        <v>65</v>
      </c>
      <c r="AX173">
        <f t="shared" ca="1" si="62"/>
        <v>65</v>
      </c>
    </row>
    <row r="174" spans="1:50" x14ac:dyDescent="0.3">
      <c r="A174" t="s">
        <v>283</v>
      </c>
      <c r="B174">
        <v>0</v>
      </c>
      <c r="C174" t="s">
        <v>3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80</v>
      </c>
      <c r="P174">
        <v>80</v>
      </c>
      <c r="Q174">
        <v>80</v>
      </c>
      <c r="R174">
        <v>53</v>
      </c>
      <c r="S174">
        <v>80</v>
      </c>
      <c r="T174">
        <f>INDEX(Sheet1!C$2:'Sheet1'!C$569,MATCH($A174,Sheet1!$B$2:'Sheet1'!$B$569,0))</f>
        <v>2</v>
      </c>
      <c r="U174">
        <f>INDEX(Sheet1!D$2:'Sheet1'!D$569,MATCH($A174,Sheet1!$B$2:'Sheet1'!$B$569,0))</f>
        <v>9054587.5</v>
      </c>
      <c r="V174">
        <f>INDEX(Sheet2!C$2:'Sheet2'!C$569,MATCH($A174,Sheet2!$A$2:'Sheet2'!$A$531,0))</f>
        <v>32</v>
      </c>
      <c r="W174">
        <f>INDEX(Sheet2!G$2:'Sheet2'!G$569,MATCH($A174,Sheet2!$A$2:'Sheet2'!$A$531,0))</f>
        <v>27.5</v>
      </c>
      <c r="X174">
        <f>INDEX(Sheet2!M$2:'Sheet2'!M$569,MATCH($A174,Sheet2!$A$2:'Sheet2'!$A$531,0))</f>
        <v>4.5999999999999996</v>
      </c>
      <c r="Y174">
        <f>ROUND(INDEX(Sheet2!Q$2:'Sheet2'!Q$569,MATCH($A174,Sheet2!$A$2:'Sheet2'!$A$531,0)),0)-1</f>
        <v>77</v>
      </c>
      <c r="Z174">
        <f>ROUND(INDEX(Sheet2!K$2:'Sheet2'!K$569,MATCH($A174,Sheet2!$A$2:'Sheet2'!$A$531,0)),0)</f>
        <v>41</v>
      </c>
      <c r="AA174">
        <f t="shared" si="42"/>
        <v>71</v>
      </c>
      <c r="AB174">
        <f>ROUND(INDEX(Sheet2!H$2:'Sheet2'!H$569,MATCH($A174,Sheet2!$A$2:'Sheet2'!$A$531,0)),0)</f>
        <v>14</v>
      </c>
      <c r="AC174">
        <f t="shared" si="43"/>
        <v>81</v>
      </c>
      <c r="AD174">
        <f t="shared" si="44"/>
        <v>77</v>
      </c>
      <c r="AE174">
        <f t="shared" si="45"/>
        <v>83</v>
      </c>
      <c r="AF174">
        <f t="shared" si="46"/>
        <v>-3</v>
      </c>
      <c r="AG174">
        <f t="shared" si="57"/>
        <v>3</v>
      </c>
      <c r="AH174">
        <f t="shared" si="47"/>
        <v>3</v>
      </c>
      <c r="AI174">
        <f t="shared" si="48"/>
        <v>3</v>
      </c>
      <c r="AJ174">
        <f t="shared" si="49"/>
        <v>83</v>
      </c>
      <c r="AK174">
        <f t="shared" si="50"/>
        <v>77</v>
      </c>
      <c r="AL174">
        <f t="shared" ca="1" si="51"/>
        <v>79</v>
      </c>
      <c r="AM174">
        <f t="shared" ca="1" si="52"/>
        <v>-1</v>
      </c>
      <c r="AN174">
        <f>ROUND(INDEX(Sheet2!T$2:'Sheet2'!T$569,MATCH($A174,Sheet2!$A$2:'Sheet2'!$A$531,0)),0)</f>
        <v>3</v>
      </c>
      <c r="AO174">
        <f t="shared" si="53"/>
        <v>54</v>
      </c>
      <c r="AP174">
        <f t="shared" si="54"/>
        <v>54</v>
      </c>
      <c r="AQ174">
        <f>INDEX(Sheet2!N$2:'Sheet2'!N$569,MATCH($A174,Sheet2!$A$2:'Sheet2'!$A$531,0))</f>
        <v>34.799999999999997</v>
      </c>
      <c r="AR174">
        <f t="shared" si="55"/>
        <v>69.599999999999994</v>
      </c>
      <c r="AS174">
        <f t="shared" si="58"/>
        <v>76.599999999999994</v>
      </c>
      <c r="AT174">
        <f t="shared" ca="1" si="56"/>
        <v>80</v>
      </c>
      <c r="AU174">
        <f t="shared" ca="1" si="59"/>
        <v>77</v>
      </c>
      <c r="AV174">
        <f t="shared" ca="1" si="60"/>
        <v>77</v>
      </c>
      <c r="AW174">
        <f t="shared" ca="1" si="61"/>
        <v>77</v>
      </c>
      <c r="AX174">
        <f t="shared" ca="1" si="62"/>
        <v>77</v>
      </c>
    </row>
    <row r="175" spans="1:50" x14ac:dyDescent="0.3">
      <c r="A175" t="s">
        <v>46</v>
      </c>
      <c r="B175">
        <v>2</v>
      </c>
      <c r="C175" t="s">
        <v>3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80</v>
      </c>
      <c r="P175">
        <v>80</v>
      </c>
      <c r="Q175">
        <v>73</v>
      </c>
      <c r="R175">
        <v>68</v>
      </c>
      <c r="S175">
        <v>73</v>
      </c>
      <c r="T175">
        <f>INDEX(Sheet1!C$2:'Sheet1'!C$569,MATCH($A175,Sheet1!$B$2:'Sheet1'!$B$569,0))</f>
        <v>3</v>
      </c>
      <c r="U175">
        <f>INDEX(Sheet1!D$2:'Sheet1'!D$569,MATCH($A175,Sheet1!$B$2:'Sheet1'!$B$569,0))</f>
        <v>21304995</v>
      </c>
      <c r="V175">
        <f>INDEX(Sheet2!C$2:'Sheet2'!C$569,MATCH($A175,Sheet2!$A$2:'Sheet2'!$A$531,0))</f>
        <v>29</v>
      </c>
      <c r="W175">
        <f>INDEX(Sheet2!G$2:'Sheet2'!G$569,MATCH($A175,Sheet2!$A$2:'Sheet2'!$A$531,0))</f>
        <v>25.9</v>
      </c>
      <c r="X175">
        <f>INDEX(Sheet2!M$2:'Sheet2'!M$569,MATCH($A175,Sheet2!$A$2:'Sheet2'!$A$531,0))</f>
        <v>3.2</v>
      </c>
      <c r="Y175">
        <f>ROUND(INDEX(Sheet2!Q$2:'Sheet2'!Q$569,MATCH($A175,Sheet2!$A$2:'Sheet2'!$A$531,0)),0)-1</f>
        <v>82</v>
      </c>
      <c r="Z175">
        <f>ROUND(INDEX(Sheet2!K$2:'Sheet2'!K$569,MATCH($A175,Sheet2!$A$2:'Sheet2'!$A$531,0)),0)</f>
        <v>47</v>
      </c>
      <c r="AA175">
        <f t="shared" si="42"/>
        <v>78</v>
      </c>
      <c r="AB175">
        <f>ROUND(INDEX(Sheet2!H$2:'Sheet2'!H$569,MATCH($A175,Sheet2!$A$2:'Sheet2'!$A$531,0)),0)</f>
        <v>12</v>
      </c>
      <c r="AC175">
        <f t="shared" si="43"/>
        <v>75</v>
      </c>
      <c r="AD175">
        <f t="shared" si="44"/>
        <v>78</v>
      </c>
      <c r="AE175">
        <f t="shared" si="45"/>
        <v>82</v>
      </c>
      <c r="AF175">
        <f t="shared" si="46"/>
        <v>-2</v>
      </c>
      <c r="AG175">
        <f t="shared" si="57"/>
        <v>4</v>
      </c>
      <c r="AH175">
        <f t="shared" si="47"/>
        <v>4</v>
      </c>
      <c r="AI175">
        <f t="shared" si="48"/>
        <v>4</v>
      </c>
      <c r="AJ175">
        <f t="shared" si="49"/>
        <v>84</v>
      </c>
      <c r="AK175">
        <f t="shared" si="50"/>
        <v>76</v>
      </c>
      <c r="AL175">
        <f t="shared" ca="1" si="51"/>
        <v>78</v>
      </c>
      <c r="AM175">
        <f t="shared" ca="1" si="52"/>
        <v>-2</v>
      </c>
      <c r="AN175">
        <f>ROUND(INDEX(Sheet2!T$2:'Sheet2'!T$569,MATCH($A175,Sheet2!$A$2:'Sheet2'!$A$531,0)),0)</f>
        <v>5</v>
      </c>
      <c r="AO175">
        <f t="shared" si="53"/>
        <v>63</v>
      </c>
      <c r="AP175">
        <f t="shared" si="54"/>
        <v>63</v>
      </c>
      <c r="AQ175">
        <f>INDEX(Sheet2!N$2:'Sheet2'!N$569,MATCH($A175,Sheet2!$A$2:'Sheet2'!$A$531,0))</f>
        <v>33.299999999999997</v>
      </c>
      <c r="AR175">
        <f t="shared" si="55"/>
        <v>66.599999999999994</v>
      </c>
      <c r="AS175">
        <f t="shared" si="58"/>
        <v>73.599999999999994</v>
      </c>
      <c r="AT175">
        <f t="shared" ca="1" si="56"/>
        <v>73</v>
      </c>
      <c r="AU175">
        <f t="shared" ca="1" si="59"/>
        <v>74</v>
      </c>
      <c r="AV175">
        <f t="shared" ca="1" si="60"/>
        <v>74</v>
      </c>
      <c r="AW175">
        <f t="shared" ca="1" si="61"/>
        <v>74</v>
      </c>
      <c r="AX175">
        <f t="shared" ca="1" si="62"/>
        <v>74</v>
      </c>
    </row>
    <row r="176" spans="1:50" x14ac:dyDescent="0.3">
      <c r="A176" t="s">
        <v>328</v>
      </c>
      <c r="B176">
        <v>4</v>
      </c>
      <c r="C176" t="s">
        <v>3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76</v>
      </c>
      <c r="P176">
        <v>76</v>
      </c>
      <c r="Q176">
        <v>58</v>
      </c>
      <c r="R176">
        <v>87</v>
      </c>
      <c r="S176">
        <v>61</v>
      </c>
      <c r="T176">
        <f>INDEX(Sheet1!C$2:'Sheet1'!C$569,MATCH($A176,Sheet1!$B$2:'Sheet1'!$B$569,0))</f>
        <v>3</v>
      </c>
      <c r="U176">
        <f>INDEX(Sheet1!D$2:'Sheet1'!D$569,MATCH($A176,Sheet1!$B$2:'Sheet1'!$B$569,0))</f>
        <v>16229213.333333334</v>
      </c>
      <c r="V176">
        <f>INDEX(Sheet2!C$2:'Sheet2'!C$569,MATCH($A176,Sheet2!$A$2:'Sheet2'!$A$531,0))</f>
        <v>29</v>
      </c>
      <c r="W176">
        <f>INDEX(Sheet2!G$2:'Sheet2'!G$569,MATCH($A176,Sheet2!$A$2:'Sheet2'!$A$531,0))</f>
        <v>13.6</v>
      </c>
      <c r="X176">
        <f>INDEX(Sheet2!M$2:'Sheet2'!M$569,MATCH($A176,Sheet2!$A$2:'Sheet2'!$A$531,0))</f>
        <v>0.7</v>
      </c>
      <c r="Y176">
        <f>ROUND(INDEX(Sheet2!Q$2:'Sheet2'!Q$569,MATCH($A176,Sheet2!$A$2:'Sheet2'!$A$531,0)),0)-1</f>
        <v>82</v>
      </c>
      <c r="Z176">
        <f>ROUND(INDEX(Sheet2!K$2:'Sheet2'!K$569,MATCH($A176,Sheet2!$A$2:'Sheet2'!$A$531,0)),0)</f>
        <v>50</v>
      </c>
      <c r="AA176">
        <f t="shared" si="42"/>
        <v>81</v>
      </c>
      <c r="AB176">
        <f>ROUND(INDEX(Sheet2!H$2:'Sheet2'!H$569,MATCH($A176,Sheet2!$A$2:'Sheet2'!$A$531,0)),0)</f>
        <v>6</v>
      </c>
      <c r="AC176">
        <f t="shared" si="43"/>
        <v>58</v>
      </c>
      <c r="AD176">
        <f t="shared" si="44"/>
        <v>72</v>
      </c>
      <c r="AE176">
        <f t="shared" si="45"/>
        <v>80</v>
      </c>
      <c r="AF176">
        <f t="shared" si="46"/>
        <v>-4</v>
      </c>
      <c r="AG176">
        <f t="shared" si="57"/>
        <v>2</v>
      </c>
      <c r="AH176">
        <f t="shared" si="47"/>
        <v>2</v>
      </c>
      <c r="AI176">
        <f t="shared" si="48"/>
        <v>2</v>
      </c>
      <c r="AJ176">
        <f t="shared" si="49"/>
        <v>78</v>
      </c>
      <c r="AK176">
        <f t="shared" si="50"/>
        <v>74</v>
      </c>
      <c r="AL176">
        <f t="shared" ca="1" si="51"/>
        <v>75.666666666666671</v>
      </c>
      <c r="AM176">
        <f t="shared" ca="1" si="52"/>
        <v>-0.3333333333333286</v>
      </c>
      <c r="AN176">
        <f>ROUND(INDEX(Sheet2!T$2:'Sheet2'!T$569,MATCH($A176,Sheet2!$A$2:'Sheet2'!$A$531,0)),0)</f>
        <v>4</v>
      </c>
      <c r="AO176">
        <f t="shared" si="53"/>
        <v>58</v>
      </c>
      <c r="AP176">
        <f t="shared" si="54"/>
        <v>58</v>
      </c>
      <c r="AQ176">
        <f>INDEX(Sheet2!N$2:'Sheet2'!N$569,MATCH($A176,Sheet2!$A$2:'Sheet2'!$A$531,0))</f>
        <v>33.9</v>
      </c>
      <c r="AR176">
        <f t="shared" si="55"/>
        <v>67.8</v>
      </c>
      <c r="AS176">
        <f t="shared" si="58"/>
        <v>74.8</v>
      </c>
      <c r="AT176">
        <f t="shared" ca="1" si="56"/>
        <v>58</v>
      </c>
      <c r="AU176">
        <f t="shared" ca="1" si="59"/>
        <v>75</v>
      </c>
      <c r="AV176">
        <f t="shared" ca="1" si="60"/>
        <v>75</v>
      </c>
      <c r="AW176">
        <f t="shared" ca="1" si="61"/>
        <v>75</v>
      </c>
      <c r="AX176">
        <f t="shared" ca="1" si="62"/>
        <v>75</v>
      </c>
    </row>
    <row r="177" spans="1:50" x14ac:dyDescent="0.3">
      <c r="A177" t="s">
        <v>483</v>
      </c>
      <c r="B177">
        <v>1</v>
      </c>
      <c r="C177" t="s">
        <v>3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69</v>
      </c>
      <c r="P177">
        <v>69</v>
      </c>
      <c r="Q177">
        <v>69</v>
      </c>
      <c r="R177">
        <v>49</v>
      </c>
      <c r="S177">
        <v>69</v>
      </c>
      <c r="T177">
        <f>INDEX(Sheet1!C$2:'Sheet1'!C$569,MATCH($A177,Sheet1!$B$2:'Sheet1'!$B$569,0))</f>
        <v>4</v>
      </c>
      <c r="U177">
        <f>INDEX(Sheet1!D$2:'Sheet1'!D$569,MATCH($A177,Sheet1!$B$2:'Sheet1'!$B$569,0))</f>
        <v>1125930</v>
      </c>
      <c r="V177">
        <f>INDEX(Sheet2!C$2:'Sheet2'!C$569,MATCH($A177,Sheet2!$A$2:'Sheet2'!$A$531,0))</f>
        <v>23</v>
      </c>
      <c r="W177">
        <f>INDEX(Sheet2!G$2:'Sheet2'!G$569,MATCH($A177,Sheet2!$A$2:'Sheet2'!$A$531,0))</f>
        <v>11</v>
      </c>
      <c r="X177">
        <f>INDEX(Sheet2!M$2:'Sheet2'!M$569,MATCH($A177,Sheet2!$A$2:'Sheet2'!$A$531,0))</f>
        <v>2.6</v>
      </c>
      <c r="Y177">
        <f>ROUND(INDEX(Sheet2!Q$2:'Sheet2'!Q$569,MATCH($A177,Sheet2!$A$2:'Sheet2'!$A$531,0)),0)-1</f>
        <v>74</v>
      </c>
      <c r="Z177">
        <f>ROUND(INDEX(Sheet2!K$2:'Sheet2'!K$569,MATCH($A177,Sheet2!$A$2:'Sheet2'!$A$531,0)),0)</f>
        <v>38</v>
      </c>
      <c r="AA177">
        <f t="shared" si="42"/>
        <v>67</v>
      </c>
      <c r="AB177">
        <f>ROUND(INDEX(Sheet2!H$2:'Sheet2'!H$569,MATCH($A177,Sheet2!$A$2:'Sheet2'!$A$531,0)),0)</f>
        <v>6</v>
      </c>
      <c r="AC177">
        <f t="shared" si="43"/>
        <v>58</v>
      </c>
      <c r="AD177">
        <f t="shared" si="44"/>
        <v>65</v>
      </c>
      <c r="AE177">
        <f t="shared" si="45"/>
        <v>73</v>
      </c>
      <c r="AF177">
        <f t="shared" si="46"/>
        <v>-4</v>
      </c>
      <c r="AG177">
        <f t="shared" si="57"/>
        <v>2</v>
      </c>
      <c r="AH177">
        <f t="shared" si="47"/>
        <v>2</v>
      </c>
      <c r="AI177">
        <f t="shared" si="48"/>
        <v>2</v>
      </c>
      <c r="AJ177">
        <f t="shared" si="49"/>
        <v>71</v>
      </c>
      <c r="AK177">
        <f t="shared" si="50"/>
        <v>67</v>
      </c>
      <c r="AL177">
        <f t="shared" ca="1" si="51"/>
        <v>70</v>
      </c>
      <c r="AM177">
        <f t="shared" ca="1" si="52"/>
        <v>1</v>
      </c>
      <c r="AN177">
        <f>ROUND(INDEX(Sheet2!T$2:'Sheet2'!T$569,MATCH($A177,Sheet2!$A$2:'Sheet2'!$A$531,0)),0)</f>
        <v>1</v>
      </c>
      <c r="AO177">
        <f t="shared" si="53"/>
        <v>45</v>
      </c>
      <c r="AP177">
        <f t="shared" si="54"/>
        <v>45</v>
      </c>
      <c r="AQ177">
        <f>INDEX(Sheet2!N$2:'Sheet2'!N$569,MATCH($A177,Sheet2!$A$2:'Sheet2'!$A$531,0))</f>
        <v>32.299999999999997</v>
      </c>
      <c r="AR177">
        <f t="shared" si="55"/>
        <v>64.599999999999994</v>
      </c>
      <c r="AS177">
        <f t="shared" si="58"/>
        <v>71.599999999999994</v>
      </c>
      <c r="AT177">
        <f t="shared" ca="1" si="56"/>
        <v>69</v>
      </c>
      <c r="AU177">
        <f t="shared" ca="1" si="59"/>
        <v>72</v>
      </c>
      <c r="AV177">
        <f t="shared" ca="1" si="60"/>
        <v>72</v>
      </c>
      <c r="AW177">
        <f t="shared" ca="1" si="61"/>
        <v>72</v>
      </c>
      <c r="AX177">
        <f t="shared" ca="1" si="62"/>
        <v>72</v>
      </c>
    </row>
    <row r="178" spans="1:50" x14ac:dyDescent="0.3">
      <c r="A178" t="s">
        <v>37</v>
      </c>
      <c r="B178">
        <v>4</v>
      </c>
      <c r="C178" t="s">
        <v>3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74</v>
      </c>
      <c r="P178">
        <v>74</v>
      </c>
      <c r="Q178">
        <v>57</v>
      </c>
      <c r="R178">
        <v>86</v>
      </c>
      <c r="S178">
        <v>60</v>
      </c>
      <c r="T178">
        <f>INDEX(Sheet1!C$2:'Sheet1'!C$569,MATCH($A178,Sheet1!$B$2:'Sheet1'!$B$569,0))</f>
        <v>1</v>
      </c>
      <c r="U178">
        <f>INDEX(Sheet1!D$2:'Sheet1'!D$569,MATCH($A178,Sheet1!$B$2:'Sheet1'!$B$569,0))</f>
        <v>2165481</v>
      </c>
      <c r="V178">
        <f>INDEX(Sheet2!C$2:'Sheet2'!C$569,MATCH($A178,Sheet2!$A$2:'Sheet2'!$A$531,0))</f>
        <v>28</v>
      </c>
      <c r="W178">
        <f>INDEX(Sheet2!G$2:'Sheet2'!G$569,MATCH($A178,Sheet2!$A$2:'Sheet2'!$A$531,0))</f>
        <v>11.2</v>
      </c>
      <c r="X178">
        <f>INDEX(Sheet2!M$2:'Sheet2'!M$569,MATCH($A178,Sheet2!$A$2:'Sheet2'!$A$531,0))</f>
        <v>0.1</v>
      </c>
      <c r="Y178">
        <f>ROUND(INDEX(Sheet2!Q$2:'Sheet2'!Q$569,MATCH($A178,Sheet2!$A$2:'Sheet2'!$A$531,0)),0)-1</f>
        <v>62</v>
      </c>
      <c r="Z178">
        <f>ROUND(INDEX(Sheet2!K$2:'Sheet2'!K$569,MATCH($A178,Sheet2!$A$2:'Sheet2'!$A$531,0)),0)</f>
        <v>49</v>
      </c>
      <c r="AA178">
        <f t="shared" si="42"/>
        <v>80</v>
      </c>
      <c r="AB178">
        <f>ROUND(INDEX(Sheet2!H$2:'Sheet2'!H$569,MATCH($A178,Sheet2!$A$2:'Sheet2'!$A$531,0)),0)</f>
        <v>5</v>
      </c>
      <c r="AC178">
        <f t="shared" si="43"/>
        <v>55</v>
      </c>
      <c r="AD178">
        <f t="shared" si="44"/>
        <v>70</v>
      </c>
      <c r="AE178">
        <f t="shared" si="45"/>
        <v>78</v>
      </c>
      <c r="AF178">
        <f t="shared" si="46"/>
        <v>-4</v>
      </c>
      <c r="AG178">
        <f t="shared" si="57"/>
        <v>2</v>
      </c>
      <c r="AH178">
        <f t="shared" si="47"/>
        <v>2</v>
      </c>
      <c r="AI178">
        <f t="shared" si="48"/>
        <v>2</v>
      </c>
      <c r="AJ178">
        <f t="shared" si="49"/>
        <v>76</v>
      </c>
      <c r="AK178">
        <f t="shared" si="50"/>
        <v>72</v>
      </c>
      <c r="AL178">
        <f t="shared" ca="1" si="51"/>
        <v>64.333333333333329</v>
      </c>
      <c r="AM178">
        <f t="shared" ca="1" si="52"/>
        <v>-9.6666666666666714</v>
      </c>
      <c r="AN178">
        <f>ROUND(INDEX(Sheet2!T$2:'Sheet2'!T$569,MATCH($A178,Sheet2!$A$2:'Sheet2'!$A$531,0)),0)</f>
        <v>4</v>
      </c>
      <c r="AO178">
        <f t="shared" si="53"/>
        <v>58</v>
      </c>
      <c r="AP178">
        <f t="shared" si="54"/>
        <v>58</v>
      </c>
      <c r="AQ178">
        <f>INDEX(Sheet2!N$2:'Sheet2'!N$569,MATCH($A178,Sheet2!$A$2:'Sheet2'!$A$531,0))</f>
        <v>20</v>
      </c>
      <c r="AR178">
        <f t="shared" si="55"/>
        <v>40</v>
      </c>
      <c r="AS178">
        <f t="shared" si="58"/>
        <v>47</v>
      </c>
      <c r="AT178">
        <f t="shared" ca="1" si="56"/>
        <v>49</v>
      </c>
      <c r="AU178">
        <f t="shared" ca="1" si="59"/>
        <v>45</v>
      </c>
      <c r="AV178">
        <f t="shared" ca="1" si="60"/>
        <v>45</v>
      </c>
      <c r="AW178">
        <f t="shared" ca="1" si="61"/>
        <v>45</v>
      </c>
      <c r="AX178">
        <f t="shared" ca="1" si="62"/>
        <v>45</v>
      </c>
    </row>
    <row r="179" spans="1:50" x14ac:dyDescent="0.3">
      <c r="A179" t="s">
        <v>33</v>
      </c>
      <c r="B179">
        <v>3</v>
      </c>
      <c r="C179" t="s">
        <v>3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69</v>
      </c>
      <c r="P179">
        <v>69</v>
      </c>
      <c r="Q179">
        <v>57</v>
      </c>
      <c r="R179">
        <v>79</v>
      </c>
      <c r="S179">
        <v>59</v>
      </c>
      <c r="T179">
        <f>INDEX(Sheet1!C$2:'Sheet1'!C$569,MATCH($A179,Sheet1!$B$2:'Sheet1'!$B$569,0))</f>
        <v>3</v>
      </c>
      <c r="U179">
        <f>INDEX(Sheet1!D$2:'Sheet1'!D$569,MATCH($A179,Sheet1!$B$2:'Sheet1'!$B$569,0))</f>
        <v>1928280</v>
      </c>
      <c r="V179">
        <f>INDEX(Sheet2!C$2:'Sheet2'!C$569,MATCH($A179,Sheet2!$A$2:'Sheet2'!$A$531,0))</f>
        <v>23</v>
      </c>
      <c r="W179">
        <f>INDEX(Sheet2!G$2:'Sheet2'!G$569,MATCH($A179,Sheet2!$A$2:'Sheet2'!$A$531,0))</f>
        <v>6.1</v>
      </c>
      <c r="X179">
        <f>INDEX(Sheet2!M$2:'Sheet2'!M$569,MATCH($A179,Sheet2!$A$2:'Sheet2'!$A$531,0))</f>
        <v>0.7</v>
      </c>
      <c r="Y179">
        <f>ROUND(INDEX(Sheet2!Q$2:'Sheet2'!Q$569,MATCH($A179,Sheet2!$A$2:'Sheet2'!$A$531,0)),0)-1</f>
        <v>67</v>
      </c>
      <c r="Z179">
        <f>ROUND(INDEX(Sheet2!K$2:'Sheet2'!K$569,MATCH($A179,Sheet2!$A$2:'Sheet2'!$A$531,0)),0)</f>
        <v>46</v>
      </c>
      <c r="AA179">
        <f t="shared" si="42"/>
        <v>77</v>
      </c>
      <c r="AB179">
        <f>ROUND(INDEX(Sheet2!H$2:'Sheet2'!H$569,MATCH($A179,Sheet2!$A$2:'Sheet2'!$A$531,0)),0)</f>
        <v>2</v>
      </c>
      <c r="AC179">
        <f t="shared" si="43"/>
        <v>46</v>
      </c>
      <c r="AD179">
        <f t="shared" si="44"/>
        <v>64</v>
      </c>
      <c r="AE179">
        <f t="shared" si="45"/>
        <v>74</v>
      </c>
      <c r="AF179">
        <f t="shared" si="46"/>
        <v>-5</v>
      </c>
      <c r="AG179">
        <f t="shared" si="57"/>
        <v>1</v>
      </c>
      <c r="AH179">
        <f t="shared" si="47"/>
        <v>1</v>
      </c>
      <c r="AI179">
        <f t="shared" si="48"/>
        <v>1</v>
      </c>
      <c r="AJ179">
        <f t="shared" si="49"/>
        <v>70</v>
      </c>
      <c r="AK179">
        <f t="shared" si="50"/>
        <v>68</v>
      </c>
      <c r="AL179">
        <f t="shared" ca="1" si="51"/>
        <v>69.666666666666671</v>
      </c>
      <c r="AM179">
        <f t="shared" ca="1" si="52"/>
        <v>0.6666666666666714</v>
      </c>
      <c r="AN179">
        <f>ROUND(INDEX(Sheet2!T$2:'Sheet2'!T$569,MATCH($A179,Sheet2!$A$2:'Sheet2'!$A$531,0)),0)</f>
        <v>1</v>
      </c>
      <c r="AO179">
        <f t="shared" si="53"/>
        <v>45</v>
      </c>
      <c r="AP179">
        <f t="shared" si="54"/>
        <v>45</v>
      </c>
      <c r="AQ179">
        <f>INDEX(Sheet2!N$2:'Sheet2'!N$569,MATCH($A179,Sheet2!$A$2:'Sheet2'!$A$531,0))</f>
        <v>32.1</v>
      </c>
      <c r="AR179">
        <f t="shared" si="55"/>
        <v>64.2</v>
      </c>
      <c r="AS179">
        <f t="shared" si="58"/>
        <v>71.2</v>
      </c>
      <c r="AT179">
        <f t="shared" ca="1" si="56"/>
        <v>57</v>
      </c>
      <c r="AU179">
        <f t="shared" ca="1" si="59"/>
        <v>71</v>
      </c>
      <c r="AV179">
        <f t="shared" ca="1" si="60"/>
        <v>71</v>
      </c>
      <c r="AW179">
        <f t="shared" ca="1" si="61"/>
        <v>71</v>
      </c>
      <c r="AX179">
        <f t="shared" ca="1" si="62"/>
        <v>71</v>
      </c>
    </row>
    <row r="180" spans="1:50" x14ac:dyDescent="0.3">
      <c r="A180" t="s">
        <v>372</v>
      </c>
      <c r="B180">
        <v>1</v>
      </c>
      <c r="C180" t="s">
        <v>3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70</v>
      </c>
      <c r="P180">
        <v>70</v>
      </c>
      <c r="Q180">
        <v>70</v>
      </c>
      <c r="R180">
        <v>50</v>
      </c>
      <c r="S180">
        <v>70</v>
      </c>
      <c r="T180">
        <f>INDEX(Sheet1!C$2:'Sheet1'!C$569,MATCH($A180,Sheet1!$B$2:'Sheet1'!$B$569,0))</f>
        <v>3</v>
      </c>
      <c r="U180">
        <f>INDEX(Sheet1!D$2:'Sheet1'!D$569,MATCH($A180,Sheet1!$B$2:'Sheet1'!$B$569,0))</f>
        <v>751772</v>
      </c>
      <c r="V180">
        <f>INDEX(Sheet2!C$2:'Sheet2'!C$569,MATCH($A180,Sheet2!$A$2:'Sheet2'!$A$531,0))</f>
        <v>20</v>
      </c>
      <c r="W180">
        <f>INDEX(Sheet2!G$2:'Sheet2'!G$569,MATCH($A180,Sheet2!$A$2:'Sheet2'!$A$531,0))</f>
        <v>10.3</v>
      </c>
      <c r="X180">
        <f>INDEX(Sheet2!M$2:'Sheet2'!M$569,MATCH($A180,Sheet2!$A$2:'Sheet2'!$A$531,0))</f>
        <v>0.5</v>
      </c>
      <c r="Y180">
        <f>ROUND(INDEX(Sheet2!Q$2:'Sheet2'!Q$569,MATCH($A180,Sheet2!$A$2:'Sheet2'!$A$531,0)),0)-1</f>
        <v>60</v>
      </c>
      <c r="Z180">
        <f>ROUND(INDEX(Sheet2!K$2:'Sheet2'!K$569,MATCH($A180,Sheet2!$A$2:'Sheet2'!$A$531,0)),0)</f>
        <v>46</v>
      </c>
      <c r="AA180">
        <f t="shared" si="42"/>
        <v>77</v>
      </c>
      <c r="AB180">
        <f>ROUND(INDEX(Sheet2!H$2:'Sheet2'!H$569,MATCH($A180,Sheet2!$A$2:'Sheet2'!$A$531,0)),0)</f>
        <v>4</v>
      </c>
      <c r="AC180">
        <f t="shared" si="43"/>
        <v>52</v>
      </c>
      <c r="AD180">
        <f t="shared" si="44"/>
        <v>66</v>
      </c>
      <c r="AE180">
        <f t="shared" si="45"/>
        <v>74</v>
      </c>
      <c r="AF180">
        <f t="shared" si="46"/>
        <v>-4</v>
      </c>
      <c r="AG180">
        <f t="shared" si="57"/>
        <v>2</v>
      </c>
      <c r="AH180">
        <f t="shared" si="47"/>
        <v>2</v>
      </c>
      <c r="AI180">
        <f t="shared" si="48"/>
        <v>2</v>
      </c>
      <c r="AJ180">
        <f t="shared" si="49"/>
        <v>72</v>
      </c>
      <c r="AK180">
        <f t="shared" si="50"/>
        <v>68</v>
      </c>
      <c r="AL180">
        <f t="shared" ca="1" si="51"/>
        <v>62</v>
      </c>
      <c r="AM180">
        <f t="shared" ca="1" si="52"/>
        <v>-8</v>
      </c>
      <c r="AN180">
        <f>ROUND(INDEX(Sheet2!T$2:'Sheet2'!T$569,MATCH($A180,Sheet2!$A$2:'Sheet2'!$A$531,0)),0)</f>
        <v>2</v>
      </c>
      <c r="AO180">
        <f t="shared" si="53"/>
        <v>49</v>
      </c>
      <c r="AP180">
        <f t="shared" si="54"/>
        <v>49</v>
      </c>
      <c r="AQ180">
        <f>INDEX(Sheet2!N$2:'Sheet2'!N$569,MATCH($A180,Sheet2!$A$2:'Sheet2'!$A$531,0))</f>
        <v>16.7</v>
      </c>
      <c r="AR180">
        <f t="shared" si="55"/>
        <v>33.4</v>
      </c>
      <c r="AS180">
        <f t="shared" si="58"/>
        <v>40.4</v>
      </c>
      <c r="AT180">
        <f t="shared" ca="1" si="56"/>
        <v>43</v>
      </c>
      <c r="AU180">
        <f t="shared" ca="1" si="59"/>
        <v>46</v>
      </c>
      <c r="AV180">
        <f t="shared" ca="1" si="60"/>
        <v>46</v>
      </c>
      <c r="AW180">
        <f t="shared" ca="1" si="61"/>
        <v>46</v>
      </c>
      <c r="AX180">
        <f t="shared" ca="1" si="62"/>
        <v>46</v>
      </c>
    </row>
    <row r="181" spans="1:50" x14ac:dyDescent="0.3">
      <c r="A181" t="s">
        <v>452</v>
      </c>
      <c r="B181">
        <v>2</v>
      </c>
      <c r="C181" t="s">
        <v>3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79</v>
      </c>
      <c r="P181">
        <v>79</v>
      </c>
      <c r="Q181">
        <v>73</v>
      </c>
      <c r="R181">
        <v>68</v>
      </c>
      <c r="S181">
        <v>73</v>
      </c>
      <c r="T181">
        <f>INDEX(Sheet1!C$2:'Sheet1'!C$569,MATCH($A181,Sheet1!$B$2:'Sheet1'!$B$569,0))</f>
        <v>2</v>
      </c>
      <c r="U181">
        <f>INDEX(Sheet1!D$2:'Sheet1'!D$569,MATCH($A181,Sheet1!$B$2:'Sheet1'!$B$569,0))</f>
        <v>12053629</v>
      </c>
      <c r="V181">
        <f>INDEX(Sheet2!C$2:'Sheet2'!C$569,MATCH($A181,Sheet2!$A$2:'Sheet2'!$A$531,0))</f>
        <v>26</v>
      </c>
      <c r="W181">
        <f>INDEX(Sheet2!G$2:'Sheet2'!G$569,MATCH($A181,Sheet2!$A$2:'Sheet2'!$A$531,0))</f>
        <v>32.9</v>
      </c>
      <c r="X181">
        <f>INDEX(Sheet2!M$2:'Sheet2'!M$569,MATCH($A181,Sheet2!$A$2:'Sheet2'!$A$531,0))</f>
        <v>5.7</v>
      </c>
      <c r="Y181">
        <f>ROUND(INDEX(Sheet2!Q$2:'Sheet2'!Q$569,MATCH($A181,Sheet2!$A$2:'Sheet2'!$A$531,0)),0)-1</f>
        <v>81</v>
      </c>
      <c r="Z181">
        <f>ROUND(INDEX(Sheet2!K$2:'Sheet2'!K$569,MATCH($A181,Sheet2!$A$2:'Sheet2'!$A$531,0)),0)</f>
        <v>42</v>
      </c>
      <c r="AA181">
        <f t="shared" si="42"/>
        <v>72</v>
      </c>
      <c r="AB181">
        <f>ROUND(INDEX(Sheet2!H$2:'Sheet2'!H$569,MATCH($A181,Sheet2!$A$2:'Sheet2'!$A$531,0)),0)</f>
        <v>16</v>
      </c>
      <c r="AC181">
        <f t="shared" si="43"/>
        <v>87</v>
      </c>
      <c r="AD181">
        <f t="shared" si="44"/>
        <v>79</v>
      </c>
      <c r="AE181">
        <f t="shared" si="45"/>
        <v>79</v>
      </c>
      <c r="AF181">
        <f t="shared" si="46"/>
        <v>0</v>
      </c>
      <c r="AG181">
        <f t="shared" si="57"/>
        <v>6</v>
      </c>
      <c r="AH181">
        <f t="shared" si="47"/>
        <v>6</v>
      </c>
      <c r="AI181">
        <f t="shared" si="48"/>
        <v>6</v>
      </c>
      <c r="AJ181">
        <f t="shared" si="49"/>
        <v>85</v>
      </c>
      <c r="AK181">
        <f t="shared" si="50"/>
        <v>73</v>
      </c>
      <c r="AL181">
        <f t="shared" ca="1" si="51"/>
        <v>81.333333333333329</v>
      </c>
      <c r="AM181">
        <f t="shared" ca="1" si="52"/>
        <v>2.3333333333333286</v>
      </c>
      <c r="AN181">
        <f>ROUND(INDEX(Sheet2!T$2:'Sheet2'!T$569,MATCH($A181,Sheet2!$A$2:'Sheet2'!$A$531,0)),0)</f>
        <v>5</v>
      </c>
      <c r="AO181">
        <f t="shared" si="53"/>
        <v>63</v>
      </c>
      <c r="AP181">
        <f t="shared" si="54"/>
        <v>63</v>
      </c>
      <c r="AQ181">
        <f>INDEX(Sheet2!N$2:'Sheet2'!N$569,MATCH($A181,Sheet2!$A$2:'Sheet2'!$A$531,0))</f>
        <v>39.5</v>
      </c>
      <c r="AR181">
        <f t="shared" si="55"/>
        <v>79</v>
      </c>
      <c r="AS181">
        <f t="shared" si="58"/>
        <v>86</v>
      </c>
      <c r="AT181">
        <f t="shared" ca="1" si="56"/>
        <v>73</v>
      </c>
      <c r="AU181">
        <f t="shared" ca="1" si="59"/>
        <v>86</v>
      </c>
      <c r="AV181">
        <f t="shared" ca="1" si="60"/>
        <v>86</v>
      </c>
      <c r="AW181">
        <f t="shared" ca="1" si="61"/>
        <v>86</v>
      </c>
      <c r="AX181">
        <f t="shared" ca="1" si="62"/>
        <v>86</v>
      </c>
    </row>
    <row r="182" spans="1:50" x14ac:dyDescent="0.3">
      <c r="A182" t="s">
        <v>459</v>
      </c>
      <c r="B182">
        <v>4</v>
      </c>
      <c r="C182" t="s">
        <v>3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57</v>
      </c>
      <c r="R182">
        <v>86</v>
      </c>
      <c r="S182">
        <v>60</v>
      </c>
      <c r="T182">
        <f>INDEX(Sheet1!C$2:'Sheet1'!C$569,MATCH($A182,Sheet1!$B$2:'Sheet1'!$B$569,0))</f>
        <v>3</v>
      </c>
      <c r="U182">
        <f>INDEX(Sheet1!D$2:'Sheet1'!D$569,MATCH($A182,Sheet1!$B$2:'Sheet1'!$B$569,0))</f>
        <v>1595280</v>
      </c>
      <c r="V182" t="e">
        <f>INDEX(Sheet2!C$2:'Sheet2'!C$569,MATCH($A182,Sheet2!$A$2:'Sheet2'!$A$531,0))</f>
        <v>#N/A</v>
      </c>
      <c r="W182" t="e">
        <f>INDEX(Sheet2!G$2:'Sheet2'!G$569,MATCH($A182,Sheet2!$A$2:'Sheet2'!$A$531,0))</f>
        <v>#N/A</v>
      </c>
      <c r="X182" t="e">
        <f>INDEX(Sheet2!M$2:'Sheet2'!M$569,MATCH($A182,Sheet2!$A$2:'Sheet2'!$A$531,0))</f>
        <v>#N/A</v>
      </c>
      <c r="Y182" t="e">
        <f>ROUND(INDEX(Sheet2!Q$2:'Sheet2'!Q$569,MATCH($A182,Sheet2!$A$2:'Sheet2'!$A$531,0)),0)-1</f>
        <v>#N/A</v>
      </c>
      <c r="Z182" t="e">
        <f>ROUND(INDEX(Sheet2!K$2:'Sheet2'!K$569,MATCH($A182,Sheet2!$A$2:'Sheet2'!$A$531,0)),0)</f>
        <v>#N/A</v>
      </c>
      <c r="AA182" t="e">
        <f t="shared" si="42"/>
        <v>#N/A</v>
      </c>
      <c r="AB182" t="e">
        <f>ROUND(INDEX(Sheet2!H$2:'Sheet2'!H$569,MATCH($A182,Sheet2!$A$2:'Sheet2'!$A$531,0)),0)</f>
        <v>#N/A</v>
      </c>
      <c r="AC182" t="e">
        <f t="shared" si="43"/>
        <v>#N/A</v>
      </c>
      <c r="AD182" t="e">
        <f t="shared" si="44"/>
        <v>#N/A</v>
      </c>
      <c r="AE182" t="e">
        <f t="shared" si="45"/>
        <v>#N/A</v>
      </c>
      <c r="AF182" t="e">
        <f t="shared" si="46"/>
        <v>#N/A</v>
      </c>
      <c r="AG182" t="e">
        <f t="shared" si="57"/>
        <v>#N/A</v>
      </c>
      <c r="AH182" t="e">
        <f t="shared" si="47"/>
        <v>#N/A</v>
      </c>
      <c r="AI182" t="e">
        <f t="shared" si="48"/>
        <v>#N/A</v>
      </c>
      <c r="AJ182" t="e">
        <f t="shared" si="49"/>
        <v>#N/A</v>
      </c>
      <c r="AK182" t="e">
        <f t="shared" si="50"/>
        <v>#N/A</v>
      </c>
      <c r="AL182" t="e">
        <f t="shared" ca="1" si="51"/>
        <v>#N/A</v>
      </c>
      <c r="AM182" t="e">
        <f t="shared" ca="1" si="52"/>
        <v>#N/A</v>
      </c>
      <c r="AN182" t="e">
        <f>ROUND(INDEX(Sheet2!T$2:'Sheet2'!T$569,MATCH($A182,Sheet2!$A$2:'Sheet2'!$A$531,0)),0)</f>
        <v>#N/A</v>
      </c>
      <c r="AO182" t="e">
        <f t="shared" si="53"/>
        <v>#N/A</v>
      </c>
      <c r="AP182" t="e">
        <f t="shared" si="54"/>
        <v>#N/A</v>
      </c>
      <c r="AQ182" t="e">
        <f>INDEX(Sheet2!N$2:'Sheet2'!N$569,MATCH($A182,Sheet2!$A$2:'Sheet2'!$A$531,0))</f>
        <v>#N/A</v>
      </c>
      <c r="AR182" t="e">
        <f t="shared" si="55"/>
        <v>#N/A</v>
      </c>
      <c r="AS182" t="e">
        <f t="shared" si="58"/>
        <v>#N/A</v>
      </c>
      <c r="AT182" t="e">
        <f t="shared" ca="1" si="56"/>
        <v>#N/A</v>
      </c>
      <c r="AU182" t="e">
        <f t="shared" ca="1" si="59"/>
        <v>#N/A</v>
      </c>
      <c r="AV182" t="e">
        <f t="shared" ca="1" si="60"/>
        <v>#N/A</v>
      </c>
      <c r="AW182">
        <f t="shared" ca="1" si="61"/>
        <v>74</v>
      </c>
      <c r="AX182">
        <f t="shared" ca="1" si="62"/>
        <v>74</v>
      </c>
    </row>
    <row r="183" spans="1:50" x14ac:dyDescent="0.3">
      <c r="A183" t="s">
        <v>290</v>
      </c>
      <c r="B183">
        <v>4</v>
      </c>
      <c r="C183" t="s">
        <v>3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83</v>
      </c>
      <c r="P183">
        <v>83</v>
      </c>
      <c r="Q183">
        <v>61</v>
      </c>
      <c r="R183">
        <v>91</v>
      </c>
      <c r="S183">
        <v>65</v>
      </c>
      <c r="T183">
        <f>INDEX(Sheet1!C$2:'Sheet1'!C$569,MATCH($A183,Sheet1!$B$2:'Sheet1'!$B$569,0))</f>
        <v>2</v>
      </c>
      <c r="U183">
        <f>INDEX(Sheet1!D$2:'Sheet1'!D$569,MATCH($A183,Sheet1!$B$2:'Sheet1'!$B$569,0))</f>
        <v>12717131.5</v>
      </c>
      <c r="V183">
        <f>INDEX(Sheet2!C$2:'Sheet2'!C$569,MATCH($A183,Sheet2!$A$2:'Sheet2'!$A$531,0))</f>
        <v>29</v>
      </c>
      <c r="W183">
        <f>INDEX(Sheet2!G$2:'Sheet2'!G$569,MATCH($A183,Sheet2!$A$2:'Sheet2'!$A$531,0))</f>
        <v>23.3</v>
      </c>
      <c r="X183">
        <f>INDEX(Sheet2!M$2:'Sheet2'!M$569,MATCH($A183,Sheet2!$A$2:'Sheet2'!$A$531,0))</f>
        <v>0.2</v>
      </c>
      <c r="Y183">
        <f>ROUND(INDEX(Sheet2!Q$2:'Sheet2'!Q$569,MATCH($A183,Sheet2!$A$2:'Sheet2'!$A$531,0)),0)-1</f>
        <v>44</v>
      </c>
      <c r="Z183">
        <f>ROUND(INDEX(Sheet2!K$2:'Sheet2'!K$569,MATCH($A183,Sheet2!$A$2:'Sheet2'!$A$531,0)),0)</f>
        <v>57</v>
      </c>
      <c r="AA183">
        <f t="shared" si="42"/>
        <v>90</v>
      </c>
      <c r="AB183">
        <f>ROUND(INDEX(Sheet2!H$2:'Sheet2'!H$569,MATCH($A183,Sheet2!$A$2:'Sheet2'!$A$531,0)),0)</f>
        <v>12</v>
      </c>
      <c r="AC183">
        <f t="shared" si="43"/>
        <v>75</v>
      </c>
      <c r="AD183">
        <f t="shared" si="44"/>
        <v>83</v>
      </c>
      <c r="AE183">
        <f t="shared" si="45"/>
        <v>83</v>
      </c>
      <c r="AF183">
        <f t="shared" si="46"/>
        <v>0</v>
      </c>
      <c r="AG183">
        <f t="shared" si="57"/>
        <v>6</v>
      </c>
      <c r="AH183">
        <f t="shared" si="47"/>
        <v>6</v>
      </c>
      <c r="AI183">
        <f t="shared" si="48"/>
        <v>6</v>
      </c>
      <c r="AJ183">
        <f t="shared" si="49"/>
        <v>89</v>
      </c>
      <c r="AK183">
        <f t="shared" si="50"/>
        <v>77</v>
      </c>
      <c r="AL183">
        <f t="shared" ca="1" si="51"/>
        <v>69.666666666666671</v>
      </c>
      <c r="AM183">
        <f t="shared" ca="1" si="52"/>
        <v>-13.333333333333329</v>
      </c>
      <c r="AN183">
        <f>ROUND(INDEX(Sheet2!T$2:'Sheet2'!T$569,MATCH($A183,Sheet2!$A$2:'Sheet2'!$A$531,0)),0)</f>
        <v>11</v>
      </c>
      <c r="AO183">
        <f t="shared" si="53"/>
        <v>90</v>
      </c>
      <c r="AP183">
        <f t="shared" si="54"/>
        <v>90</v>
      </c>
      <c r="AQ183">
        <f>INDEX(Sheet2!N$2:'Sheet2'!N$569,MATCH($A183,Sheet2!$A$2:'Sheet2'!$A$531,0))</f>
        <v>12.5</v>
      </c>
      <c r="AR183">
        <f t="shared" si="55"/>
        <v>25</v>
      </c>
      <c r="AS183">
        <f t="shared" si="58"/>
        <v>32</v>
      </c>
      <c r="AT183">
        <f t="shared" ca="1" si="56"/>
        <v>40</v>
      </c>
      <c r="AU183">
        <f t="shared" ca="1" si="59"/>
        <v>43</v>
      </c>
      <c r="AV183">
        <f t="shared" ca="1" si="60"/>
        <v>43</v>
      </c>
      <c r="AW183">
        <f t="shared" ca="1" si="61"/>
        <v>43</v>
      </c>
      <c r="AX183">
        <f t="shared" ca="1" si="62"/>
        <v>43</v>
      </c>
    </row>
    <row r="184" spans="1:50" x14ac:dyDescent="0.3">
      <c r="A184" t="s">
        <v>399</v>
      </c>
      <c r="B184">
        <v>2</v>
      </c>
      <c r="C184" t="s">
        <v>3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66</v>
      </c>
      <c r="P184">
        <v>66</v>
      </c>
      <c r="Q184">
        <v>62</v>
      </c>
      <c r="R184">
        <v>63</v>
      </c>
      <c r="S184">
        <v>62</v>
      </c>
      <c r="T184" t="e">
        <f>INDEX(Sheet1!C$2:'Sheet1'!C$569,MATCH($A184,Sheet1!$B$2:'Sheet1'!$B$569,0))</f>
        <v>#N/A</v>
      </c>
      <c r="U184" t="e">
        <f>INDEX(Sheet1!D$2:'Sheet1'!D$569,MATCH($A184,Sheet1!$B$2:'Sheet1'!$B$569,0))</f>
        <v>#N/A</v>
      </c>
      <c r="V184">
        <f>INDEX(Sheet2!C$2:'Sheet2'!C$569,MATCH($A184,Sheet2!$A$2:'Sheet2'!$A$531,0))</f>
        <v>22</v>
      </c>
      <c r="W184">
        <f>INDEX(Sheet2!G$2:'Sheet2'!G$569,MATCH($A184,Sheet2!$A$2:'Sheet2'!$A$531,0))</f>
        <v>8</v>
      </c>
      <c r="X184">
        <f>INDEX(Sheet2!M$2:'Sheet2'!M$569,MATCH($A184,Sheet2!$A$2:'Sheet2'!$A$531,0))</f>
        <v>1</v>
      </c>
      <c r="Y184">
        <f>ROUND(INDEX(Sheet2!Q$2:'Sheet2'!Q$569,MATCH($A184,Sheet2!$A$2:'Sheet2'!$A$531,0)),0)-1</f>
        <v>-1</v>
      </c>
      <c r="Z184">
        <f>ROUND(INDEX(Sheet2!K$2:'Sheet2'!K$569,MATCH($A184,Sheet2!$A$2:'Sheet2'!$A$531,0)),0)</f>
        <v>40</v>
      </c>
      <c r="AA184">
        <f t="shared" si="42"/>
        <v>70</v>
      </c>
      <c r="AB184">
        <f>ROUND(INDEX(Sheet2!H$2:'Sheet2'!H$569,MATCH($A184,Sheet2!$A$2:'Sheet2'!$A$531,0)),0)</f>
        <v>2</v>
      </c>
      <c r="AC184">
        <f t="shared" si="43"/>
        <v>46</v>
      </c>
      <c r="AD184">
        <f t="shared" si="44"/>
        <v>61</v>
      </c>
      <c r="AE184">
        <f t="shared" si="45"/>
        <v>71</v>
      </c>
      <c r="AF184">
        <f t="shared" si="46"/>
        <v>-5</v>
      </c>
      <c r="AG184">
        <f t="shared" si="57"/>
        <v>1</v>
      </c>
      <c r="AH184">
        <f t="shared" si="47"/>
        <v>1</v>
      </c>
      <c r="AI184">
        <f t="shared" si="48"/>
        <v>1</v>
      </c>
      <c r="AJ184">
        <f t="shared" si="49"/>
        <v>67</v>
      </c>
      <c r="AK184">
        <f t="shared" si="50"/>
        <v>65</v>
      </c>
      <c r="AL184">
        <f t="shared" ca="1" si="51"/>
        <v>59.666666666666664</v>
      </c>
      <c r="AM184">
        <f t="shared" ca="1" si="52"/>
        <v>-6.3333333333333357</v>
      </c>
      <c r="AN184">
        <f>ROUND(INDEX(Sheet2!T$2:'Sheet2'!T$569,MATCH($A184,Sheet2!$A$2:'Sheet2'!$A$531,0)),0)</f>
        <v>1</v>
      </c>
      <c r="AO184">
        <f t="shared" si="53"/>
        <v>45</v>
      </c>
      <c r="AP184">
        <f t="shared" si="54"/>
        <v>45</v>
      </c>
      <c r="AQ184">
        <f>INDEX(Sheet2!N$2:'Sheet2'!N$569,MATCH($A184,Sheet2!$A$2:'Sheet2'!$A$531,0))</f>
        <v>20</v>
      </c>
      <c r="AR184">
        <f t="shared" si="55"/>
        <v>40</v>
      </c>
      <c r="AS184">
        <f t="shared" si="58"/>
        <v>47</v>
      </c>
      <c r="AT184">
        <f t="shared" ca="1" si="56"/>
        <v>62</v>
      </c>
      <c r="AU184">
        <f t="shared" ca="1" si="59"/>
        <v>47</v>
      </c>
      <c r="AV184">
        <f t="shared" ca="1" si="60"/>
        <v>47</v>
      </c>
      <c r="AW184">
        <f t="shared" ca="1" si="61"/>
        <v>47</v>
      </c>
      <c r="AX184">
        <f t="shared" ca="1" si="62"/>
        <v>47</v>
      </c>
    </row>
    <row r="185" spans="1:50" x14ac:dyDescent="0.3">
      <c r="A185" t="s">
        <v>354</v>
      </c>
      <c r="B185">
        <v>3</v>
      </c>
      <c r="C185" t="s">
        <v>3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69</v>
      </c>
      <c r="P185">
        <v>69</v>
      </c>
      <c r="Q185">
        <v>57</v>
      </c>
      <c r="R185">
        <v>79</v>
      </c>
      <c r="S185">
        <v>59</v>
      </c>
      <c r="T185">
        <f>INDEX(Sheet1!C$2:'Sheet1'!C$569,MATCH($A185,Sheet1!$B$2:'Sheet1'!$B$569,0))</f>
        <v>1</v>
      </c>
      <c r="U185">
        <f>INDEX(Sheet1!D$2:'Sheet1'!D$569,MATCH($A185,Sheet1!$B$2:'Sheet1'!$B$569,0))</f>
        <v>1857480</v>
      </c>
      <c r="V185">
        <f>INDEX(Sheet2!C$2:'Sheet2'!C$569,MATCH($A185,Sheet2!$A$2:'Sheet2'!$A$531,0))</f>
        <v>22</v>
      </c>
      <c r="W185">
        <f>INDEX(Sheet2!G$2:'Sheet2'!G$569,MATCH($A185,Sheet2!$A$2:'Sheet2'!$A$531,0))</f>
        <v>13.6</v>
      </c>
      <c r="X185">
        <f>INDEX(Sheet2!M$2:'Sheet2'!M$569,MATCH($A185,Sheet2!$A$2:'Sheet2'!$A$531,0))</f>
        <v>2</v>
      </c>
      <c r="Y185">
        <f>ROUND(INDEX(Sheet2!Q$2:'Sheet2'!Q$569,MATCH($A185,Sheet2!$A$2:'Sheet2'!$A$531,0)),0)-1</f>
        <v>75</v>
      </c>
      <c r="Z185">
        <f>ROUND(INDEX(Sheet2!K$2:'Sheet2'!K$569,MATCH($A185,Sheet2!$A$2:'Sheet2'!$A$531,0)),0)</f>
        <v>41</v>
      </c>
      <c r="AA185">
        <f t="shared" si="42"/>
        <v>71</v>
      </c>
      <c r="AB185">
        <f>ROUND(INDEX(Sheet2!H$2:'Sheet2'!H$569,MATCH($A185,Sheet2!$A$2:'Sheet2'!$A$531,0)),0)</f>
        <v>6</v>
      </c>
      <c r="AC185">
        <f t="shared" si="43"/>
        <v>58</v>
      </c>
      <c r="AD185">
        <f t="shared" si="44"/>
        <v>66</v>
      </c>
      <c r="AE185">
        <f t="shared" si="45"/>
        <v>72</v>
      </c>
      <c r="AF185">
        <f t="shared" si="46"/>
        <v>-3</v>
      </c>
      <c r="AG185">
        <f t="shared" si="57"/>
        <v>3</v>
      </c>
      <c r="AH185">
        <f t="shared" si="47"/>
        <v>3</v>
      </c>
      <c r="AI185">
        <f t="shared" si="48"/>
        <v>3</v>
      </c>
      <c r="AJ185">
        <f t="shared" si="49"/>
        <v>72</v>
      </c>
      <c r="AK185">
        <f t="shared" si="50"/>
        <v>66</v>
      </c>
      <c r="AL185">
        <f t="shared" ca="1" si="51"/>
        <v>78</v>
      </c>
      <c r="AM185">
        <f t="shared" ca="1" si="52"/>
        <v>9</v>
      </c>
      <c r="AN185">
        <f>ROUND(INDEX(Sheet2!T$2:'Sheet2'!T$569,MATCH($A185,Sheet2!$A$2:'Sheet2'!$A$531,0)),0)</f>
        <v>4</v>
      </c>
      <c r="AO185">
        <f t="shared" si="53"/>
        <v>58</v>
      </c>
      <c r="AP185">
        <f t="shared" si="54"/>
        <v>58</v>
      </c>
      <c r="AQ185">
        <f>INDEX(Sheet2!N$2:'Sheet2'!N$569,MATCH($A185,Sheet2!$A$2:'Sheet2'!$A$531,0))</f>
        <v>44.7</v>
      </c>
      <c r="AR185">
        <f t="shared" si="55"/>
        <v>89.4</v>
      </c>
      <c r="AS185">
        <f t="shared" si="58"/>
        <v>96.4</v>
      </c>
      <c r="AT185">
        <f t="shared" ca="1" si="56"/>
        <v>57</v>
      </c>
      <c r="AU185">
        <f t="shared" ca="1" si="59"/>
        <v>96</v>
      </c>
      <c r="AV185">
        <f t="shared" ca="1" si="60"/>
        <v>96</v>
      </c>
      <c r="AW185">
        <f t="shared" ca="1" si="61"/>
        <v>96</v>
      </c>
      <c r="AX185">
        <f t="shared" ca="1" si="62"/>
        <v>96</v>
      </c>
    </row>
    <row r="186" spans="1:50" x14ac:dyDescent="0.3">
      <c r="A186" t="s">
        <v>334</v>
      </c>
      <c r="B186">
        <v>1</v>
      </c>
      <c r="C186" t="s">
        <v>3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67</v>
      </c>
      <c r="P186">
        <v>67</v>
      </c>
      <c r="Q186">
        <v>67</v>
      </c>
      <c r="R186">
        <v>49</v>
      </c>
      <c r="S186">
        <v>67</v>
      </c>
      <c r="T186">
        <f>INDEX(Sheet1!C$2:'Sheet1'!C$569,MATCH($A186,Sheet1!$B$2:'Sheet1'!$B$569,0))</f>
        <v>1</v>
      </c>
      <c r="U186">
        <f>INDEX(Sheet1!D$2:'Sheet1'!D$569,MATCH($A186,Sheet1!$B$2:'Sheet1'!$B$569,0))</f>
        <v>1757429</v>
      </c>
      <c r="V186">
        <f>INDEX(Sheet2!C$2:'Sheet2'!C$569,MATCH($A186,Sheet2!$A$2:'Sheet2'!$A$531,0))</f>
        <v>28</v>
      </c>
      <c r="W186">
        <f>INDEX(Sheet2!G$2:'Sheet2'!G$569,MATCH($A186,Sheet2!$A$2:'Sheet2'!$A$531,0))</f>
        <v>16.2</v>
      </c>
      <c r="X186">
        <f>INDEX(Sheet2!M$2:'Sheet2'!M$569,MATCH($A186,Sheet2!$A$2:'Sheet2'!$A$531,0))</f>
        <v>3.4</v>
      </c>
      <c r="Y186">
        <f>ROUND(INDEX(Sheet2!Q$2:'Sheet2'!Q$569,MATCH($A186,Sheet2!$A$2:'Sheet2'!$A$531,0)),0)-1</f>
        <v>88</v>
      </c>
      <c r="Z186">
        <f>ROUND(INDEX(Sheet2!K$2:'Sheet2'!K$569,MATCH($A186,Sheet2!$A$2:'Sheet2'!$A$531,0)),0)</f>
        <v>39</v>
      </c>
      <c r="AA186">
        <f t="shared" si="42"/>
        <v>68</v>
      </c>
      <c r="AB186">
        <f>ROUND(INDEX(Sheet2!H$2:'Sheet2'!H$569,MATCH($A186,Sheet2!$A$2:'Sheet2'!$A$531,0)),0)</f>
        <v>7</v>
      </c>
      <c r="AC186">
        <f t="shared" si="43"/>
        <v>61</v>
      </c>
      <c r="AD186">
        <f t="shared" si="44"/>
        <v>65</v>
      </c>
      <c r="AE186">
        <f t="shared" si="45"/>
        <v>69</v>
      </c>
      <c r="AF186">
        <f t="shared" si="46"/>
        <v>-2</v>
      </c>
      <c r="AG186">
        <f t="shared" si="57"/>
        <v>4</v>
      </c>
      <c r="AH186">
        <f t="shared" si="47"/>
        <v>4</v>
      </c>
      <c r="AI186">
        <f t="shared" si="48"/>
        <v>4</v>
      </c>
      <c r="AJ186">
        <f t="shared" si="49"/>
        <v>71</v>
      </c>
      <c r="AK186">
        <f t="shared" si="50"/>
        <v>63</v>
      </c>
      <c r="AL186">
        <f t="shared" ca="1" si="51"/>
        <v>68.666666666666671</v>
      </c>
      <c r="AM186">
        <f t="shared" ca="1" si="52"/>
        <v>1.6666666666666714</v>
      </c>
      <c r="AN186">
        <f>ROUND(INDEX(Sheet2!T$2:'Sheet2'!T$569,MATCH($A186,Sheet2!$A$2:'Sheet2'!$A$531,0)),0)</f>
        <v>2</v>
      </c>
      <c r="AO186">
        <f t="shared" si="53"/>
        <v>49</v>
      </c>
      <c r="AP186">
        <f t="shared" si="54"/>
        <v>49</v>
      </c>
      <c r="AQ186">
        <f>INDEX(Sheet2!N$2:'Sheet2'!N$569,MATCH($A186,Sheet2!$A$2:'Sheet2'!$A$531,0))</f>
        <v>32.700000000000003</v>
      </c>
      <c r="AR186">
        <f t="shared" si="55"/>
        <v>65.400000000000006</v>
      </c>
      <c r="AS186">
        <f t="shared" si="58"/>
        <v>72.400000000000006</v>
      </c>
      <c r="AT186">
        <f t="shared" ca="1" si="56"/>
        <v>67</v>
      </c>
      <c r="AU186">
        <f t="shared" ca="1" si="59"/>
        <v>72</v>
      </c>
      <c r="AV186">
        <f t="shared" ca="1" si="60"/>
        <v>72</v>
      </c>
      <c r="AW186">
        <f t="shared" ca="1" si="61"/>
        <v>72</v>
      </c>
      <c r="AX186">
        <f t="shared" ca="1" si="62"/>
        <v>72</v>
      </c>
    </row>
    <row r="187" spans="1:50" x14ac:dyDescent="0.3">
      <c r="A187" t="s">
        <v>524</v>
      </c>
      <c r="B187">
        <v>4</v>
      </c>
      <c r="C187" t="s">
        <v>3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56</v>
      </c>
      <c r="R187">
        <v>85</v>
      </c>
      <c r="S187">
        <v>58</v>
      </c>
      <c r="T187">
        <f>INDEX(Sheet1!C$2:'Sheet1'!C$569,MATCH($A187,Sheet1!$B$2:'Sheet1'!$B$569,0))</f>
        <v>2</v>
      </c>
      <c r="U187">
        <f>INDEX(Sheet1!D$2:'Sheet1'!D$569,MATCH($A187,Sheet1!$B$2:'Sheet1'!$B$569,0))</f>
        <v>15697102.5</v>
      </c>
      <c r="V187">
        <f>INDEX(Sheet2!C$2:'Sheet2'!C$569,MATCH($A187,Sheet2!$A$2:'Sheet2'!$A$531,0))</f>
        <v>32</v>
      </c>
      <c r="W187">
        <f>INDEX(Sheet2!G$2:'Sheet2'!G$569,MATCH($A187,Sheet2!$A$2:'Sheet2'!$A$531,0))</f>
        <v>14.6</v>
      </c>
      <c r="X187">
        <f>INDEX(Sheet2!M$2:'Sheet2'!M$569,MATCH($A187,Sheet2!$A$2:'Sheet2'!$A$531,0))</f>
        <v>0.5</v>
      </c>
      <c r="Y187">
        <f>ROUND(INDEX(Sheet2!Q$2:'Sheet2'!Q$569,MATCH($A187,Sheet2!$A$2:'Sheet2'!$A$531,0)),0)-1</f>
        <v>68</v>
      </c>
      <c r="Z187">
        <f>ROUND(INDEX(Sheet2!K$2:'Sheet2'!K$569,MATCH($A187,Sheet2!$A$2:'Sheet2'!$A$531,0)),0)</f>
        <v>45</v>
      </c>
      <c r="AA187">
        <f t="shared" si="42"/>
        <v>75</v>
      </c>
      <c r="AB187">
        <f>ROUND(INDEX(Sheet2!H$2:'Sheet2'!H$569,MATCH($A187,Sheet2!$A$2:'Sheet2'!$A$531,0)),0)</f>
        <v>4</v>
      </c>
      <c r="AC187">
        <f t="shared" si="43"/>
        <v>52</v>
      </c>
      <c r="AD187">
        <f t="shared" si="44"/>
        <v>66</v>
      </c>
      <c r="AE187">
        <f t="shared" si="45"/>
        <v>78</v>
      </c>
      <c r="AF187">
        <f t="shared" si="46"/>
        <v>-6</v>
      </c>
      <c r="AG187">
        <f t="shared" si="57"/>
        <v>0</v>
      </c>
      <c r="AH187">
        <f t="shared" si="47"/>
        <v>0</v>
      </c>
      <c r="AI187">
        <f t="shared" si="48"/>
        <v>0</v>
      </c>
      <c r="AJ187">
        <f t="shared" si="49"/>
        <v>72</v>
      </c>
      <c r="AK187">
        <f t="shared" si="50"/>
        <v>72</v>
      </c>
      <c r="AL187">
        <f t="shared" ca="1" si="51"/>
        <v>63.666666666666664</v>
      </c>
      <c r="AM187">
        <f t="shared" ca="1" si="52"/>
        <v>-8.3333333333333357</v>
      </c>
      <c r="AN187">
        <f>ROUND(INDEX(Sheet2!T$2:'Sheet2'!T$569,MATCH($A187,Sheet2!$A$2:'Sheet2'!$A$531,0)),0)</f>
        <v>4</v>
      </c>
      <c r="AO187">
        <f t="shared" si="53"/>
        <v>58</v>
      </c>
      <c r="AP187">
        <f t="shared" si="54"/>
        <v>58</v>
      </c>
      <c r="AQ187">
        <f>INDEX(Sheet2!N$2:'Sheet2'!N$569,MATCH($A187,Sheet2!$A$2:'Sheet2'!$A$531,0))</f>
        <v>18.8</v>
      </c>
      <c r="AR187">
        <f t="shared" si="55"/>
        <v>37.6</v>
      </c>
      <c r="AS187">
        <f t="shared" si="58"/>
        <v>44.6</v>
      </c>
      <c r="AT187">
        <f t="shared" ca="1" si="56"/>
        <v>40</v>
      </c>
      <c r="AU187">
        <f t="shared" ca="1" si="59"/>
        <v>47</v>
      </c>
      <c r="AV187">
        <f t="shared" ca="1" si="60"/>
        <v>47</v>
      </c>
      <c r="AW187">
        <f t="shared" ca="1" si="61"/>
        <v>47</v>
      </c>
      <c r="AX187">
        <f t="shared" ca="1" si="62"/>
        <v>47</v>
      </c>
    </row>
    <row r="188" spans="1:50" x14ac:dyDescent="0.3">
      <c r="A188" t="s">
        <v>206</v>
      </c>
      <c r="B188">
        <v>1</v>
      </c>
      <c r="C188" t="s">
        <v>3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73</v>
      </c>
      <c r="P188">
        <v>73</v>
      </c>
      <c r="Q188">
        <v>73</v>
      </c>
      <c r="R188">
        <v>51</v>
      </c>
      <c r="S188">
        <v>73</v>
      </c>
      <c r="T188">
        <f>INDEX(Sheet1!C$2:'Sheet1'!C$569,MATCH($A188,Sheet1!$B$2:'Sheet1'!$B$569,0))</f>
        <v>1</v>
      </c>
      <c r="U188">
        <f>INDEX(Sheet1!D$2:'Sheet1'!D$569,MATCH($A188,Sheet1!$B$2:'Sheet1'!$B$569,0))</f>
        <v>11011234</v>
      </c>
      <c r="V188">
        <f>INDEX(Sheet2!C$2:'Sheet2'!C$569,MATCH($A188,Sheet2!$A$2:'Sheet2'!$A$531,0))</f>
        <v>28</v>
      </c>
      <c r="W188">
        <f>INDEX(Sheet2!G$2:'Sheet2'!G$569,MATCH($A188,Sheet2!$A$2:'Sheet2'!$A$531,0))</f>
        <v>23.9</v>
      </c>
      <c r="X188">
        <f>INDEX(Sheet2!M$2:'Sheet2'!M$569,MATCH($A188,Sheet2!$A$2:'Sheet2'!$A$531,0))</f>
        <v>4.4000000000000004</v>
      </c>
      <c r="Y188">
        <f>ROUND(INDEX(Sheet2!Q$2:'Sheet2'!Q$569,MATCH($A188,Sheet2!$A$2:'Sheet2'!$A$531,0)),0)-1</f>
        <v>79</v>
      </c>
      <c r="Z188">
        <f>ROUND(INDEX(Sheet2!K$2:'Sheet2'!K$569,MATCH($A188,Sheet2!$A$2:'Sheet2'!$A$531,0)),0)</f>
        <v>37</v>
      </c>
      <c r="AA188">
        <f t="shared" si="42"/>
        <v>66</v>
      </c>
      <c r="AB188">
        <f>ROUND(INDEX(Sheet2!H$2:'Sheet2'!H$569,MATCH($A188,Sheet2!$A$2:'Sheet2'!$A$531,0)),0)</f>
        <v>8</v>
      </c>
      <c r="AC188">
        <f t="shared" si="43"/>
        <v>64</v>
      </c>
      <c r="AD188">
        <f t="shared" si="44"/>
        <v>68</v>
      </c>
      <c r="AE188">
        <f t="shared" si="45"/>
        <v>78</v>
      </c>
      <c r="AF188">
        <f t="shared" si="46"/>
        <v>-5</v>
      </c>
      <c r="AG188">
        <f t="shared" si="57"/>
        <v>1</v>
      </c>
      <c r="AH188">
        <f t="shared" si="47"/>
        <v>1</v>
      </c>
      <c r="AI188">
        <f t="shared" si="48"/>
        <v>1</v>
      </c>
      <c r="AJ188">
        <f t="shared" si="49"/>
        <v>74</v>
      </c>
      <c r="AK188">
        <f t="shared" si="50"/>
        <v>72</v>
      </c>
      <c r="AL188">
        <f t="shared" ca="1" si="51"/>
        <v>74.333333333333329</v>
      </c>
      <c r="AM188">
        <f t="shared" ca="1" si="52"/>
        <v>1.3333333333333286</v>
      </c>
      <c r="AN188">
        <f>ROUND(INDEX(Sheet2!T$2:'Sheet2'!T$569,MATCH($A188,Sheet2!$A$2:'Sheet2'!$A$531,0)),0)</f>
        <v>3</v>
      </c>
      <c r="AO188">
        <f t="shared" si="53"/>
        <v>54</v>
      </c>
      <c r="AP188">
        <f t="shared" si="54"/>
        <v>54</v>
      </c>
      <c r="AQ188">
        <f>INDEX(Sheet2!N$2:'Sheet2'!N$569,MATCH($A188,Sheet2!$A$2:'Sheet2'!$A$531,0))</f>
        <v>34.799999999999997</v>
      </c>
      <c r="AR188">
        <f t="shared" si="55"/>
        <v>69.599999999999994</v>
      </c>
      <c r="AS188">
        <f t="shared" si="58"/>
        <v>76.599999999999994</v>
      </c>
      <c r="AT188">
        <f t="shared" ca="1" si="56"/>
        <v>73</v>
      </c>
      <c r="AU188">
        <f t="shared" ca="1" si="59"/>
        <v>77</v>
      </c>
      <c r="AV188">
        <f t="shared" ca="1" si="60"/>
        <v>77</v>
      </c>
      <c r="AW188">
        <f t="shared" ca="1" si="61"/>
        <v>77</v>
      </c>
      <c r="AX188">
        <f t="shared" ca="1" si="62"/>
        <v>77</v>
      </c>
    </row>
    <row r="189" spans="1:50" x14ac:dyDescent="0.3">
      <c r="A189" t="s">
        <v>251</v>
      </c>
      <c r="B189">
        <v>2</v>
      </c>
      <c r="C189" t="s">
        <v>3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68</v>
      </c>
      <c r="P189">
        <v>68</v>
      </c>
      <c r="Q189">
        <v>63</v>
      </c>
      <c r="R189">
        <v>64</v>
      </c>
      <c r="S189">
        <v>63</v>
      </c>
      <c r="T189">
        <f>INDEX(Sheet1!C$2:'Sheet1'!C$569,MATCH($A189,Sheet1!$B$2:'Sheet1'!$B$569,0))</f>
        <v>3</v>
      </c>
      <c r="U189">
        <f>INDEX(Sheet1!D$2:'Sheet1'!D$569,MATCH($A189,Sheet1!$B$2:'Sheet1'!$B$569,0))</f>
        <v>887953.66666666663</v>
      </c>
      <c r="V189">
        <f>INDEX(Sheet2!C$2:'Sheet2'!C$569,MATCH($A189,Sheet2!$A$2:'Sheet2'!$A$531,0))</f>
        <v>19</v>
      </c>
      <c r="W189">
        <f>INDEX(Sheet2!G$2:'Sheet2'!G$569,MATCH($A189,Sheet2!$A$2:'Sheet2'!$A$531,0))</f>
        <v>5.5</v>
      </c>
      <c r="X189">
        <f>INDEX(Sheet2!M$2:'Sheet2'!M$569,MATCH($A189,Sheet2!$A$2:'Sheet2'!$A$531,0))</f>
        <v>0.4</v>
      </c>
      <c r="Y189">
        <f>ROUND(INDEX(Sheet2!Q$2:'Sheet2'!Q$569,MATCH($A189,Sheet2!$A$2:'Sheet2'!$A$531,0)),0)-1</f>
        <v>59</v>
      </c>
      <c r="Z189">
        <f>ROUND(INDEX(Sheet2!K$2:'Sheet2'!K$569,MATCH($A189,Sheet2!$A$2:'Sheet2'!$A$531,0)),0)</f>
        <v>15</v>
      </c>
      <c r="AA189">
        <f t="shared" si="42"/>
        <v>40</v>
      </c>
      <c r="AB189">
        <f>ROUND(INDEX(Sheet2!H$2:'Sheet2'!H$569,MATCH($A189,Sheet2!$A$2:'Sheet2'!$A$531,0)),0)</f>
        <v>1</v>
      </c>
      <c r="AC189">
        <f t="shared" si="43"/>
        <v>43</v>
      </c>
      <c r="AD189">
        <f t="shared" si="44"/>
        <v>50</v>
      </c>
      <c r="AE189">
        <f t="shared" si="45"/>
        <v>86</v>
      </c>
      <c r="AF189">
        <f t="shared" si="46"/>
        <v>-18</v>
      </c>
      <c r="AG189">
        <f t="shared" si="57"/>
        <v>-12</v>
      </c>
      <c r="AH189">
        <f t="shared" si="47"/>
        <v>-12</v>
      </c>
      <c r="AI189">
        <f t="shared" si="48"/>
        <v>-12</v>
      </c>
      <c r="AJ189">
        <f t="shared" si="49"/>
        <v>56</v>
      </c>
      <c r="AK189">
        <f t="shared" si="50"/>
        <v>80</v>
      </c>
      <c r="AL189">
        <f t="shared" ca="1" si="51"/>
        <v>59.333333333333336</v>
      </c>
      <c r="AM189">
        <f t="shared" ca="1" si="52"/>
        <v>-8.6666666666666643</v>
      </c>
      <c r="AN189">
        <f>ROUND(INDEX(Sheet2!T$2:'Sheet2'!T$569,MATCH($A189,Sheet2!$A$2:'Sheet2'!$A$531,0)),0)</f>
        <v>1</v>
      </c>
      <c r="AO189">
        <f t="shared" si="53"/>
        <v>45</v>
      </c>
      <c r="AP189">
        <f t="shared" si="54"/>
        <v>45</v>
      </c>
      <c r="AQ189">
        <f>INDEX(Sheet2!N$2:'Sheet2'!N$569,MATCH($A189,Sheet2!$A$2:'Sheet2'!$A$531,0))</f>
        <v>0</v>
      </c>
      <c r="AR189">
        <f t="shared" si="55"/>
        <v>0</v>
      </c>
      <c r="AS189">
        <f t="shared" si="58"/>
        <v>7</v>
      </c>
      <c r="AT189">
        <f t="shared" ca="1" si="56"/>
        <v>45</v>
      </c>
      <c r="AU189">
        <f t="shared" ca="1" si="59"/>
        <v>42</v>
      </c>
      <c r="AV189">
        <f t="shared" ca="1" si="60"/>
        <v>42</v>
      </c>
      <c r="AW189">
        <f t="shared" ca="1" si="61"/>
        <v>42</v>
      </c>
      <c r="AX189">
        <f t="shared" ca="1" si="62"/>
        <v>42</v>
      </c>
    </row>
    <row r="190" spans="1:50" x14ac:dyDescent="0.3">
      <c r="A190" t="s">
        <v>381</v>
      </c>
      <c r="B190">
        <v>0</v>
      </c>
      <c r="C190" t="s">
        <v>3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66</v>
      </c>
      <c r="P190">
        <v>66</v>
      </c>
      <c r="Q190">
        <v>66</v>
      </c>
      <c r="R190">
        <v>48</v>
      </c>
      <c r="S190">
        <v>66</v>
      </c>
      <c r="T190">
        <f>INDEX(Sheet1!C$2:'Sheet1'!C$569,MATCH($A190,Sheet1!$B$2:'Sheet1'!$B$569,0))</f>
        <v>1</v>
      </c>
      <c r="U190">
        <f>INDEX(Sheet1!D$2:'Sheet1'!D$569,MATCH($A190,Sheet1!$B$2:'Sheet1'!$B$569,0))</f>
        <v>838464</v>
      </c>
      <c r="V190">
        <f>INDEX(Sheet2!C$2:'Sheet2'!C$569,MATCH($A190,Sheet2!$A$2:'Sheet2'!$A$531,0))</f>
        <v>23</v>
      </c>
      <c r="W190">
        <f>INDEX(Sheet2!G$2:'Sheet2'!G$569,MATCH($A190,Sheet2!$A$2:'Sheet2'!$A$531,0))</f>
        <v>14.3</v>
      </c>
      <c r="X190">
        <f>INDEX(Sheet2!M$2:'Sheet2'!M$569,MATCH($A190,Sheet2!$A$2:'Sheet2'!$A$531,0))</f>
        <v>0.9</v>
      </c>
      <c r="Y190">
        <f>ROUND(INDEX(Sheet2!Q$2:'Sheet2'!Q$569,MATCH($A190,Sheet2!$A$2:'Sheet2'!$A$531,0)),0)-1</f>
        <v>57</v>
      </c>
      <c r="Z190">
        <f>ROUND(INDEX(Sheet2!K$2:'Sheet2'!K$569,MATCH($A190,Sheet2!$A$2:'Sheet2'!$A$531,0)),0)</f>
        <v>40</v>
      </c>
      <c r="AA190">
        <f t="shared" si="42"/>
        <v>70</v>
      </c>
      <c r="AB190">
        <f>ROUND(INDEX(Sheet2!H$2:'Sheet2'!H$569,MATCH($A190,Sheet2!$A$2:'Sheet2'!$A$531,0)),0)</f>
        <v>4</v>
      </c>
      <c r="AC190">
        <f t="shared" si="43"/>
        <v>52</v>
      </c>
      <c r="AD190">
        <f t="shared" si="44"/>
        <v>63</v>
      </c>
      <c r="AE190">
        <f t="shared" si="45"/>
        <v>69</v>
      </c>
      <c r="AF190">
        <f t="shared" si="46"/>
        <v>-3</v>
      </c>
      <c r="AG190">
        <f t="shared" si="57"/>
        <v>3</v>
      </c>
      <c r="AH190">
        <f t="shared" si="47"/>
        <v>3</v>
      </c>
      <c r="AI190">
        <f t="shared" si="48"/>
        <v>3</v>
      </c>
      <c r="AJ190">
        <f t="shared" si="49"/>
        <v>69</v>
      </c>
      <c r="AK190">
        <f t="shared" si="50"/>
        <v>63</v>
      </c>
      <c r="AL190">
        <f t="shared" ca="1" si="51"/>
        <v>68</v>
      </c>
      <c r="AM190">
        <f t="shared" ca="1" si="52"/>
        <v>2</v>
      </c>
      <c r="AN190">
        <f>ROUND(INDEX(Sheet2!T$2:'Sheet2'!T$569,MATCH($A190,Sheet2!$A$2:'Sheet2'!$A$531,0)),0)</f>
        <v>2</v>
      </c>
      <c r="AO190">
        <f t="shared" si="53"/>
        <v>49</v>
      </c>
      <c r="AP190">
        <f t="shared" si="54"/>
        <v>49</v>
      </c>
      <c r="AQ190">
        <f>INDEX(Sheet2!N$2:'Sheet2'!N$569,MATCH($A190,Sheet2!$A$2:'Sheet2'!$A$531,0))</f>
        <v>32.4</v>
      </c>
      <c r="AR190">
        <f t="shared" si="55"/>
        <v>64.8</v>
      </c>
      <c r="AS190">
        <f t="shared" si="58"/>
        <v>71.8</v>
      </c>
      <c r="AT190">
        <f t="shared" ca="1" si="56"/>
        <v>66</v>
      </c>
      <c r="AU190">
        <f t="shared" ca="1" si="59"/>
        <v>72</v>
      </c>
      <c r="AV190">
        <f t="shared" ca="1" si="60"/>
        <v>72</v>
      </c>
      <c r="AW190">
        <f t="shared" ca="1" si="61"/>
        <v>72</v>
      </c>
      <c r="AX190">
        <f t="shared" ca="1" si="62"/>
        <v>72</v>
      </c>
    </row>
    <row r="191" spans="1:50" x14ac:dyDescent="0.3">
      <c r="A191" t="s">
        <v>195</v>
      </c>
      <c r="B191">
        <v>4</v>
      </c>
      <c r="C191" t="s">
        <v>3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67</v>
      </c>
      <c r="P191">
        <v>67</v>
      </c>
      <c r="Q191">
        <v>53</v>
      </c>
      <c r="R191">
        <v>83</v>
      </c>
      <c r="S191">
        <v>56</v>
      </c>
      <c r="T191">
        <f>INDEX(Sheet1!C$2:'Sheet1'!C$569,MATCH($A191,Sheet1!$B$2:'Sheet1'!$B$569,0))</f>
        <v>3</v>
      </c>
      <c r="U191">
        <f>INDEX(Sheet1!D$2:'Sheet1'!D$569,MATCH($A191,Sheet1!$B$2:'Sheet1'!$B$569,0))</f>
        <v>279488</v>
      </c>
      <c r="V191">
        <f>INDEX(Sheet2!C$2:'Sheet2'!C$569,MATCH($A191,Sheet2!$A$2:'Sheet2'!$A$531,0))</f>
        <v>20</v>
      </c>
      <c r="W191">
        <f>INDEX(Sheet2!G$2:'Sheet2'!G$569,MATCH($A191,Sheet2!$A$2:'Sheet2'!$A$531,0))</f>
        <v>7.9</v>
      </c>
      <c r="X191">
        <f>INDEX(Sheet2!M$2:'Sheet2'!M$569,MATCH($A191,Sheet2!$A$2:'Sheet2'!$A$531,0))</f>
        <v>0.2</v>
      </c>
      <c r="Y191">
        <f>ROUND(INDEX(Sheet2!Q$2:'Sheet2'!Q$569,MATCH($A191,Sheet2!$A$2:'Sheet2'!$A$531,0)),0)-1</f>
        <v>78</v>
      </c>
      <c r="Z191">
        <f>ROUND(INDEX(Sheet2!K$2:'Sheet2'!K$569,MATCH($A191,Sheet2!$A$2:'Sheet2'!$A$531,0)),0)</f>
        <v>49</v>
      </c>
      <c r="AA191">
        <f t="shared" si="42"/>
        <v>80</v>
      </c>
      <c r="AB191">
        <f>ROUND(INDEX(Sheet2!H$2:'Sheet2'!H$569,MATCH($A191,Sheet2!$A$2:'Sheet2'!$A$531,0)),0)</f>
        <v>2</v>
      </c>
      <c r="AC191">
        <f t="shared" si="43"/>
        <v>46</v>
      </c>
      <c r="AD191">
        <f t="shared" si="44"/>
        <v>64</v>
      </c>
      <c r="AE191">
        <f t="shared" si="45"/>
        <v>70</v>
      </c>
      <c r="AF191">
        <f t="shared" si="46"/>
        <v>-3</v>
      </c>
      <c r="AG191">
        <f t="shared" si="57"/>
        <v>3</v>
      </c>
      <c r="AH191">
        <f t="shared" si="47"/>
        <v>3</v>
      </c>
      <c r="AI191">
        <f t="shared" si="48"/>
        <v>3</v>
      </c>
      <c r="AJ191">
        <f t="shared" si="49"/>
        <v>70</v>
      </c>
      <c r="AK191">
        <f t="shared" si="50"/>
        <v>64</v>
      </c>
      <c r="AL191">
        <f t="shared" ca="1" si="51"/>
        <v>61</v>
      </c>
      <c r="AM191">
        <f t="shared" ca="1" si="52"/>
        <v>-6</v>
      </c>
      <c r="AN191">
        <f>ROUND(INDEX(Sheet2!T$2:'Sheet2'!T$569,MATCH($A191,Sheet2!$A$2:'Sheet2'!$A$531,0)),0)</f>
        <v>2</v>
      </c>
      <c r="AO191">
        <f t="shared" si="53"/>
        <v>49</v>
      </c>
      <c r="AP191">
        <f t="shared" si="54"/>
        <v>49</v>
      </c>
      <c r="AQ191">
        <f>INDEX(Sheet2!N$2:'Sheet2'!N$569,MATCH($A191,Sheet2!$A$2:'Sheet2'!$A$531,0))</f>
        <v>33.299999999999997</v>
      </c>
      <c r="AR191">
        <f t="shared" si="55"/>
        <v>66.599999999999994</v>
      </c>
      <c r="AS191">
        <f t="shared" si="58"/>
        <v>73.599999999999994</v>
      </c>
      <c r="AT191">
        <f t="shared" ca="1" si="56"/>
        <v>49</v>
      </c>
      <c r="AU191">
        <f t="shared" ca="1" si="59"/>
        <v>49</v>
      </c>
      <c r="AV191">
        <f t="shared" ca="1" si="60"/>
        <v>49</v>
      </c>
      <c r="AW191">
        <f t="shared" ca="1" si="61"/>
        <v>49</v>
      </c>
      <c r="AX191">
        <f t="shared" ca="1" si="62"/>
        <v>49</v>
      </c>
    </row>
    <row r="192" spans="1:50" x14ac:dyDescent="0.3">
      <c r="A192" t="s">
        <v>348</v>
      </c>
      <c r="B192">
        <v>3</v>
      </c>
      <c r="C192" t="s">
        <v>3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65</v>
      </c>
      <c r="P192">
        <v>65</v>
      </c>
      <c r="Q192">
        <v>54</v>
      </c>
      <c r="R192">
        <v>77</v>
      </c>
      <c r="S192">
        <v>56</v>
      </c>
      <c r="T192" t="e">
        <f>INDEX(Sheet1!C$2:'Sheet1'!C$569,MATCH($A192,Sheet1!$B$2:'Sheet1'!$B$569,0))</f>
        <v>#N/A</v>
      </c>
      <c r="U192" t="e">
        <f>INDEX(Sheet1!D$2:'Sheet1'!D$569,MATCH($A192,Sheet1!$B$2:'Sheet1'!$B$569,0))</f>
        <v>#N/A</v>
      </c>
      <c r="V192">
        <f>INDEX(Sheet2!C$2:'Sheet2'!C$569,MATCH($A192,Sheet2!$A$2:'Sheet2'!$A$531,0))</f>
        <v>24</v>
      </c>
      <c r="W192">
        <f>INDEX(Sheet2!G$2:'Sheet2'!G$569,MATCH($A192,Sheet2!$A$2:'Sheet2'!$A$531,0))</f>
        <v>10.8</v>
      </c>
      <c r="X192">
        <f>INDEX(Sheet2!M$2:'Sheet2'!M$569,MATCH($A192,Sheet2!$A$2:'Sheet2'!$A$531,0))</f>
        <v>0</v>
      </c>
      <c r="Y192">
        <f>ROUND(INDEX(Sheet2!Q$2:'Sheet2'!Q$569,MATCH($A192,Sheet2!$A$2:'Sheet2'!$A$531,0)),0)-1</f>
        <v>79</v>
      </c>
      <c r="Z192">
        <f>ROUND(INDEX(Sheet2!K$2:'Sheet2'!K$569,MATCH($A192,Sheet2!$A$2:'Sheet2'!$A$531,0)),0)</f>
        <v>50</v>
      </c>
      <c r="AA192">
        <f t="shared" si="42"/>
        <v>81</v>
      </c>
      <c r="AB192">
        <f>ROUND(INDEX(Sheet2!H$2:'Sheet2'!H$569,MATCH($A192,Sheet2!$A$2:'Sheet2'!$A$531,0)),0)</f>
        <v>4</v>
      </c>
      <c r="AC192">
        <f t="shared" si="43"/>
        <v>52</v>
      </c>
      <c r="AD192">
        <f t="shared" si="44"/>
        <v>66</v>
      </c>
      <c r="AE192">
        <f t="shared" si="45"/>
        <v>64</v>
      </c>
      <c r="AF192">
        <f t="shared" si="46"/>
        <v>1</v>
      </c>
      <c r="AG192">
        <f t="shared" si="57"/>
        <v>7</v>
      </c>
      <c r="AH192">
        <f t="shared" si="47"/>
        <v>7</v>
      </c>
      <c r="AI192">
        <f t="shared" si="48"/>
        <v>7</v>
      </c>
      <c r="AJ192">
        <f t="shared" si="49"/>
        <v>72</v>
      </c>
      <c r="AK192">
        <f t="shared" si="50"/>
        <v>58</v>
      </c>
      <c r="AL192">
        <f t="shared" ca="1" si="51"/>
        <v>58</v>
      </c>
      <c r="AM192">
        <f t="shared" ca="1" si="52"/>
        <v>-7</v>
      </c>
      <c r="AN192">
        <f>ROUND(INDEX(Sheet2!T$2:'Sheet2'!T$569,MATCH($A192,Sheet2!$A$2:'Sheet2'!$A$531,0)),0)</f>
        <v>2</v>
      </c>
      <c r="AO192">
        <f t="shared" si="53"/>
        <v>49</v>
      </c>
      <c r="AP192">
        <f t="shared" si="54"/>
        <v>49</v>
      </c>
      <c r="AQ192">
        <f>INDEX(Sheet2!N$2:'Sheet2'!N$569,MATCH($A192,Sheet2!$A$2:'Sheet2'!$A$531,0))</f>
        <v>0</v>
      </c>
      <c r="AR192">
        <f t="shared" si="55"/>
        <v>0</v>
      </c>
      <c r="AS192">
        <f t="shared" si="58"/>
        <v>7</v>
      </c>
      <c r="AT192">
        <f t="shared" ca="1" si="56"/>
        <v>47</v>
      </c>
      <c r="AU192">
        <f t="shared" ca="1" si="59"/>
        <v>44</v>
      </c>
      <c r="AV192">
        <f t="shared" ca="1" si="60"/>
        <v>44</v>
      </c>
      <c r="AW192">
        <f t="shared" ca="1" si="61"/>
        <v>44</v>
      </c>
      <c r="AX192">
        <f t="shared" ca="1" si="62"/>
        <v>44</v>
      </c>
    </row>
    <row r="193" spans="1:50" x14ac:dyDescent="0.3">
      <c r="A193" t="s">
        <v>148</v>
      </c>
      <c r="B193">
        <v>0</v>
      </c>
      <c r="C193" t="s">
        <v>3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76</v>
      </c>
      <c r="P193">
        <v>76</v>
      </c>
      <c r="Q193">
        <v>76</v>
      </c>
      <c r="R193">
        <v>52</v>
      </c>
      <c r="S193">
        <v>76</v>
      </c>
      <c r="T193">
        <f>INDEX(Sheet1!C$2:'Sheet1'!C$569,MATCH($A193,Sheet1!$B$2:'Sheet1'!$B$569,0))</f>
        <v>1</v>
      </c>
      <c r="U193">
        <f>INDEX(Sheet1!D$2:'Sheet1'!D$569,MATCH($A193,Sheet1!$B$2:'Sheet1'!$B$569,0))</f>
        <v>2029463</v>
      </c>
      <c r="V193">
        <f>INDEX(Sheet2!C$2:'Sheet2'!C$569,MATCH($A193,Sheet2!$A$2:'Sheet2'!$A$531,0))</f>
        <v>30</v>
      </c>
      <c r="W193">
        <f>INDEX(Sheet2!G$2:'Sheet2'!G$569,MATCH($A193,Sheet2!$A$2:'Sheet2'!$A$531,0))</f>
        <v>15.1</v>
      </c>
      <c r="X193">
        <f>INDEX(Sheet2!M$2:'Sheet2'!M$569,MATCH($A193,Sheet2!$A$2:'Sheet2'!$A$531,0))</f>
        <v>3.6</v>
      </c>
      <c r="Y193">
        <f>ROUND(INDEX(Sheet2!Q$2:'Sheet2'!Q$569,MATCH($A193,Sheet2!$A$2:'Sheet2'!$A$531,0)),0)-1</f>
        <v>62</v>
      </c>
      <c r="Z193">
        <f>ROUND(INDEX(Sheet2!K$2:'Sheet2'!K$569,MATCH($A193,Sheet2!$A$2:'Sheet2'!$A$531,0)),0)</f>
        <v>34</v>
      </c>
      <c r="AA193">
        <f t="shared" si="42"/>
        <v>62</v>
      </c>
      <c r="AB193">
        <f>ROUND(INDEX(Sheet2!H$2:'Sheet2'!H$569,MATCH($A193,Sheet2!$A$2:'Sheet2'!$A$531,0)),0)</f>
        <v>8</v>
      </c>
      <c r="AC193">
        <f t="shared" si="43"/>
        <v>64</v>
      </c>
      <c r="AD193">
        <f t="shared" si="44"/>
        <v>67</v>
      </c>
      <c r="AE193">
        <f t="shared" si="45"/>
        <v>85</v>
      </c>
      <c r="AF193">
        <f t="shared" si="46"/>
        <v>-9</v>
      </c>
      <c r="AG193">
        <f t="shared" si="57"/>
        <v>-3</v>
      </c>
      <c r="AH193">
        <f t="shared" si="47"/>
        <v>-3</v>
      </c>
      <c r="AI193">
        <f t="shared" si="48"/>
        <v>-3</v>
      </c>
      <c r="AJ193">
        <f t="shared" si="49"/>
        <v>73</v>
      </c>
      <c r="AK193">
        <f t="shared" si="50"/>
        <v>79</v>
      </c>
      <c r="AL193">
        <f t="shared" ca="1" si="51"/>
        <v>71.666666666666671</v>
      </c>
      <c r="AM193">
        <f t="shared" ca="1" si="52"/>
        <v>-4.3333333333333286</v>
      </c>
      <c r="AN193">
        <f>ROUND(INDEX(Sheet2!T$2:'Sheet2'!T$569,MATCH($A193,Sheet2!$A$2:'Sheet2'!$A$531,0)),0)</f>
        <v>1</v>
      </c>
      <c r="AO193">
        <f t="shared" si="53"/>
        <v>45</v>
      </c>
      <c r="AP193">
        <f t="shared" si="54"/>
        <v>45</v>
      </c>
      <c r="AQ193">
        <f>INDEX(Sheet2!N$2:'Sheet2'!N$569,MATCH($A193,Sheet2!$A$2:'Sheet2'!$A$531,0))</f>
        <v>27.9</v>
      </c>
      <c r="AR193">
        <f t="shared" si="55"/>
        <v>55.8</v>
      </c>
      <c r="AS193">
        <f t="shared" si="58"/>
        <v>62.8</v>
      </c>
      <c r="AT193">
        <f t="shared" ca="1" si="56"/>
        <v>76</v>
      </c>
      <c r="AU193">
        <f t="shared" ca="1" si="59"/>
        <v>63</v>
      </c>
      <c r="AV193">
        <f t="shared" ca="1" si="60"/>
        <v>63</v>
      </c>
      <c r="AW193">
        <f t="shared" ca="1" si="61"/>
        <v>63</v>
      </c>
      <c r="AX193">
        <f t="shared" ca="1" si="62"/>
        <v>63</v>
      </c>
    </row>
    <row r="194" spans="1:50" x14ac:dyDescent="0.3">
      <c r="A194" t="s">
        <v>162</v>
      </c>
      <c r="B194">
        <v>0</v>
      </c>
      <c r="C194" t="s">
        <v>3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50</v>
      </c>
      <c r="S194">
        <v>71</v>
      </c>
      <c r="T194" t="e">
        <f>INDEX(Sheet1!C$2:'Sheet1'!C$569,MATCH($A194,Sheet1!$B$2:'Sheet1'!$B$569,0))</f>
        <v>#N/A</v>
      </c>
      <c r="U194" t="e">
        <f>INDEX(Sheet1!D$2:'Sheet1'!D$569,MATCH($A194,Sheet1!$B$2:'Sheet1'!$B$569,0))</f>
        <v>#N/A</v>
      </c>
      <c r="V194" t="e">
        <f>INDEX(Sheet2!C$2:'Sheet2'!C$569,MATCH($A194,Sheet2!$A$2:'Sheet2'!$A$531,0))</f>
        <v>#N/A</v>
      </c>
      <c r="W194" t="e">
        <f>INDEX(Sheet2!G$2:'Sheet2'!G$569,MATCH($A194,Sheet2!$A$2:'Sheet2'!$A$531,0))</f>
        <v>#N/A</v>
      </c>
      <c r="X194" t="e">
        <f>INDEX(Sheet2!M$2:'Sheet2'!M$569,MATCH($A194,Sheet2!$A$2:'Sheet2'!$A$531,0))</f>
        <v>#N/A</v>
      </c>
      <c r="Y194" t="e">
        <f>ROUND(INDEX(Sheet2!Q$2:'Sheet2'!Q$569,MATCH($A194,Sheet2!$A$2:'Sheet2'!$A$531,0)),0)-1</f>
        <v>#N/A</v>
      </c>
      <c r="Z194" t="e">
        <f>ROUND(INDEX(Sheet2!K$2:'Sheet2'!K$569,MATCH($A194,Sheet2!$A$2:'Sheet2'!$A$531,0)),0)</f>
        <v>#N/A</v>
      </c>
      <c r="AA194" t="e">
        <f t="shared" ref="AA194:AA257" si="63">ROUND(((99-40)*(Z194-15)/(65-15)+40),0)</f>
        <v>#N/A</v>
      </c>
      <c r="AB194" t="e">
        <f>ROUND(INDEX(Sheet2!H$2:'Sheet2'!H$569,MATCH($A194,Sheet2!$A$2:'Sheet2'!$A$531,0)),0)</f>
        <v>#N/A</v>
      </c>
      <c r="AC194" t="e">
        <f t="shared" ref="AC194:AC257" si="64">ROUND(((99-40)*(AB194-0)/(20-0)+40),0)</f>
        <v>#N/A</v>
      </c>
      <c r="AD194" t="e">
        <f t="shared" ref="AD194:AD257" si="65">ROUND((AC194+AA194+O194)/3,0)</f>
        <v>#N/A</v>
      </c>
      <c r="AE194" t="e">
        <f t="shared" ref="AE194:AE257" si="66">(P194-AD194)+P194</f>
        <v>#N/A</v>
      </c>
      <c r="AF194" t="e">
        <f t="shared" ref="AF194:AF257" si="67">(AD194-AE194)/2</f>
        <v>#N/A</v>
      </c>
      <c r="AG194" t="e">
        <f t="shared" si="57"/>
        <v>#N/A</v>
      </c>
      <c r="AH194" t="e">
        <f t="shared" ref="AH194:AH257" si="68">IF(AG194&gt;12,12,AG194)</f>
        <v>#N/A</v>
      </c>
      <c r="AI194" t="e">
        <f t="shared" ref="AI194:AI257" si="69">IF(AH194&lt;-12,-12,AH194)</f>
        <v>#N/A</v>
      </c>
      <c r="AJ194" t="e">
        <f t="shared" ref="AJ194:AJ257" si="70">IF(O194+AI194&gt;99,99,O194+AI194)</f>
        <v>#N/A</v>
      </c>
      <c r="AK194" t="e">
        <f t="shared" ref="AK194:AK257" si="71">IF(P194-AI194&gt;99,99,P194-AI194)</f>
        <v>#N/A</v>
      </c>
      <c r="AL194" t="e">
        <f t="shared" ref="AL194:AL257" ca="1" si="72">(AD194+AE194+AV194)/3</f>
        <v>#N/A</v>
      </c>
      <c r="AM194" t="e">
        <f t="shared" ref="AM194:AM257" ca="1" si="73">AL194-M194</f>
        <v>#N/A</v>
      </c>
      <c r="AN194" t="e">
        <f>ROUND(INDEX(Sheet2!T$2:'Sheet2'!T$569,MATCH($A194,Sheet2!$A$2:'Sheet2'!$A$531,0)),0)</f>
        <v>#N/A</v>
      </c>
      <c r="AO194" t="e">
        <f t="shared" ref="AO194:AO257" si="74">ROUND(((99-40)*(AN194-0)/(13-0)+40),0)</f>
        <v>#N/A</v>
      </c>
      <c r="AP194" t="e">
        <f t="shared" ref="AP194:AP257" si="75">IF(AO194&gt;99,99,AO194)</f>
        <v>#N/A</v>
      </c>
      <c r="AQ194" t="e">
        <f>INDEX(Sheet2!N$2:'Sheet2'!N$569,MATCH($A194,Sheet2!$A$2:'Sheet2'!$A$531,0))</f>
        <v>#N/A</v>
      </c>
      <c r="AR194" t="e">
        <f t="shared" ref="AR194:AR257" si="76">AQ194*2</f>
        <v>#N/A</v>
      </c>
      <c r="AS194" t="e">
        <f t="shared" si="58"/>
        <v>#N/A</v>
      </c>
      <c r="AT194" t="e">
        <f t="shared" ref="AT194:AT257" ca="1" si="77">IF(X194&lt;0.6,RANDBETWEEN(40,49),Q194)</f>
        <v>#N/A</v>
      </c>
      <c r="AU194" t="e">
        <f t="shared" ca="1" si="59"/>
        <v>#N/A</v>
      </c>
      <c r="AV194" t="e">
        <f t="shared" ca="1" si="60"/>
        <v>#N/A</v>
      </c>
      <c r="AW194">
        <f t="shared" ca="1" si="61"/>
        <v>71</v>
      </c>
      <c r="AX194">
        <f t="shared" ca="1" si="62"/>
        <v>71</v>
      </c>
    </row>
    <row r="195" spans="1:50" x14ac:dyDescent="0.3">
      <c r="A195" t="s">
        <v>167</v>
      </c>
      <c r="B195">
        <v>0</v>
      </c>
      <c r="C195" t="s">
        <v>168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74</v>
      </c>
      <c r="P195">
        <v>74</v>
      </c>
      <c r="Q195">
        <v>74</v>
      </c>
      <c r="R195">
        <v>51</v>
      </c>
      <c r="S195">
        <v>74</v>
      </c>
      <c r="T195">
        <f>INDEX(Sheet1!C$2:'Sheet1'!C$569,MATCH($A195,Sheet1!$B$2:'Sheet1'!$B$569,0))</f>
        <v>1</v>
      </c>
      <c r="U195">
        <f>INDEX(Sheet1!D$2:'Sheet1'!D$569,MATCH($A195,Sheet1!$B$2:'Sheet1'!$B$569,0))</f>
        <v>6000000</v>
      </c>
      <c r="V195">
        <f>INDEX(Sheet2!C$2:'Sheet2'!C$569,MATCH($A195,Sheet2!$A$2:'Sheet2'!$A$531,0))</f>
        <v>30</v>
      </c>
      <c r="W195">
        <f>INDEX(Sheet2!G$2:'Sheet2'!G$569,MATCH($A195,Sheet2!$A$2:'Sheet2'!$A$531,0))</f>
        <v>22.3</v>
      </c>
      <c r="X195">
        <f>INDEX(Sheet2!M$2:'Sheet2'!M$569,MATCH($A195,Sheet2!$A$2:'Sheet2'!$A$531,0))</f>
        <v>2.4</v>
      </c>
      <c r="Y195">
        <f>ROUND(INDEX(Sheet2!Q$2:'Sheet2'!Q$569,MATCH($A195,Sheet2!$A$2:'Sheet2'!$A$531,0)),0)-1</f>
        <v>75</v>
      </c>
      <c r="Z195">
        <f>ROUND(INDEX(Sheet2!K$2:'Sheet2'!K$569,MATCH($A195,Sheet2!$A$2:'Sheet2'!$A$531,0)),0)</f>
        <v>42</v>
      </c>
      <c r="AA195">
        <f t="shared" si="63"/>
        <v>72</v>
      </c>
      <c r="AB195">
        <f>ROUND(INDEX(Sheet2!H$2:'Sheet2'!H$569,MATCH($A195,Sheet2!$A$2:'Sheet2'!$A$531,0)),0)</f>
        <v>9</v>
      </c>
      <c r="AC195">
        <f t="shared" si="64"/>
        <v>67</v>
      </c>
      <c r="AD195">
        <f t="shared" si="65"/>
        <v>71</v>
      </c>
      <c r="AE195">
        <f t="shared" si="66"/>
        <v>77</v>
      </c>
      <c r="AF195">
        <f t="shared" si="67"/>
        <v>-3</v>
      </c>
      <c r="AG195">
        <f t="shared" ref="AG195:AG258" si="78">AF195+6</f>
        <v>3</v>
      </c>
      <c r="AH195">
        <f t="shared" si="68"/>
        <v>3</v>
      </c>
      <c r="AI195">
        <f t="shared" si="69"/>
        <v>3</v>
      </c>
      <c r="AJ195">
        <f t="shared" si="70"/>
        <v>77</v>
      </c>
      <c r="AK195">
        <f t="shared" si="71"/>
        <v>71</v>
      </c>
      <c r="AL195">
        <f t="shared" ca="1" si="72"/>
        <v>73.333333333333329</v>
      </c>
      <c r="AM195">
        <f t="shared" ca="1" si="73"/>
        <v>-0.6666666666666714</v>
      </c>
      <c r="AN195">
        <f>ROUND(INDEX(Sheet2!T$2:'Sheet2'!T$569,MATCH($A195,Sheet2!$A$2:'Sheet2'!$A$531,0)),0)</f>
        <v>3</v>
      </c>
      <c r="AO195">
        <f t="shared" si="74"/>
        <v>54</v>
      </c>
      <c r="AP195">
        <f t="shared" si="75"/>
        <v>54</v>
      </c>
      <c r="AQ195">
        <f>INDEX(Sheet2!N$2:'Sheet2'!N$569,MATCH($A195,Sheet2!$A$2:'Sheet2'!$A$531,0))</f>
        <v>32.6</v>
      </c>
      <c r="AR195">
        <f t="shared" si="76"/>
        <v>65.2</v>
      </c>
      <c r="AS195">
        <f t="shared" ref="AS195:AS258" si="79">AR195+7</f>
        <v>72.2</v>
      </c>
      <c r="AT195">
        <f t="shared" ca="1" si="77"/>
        <v>74</v>
      </c>
      <c r="AU195">
        <f t="shared" ref="AU195:AU258" ca="1" si="80">IF(X195&gt;0.5,ROUND(AS195,0),RANDBETWEEN(40,49))</f>
        <v>72</v>
      </c>
      <c r="AV195">
        <f t="shared" ref="AV195:AV258" ca="1" si="81">IF(AU195&gt;99,99,AU195)</f>
        <v>72</v>
      </c>
      <c r="AW195">
        <f t="shared" ref="AW195:AW258" ca="1" si="82">_xlfn.IFNA(AV195,M195)</f>
        <v>72</v>
      </c>
      <c r="AX195">
        <f t="shared" ref="AX195:AX258" ca="1" si="83">IF(AW195&lt;40,40,AW195)</f>
        <v>72</v>
      </c>
    </row>
    <row r="196" spans="1:50" x14ac:dyDescent="0.3">
      <c r="A196" t="s">
        <v>280</v>
      </c>
      <c r="B196">
        <v>3</v>
      </c>
      <c r="C196" t="s">
        <v>3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75</v>
      </c>
      <c r="P196">
        <v>75</v>
      </c>
      <c r="Q196">
        <v>60</v>
      </c>
      <c r="R196">
        <v>82</v>
      </c>
      <c r="S196">
        <v>63</v>
      </c>
      <c r="T196">
        <f>INDEX(Sheet1!C$2:'Sheet1'!C$569,MATCH($A196,Sheet1!$B$2:'Sheet1'!$B$569,0))</f>
        <v>2</v>
      </c>
      <c r="U196">
        <f>INDEX(Sheet1!D$2:'Sheet1'!D$569,MATCH($A196,Sheet1!$B$2:'Sheet1'!$B$569,0))</f>
        <v>689121</v>
      </c>
      <c r="V196">
        <f>INDEX(Sheet2!C$2:'Sheet2'!C$569,MATCH($A196,Sheet2!$A$2:'Sheet2'!$A$531,0))</f>
        <v>22</v>
      </c>
      <c r="W196">
        <f>INDEX(Sheet2!G$2:'Sheet2'!G$569,MATCH($A196,Sheet2!$A$2:'Sheet2'!$A$531,0))</f>
        <v>14.7</v>
      </c>
      <c r="X196">
        <f>INDEX(Sheet2!M$2:'Sheet2'!M$569,MATCH($A196,Sheet2!$A$2:'Sheet2'!$A$531,0))</f>
        <v>0.3</v>
      </c>
      <c r="Y196">
        <f>ROUND(INDEX(Sheet2!Q$2:'Sheet2'!Q$569,MATCH($A196,Sheet2!$A$2:'Sheet2'!$A$531,0)),0)-1</f>
        <v>70</v>
      </c>
      <c r="Z196">
        <f>ROUND(INDEX(Sheet2!K$2:'Sheet2'!K$569,MATCH($A196,Sheet2!$A$2:'Sheet2'!$A$531,0)),0)</f>
        <v>55</v>
      </c>
      <c r="AA196">
        <f t="shared" si="63"/>
        <v>87</v>
      </c>
      <c r="AB196">
        <f>ROUND(INDEX(Sheet2!H$2:'Sheet2'!H$569,MATCH($A196,Sheet2!$A$2:'Sheet2'!$A$531,0)),0)</f>
        <v>6</v>
      </c>
      <c r="AC196">
        <f t="shared" si="64"/>
        <v>58</v>
      </c>
      <c r="AD196">
        <f t="shared" si="65"/>
        <v>73</v>
      </c>
      <c r="AE196">
        <f t="shared" si="66"/>
        <v>77</v>
      </c>
      <c r="AF196">
        <f t="shared" si="67"/>
        <v>-2</v>
      </c>
      <c r="AG196">
        <f t="shared" si="78"/>
        <v>4</v>
      </c>
      <c r="AH196">
        <f t="shared" si="68"/>
        <v>4</v>
      </c>
      <c r="AI196">
        <f t="shared" si="69"/>
        <v>4</v>
      </c>
      <c r="AJ196">
        <f t="shared" si="70"/>
        <v>79</v>
      </c>
      <c r="AK196">
        <f t="shared" si="71"/>
        <v>71</v>
      </c>
      <c r="AL196">
        <f t="shared" ca="1" si="72"/>
        <v>64</v>
      </c>
      <c r="AM196">
        <f t="shared" ca="1" si="73"/>
        <v>-11</v>
      </c>
      <c r="AN196">
        <f>ROUND(INDEX(Sheet2!T$2:'Sheet2'!T$569,MATCH($A196,Sheet2!$A$2:'Sheet2'!$A$531,0)),0)</f>
        <v>4</v>
      </c>
      <c r="AO196">
        <f t="shared" si="74"/>
        <v>58</v>
      </c>
      <c r="AP196">
        <f t="shared" si="75"/>
        <v>58</v>
      </c>
      <c r="AQ196">
        <f>INDEX(Sheet2!N$2:'Sheet2'!N$569,MATCH($A196,Sheet2!$A$2:'Sheet2'!$A$531,0))</f>
        <v>20</v>
      </c>
      <c r="AR196">
        <f t="shared" si="76"/>
        <v>40</v>
      </c>
      <c r="AS196">
        <f t="shared" si="79"/>
        <v>47</v>
      </c>
      <c r="AT196">
        <f t="shared" ca="1" si="77"/>
        <v>48</v>
      </c>
      <c r="AU196">
        <f t="shared" ca="1" si="80"/>
        <v>42</v>
      </c>
      <c r="AV196">
        <f t="shared" ca="1" si="81"/>
        <v>42</v>
      </c>
      <c r="AW196">
        <f t="shared" ca="1" si="82"/>
        <v>42</v>
      </c>
      <c r="AX196">
        <f t="shared" ca="1" si="83"/>
        <v>42</v>
      </c>
    </row>
    <row r="197" spans="1:50" x14ac:dyDescent="0.3">
      <c r="A197" t="s">
        <v>237</v>
      </c>
      <c r="B197">
        <v>4</v>
      </c>
      <c r="C197" t="s">
        <v>3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78</v>
      </c>
      <c r="P197">
        <v>78</v>
      </c>
      <c r="Q197">
        <v>59</v>
      </c>
      <c r="R197">
        <v>88</v>
      </c>
      <c r="S197">
        <v>62</v>
      </c>
      <c r="T197">
        <f>INDEX(Sheet1!C$2:'Sheet1'!C$569,MATCH($A197,Sheet1!$B$2:'Sheet1'!$B$569,0))</f>
        <v>1</v>
      </c>
      <c r="U197">
        <f>INDEX(Sheet1!D$2:'Sheet1'!D$569,MATCH($A197,Sheet1!$B$2:'Sheet1'!$B$569,0))</f>
        <v>1544951</v>
      </c>
      <c r="V197">
        <f>INDEX(Sheet2!C$2:'Sheet2'!C$569,MATCH($A197,Sheet2!$A$2:'Sheet2'!$A$531,0))</f>
        <v>22</v>
      </c>
      <c r="W197">
        <f>INDEX(Sheet2!G$2:'Sheet2'!G$569,MATCH($A197,Sheet2!$A$2:'Sheet2'!$A$531,0))</f>
        <v>17.600000000000001</v>
      </c>
      <c r="X197">
        <f>INDEX(Sheet2!M$2:'Sheet2'!M$569,MATCH($A197,Sheet2!$A$2:'Sheet2'!$A$531,0))</f>
        <v>0</v>
      </c>
      <c r="Y197">
        <f>ROUND(INDEX(Sheet2!Q$2:'Sheet2'!Q$569,MATCH($A197,Sheet2!$A$2:'Sheet2'!$A$531,0)),0)-1</f>
        <v>79</v>
      </c>
      <c r="Z197">
        <f>ROUND(INDEX(Sheet2!K$2:'Sheet2'!K$569,MATCH($A197,Sheet2!$A$2:'Sheet2'!$A$531,0)),0)</f>
        <v>56</v>
      </c>
      <c r="AA197">
        <f t="shared" si="63"/>
        <v>88</v>
      </c>
      <c r="AB197">
        <f>ROUND(INDEX(Sheet2!H$2:'Sheet2'!H$569,MATCH($A197,Sheet2!$A$2:'Sheet2'!$A$531,0)),0)</f>
        <v>9</v>
      </c>
      <c r="AC197">
        <f t="shared" si="64"/>
        <v>67</v>
      </c>
      <c r="AD197">
        <f t="shared" si="65"/>
        <v>78</v>
      </c>
      <c r="AE197">
        <f t="shared" si="66"/>
        <v>78</v>
      </c>
      <c r="AF197">
        <f t="shared" si="67"/>
        <v>0</v>
      </c>
      <c r="AG197">
        <f t="shared" si="78"/>
        <v>6</v>
      </c>
      <c r="AH197">
        <f t="shared" si="68"/>
        <v>6</v>
      </c>
      <c r="AI197">
        <f t="shared" si="69"/>
        <v>6</v>
      </c>
      <c r="AJ197">
        <f t="shared" si="70"/>
        <v>84</v>
      </c>
      <c r="AK197">
        <f t="shared" si="71"/>
        <v>72</v>
      </c>
      <c r="AL197">
        <f t="shared" ca="1" si="72"/>
        <v>67.333333333333329</v>
      </c>
      <c r="AM197">
        <f t="shared" ca="1" si="73"/>
        <v>-10.666666666666671</v>
      </c>
      <c r="AN197">
        <f>ROUND(INDEX(Sheet2!T$2:'Sheet2'!T$569,MATCH($A197,Sheet2!$A$2:'Sheet2'!$A$531,0)),0)</f>
        <v>6</v>
      </c>
      <c r="AO197">
        <f t="shared" si="74"/>
        <v>67</v>
      </c>
      <c r="AP197">
        <f t="shared" si="75"/>
        <v>67</v>
      </c>
      <c r="AQ197">
        <f>INDEX(Sheet2!N$2:'Sheet2'!N$569,MATCH($A197,Sheet2!$A$2:'Sheet2'!$A$531,0))</f>
        <v>0</v>
      </c>
      <c r="AR197">
        <f t="shared" si="76"/>
        <v>0</v>
      </c>
      <c r="AS197">
        <f t="shared" si="79"/>
        <v>7</v>
      </c>
      <c r="AT197">
        <f t="shared" ca="1" si="77"/>
        <v>42</v>
      </c>
      <c r="AU197">
        <f t="shared" ca="1" si="80"/>
        <v>46</v>
      </c>
      <c r="AV197">
        <f t="shared" ca="1" si="81"/>
        <v>46</v>
      </c>
      <c r="AW197">
        <f t="shared" ca="1" si="82"/>
        <v>46</v>
      </c>
      <c r="AX197">
        <f t="shared" ca="1" si="83"/>
        <v>46</v>
      </c>
    </row>
    <row r="198" spans="1:50" x14ac:dyDescent="0.3">
      <c r="A198" t="s">
        <v>117</v>
      </c>
      <c r="B198">
        <v>0</v>
      </c>
      <c r="C198" t="s">
        <v>3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78</v>
      </c>
      <c r="P198">
        <v>78</v>
      </c>
      <c r="Q198">
        <v>78</v>
      </c>
      <c r="R198">
        <v>52</v>
      </c>
      <c r="S198">
        <v>78</v>
      </c>
      <c r="T198">
        <f>INDEX(Sheet1!C$2:'Sheet1'!C$569,MATCH($A198,Sheet1!$B$2:'Sheet1'!$B$569,0))</f>
        <v>1</v>
      </c>
      <c r="U198">
        <f>INDEX(Sheet1!D$2:'Sheet1'!D$569,MATCH($A198,Sheet1!$B$2:'Sheet1'!$B$569,0))</f>
        <v>3710850</v>
      </c>
      <c r="V198">
        <f>INDEX(Sheet2!C$2:'Sheet2'!C$569,MATCH($A198,Sheet2!$A$2:'Sheet2'!$A$531,0))</f>
        <v>34</v>
      </c>
      <c r="W198">
        <f>INDEX(Sheet2!G$2:'Sheet2'!G$569,MATCH($A198,Sheet2!$A$2:'Sheet2'!$A$531,0))</f>
        <v>19.8</v>
      </c>
      <c r="X198">
        <f>INDEX(Sheet2!M$2:'Sheet2'!M$569,MATCH($A198,Sheet2!$A$2:'Sheet2'!$A$531,0))</f>
        <v>3.4</v>
      </c>
      <c r="Y198">
        <f>ROUND(INDEX(Sheet2!Q$2:'Sheet2'!Q$569,MATCH($A198,Sheet2!$A$2:'Sheet2'!$A$531,0)),0)-1</f>
        <v>70</v>
      </c>
      <c r="Z198">
        <f>ROUND(INDEX(Sheet2!K$2:'Sheet2'!K$569,MATCH($A198,Sheet2!$A$2:'Sheet2'!$A$531,0)),0)</f>
        <v>42</v>
      </c>
      <c r="AA198">
        <f t="shared" si="63"/>
        <v>72</v>
      </c>
      <c r="AB198">
        <f>ROUND(INDEX(Sheet2!H$2:'Sheet2'!H$569,MATCH($A198,Sheet2!$A$2:'Sheet2'!$A$531,0)),0)</f>
        <v>11</v>
      </c>
      <c r="AC198">
        <f t="shared" si="64"/>
        <v>72</v>
      </c>
      <c r="AD198">
        <f t="shared" si="65"/>
        <v>74</v>
      </c>
      <c r="AE198">
        <f t="shared" si="66"/>
        <v>82</v>
      </c>
      <c r="AF198">
        <f t="shared" si="67"/>
        <v>-4</v>
      </c>
      <c r="AG198">
        <f t="shared" si="78"/>
        <v>2</v>
      </c>
      <c r="AH198">
        <f t="shared" si="68"/>
        <v>2</v>
      </c>
      <c r="AI198">
        <f t="shared" si="69"/>
        <v>2</v>
      </c>
      <c r="AJ198">
        <f t="shared" si="70"/>
        <v>80</v>
      </c>
      <c r="AK198">
        <f t="shared" si="71"/>
        <v>76</v>
      </c>
      <c r="AL198">
        <f t="shared" ca="1" si="72"/>
        <v>74</v>
      </c>
      <c r="AM198">
        <f t="shared" ca="1" si="73"/>
        <v>-4</v>
      </c>
      <c r="AN198">
        <f>ROUND(INDEX(Sheet2!T$2:'Sheet2'!T$569,MATCH($A198,Sheet2!$A$2:'Sheet2'!$A$531,0)),0)</f>
        <v>3</v>
      </c>
      <c r="AO198">
        <f t="shared" si="74"/>
        <v>54</v>
      </c>
      <c r="AP198">
        <f t="shared" si="75"/>
        <v>54</v>
      </c>
      <c r="AQ198">
        <f>INDEX(Sheet2!N$2:'Sheet2'!N$569,MATCH($A198,Sheet2!$A$2:'Sheet2'!$A$531,0))</f>
        <v>29.7</v>
      </c>
      <c r="AR198">
        <f t="shared" si="76"/>
        <v>59.4</v>
      </c>
      <c r="AS198">
        <f t="shared" si="79"/>
        <v>66.400000000000006</v>
      </c>
      <c r="AT198">
        <f t="shared" ca="1" si="77"/>
        <v>78</v>
      </c>
      <c r="AU198">
        <f t="shared" ca="1" si="80"/>
        <v>66</v>
      </c>
      <c r="AV198">
        <f t="shared" ca="1" si="81"/>
        <v>66</v>
      </c>
      <c r="AW198">
        <f t="shared" ca="1" si="82"/>
        <v>66</v>
      </c>
      <c r="AX198">
        <f t="shared" ca="1" si="83"/>
        <v>66</v>
      </c>
    </row>
    <row r="199" spans="1:50" x14ac:dyDescent="0.3">
      <c r="A199" t="s">
        <v>415</v>
      </c>
      <c r="B199">
        <v>1</v>
      </c>
      <c r="C199" t="s">
        <v>3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53</v>
      </c>
      <c r="S199">
        <v>80</v>
      </c>
      <c r="T199">
        <f>INDEX(Sheet1!C$2:'Sheet1'!C$569,MATCH($A199,Sheet1!$B$2:'Sheet1'!$B$569,0))</f>
        <v>1</v>
      </c>
      <c r="U199">
        <f>INDEX(Sheet1!D$2:'Sheet1'!D$569,MATCH($A199,Sheet1!$B$2:'Sheet1'!$B$569,0))</f>
        <v>12250000</v>
      </c>
      <c r="V199" t="e">
        <f>INDEX(Sheet2!C$2:'Sheet2'!C$569,MATCH($A199,Sheet2!$A$2:'Sheet2'!$A$531,0))</f>
        <v>#N/A</v>
      </c>
      <c r="W199" t="e">
        <f>INDEX(Sheet2!G$2:'Sheet2'!G$569,MATCH($A199,Sheet2!$A$2:'Sheet2'!$A$531,0))</f>
        <v>#N/A</v>
      </c>
      <c r="X199" t="e">
        <f>INDEX(Sheet2!M$2:'Sheet2'!M$569,MATCH($A199,Sheet2!$A$2:'Sheet2'!$A$531,0))</f>
        <v>#N/A</v>
      </c>
      <c r="Y199" t="e">
        <f>ROUND(INDEX(Sheet2!Q$2:'Sheet2'!Q$569,MATCH($A199,Sheet2!$A$2:'Sheet2'!$A$531,0)),0)-1</f>
        <v>#N/A</v>
      </c>
      <c r="Z199" t="e">
        <f>ROUND(INDEX(Sheet2!K$2:'Sheet2'!K$569,MATCH($A199,Sheet2!$A$2:'Sheet2'!$A$531,0)),0)</f>
        <v>#N/A</v>
      </c>
      <c r="AA199" t="e">
        <f t="shared" si="63"/>
        <v>#N/A</v>
      </c>
      <c r="AB199" t="e">
        <f>ROUND(INDEX(Sheet2!H$2:'Sheet2'!H$569,MATCH($A199,Sheet2!$A$2:'Sheet2'!$A$531,0)),0)</f>
        <v>#N/A</v>
      </c>
      <c r="AC199" t="e">
        <f t="shared" si="64"/>
        <v>#N/A</v>
      </c>
      <c r="AD199" t="e">
        <f t="shared" si="65"/>
        <v>#N/A</v>
      </c>
      <c r="AE199" t="e">
        <f t="shared" si="66"/>
        <v>#N/A</v>
      </c>
      <c r="AF199" t="e">
        <f t="shared" si="67"/>
        <v>#N/A</v>
      </c>
      <c r="AG199" t="e">
        <f t="shared" si="78"/>
        <v>#N/A</v>
      </c>
      <c r="AH199" t="e">
        <f t="shared" si="68"/>
        <v>#N/A</v>
      </c>
      <c r="AI199" t="e">
        <f t="shared" si="69"/>
        <v>#N/A</v>
      </c>
      <c r="AJ199" t="e">
        <f t="shared" si="70"/>
        <v>#N/A</v>
      </c>
      <c r="AK199" t="e">
        <f t="shared" si="71"/>
        <v>#N/A</v>
      </c>
      <c r="AL199" t="e">
        <f t="shared" ca="1" si="72"/>
        <v>#N/A</v>
      </c>
      <c r="AM199" t="e">
        <f t="shared" ca="1" si="73"/>
        <v>#N/A</v>
      </c>
      <c r="AN199" t="e">
        <f>ROUND(INDEX(Sheet2!T$2:'Sheet2'!T$569,MATCH($A199,Sheet2!$A$2:'Sheet2'!$A$531,0)),0)</f>
        <v>#N/A</v>
      </c>
      <c r="AO199" t="e">
        <f t="shared" si="74"/>
        <v>#N/A</v>
      </c>
      <c r="AP199" t="e">
        <f t="shared" si="75"/>
        <v>#N/A</v>
      </c>
      <c r="AQ199" t="e">
        <f>INDEX(Sheet2!N$2:'Sheet2'!N$569,MATCH($A199,Sheet2!$A$2:'Sheet2'!$A$531,0))</f>
        <v>#N/A</v>
      </c>
      <c r="AR199" t="e">
        <f t="shared" si="76"/>
        <v>#N/A</v>
      </c>
      <c r="AS199" t="e">
        <f t="shared" si="79"/>
        <v>#N/A</v>
      </c>
      <c r="AT199" t="e">
        <f t="shared" ca="1" si="77"/>
        <v>#N/A</v>
      </c>
      <c r="AU199" t="e">
        <f t="shared" ca="1" si="80"/>
        <v>#N/A</v>
      </c>
      <c r="AV199" t="e">
        <f t="shared" ca="1" si="81"/>
        <v>#N/A</v>
      </c>
      <c r="AW199">
        <f t="shared" ca="1" si="82"/>
        <v>80</v>
      </c>
      <c r="AX199">
        <f t="shared" ca="1" si="83"/>
        <v>80</v>
      </c>
    </row>
    <row r="200" spans="1:50" x14ac:dyDescent="0.3">
      <c r="A200" t="s">
        <v>64</v>
      </c>
      <c r="B200">
        <v>1</v>
      </c>
      <c r="C200" t="s">
        <v>3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67</v>
      </c>
      <c r="P200">
        <v>67</v>
      </c>
      <c r="Q200">
        <v>67</v>
      </c>
      <c r="R200">
        <v>49</v>
      </c>
      <c r="S200">
        <v>67</v>
      </c>
      <c r="T200" t="e">
        <f>INDEX(Sheet1!C$2:'Sheet1'!C$569,MATCH($A200,Sheet1!$B$2:'Sheet1'!$B$569,0))</f>
        <v>#N/A</v>
      </c>
      <c r="U200" t="e">
        <f>INDEX(Sheet1!D$2:'Sheet1'!D$569,MATCH($A200,Sheet1!$B$2:'Sheet1'!$B$569,0))</f>
        <v>#N/A</v>
      </c>
      <c r="V200">
        <f>INDEX(Sheet2!C$2:'Sheet2'!C$569,MATCH($A200,Sheet2!$A$2:'Sheet2'!$A$531,0))</f>
        <v>23</v>
      </c>
      <c r="W200">
        <f>INDEX(Sheet2!G$2:'Sheet2'!G$569,MATCH($A200,Sheet2!$A$2:'Sheet2'!$A$531,0))</f>
        <v>8.4</v>
      </c>
      <c r="X200">
        <f>INDEX(Sheet2!M$2:'Sheet2'!M$569,MATCH($A200,Sheet2!$A$2:'Sheet2'!$A$531,0))</f>
        <v>2</v>
      </c>
      <c r="Y200">
        <f>ROUND(INDEX(Sheet2!Q$2:'Sheet2'!Q$569,MATCH($A200,Sheet2!$A$2:'Sheet2'!$A$531,0)),0)-1</f>
        <v>-1</v>
      </c>
      <c r="Z200">
        <f>ROUND(INDEX(Sheet2!K$2:'Sheet2'!K$569,MATCH($A200,Sheet2!$A$2:'Sheet2'!$A$531,0)),0)</f>
        <v>33</v>
      </c>
      <c r="AA200">
        <f t="shared" si="63"/>
        <v>61</v>
      </c>
      <c r="AB200">
        <f>ROUND(INDEX(Sheet2!H$2:'Sheet2'!H$569,MATCH($A200,Sheet2!$A$2:'Sheet2'!$A$531,0)),0)</f>
        <v>3</v>
      </c>
      <c r="AC200">
        <f t="shared" si="64"/>
        <v>49</v>
      </c>
      <c r="AD200">
        <f t="shared" si="65"/>
        <v>59</v>
      </c>
      <c r="AE200">
        <f t="shared" si="66"/>
        <v>75</v>
      </c>
      <c r="AF200">
        <f t="shared" si="67"/>
        <v>-8</v>
      </c>
      <c r="AG200">
        <f t="shared" si="78"/>
        <v>-2</v>
      </c>
      <c r="AH200">
        <f t="shared" si="68"/>
        <v>-2</v>
      </c>
      <c r="AI200">
        <f t="shared" si="69"/>
        <v>-2</v>
      </c>
      <c r="AJ200">
        <f t="shared" si="70"/>
        <v>65</v>
      </c>
      <c r="AK200">
        <f t="shared" si="71"/>
        <v>69</v>
      </c>
      <c r="AL200">
        <f t="shared" ca="1" si="72"/>
        <v>47</v>
      </c>
      <c r="AM200">
        <f t="shared" ca="1" si="73"/>
        <v>-20</v>
      </c>
      <c r="AN200">
        <f>ROUND(INDEX(Sheet2!T$2:'Sheet2'!T$569,MATCH($A200,Sheet2!$A$2:'Sheet2'!$A$531,0)),0)</f>
        <v>2</v>
      </c>
      <c r="AO200">
        <f t="shared" si="74"/>
        <v>49</v>
      </c>
      <c r="AP200">
        <f t="shared" si="75"/>
        <v>49</v>
      </c>
      <c r="AQ200">
        <f>INDEX(Sheet2!N$2:'Sheet2'!N$569,MATCH($A200,Sheet2!$A$2:'Sheet2'!$A$531,0))</f>
        <v>0</v>
      </c>
      <c r="AR200">
        <f t="shared" si="76"/>
        <v>0</v>
      </c>
      <c r="AS200">
        <f t="shared" si="79"/>
        <v>7</v>
      </c>
      <c r="AT200">
        <f t="shared" ca="1" si="77"/>
        <v>67</v>
      </c>
      <c r="AU200">
        <f t="shared" ca="1" si="80"/>
        <v>7</v>
      </c>
      <c r="AV200">
        <f t="shared" ca="1" si="81"/>
        <v>7</v>
      </c>
      <c r="AW200">
        <f t="shared" ca="1" si="82"/>
        <v>7</v>
      </c>
      <c r="AX200">
        <f t="shared" ca="1" si="83"/>
        <v>40</v>
      </c>
    </row>
    <row r="201" spans="1:50" x14ac:dyDescent="0.3">
      <c r="A201" t="s">
        <v>102</v>
      </c>
      <c r="B201">
        <v>1</v>
      </c>
      <c r="C201" t="s">
        <v>3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51</v>
      </c>
      <c r="S201">
        <v>75</v>
      </c>
      <c r="T201">
        <f>INDEX(Sheet1!C$2:'Sheet1'!C$569,MATCH($A201,Sheet1!$B$2:'Sheet1'!$B$569,0))</f>
        <v>2</v>
      </c>
      <c r="U201">
        <f>INDEX(Sheet1!D$2:'Sheet1'!D$569,MATCH($A201,Sheet1!$B$2:'Sheet1'!$B$569,0))</f>
        <v>9295000</v>
      </c>
      <c r="V201" t="e">
        <f>INDEX(Sheet2!C$2:'Sheet2'!C$569,MATCH($A201,Sheet2!$A$2:'Sheet2'!$A$531,0))</f>
        <v>#N/A</v>
      </c>
      <c r="W201" t="e">
        <f>INDEX(Sheet2!G$2:'Sheet2'!G$569,MATCH($A201,Sheet2!$A$2:'Sheet2'!$A$531,0))</f>
        <v>#N/A</v>
      </c>
      <c r="X201" t="e">
        <f>INDEX(Sheet2!M$2:'Sheet2'!M$569,MATCH($A201,Sheet2!$A$2:'Sheet2'!$A$531,0))</f>
        <v>#N/A</v>
      </c>
      <c r="Y201" t="e">
        <f>ROUND(INDEX(Sheet2!Q$2:'Sheet2'!Q$569,MATCH($A201,Sheet2!$A$2:'Sheet2'!$A$531,0)),0)-1</f>
        <v>#N/A</v>
      </c>
      <c r="Z201" t="e">
        <f>ROUND(INDEX(Sheet2!K$2:'Sheet2'!K$569,MATCH($A201,Sheet2!$A$2:'Sheet2'!$A$531,0)),0)</f>
        <v>#N/A</v>
      </c>
      <c r="AA201" t="e">
        <f t="shared" si="63"/>
        <v>#N/A</v>
      </c>
      <c r="AB201" t="e">
        <f>ROUND(INDEX(Sheet2!H$2:'Sheet2'!H$569,MATCH($A201,Sheet2!$A$2:'Sheet2'!$A$531,0)),0)</f>
        <v>#N/A</v>
      </c>
      <c r="AC201" t="e">
        <f t="shared" si="64"/>
        <v>#N/A</v>
      </c>
      <c r="AD201" t="e">
        <f t="shared" si="65"/>
        <v>#N/A</v>
      </c>
      <c r="AE201" t="e">
        <f t="shared" si="66"/>
        <v>#N/A</v>
      </c>
      <c r="AF201" t="e">
        <f t="shared" si="67"/>
        <v>#N/A</v>
      </c>
      <c r="AG201" t="e">
        <f t="shared" si="78"/>
        <v>#N/A</v>
      </c>
      <c r="AH201" t="e">
        <f t="shared" si="68"/>
        <v>#N/A</v>
      </c>
      <c r="AI201" t="e">
        <f t="shared" si="69"/>
        <v>#N/A</v>
      </c>
      <c r="AJ201" t="e">
        <f t="shared" si="70"/>
        <v>#N/A</v>
      </c>
      <c r="AK201" t="e">
        <f t="shared" si="71"/>
        <v>#N/A</v>
      </c>
      <c r="AL201" t="e">
        <f t="shared" ca="1" si="72"/>
        <v>#N/A</v>
      </c>
      <c r="AM201" t="e">
        <f t="shared" ca="1" si="73"/>
        <v>#N/A</v>
      </c>
      <c r="AN201" t="e">
        <f>ROUND(INDEX(Sheet2!T$2:'Sheet2'!T$569,MATCH($A201,Sheet2!$A$2:'Sheet2'!$A$531,0)),0)</f>
        <v>#N/A</v>
      </c>
      <c r="AO201" t="e">
        <f t="shared" si="74"/>
        <v>#N/A</v>
      </c>
      <c r="AP201" t="e">
        <f t="shared" si="75"/>
        <v>#N/A</v>
      </c>
      <c r="AQ201" t="e">
        <f>INDEX(Sheet2!N$2:'Sheet2'!N$569,MATCH($A201,Sheet2!$A$2:'Sheet2'!$A$531,0))</f>
        <v>#N/A</v>
      </c>
      <c r="AR201" t="e">
        <f t="shared" si="76"/>
        <v>#N/A</v>
      </c>
      <c r="AS201" t="e">
        <f t="shared" si="79"/>
        <v>#N/A</v>
      </c>
      <c r="AT201" t="e">
        <f t="shared" ca="1" si="77"/>
        <v>#N/A</v>
      </c>
      <c r="AU201" t="e">
        <f t="shared" ca="1" si="80"/>
        <v>#N/A</v>
      </c>
      <c r="AV201" t="e">
        <f t="shared" ca="1" si="81"/>
        <v>#N/A</v>
      </c>
      <c r="AW201">
        <f t="shared" ca="1" si="82"/>
        <v>75</v>
      </c>
      <c r="AX201">
        <f t="shared" ca="1" si="83"/>
        <v>75</v>
      </c>
    </row>
    <row r="202" spans="1:50" x14ac:dyDescent="0.3">
      <c r="A202" t="s">
        <v>529</v>
      </c>
      <c r="B202">
        <v>3</v>
      </c>
      <c r="C202" t="s">
        <v>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79</v>
      </c>
      <c r="P202">
        <v>79</v>
      </c>
      <c r="Q202">
        <v>63</v>
      </c>
      <c r="R202">
        <v>84</v>
      </c>
      <c r="S202">
        <v>66</v>
      </c>
      <c r="T202">
        <f>INDEX(Sheet1!C$2:'Sheet1'!C$569,MATCH($A202,Sheet1!$B$2:'Sheet1'!$B$569,0))</f>
        <v>2</v>
      </c>
      <c r="U202">
        <f>INDEX(Sheet1!D$2:'Sheet1'!D$569,MATCH($A202,Sheet1!$B$2:'Sheet1'!$B$569,0))</f>
        <v>10000000</v>
      </c>
      <c r="V202">
        <f>INDEX(Sheet2!C$2:'Sheet2'!C$569,MATCH($A202,Sheet2!$A$2:'Sheet2'!$A$531,0))</f>
        <v>24</v>
      </c>
      <c r="W202">
        <f>INDEX(Sheet2!G$2:'Sheet2'!G$569,MATCH($A202,Sheet2!$A$2:'Sheet2'!$A$531,0))</f>
        <v>26.9</v>
      </c>
      <c r="X202">
        <f>INDEX(Sheet2!M$2:'Sheet2'!M$569,MATCH($A202,Sheet2!$A$2:'Sheet2'!$A$531,0))</f>
        <v>3</v>
      </c>
      <c r="Y202">
        <f>ROUND(INDEX(Sheet2!Q$2:'Sheet2'!Q$569,MATCH($A202,Sheet2!$A$2:'Sheet2'!$A$531,0)),0)-1</f>
        <v>70</v>
      </c>
      <c r="Z202">
        <f>ROUND(INDEX(Sheet2!K$2:'Sheet2'!K$569,MATCH($A202,Sheet2!$A$2:'Sheet2'!$A$531,0)),0)</f>
        <v>49</v>
      </c>
      <c r="AA202">
        <f t="shared" si="63"/>
        <v>80</v>
      </c>
      <c r="AB202">
        <f>ROUND(INDEX(Sheet2!H$2:'Sheet2'!H$569,MATCH($A202,Sheet2!$A$2:'Sheet2'!$A$531,0)),0)</f>
        <v>15</v>
      </c>
      <c r="AC202">
        <f t="shared" si="64"/>
        <v>84</v>
      </c>
      <c r="AD202">
        <f t="shared" si="65"/>
        <v>81</v>
      </c>
      <c r="AE202">
        <f t="shared" si="66"/>
        <v>77</v>
      </c>
      <c r="AF202">
        <f t="shared" si="67"/>
        <v>2</v>
      </c>
      <c r="AG202">
        <f t="shared" si="78"/>
        <v>8</v>
      </c>
      <c r="AH202">
        <f t="shared" si="68"/>
        <v>8</v>
      </c>
      <c r="AI202">
        <f t="shared" si="69"/>
        <v>8</v>
      </c>
      <c r="AJ202">
        <f t="shared" si="70"/>
        <v>87</v>
      </c>
      <c r="AK202">
        <f t="shared" si="71"/>
        <v>71</v>
      </c>
      <c r="AL202">
        <f t="shared" ca="1" si="72"/>
        <v>76</v>
      </c>
      <c r="AM202">
        <f t="shared" ca="1" si="73"/>
        <v>-3</v>
      </c>
      <c r="AN202">
        <f>ROUND(INDEX(Sheet2!T$2:'Sheet2'!T$569,MATCH($A202,Sheet2!$A$2:'Sheet2'!$A$531,0)),0)</f>
        <v>7</v>
      </c>
      <c r="AO202">
        <f t="shared" si="74"/>
        <v>72</v>
      </c>
      <c r="AP202">
        <f t="shared" si="75"/>
        <v>72</v>
      </c>
      <c r="AQ202">
        <f>INDEX(Sheet2!N$2:'Sheet2'!N$569,MATCH($A202,Sheet2!$A$2:'Sheet2'!$A$531,0))</f>
        <v>31.3</v>
      </c>
      <c r="AR202">
        <f t="shared" si="76"/>
        <v>62.6</v>
      </c>
      <c r="AS202">
        <f t="shared" si="79"/>
        <v>69.599999999999994</v>
      </c>
      <c r="AT202">
        <f t="shared" ca="1" si="77"/>
        <v>63</v>
      </c>
      <c r="AU202">
        <f t="shared" ca="1" si="80"/>
        <v>70</v>
      </c>
      <c r="AV202">
        <f t="shared" ca="1" si="81"/>
        <v>70</v>
      </c>
      <c r="AW202">
        <f t="shared" ca="1" si="82"/>
        <v>70</v>
      </c>
      <c r="AX202">
        <f t="shared" ca="1" si="83"/>
        <v>70</v>
      </c>
    </row>
    <row r="203" spans="1:50" x14ac:dyDescent="0.3">
      <c r="A203" t="s">
        <v>182</v>
      </c>
      <c r="B203">
        <v>2</v>
      </c>
      <c r="C203" t="s">
        <v>3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71</v>
      </c>
      <c r="P203">
        <v>71</v>
      </c>
      <c r="Q203">
        <v>66</v>
      </c>
      <c r="R203">
        <v>65</v>
      </c>
      <c r="S203">
        <v>66</v>
      </c>
      <c r="T203">
        <f>INDEX(Sheet1!C$2:'Sheet1'!C$569,MATCH($A203,Sheet1!$B$2:'Sheet1'!$B$569,0))</f>
        <v>4</v>
      </c>
      <c r="U203">
        <f>INDEX(Sheet1!D$2:'Sheet1'!D$569,MATCH($A203,Sheet1!$B$2:'Sheet1'!$B$569,0))</f>
        <v>892530</v>
      </c>
      <c r="V203">
        <f>INDEX(Sheet2!C$2:'Sheet2'!C$569,MATCH($A203,Sheet2!$A$2:'Sheet2'!$A$531,0))</f>
        <v>21</v>
      </c>
      <c r="W203">
        <f>INDEX(Sheet2!G$2:'Sheet2'!G$569,MATCH($A203,Sheet2!$A$2:'Sheet2'!$A$531,0))</f>
        <v>6.8</v>
      </c>
      <c r="X203">
        <f>INDEX(Sheet2!M$2:'Sheet2'!M$569,MATCH($A203,Sheet2!$A$2:'Sheet2'!$A$531,0))</f>
        <v>0.5</v>
      </c>
      <c r="Y203">
        <f>ROUND(INDEX(Sheet2!Q$2:'Sheet2'!Q$569,MATCH($A203,Sheet2!$A$2:'Sheet2'!$A$531,0)),0)-1</f>
        <v>-1</v>
      </c>
      <c r="Z203">
        <f>ROUND(INDEX(Sheet2!K$2:'Sheet2'!K$569,MATCH($A203,Sheet2!$A$2:'Sheet2'!$A$531,0)),0)</f>
        <v>34</v>
      </c>
      <c r="AA203">
        <f t="shared" si="63"/>
        <v>62</v>
      </c>
      <c r="AB203">
        <f>ROUND(INDEX(Sheet2!H$2:'Sheet2'!H$569,MATCH($A203,Sheet2!$A$2:'Sheet2'!$A$531,0)),0)</f>
        <v>1</v>
      </c>
      <c r="AC203">
        <f t="shared" si="64"/>
        <v>43</v>
      </c>
      <c r="AD203">
        <f t="shared" si="65"/>
        <v>59</v>
      </c>
      <c r="AE203">
        <f t="shared" si="66"/>
        <v>83</v>
      </c>
      <c r="AF203">
        <f t="shared" si="67"/>
        <v>-12</v>
      </c>
      <c r="AG203">
        <f t="shared" si="78"/>
        <v>-6</v>
      </c>
      <c r="AH203">
        <f t="shared" si="68"/>
        <v>-6</v>
      </c>
      <c r="AI203">
        <f t="shared" si="69"/>
        <v>-6</v>
      </c>
      <c r="AJ203">
        <f t="shared" si="70"/>
        <v>65</v>
      </c>
      <c r="AK203">
        <f t="shared" si="71"/>
        <v>77</v>
      </c>
      <c r="AL203">
        <f t="shared" ca="1" si="72"/>
        <v>62</v>
      </c>
      <c r="AM203">
        <f t="shared" ca="1" si="73"/>
        <v>-9</v>
      </c>
      <c r="AN203">
        <f>ROUND(INDEX(Sheet2!T$2:'Sheet2'!T$569,MATCH($A203,Sheet2!$A$2:'Sheet2'!$A$531,0)),0)</f>
        <v>1</v>
      </c>
      <c r="AO203">
        <f t="shared" si="74"/>
        <v>45</v>
      </c>
      <c r="AP203">
        <f t="shared" si="75"/>
        <v>45</v>
      </c>
      <c r="AQ203">
        <f>INDEX(Sheet2!N$2:'Sheet2'!N$569,MATCH($A203,Sheet2!$A$2:'Sheet2'!$A$531,0))</f>
        <v>26.7</v>
      </c>
      <c r="AR203">
        <f t="shared" si="76"/>
        <v>53.4</v>
      </c>
      <c r="AS203">
        <f t="shared" si="79"/>
        <v>60.4</v>
      </c>
      <c r="AT203">
        <f t="shared" ca="1" si="77"/>
        <v>48</v>
      </c>
      <c r="AU203">
        <f t="shared" ca="1" si="80"/>
        <v>44</v>
      </c>
      <c r="AV203">
        <f t="shared" ca="1" si="81"/>
        <v>44</v>
      </c>
      <c r="AW203">
        <f t="shared" ca="1" si="82"/>
        <v>44</v>
      </c>
      <c r="AX203">
        <f t="shared" ca="1" si="83"/>
        <v>44</v>
      </c>
    </row>
    <row r="204" spans="1:50" x14ac:dyDescent="0.3">
      <c r="A204" t="s">
        <v>497</v>
      </c>
      <c r="B204">
        <v>2</v>
      </c>
      <c r="C204" t="s">
        <v>3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76</v>
      </c>
      <c r="P204">
        <v>76</v>
      </c>
      <c r="Q204">
        <v>70</v>
      </c>
      <c r="R204">
        <v>67</v>
      </c>
      <c r="S204">
        <v>70</v>
      </c>
      <c r="T204">
        <f>INDEX(Sheet1!C$2:'Sheet1'!C$569,MATCH($A204,Sheet1!$B$2:'Sheet1'!$B$569,0))</f>
        <v>2</v>
      </c>
      <c r="U204">
        <f>INDEX(Sheet1!D$2:'Sheet1'!D$569,MATCH($A204,Sheet1!$B$2:'Sheet1'!$B$569,0))</f>
        <v>7560679</v>
      </c>
      <c r="V204">
        <f>INDEX(Sheet2!C$2:'Sheet2'!C$569,MATCH($A204,Sheet2!$A$2:'Sheet2'!$A$531,0))</f>
        <v>28</v>
      </c>
      <c r="W204">
        <f>INDEX(Sheet2!G$2:'Sheet2'!G$569,MATCH($A204,Sheet2!$A$2:'Sheet2'!$A$531,0))</f>
        <v>27.1</v>
      </c>
      <c r="X204">
        <f>INDEX(Sheet2!M$2:'Sheet2'!M$569,MATCH($A204,Sheet2!$A$2:'Sheet2'!$A$531,0))</f>
        <v>6.5</v>
      </c>
      <c r="Y204">
        <f>ROUND(INDEX(Sheet2!Q$2:'Sheet2'!Q$569,MATCH($A204,Sheet2!$A$2:'Sheet2'!$A$531,0)),0)-1</f>
        <v>71</v>
      </c>
      <c r="Z204">
        <f>ROUND(INDEX(Sheet2!K$2:'Sheet2'!K$569,MATCH($A204,Sheet2!$A$2:'Sheet2'!$A$531,0)),0)</f>
        <v>40</v>
      </c>
      <c r="AA204">
        <f t="shared" si="63"/>
        <v>70</v>
      </c>
      <c r="AB204">
        <f>ROUND(INDEX(Sheet2!H$2:'Sheet2'!H$569,MATCH($A204,Sheet2!$A$2:'Sheet2'!$A$531,0)),0)</f>
        <v>12</v>
      </c>
      <c r="AC204">
        <f t="shared" si="64"/>
        <v>75</v>
      </c>
      <c r="AD204">
        <f t="shared" si="65"/>
        <v>74</v>
      </c>
      <c r="AE204">
        <f t="shared" si="66"/>
        <v>78</v>
      </c>
      <c r="AF204">
        <f t="shared" si="67"/>
        <v>-2</v>
      </c>
      <c r="AG204">
        <f t="shared" si="78"/>
        <v>4</v>
      </c>
      <c r="AH204">
        <f t="shared" si="68"/>
        <v>4</v>
      </c>
      <c r="AI204">
        <f t="shared" si="69"/>
        <v>4</v>
      </c>
      <c r="AJ204">
        <f t="shared" si="70"/>
        <v>80</v>
      </c>
      <c r="AK204">
        <f t="shared" si="71"/>
        <v>72</v>
      </c>
      <c r="AL204">
        <f t="shared" ca="1" si="72"/>
        <v>75</v>
      </c>
      <c r="AM204">
        <f t="shared" ca="1" si="73"/>
        <v>-1</v>
      </c>
      <c r="AN204">
        <f>ROUND(INDEX(Sheet2!T$2:'Sheet2'!T$569,MATCH($A204,Sheet2!$A$2:'Sheet2'!$A$531,0)),0)</f>
        <v>5</v>
      </c>
      <c r="AO204">
        <f t="shared" si="74"/>
        <v>63</v>
      </c>
      <c r="AP204">
        <f t="shared" si="75"/>
        <v>63</v>
      </c>
      <c r="AQ204">
        <f>INDEX(Sheet2!N$2:'Sheet2'!N$569,MATCH($A204,Sheet2!$A$2:'Sheet2'!$A$531,0))</f>
        <v>33.1</v>
      </c>
      <c r="AR204">
        <f t="shared" si="76"/>
        <v>66.2</v>
      </c>
      <c r="AS204">
        <f t="shared" si="79"/>
        <v>73.2</v>
      </c>
      <c r="AT204">
        <f t="shared" ca="1" si="77"/>
        <v>70</v>
      </c>
      <c r="AU204">
        <f t="shared" ca="1" si="80"/>
        <v>73</v>
      </c>
      <c r="AV204">
        <f t="shared" ca="1" si="81"/>
        <v>73</v>
      </c>
      <c r="AW204">
        <f t="shared" ca="1" si="82"/>
        <v>73</v>
      </c>
      <c r="AX204">
        <f t="shared" ca="1" si="83"/>
        <v>73</v>
      </c>
    </row>
    <row r="205" spans="1:50" x14ac:dyDescent="0.3">
      <c r="A205" t="s">
        <v>341</v>
      </c>
      <c r="B205">
        <v>4</v>
      </c>
      <c r="C205" t="s">
        <v>3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77</v>
      </c>
      <c r="P205">
        <v>77</v>
      </c>
      <c r="Q205">
        <v>58</v>
      </c>
      <c r="R205">
        <v>88</v>
      </c>
      <c r="S205">
        <v>61</v>
      </c>
      <c r="T205">
        <f>INDEX(Sheet1!C$2:'Sheet1'!C$569,MATCH($A205,Sheet1!$B$2:'Sheet1'!$B$569,0))</f>
        <v>2</v>
      </c>
      <c r="U205">
        <f>INDEX(Sheet1!D$2:'Sheet1'!D$569,MATCH($A205,Sheet1!$B$2:'Sheet1'!$B$569,0))</f>
        <v>783503.5</v>
      </c>
      <c r="V205">
        <f>INDEX(Sheet2!C$2:'Sheet2'!C$569,MATCH($A205,Sheet2!$A$2:'Sheet2'!$A$531,0))</f>
        <v>23</v>
      </c>
      <c r="W205">
        <f>INDEX(Sheet2!G$2:'Sheet2'!G$569,MATCH($A205,Sheet2!$A$2:'Sheet2'!$A$531,0))</f>
        <v>15.8</v>
      </c>
      <c r="X205">
        <f>INDEX(Sheet2!M$2:'Sheet2'!M$569,MATCH($A205,Sheet2!$A$2:'Sheet2'!$A$531,0))</f>
        <v>0.1</v>
      </c>
      <c r="Y205">
        <f>ROUND(INDEX(Sheet2!Q$2:'Sheet2'!Q$569,MATCH($A205,Sheet2!$A$2:'Sheet2'!$A$531,0)),0)-1</f>
        <v>65</v>
      </c>
      <c r="Z205">
        <f>ROUND(INDEX(Sheet2!K$2:'Sheet2'!K$569,MATCH($A205,Sheet2!$A$2:'Sheet2'!$A$531,0)),0)</f>
        <v>59</v>
      </c>
      <c r="AA205">
        <f t="shared" si="63"/>
        <v>92</v>
      </c>
      <c r="AB205">
        <f>ROUND(INDEX(Sheet2!H$2:'Sheet2'!H$569,MATCH($A205,Sheet2!$A$2:'Sheet2'!$A$531,0)),0)</f>
        <v>8</v>
      </c>
      <c r="AC205">
        <f t="shared" si="64"/>
        <v>64</v>
      </c>
      <c r="AD205">
        <f t="shared" si="65"/>
        <v>78</v>
      </c>
      <c r="AE205">
        <f t="shared" si="66"/>
        <v>76</v>
      </c>
      <c r="AF205">
        <f t="shared" si="67"/>
        <v>1</v>
      </c>
      <c r="AG205">
        <f t="shared" si="78"/>
        <v>7</v>
      </c>
      <c r="AH205">
        <f t="shared" si="68"/>
        <v>7</v>
      </c>
      <c r="AI205">
        <f t="shared" si="69"/>
        <v>7</v>
      </c>
      <c r="AJ205">
        <f t="shared" si="70"/>
        <v>84</v>
      </c>
      <c r="AK205">
        <f t="shared" si="71"/>
        <v>70</v>
      </c>
      <c r="AL205">
        <f t="shared" ca="1" si="72"/>
        <v>66.333333333333329</v>
      </c>
      <c r="AM205">
        <f t="shared" ca="1" si="73"/>
        <v>-10.666666666666671</v>
      </c>
      <c r="AN205">
        <f>ROUND(INDEX(Sheet2!T$2:'Sheet2'!T$569,MATCH($A205,Sheet2!$A$2:'Sheet2'!$A$531,0)),0)</f>
        <v>5</v>
      </c>
      <c r="AO205">
        <f t="shared" si="74"/>
        <v>63</v>
      </c>
      <c r="AP205">
        <f t="shared" si="75"/>
        <v>63</v>
      </c>
      <c r="AQ205">
        <f>INDEX(Sheet2!N$2:'Sheet2'!N$569,MATCH($A205,Sheet2!$A$2:'Sheet2'!$A$531,0))</f>
        <v>20</v>
      </c>
      <c r="AR205">
        <f t="shared" si="76"/>
        <v>40</v>
      </c>
      <c r="AS205">
        <f t="shared" si="79"/>
        <v>47</v>
      </c>
      <c r="AT205">
        <f t="shared" ca="1" si="77"/>
        <v>47</v>
      </c>
      <c r="AU205">
        <f t="shared" ca="1" si="80"/>
        <v>45</v>
      </c>
      <c r="AV205">
        <f t="shared" ca="1" si="81"/>
        <v>45</v>
      </c>
      <c r="AW205">
        <f t="shared" ca="1" si="82"/>
        <v>45</v>
      </c>
      <c r="AX205">
        <f t="shared" ca="1" si="83"/>
        <v>45</v>
      </c>
    </row>
    <row r="206" spans="1:50" x14ac:dyDescent="0.3">
      <c r="A206" t="s">
        <v>87</v>
      </c>
      <c r="B206">
        <v>3</v>
      </c>
      <c r="C206" t="s">
        <v>3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69</v>
      </c>
      <c r="P206">
        <v>69</v>
      </c>
      <c r="Q206">
        <v>57</v>
      </c>
      <c r="R206">
        <v>79</v>
      </c>
      <c r="S206">
        <v>59</v>
      </c>
      <c r="T206">
        <f>INDEX(Sheet1!C$2:'Sheet1'!C$569,MATCH($A206,Sheet1!$B$2:'Sheet1'!$B$569,0))</f>
        <v>1</v>
      </c>
      <c r="U206">
        <f>INDEX(Sheet1!D$2:'Sheet1'!D$569,MATCH($A206,Sheet1!$B$2:'Sheet1'!$B$569,0))</f>
        <v>88531</v>
      </c>
      <c r="V206">
        <f>INDEX(Sheet2!C$2:'Sheet2'!C$569,MATCH($A206,Sheet2!$A$2:'Sheet2'!$A$531,0))</f>
        <v>26</v>
      </c>
      <c r="W206">
        <f>INDEX(Sheet2!G$2:'Sheet2'!G$569,MATCH($A206,Sheet2!$A$2:'Sheet2'!$A$531,0))</f>
        <v>31.8</v>
      </c>
      <c r="X206">
        <f>INDEX(Sheet2!M$2:'Sheet2'!M$569,MATCH($A206,Sheet2!$A$2:'Sheet2'!$A$531,0))</f>
        <v>3.5</v>
      </c>
      <c r="Y206">
        <f>ROUND(INDEX(Sheet2!Q$2:'Sheet2'!Q$569,MATCH($A206,Sheet2!$A$2:'Sheet2'!$A$531,0)),0)-1</f>
        <v>80</v>
      </c>
      <c r="Z206">
        <f>ROUND(INDEX(Sheet2!K$2:'Sheet2'!K$569,MATCH($A206,Sheet2!$A$2:'Sheet2'!$A$531,0)),0)</f>
        <v>54</v>
      </c>
      <c r="AA206">
        <f t="shared" si="63"/>
        <v>86</v>
      </c>
      <c r="AB206">
        <f>ROUND(INDEX(Sheet2!H$2:'Sheet2'!H$569,MATCH($A206,Sheet2!$A$2:'Sheet2'!$A$531,0)),0)</f>
        <v>20</v>
      </c>
      <c r="AC206">
        <f t="shared" si="64"/>
        <v>99</v>
      </c>
      <c r="AD206">
        <f t="shared" si="65"/>
        <v>85</v>
      </c>
      <c r="AE206">
        <f t="shared" si="66"/>
        <v>53</v>
      </c>
      <c r="AF206">
        <f t="shared" si="67"/>
        <v>16</v>
      </c>
      <c r="AG206">
        <f t="shared" si="78"/>
        <v>22</v>
      </c>
      <c r="AH206">
        <f t="shared" si="68"/>
        <v>12</v>
      </c>
      <c r="AI206">
        <f t="shared" si="69"/>
        <v>12</v>
      </c>
      <c r="AJ206">
        <f t="shared" si="70"/>
        <v>81</v>
      </c>
      <c r="AK206">
        <f t="shared" si="71"/>
        <v>57</v>
      </c>
      <c r="AL206">
        <f t="shared" ca="1" si="72"/>
        <v>72</v>
      </c>
      <c r="AM206">
        <f t="shared" ca="1" si="73"/>
        <v>3</v>
      </c>
      <c r="AN206">
        <f>ROUND(INDEX(Sheet2!T$2:'Sheet2'!T$569,MATCH($A206,Sheet2!$A$2:'Sheet2'!$A$531,0)),0)</f>
        <v>8</v>
      </c>
      <c r="AO206">
        <f t="shared" si="74"/>
        <v>76</v>
      </c>
      <c r="AP206">
        <f t="shared" si="75"/>
        <v>76</v>
      </c>
      <c r="AQ206">
        <f>INDEX(Sheet2!N$2:'Sheet2'!N$569,MATCH($A206,Sheet2!$A$2:'Sheet2'!$A$531,0))</f>
        <v>35.700000000000003</v>
      </c>
      <c r="AR206">
        <f t="shared" si="76"/>
        <v>71.400000000000006</v>
      </c>
      <c r="AS206">
        <f t="shared" si="79"/>
        <v>78.400000000000006</v>
      </c>
      <c r="AT206">
        <f t="shared" ca="1" si="77"/>
        <v>57</v>
      </c>
      <c r="AU206">
        <f t="shared" ca="1" si="80"/>
        <v>78</v>
      </c>
      <c r="AV206">
        <f t="shared" ca="1" si="81"/>
        <v>78</v>
      </c>
      <c r="AW206">
        <f t="shared" ca="1" si="82"/>
        <v>78</v>
      </c>
      <c r="AX206">
        <f t="shared" ca="1" si="83"/>
        <v>78</v>
      </c>
    </row>
    <row r="207" spans="1:50" x14ac:dyDescent="0.3">
      <c r="A207" t="s">
        <v>437</v>
      </c>
      <c r="B207">
        <v>2</v>
      </c>
      <c r="C207" t="s">
        <v>3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76</v>
      </c>
      <c r="P207">
        <v>76</v>
      </c>
      <c r="Q207">
        <v>70</v>
      </c>
      <c r="R207">
        <v>67</v>
      </c>
      <c r="S207">
        <v>70</v>
      </c>
      <c r="T207">
        <f>INDEX(Sheet1!C$2:'Sheet1'!C$569,MATCH($A207,Sheet1!$B$2:'Sheet1'!$B$569,0))</f>
        <v>1</v>
      </c>
      <c r="U207">
        <f>INDEX(Sheet1!D$2:'Sheet1'!D$569,MATCH($A207,Sheet1!$B$2:'Sheet1'!$B$569,0))</f>
        <v>1544951</v>
      </c>
      <c r="V207">
        <f>INDEX(Sheet2!C$2:'Sheet2'!C$569,MATCH($A207,Sheet2!$A$2:'Sheet2'!$A$531,0))</f>
        <v>25</v>
      </c>
      <c r="W207">
        <f>INDEX(Sheet2!G$2:'Sheet2'!G$569,MATCH($A207,Sheet2!$A$2:'Sheet2'!$A$531,0))</f>
        <v>18.7</v>
      </c>
      <c r="X207">
        <f>INDEX(Sheet2!M$2:'Sheet2'!M$569,MATCH($A207,Sheet2!$A$2:'Sheet2'!$A$531,0))</f>
        <v>2.5</v>
      </c>
      <c r="Y207">
        <f>ROUND(INDEX(Sheet2!Q$2:'Sheet2'!Q$569,MATCH($A207,Sheet2!$A$2:'Sheet2'!$A$531,0)),0)-1</f>
        <v>69</v>
      </c>
      <c r="Z207">
        <f>ROUND(INDEX(Sheet2!K$2:'Sheet2'!K$569,MATCH($A207,Sheet2!$A$2:'Sheet2'!$A$531,0)),0)</f>
        <v>51</v>
      </c>
      <c r="AA207">
        <f t="shared" si="63"/>
        <v>82</v>
      </c>
      <c r="AB207">
        <f>ROUND(INDEX(Sheet2!H$2:'Sheet2'!H$569,MATCH($A207,Sheet2!$A$2:'Sheet2'!$A$531,0)),0)</f>
        <v>8</v>
      </c>
      <c r="AC207">
        <f t="shared" si="64"/>
        <v>64</v>
      </c>
      <c r="AD207">
        <f t="shared" si="65"/>
        <v>74</v>
      </c>
      <c r="AE207">
        <f t="shared" si="66"/>
        <v>78</v>
      </c>
      <c r="AF207">
        <f t="shared" si="67"/>
        <v>-2</v>
      </c>
      <c r="AG207">
        <f t="shared" si="78"/>
        <v>4</v>
      </c>
      <c r="AH207">
        <f t="shared" si="68"/>
        <v>4</v>
      </c>
      <c r="AI207">
        <f t="shared" si="69"/>
        <v>4</v>
      </c>
      <c r="AJ207">
        <f t="shared" si="70"/>
        <v>80</v>
      </c>
      <c r="AK207">
        <f t="shared" si="71"/>
        <v>72</v>
      </c>
      <c r="AL207">
        <f t="shared" ca="1" si="72"/>
        <v>74.666666666666671</v>
      </c>
      <c r="AM207">
        <f t="shared" ca="1" si="73"/>
        <v>-1.3333333333333286</v>
      </c>
      <c r="AN207">
        <f>ROUND(INDEX(Sheet2!T$2:'Sheet2'!T$569,MATCH($A207,Sheet2!$A$2:'Sheet2'!$A$531,0)),0)</f>
        <v>3</v>
      </c>
      <c r="AO207">
        <f t="shared" si="74"/>
        <v>54</v>
      </c>
      <c r="AP207">
        <f t="shared" si="75"/>
        <v>54</v>
      </c>
      <c r="AQ207">
        <f>INDEX(Sheet2!N$2:'Sheet2'!N$569,MATCH($A207,Sheet2!$A$2:'Sheet2'!$A$531,0))</f>
        <v>32.6</v>
      </c>
      <c r="AR207">
        <f t="shared" si="76"/>
        <v>65.2</v>
      </c>
      <c r="AS207">
        <f t="shared" si="79"/>
        <v>72.2</v>
      </c>
      <c r="AT207">
        <f t="shared" ca="1" si="77"/>
        <v>70</v>
      </c>
      <c r="AU207">
        <f t="shared" ca="1" si="80"/>
        <v>72</v>
      </c>
      <c r="AV207">
        <f t="shared" ca="1" si="81"/>
        <v>72</v>
      </c>
      <c r="AW207">
        <f t="shared" ca="1" si="82"/>
        <v>72</v>
      </c>
      <c r="AX207">
        <f t="shared" ca="1" si="83"/>
        <v>72</v>
      </c>
    </row>
    <row r="208" spans="1:50" x14ac:dyDescent="0.3">
      <c r="A208" t="s">
        <v>473</v>
      </c>
      <c r="B208">
        <v>4</v>
      </c>
      <c r="C208" t="s">
        <v>3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77</v>
      </c>
      <c r="P208">
        <v>77</v>
      </c>
      <c r="Q208">
        <v>58</v>
      </c>
      <c r="R208">
        <v>88</v>
      </c>
      <c r="S208">
        <v>61</v>
      </c>
      <c r="T208">
        <f>INDEX(Sheet1!C$2:'Sheet1'!C$569,MATCH($A208,Sheet1!$B$2:'Sheet1'!$B$569,0))</f>
        <v>2</v>
      </c>
      <c r="U208">
        <f>INDEX(Sheet1!D$2:'Sheet1'!D$569,MATCH($A208,Sheet1!$B$2:'Sheet1'!$B$569,0))</f>
        <v>3351103</v>
      </c>
      <c r="V208">
        <f>INDEX(Sheet2!C$2:'Sheet2'!C$569,MATCH($A208,Sheet2!$A$2:'Sheet2'!$A$531,0))</f>
        <v>23</v>
      </c>
      <c r="W208">
        <f>INDEX(Sheet2!G$2:'Sheet2'!G$569,MATCH($A208,Sheet2!$A$2:'Sheet2'!$A$531,0))</f>
        <v>16.5</v>
      </c>
      <c r="X208">
        <f>INDEX(Sheet2!M$2:'Sheet2'!M$569,MATCH($A208,Sheet2!$A$2:'Sheet2'!$A$531,0))</f>
        <v>0</v>
      </c>
      <c r="Y208">
        <f>ROUND(INDEX(Sheet2!Q$2:'Sheet2'!Q$569,MATCH($A208,Sheet2!$A$2:'Sheet2'!$A$531,0)),0)-1</f>
        <v>52</v>
      </c>
      <c r="Z208">
        <f>ROUND(INDEX(Sheet2!K$2:'Sheet2'!K$569,MATCH($A208,Sheet2!$A$2:'Sheet2'!$A$531,0)),0)</f>
        <v>65</v>
      </c>
      <c r="AA208">
        <f t="shared" si="63"/>
        <v>99</v>
      </c>
      <c r="AB208">
        <f>ROUND(INDEX(Sheet2!H$2:'Sheet2'!H$569,MATCH($A208,Sheet2!$A$2:'Sheet2'!$A$531,0)),0)</f>
        <v>6</v>
      </c>
      <c r="AC208">
        <f t="shared" si="64"/>
        <v>58</v>
      </c>
      <c r="AD208">
        <f t="shared" si="65"/>
        <v>78</v>
      </c>
      <c r="AE208">
        <f t="shared" si="66"/>
        <v>76</v>
      </c>
      <c r="AF208">
        <f t="shared" si="67"/>
        <v>1</v>
      </c>
      <c r="AG208">
        <f t="shared" si="78"/>
        <v>7</v>
      </c>
      <c r="AH208">
        <f t="shared" si="68"/>
        <v>7</v>
      </c>
      <c r="AI208">
        <f t="shared" si="69"/>
        <v>7</v>
      </c>
      <c r="AJ208">
        <f t="shared" si="70"/>
        <v>84</v>
      </c>
      <c r="AK208">
        <f t="shared" si="71"/>
        <v>70</v>
      </c>
      <c r="AL208">
        <f t="shared" ca="1" si="72"/>
        <v>64.666666666666671</v>
      </c>
      <c r="AM208">
        <f t="shared" ca="1" si="73"/>
        <v>-12.333333333333329</v>
      </c>
      <c r="AN208">
        <f>ROUND(INDEX(Sheet2!T$2:'Sheet2'!T$569,MATCH($A208,Sheet2!$A$2:'Sheet2'!$A$531,0)),0)</f>
        <v>5</v>
      </c>
      <c r="AO208">
        <f t="shared" si="74"/>
        <v>63</v>
      </c>
      <c r="AP208">
        <f t="shared" si="75"/>
        <v>63</v>
      </c>
      <c r="AQ208">
        <f>INDEX(Sheet2!N$2:'Sheet2'!N$569,MATCH($A208,Sheet2!$A$2:'Sheet2'!$A$531,0))</f>
        <v>0</v>
      </c>
      <c r="AR208">
        <f t="shared" si="76"/>
        <v>0</v>
      </c>
      <c r="AS208">
        <f t="shared" si="79"/>
        <v>7</v>
      </c>
      <c r="AT208">
        <f t="shared" ca="1" si="77"/>
        <v>45</v>
      </c>
      <c r="AU208">
        <f t="shared" ca="1" si="80"/>
        <v>40</v>
      </c>
      <c r="AV208">
        <f t="shared" ca="1" si="81"/>
        <v>40</v>
      </c>
      <c r="AW208">
        <f t="shared" ca="1" si="82"/>
        <v>40</v>
      </c>
      <c r="AX208">
        <f t="shared" ca="1" si="83"/>
        <v>40</v>
      </c>
    </row>
    <row r="209" spans="1:50" x14ac:dyDescent="0.3">
      <c r="A209" t="s">
        <v>133</v>
      </c>
      <c r="B209">
        <v>0</v>
      </c>
      <c r="C209" t="s">
        <v>3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76</v>
      </c>
      <c r="P209">
        <v>76</v>
      </c>
      <c r="Q209">
        <v>76</v>
      </c>
      <c r="R209">
        <v>52</v>
      </c>
      <c r="S209">
        <v>76</v>
      </c>
      <c r="T209">
        <f>INDEX(Sheet1!C$2:'Sheet1'!C$569,MATCH($A209,Sheet1!$B$2:'Sheet1'!$B$569,0))</f>
        <v>4</v>
      </c>
      <c r="U209">
        <f>INDEX(Sheet1!D$2:'Sheet1'!D$569,MATCH($A209,Sheet1!$B$2:'Sheet1'!$B$569,0))</f>
        <v>1077610.75</v>
      </c>
      <c r="V209">
        <f>INDEX(Sheet2!C$2:'Sheet2'!C$569,MATCH($A209,Sheet2!$A$2:'Sheet2'!$A$531,0))</f>
        <v>22</v>
      </c>
      <c r="W209">
        <f>INDEX(Sheet2!G$2:'Sheet2'!G$569,MATCH($A209,Sheet2!$A$2:'Sheet2'!$A$531,0))</f>
        <v>21.8</v>
      </c>
      <c r="X209">
        <f>INDEX(Sheet2!M$2:'Sheet2'!M$569,MATCH($A209,Sheet2!$A$2:'Sheet2'!$A$531,0))</f>
        <v>2.5</v>
      </c>
      <c r="Y209">
        <f>ROUND(INDEX(Sheet2!Q$2:'Sheet2'!Q$569,MATCH($A209,Sheet2!$A$2:'Sheet2'!$A$531,0)),0)-1</f>
        <v>72</v>
      </c>
      <c r="Z209">
        <f>ROUND(INDEX(Sheet2!K$2:'Sheet2'!K$569,MATCH($A209,Sheet2!$A$2:'Sheet2'!$A$531,0)),0)</f>
        <v>47</v>
      </c>
      <c r="AA209">
        <f t="shared" si="63"/>
        <v>78</v>
      </c>
      <c r="AB209">
        <f>ROUND(INDEX(Sheet2!H$2:'Sheet2'!H$569,MATCH($A209,Sheet2!$A$2:'Sheet2'!$A$531,0)),0)</f>
        <v>9</v>
      </c>
      <c r="AC209">
        <f t="shared" si="64"/>
        <v>67</v>
      </c>
      <c r="AD209">
        <f t="shared" si="65"/>
        <v>74</v>
      </c>
      <c r="AE209">
        <f t="shared" si="66"/>
        <v>78</v>
      </c>
      <c r="AF209">
        <f t="shared" si="67"/>
        <v>-2</v>
      </c>
      <c r="AG209">
        <f t="shared" si="78"/>
        <v>4</v>
      </c>
      <c r="AH209">
        <f t="shared" si="68"/>
        <v>4</v>
      </c>
      <c r="AI209">
        <f t="shared" si="69"/>
        <v>4</v>
      </c>
      <c r="AJ209">
        <f t="shared" si="70"/>
        <v>80</v>
      </c>
      <c r="AK209">
        <f t="shared" si="71"/>
        <v>72</v>
      </c>
      <c r="AL209">
        <f t="shared" ca="1" si="72"/>
        <v>76.333333333333329</v>
      </c>
      <c r="AM209">
        <f t="shared" ca="1" si="73"/>
        <v>0.3333333333333286</v>
      </c>
      <c r="AN209">
        <f>ROUND(INDEX(Sheet2!T$2:'Sheet2'!T$569,MATCH($A209,Sheet2!$A$2:'Sheet2'!$A$531,0)),0)</f>
        <v>2</v>
      </c>
      <c r="AO209">
        <f t="shared" si="74"/>
        <v>49</v>
      </c>
      <c r="AP209">
        <f t="shared" si="75"/>
        <v>49</v>
      </c>
      <c r="AQ209">
        <f>INDEX(Sheet2!N$2:'Sheet2'!N$569,MATCH($A209,Sheet2!$A$2:'Sheet2'!$A$531,0))</f>
        <v>34.799999999999997</v>
      </c>
      <c r="AR209">
        <f t="shared" si="76"/>
        <v>69.599999999999994</v>
      </c>
      <c r="AS209">
        <f t="shared" si="79"/>
        <v>76.599999999999994</v>
      </c>
      <c r="AT209">
        <f t="shared" ca="1" si="77"/>
        <v>76</v>
      </c>
      <c r="AU209">
        <f t="shared" ca="1" si="80"/>
        <v>77</v>
      </c>
      <c r="AV209">
        <f t="shared" ca="1" si="81"/>
        <v>77</v>
      </c>
      <c r="AW209">
        <f t="shared" ca="1" si="82"/>
        <v>77</v>
      </c>
      <c r="AX209">
        <f t="shared" ca="1" si="83"/>
        <v>77</v>
      </c>
    </row>
    <row r="210" spans="1:50" x14ac:dyDescent="0.3">
      <c r="A210" t="s">
        <v>426</v>
      </c>
      <c r="B210">
        <v>1</v>
      </c>
      <c r="C210" t="s">
        <v>3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74</v>
      </c>
      <c r="P210">
        <v>74</v>
      </c>
      <c r="Q210">
        <v>74</v>
      </c>
      <c r="R210">
        <v>51</v>
      </c>
      <c r="S210">
        <v>74</v>
      </c>
      <c r="T210">
        <f>INDEX(Sheet1!C$2:'Sheet1'!C$569,MATCH($A210,Sheet1!$B$2:'Sheet1'!$B$569,0))</f>
        <v>1</v>
      </c>
      <c r="U210">
        <f>INDEX(Sheet1!D$2:'Sheet1'!D$569,MATCH($A210,Sheet1!$B$2:'Sheet1'!$B$569,0))</f>
        <v>0</v>
      </c>
      <c r="V210">
        <f>INDEX(Sheet2!C$2:'Sheet2'!C$569,MATCH($A210,Sheet2!$A$2:'Sheet2'!$A$531,0))</f>
        <v>39</v>
      </c>
      <c r="W210">
        <f>INDEX(Sheet2!G$2:'Sheet2'!G$569,MATCH($A210,Sheet2!$A$2:'Sheet2'!$A$531,0))</f>
        <v>18.899999999999999</v>
      </c>
      <c r="X210">
        <f>INDEX(Sheet2!M$2:'Sheet2'!M$569,MATCH($A210,Sheet2!$A$2:'Sheet2'!$A$531,0))</f>
        <v>3.2</v>
      </c>
      <c r="Y210">
        <f>ROUND(INDEX(Sheet2!Q$2:'Sheet2'!Q$569,MATCH($A210,Sheet2!$A$2:'Sheet2'!$A$531,0)),0)-1</f>
        <v>84</v>
      </c>
      <c r="Z210">
        <f>ROUND(INDEX(Sheet2!K$2:'Sheet2'!K$569,MATCH($A210,Sheet2!$A$2:'Sheet2'!$A$531,0)),0)</f>
        <v>40</v>
      </c>
      <c r="AA210">
        <f t="shared" si="63"/>
        <v>70</v>
      </c>
      <c r="AB210">
        <f>ROUND(INDEX(Sheet2!H$2:'Sheet2'!H$569,MATCH($A210,Sheet2!$A$2:'Sheet2'!$A$531,0)),0)</f>
        <v>8</v>
      </c>
      <c r="AC210">
        <f t="shared" si="64"/>
        <v>64</v>
      </c>
      <c r="AD210">
        <f t="shared" si="65"/>
        <v>69</v>
      </c>
      <c r="AE210">
        <f t="shared" si="66"/>
        <v>79</v>
      </c>
      <c r="AF210">
        <f t="shared" si="67"/>
        <v>-5</v>
      </c>
      <c r="AG210">
        <f t="shared" si="78"/>
        <v>1</v>
      </c>
      <c r="AH210">
        <f t="shared" si="68"/>
        <v>1</v>
      </c>
      <c r="AI210">
        <f t="shared" si="69"/>
        <v>1</v>
      </c>
      <c r="AJ210">
        <f t="shared" si="70"/>
        <v>75</v>
      </c>
      <c r="AK210">
        <f t="shared" si="71"/>
        <v>73</v>
      </c>
      <c r="AL210">
        <f t="shared" ca="1" si="72"/>
        <v>73.666666666666671</v>
      </c>
      <c r="AM210">
        <f t="shared" ca="1" si="73"/>
        <v>-0.3333333333333286</v>
      </c>
      <c r="AN210">
        <f>ROUND(INDEX(Sheet2!T$2:'Sheet2'!T$569,MATCH($A210,Sheet2!$A$2:'Sheet2'!$A$531,0)),0)</f>
        <v>1</v>
      </c>
      <c r="AO210">
        <f t="shared" si="74"/>
        <v>45</v>
      </c>
      <c r="AP210">
        <f t="shared" si="75"/>
        <v>45</v>
      </c>
      <c r="AQ210">
        <f>INDEX(Sheet2!N$2:'Sheet2'!N$569,MATCH($A210,Sheet2!$A$2:'Sheet2'!$A$531,0))</f>
        <v>33.200000000000003</v>
      </c>
      <c r="AR210">
        <f t="shared" si="76"/>
        <v>66.400000000000006</v>
      </c>
      <c r="AS210">
        <f t="shared" si="79"/>
        <v>73.400000000000006</v>
      </c>
      <c r="AT210">
        <f t="shared" ca="1" si="77"/>
        <v>74</v>
      </c>
      <c r="AU210">
        <f t="shared" ca="1" si="80"/>
        <v>73</v>
      </c>
      <c r="AV210">
        <f t="shared" ca="1" si="81"/>
        <v>73</v>
      </c>
      <c r="AW210">
        <f t="shared" ca="1" si="82"/>
        <v>73</v>
      </c>
      <c r="AX210">
        <f t="shared" ca="1" si="83"/>
        <v>73</v>
      </c>
    </row>
    <row r="211" spans="1:50" x14ac:dyDescent="0.3">
      <c r="A211" t="s">
        <v>137</v>
      </c>
      <c r="B211">
        <v>0</v>
      </c>
      <c r="C211" t="s">
        <v>3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82</v>
      </c>
      <c r="P211">
        <v>82</v>
      </c>
      <c r="Q211">
        <v>82</v>
      </c>
      <c r="R211">
        <v>54</v>
      </c>
      <c r="S211">
        <v>82</v>
      </c>
      <c r="T211">
        <f>INDEX(Sheet1!C$2:'Sheet1'!C$569,MATCH($A211,Sheet1!$B$2:'Sheet1'!$B$569,0))</f>
        <v>2</v>
      </c>
      <c r="U211">
        <f>INDEX(Sheet1!D$2:'Sheet1'!D$569,MATCH($A211,Sheet1!$B$2:'Sheet1'!$B$569,0))</f>
        <v>3972273</v>
      </c>
      <c r="V211">
        <f>INDEX(Sheet2!C$2:'Sheet2'!C$569,MATCH($A211,Sheet2!$A$2:'Sheet2'!$A$531,0))</f>
        <v>22</v>
      </c>
      <c r="W211">
        <f>INDEX(Sheet2!G$2:'Sheet2'!G$569,MATCH($A211,Sheet2!$A$2:'Sheet2'!$A$531,0))</f>
        <v>32.6</v>
      </c>
      <c r="X211">
        <f>INDEX(Sheet2!M$2:'Sheet2'!M$569,MATCH($A211,Sheet2!$A$2:'Sheet2'!$A$531,0))</f>
        <v>5.5</v>
      </c>
      <c r="Y211">
        <f>ROUND(INDEX(Sheet2!Q$2:'Sheet2'!Q$569,MATCH($A211,Sheet2!$A$2:'Sheet2'!$A$531,0)),0)-1</f>
        <v>84</v>
      </c>
      <c r="Z211">
        <f>ROUND(INDEX(Sheet2!K$2:'Sheet2'!K$569,MATCH($A211,Sheet2!$A$2:'Sheet2'!$A$531,0)),0)</f>
        <v>44</v>
      </c>
      <c r="AA211">
        <f t="shared" si="63"/>
        <v>74</v>
      </c>
      <c r="AB211">
        <f>ROUND(INDEX(Sheet2!H$2:'Sheet2'!H$569,MATCH($A211,Sheet2!$A$2:'Sheet2'!$A$531,0)),0)</f>
        <v>18</v>
      </c>
      <c r="AC211">
        <f t="shared" si="64"/>
        <v>93</v>
      </c>
      <c r="AD211">
        <f t="shared" si="65"/>
        <v>83</v>
      </c>
      <c r="AE211">
        <f t="shared" si="66"/>
        <v>81</v>
      </c>
      <c r="AF211">
        <f t="shared" si="67"/>
        <v>1</v>
      </c>
      <c r="AG211">
        <f t="shared" si="78"/>
        <v>7</v>
      </c>
      <c r="AH211">
        <f t="shared" si="68"/>
        <v>7</v>
      </c>
      <c r="AI211">
        <f t="shared" si="69"/>
        <v>7</v>
      </c>
      <c r="AJ211">
        <f t="shared" si="70"/>
        <v>89</v>
      </c>
      <c r="AK211">
        <f t="shared" si="71"/>
        <v>75</v>
      </c>
      <c r="AL211">
        <f t="shared" ca="1" si="72"/>
        <v>81.333333333333329</v>
      </c>
      <c r="AM211">
        <f t="shared" ca="1" si="73"/>
        <v>-0.6666666666666714</v>
      </c>
      <c r="AN211">
        <f>ROUND(INDEX(Sheet2!T$2:'Sheet2'!T$569,MATCH($A211,Sheet2!$A$2:'Sheet2'!$A$531,0)),0)</f>
        <v>4</v>
      </c>
      <c r="AO211">
        <f t="shared" si="74"/>
        <v>58</v>
      </c>
      <c r="AP211">
        <f t="shared" si="75"/>
        <v>58</v>
      </c>
      <c r="AQ211">
        <f>INDEX(Sheet2!N$2:'Sheet2'!N$569,MATCH($A211,Sheet2!$A$2:'Sheet2'!$A$531,0))</f>
        <v>36.700000000000003</v>
      </c>
      <c r="AR211">
        <f t="shared" si="76"/>
        <v>73.400000000000006</v>
      </c>
      <c r="AS211">
        <f t="shared" si="79"/>
        <v>80.400000000000006</v>
      </c>
      <c r="AT211">
        <f t="shared" ca="1" si="77"/>
        <v>82</v>
      </c>
      <c r="AU211">
        <f t="shared" ca="1" si="80"/>
        <v>80</v>
      </c>
      <c r="AV211">
        <f t="shared" ca="1" si="81"/>
        <v>80</v>
      </c>
      <c r="AW211">
        <f t="shared" ca="1" si="82"/>
        <v>80</v>
      </c>
      <c r="AX211">
        <f t="shared" ca="1" si="83"/>
        <v>80</v>
      </c>
    </row>
    <row r="212" spans="1:50" x14ac:dyDescent="0.3">
      <c r="A212" t="s">
        <v>410</v>
      </c>
      <c r="B212">
        <v>2</v>
      </c>
      <c r="C212" t="s">
        <v>3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67</v>
      </c>
      <c r="R212">
        <v>66</v>
      </c>
      <c r="S212">
        <v>67</v>
      </c>
      <c r="T212">
        <f>INDEX(Sheet1!C$2:'Sheet1'!C$569,MATCH($A212,Sheet1!$B$2:'Sheet1'!$B$569,0))</f>
        <v>2</v>
      </c>
      <c r="U212">
        <f>INDEX(Sheet1!D$2:'Sheet1'!D$569,MATCH($A212,Sheet1!$B$2:'Sheet1'!$B$569,0))</f>
        <v>810707.5</v>
      </c>
      <c r="V212" t="e">
        <f>INDEX(Sheet2!C$2:'Sheet2'!C$569,MATCH($A212,Sheet2!$A$2:'Sheet2'!$A$531,0))</f>
        <v>#N/A</v>
      </c>
      <c r="W212" t="e">
        <f>INDEX(Sheet2!G$2:'Sheet2'!G$569,MATCH($A212,Sheet2!$A$2:'Sheet2'!$A$531,0))</f>
        <v>#N/A</v>
      </c>
      <c r="X212" t="e">
        <f>INDEX(Sheet2!M$2:'Sheet2'!M$569,MATCH($A212,Sheet2!$A$2:'Sheet2'!$A$531,0))</f>
        <v>#N/A</v>
      </c>
      <c r="Y212" t="e">
        <f>ROUND(INDEX(Sheet2!Q$2:'Sheet2'!Q$569,MATCH($A212,Sheet2!$A$2:'Sheet2'!$A$531,0)),0)-1</f>
        <v>#N/A</v>
      </c>
      <c r="Z212" t="e">
        <f>ROUND(INDEX(Sheet2!K$2:'Sheet2'!K$569,MATCH($A212,Sheet2!$A$2:'Sheet2'!$A$531,0)),0)</f>
        <v>#N/A</v>
      </c>
      <c r="AA212" t="e">
        <f t="shared" si="63"/>
        <v>#N/A</v>
      </c>
      <c r="AB212" t="e">
        <f>ROUND(INDEX(Sheet2!H$2:'Sheet2'!H$569,MATCH($A212,Sheet2!$A$2:'Sheet2'!$A$531,0)),0)</f>
        <v>#N/A</v>
      </c>
      <c r="AC212" t="e">
        <f t="shared" si="64"/>
        <v>#N/A</v>
      </c>
      <c r="AD212" t="e">
        <f t="shared" si="65"/>
        <v>#N/A</v>
      </c>
      <c r="AE212" t="e">
        <f t="shared" si="66"/>
        <v>#N/A</v>
      </c>
      <c r="AF212" t="e">
        <f t="shared" si="67"/>
        <v>#N/A</v>
      </c>
      <c r="AG212" t="e">
        <f t="shared" si="78"/>
        <v>#N/A</v>
      </c>
      <c r="AH212" t="e">
        <f t="shared" si="68"/>
        <v>#N/A</v>
      </c>
      <c r="AI212" t="e">
        <f t="shared" si="69"/>
        <v>#N/A</v>
      </c>
      <c r="AJ212" t="e">
        <f t="shared" si="70"/>
        <v>#N/A</v>
      </c>
      <c r="AK212" t="e">
        <f t="shared" si="71"/>
        <v>#N/A</v>
      </c>
      <c r="AL212" t="e">
        <f t="shared" ca="1" si="72"/>
        <v>#N/A</v>
      </c>
      <c r="AM212" t="e">
        <f t="shared" ca="1" si="73"/>
        <v>#N/A</v>
      </c>
      <c r="AN212" t="e">
        <f>ROUND(INDEX(Sheet2!T$2:'Sheet2'!T$569,MATCH($A212,Sheet2!$A$2:'Sheet2'!$A$531,0)),0)</f>
        <v>#N/A</v>
      </c>
      <c r="AO212" t="e">
        <f t="shared" si="74"/>
        <v>#N/A</v>
      </c>
      <c r="AP212" t="e">
        <f t="shared" si="75"/>
        <v>#N/A</v>
      </c>
      <c r="AQ212" t="e">
        <f>INDEX(Sheet2!N$2:'Sheet2'!N$569,MATCH($A212,Sheet2!$A$2:'Sheet2'!$A$531,0))</f>
        <v>#N/A</v>
      </c>
      <c r="AR212" t="e">
        <f t="shared" si="76"/>
        <v>#N/A</v>
      </c>
      <c r="AS212" t="e">
        <f t="shared" si="79"/>
        <v>#N/A</v>
      </c>
      <c r="AT212" t="e">
        <f t="shared" ca="1" si="77"/>
        <v>#N/A</v>
      </c>
      <c r="AU212" t="e">
        <f t="shared" ca="1" si="80"/>
        <v>#N/A</v>
      </c>
      <c r="AV212" t="e">
        <f t="shared" ca="1" si="81"/>
        <v>#N/A</v>
      </c>
      <c r="AW212">
        <f t="shared" ca="1" si="82"/>
        <v>73</v>
      </c>
      <c r="AX212">
        <f t="shared" ca="1" si="83"/>
        <v>73</v>
      </c>
    </row>
    <row r="213" spans="1:50" x14ac:dyDescent="0.3">
      <c r="A213" t="s">
        <v>198</v>
      </c>
      <c r="B213">
        <v>1</v>
      </c>
      <c r="C213" t="s">
        <v>211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96</v>
      </c>
      <c r="P213">
        <v>96</v>
      </c>
      <c r="Q213">
        <v>96</v>
      </c>
      <c r="R213">
        <v>58</v>
      </c>
      <c r="S213">
        <v>96</v>
      </c>
      <c r="T213">
        <f>INDEX(Sheet1!C$2:'Sheet1'!C$569,MATCH($A213,Sheet1!$B$2:'Sheet1'!$B$569,0))</f>
        <v>5</v>
      </c>
      <c r="U213">
        <f>INDEX(Sheet1!D$2:'Sheet1'!D$569,MATCH($A213,Sheet1!$B$2:'Sheet1'!$B$569,0))</f>
        <v>30580770.800000001</v>
      </c>
      <c r="V213">
        <f>INDEX(Sheet2!C$2:'Sheet2'!C$569,MATCH($A213,Sheet2!$A$2:'Sheet2'!$A$531,0))</f>
        <v>29</v>
      </c>
      <c r="W213">
        <f>INDEX(Sheet2!G$2:'Sheet2'!G$569,MATCH($A213,Sheet2!$A$2:'Sheet2'!$A$531,0))</f>
        <v>36.799999999999997</v>
      </c>
      <c r="X213">
        <f>INDEX(Sheet2!M$2:'Sheet2'!M$569,MATCH($A213,Sheet2!$A$2:'Sheet2'!$A$531,0))</f>
        <v>13.2</v>
      </c>
      <c r="Y213">
        <f>ROUND(INDEX(Sheet2!Q$2:'Sheet2'!Q$569,MATCH($A213,Sheet2!$A$2:'Sheet2'!$A$531,0)),0)-1</f>
        <v>87</v>
      </c>
      <c r="Z213">
        <f>ROUND(INDEX(Sheet2!K$2:'Sheet2'!K$569,MATCH($A213,Sheet2!$A$2:'Sheet2'!$A$531,0)),0)</f>
        <v>44</v>
      </c>
      <c r="AA213">
        <f t="shared" si="63"/>
        <v>74</v>
      </c>
      <c r="AB213">
        <f>ROUND(INDEX(Sheet2!H$2:'Sheet2'!H$569,MATCH($A213,Sheet2!$A$2:'Sheet2'!$A$531,0)),0)</f>
        <v>36</v>
      </c>
      <c r="AC213">
        <f t="shared" si="64"/>
        <v>146</v>
      </c>
      <c r="AD213">
        <f t="shared" si="65"/>
        <v>105</v>
      </c>
      <c r="AE213">
        <f t="shared" si="66"/>
        <v>87</v>
      </c>
      <c r="AF213">
        <f t="shared" si="67"/>
        <v>9</v>
      </c>
      <c r="AG213">
        <f t="shared" si="78"/>
        <v>15</v>
      </c>
      <c r="AH213">
        <f t="shared" si="68"/>
        <v>12</v>
      </c>
      <c r="AI213">
        <f t="shared" si="69"/>
        <v>12</v>
      </c>
      <c r="AJ213">
        <f t="shared" si="70"/>
        <v>99</v>
      </c>
      <c r="AK213">
        <f t="shared" si="71"/>
        <v>84</v>
      </c>
      <c r="AL213">
        <f t="shared" ca="1" si="72"/>
        <v>91</v>
      </c>
      <c r="AM213">
        <f t="shared" ca="1" si="73"/>
        <v>-5</v>
      </c>
      <c r="AN213">
        <f>ROUND(INDEX(Sheet2!T$2:'Sheet2'!T$569,MATCH($A213,Sheet2!$A$2:'Sheet2'!$A$531,0)),0)</f>
        <v>7</v>
      </c>
      <c r="AO213">
        <f t="shared" si="74"/>
        <v>72</v>
      </c>
      <c r="AP213">
        <f t="shared" si="75"/>
        <v>72</v>
      </c>
      <c r="AQ213">
        <f>INDEX(Sheet2!N$2:'Sheet2'!N$569,MATCH($A213,Sheet2!$A$2:'Sheet2'!$A$531,0))</f>
        <v>36.799999999999997</v>
      </c>
      <c r="AR213">
        <f t="shared" si="76"/>
        <v>73.599999999999994</v>
      </c>
      <c r="AS213">
        <f t="shared" si="79"/>
        <v>80.599999999999994</v>
      </c>
      <c r="AT213">
        <f t="shared" ca="1" si="77"/>
        <v>96</v>
      </c>
      <c r="AU213">
        <f t="shared" ca="1" si="80"/>
        <v>81</v>
      </c>
      <c r="AV213">
        <f t="shared" ca="1" si="81"/>
        <v>81</v>
      </c>
      <c r="AW213">
        <f t="shared" ca="1" si="82"/>
        <v>81</v>
      </c>
      <c r="AX213">
        <f t="shared" ca="1" si="83"/>
        <v>81</v>
      </c>
    </row>
    <row r="214" spans="1:50" x14ac:dyDescent="0.3">
      <c r="A214" t="s">
        <v>292</v>
      </c>
      <c r="B214">
        <v>2</v>
      </c>
      <c r="C214" t="s">
        <v>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75</v>
      </c>
      <c r="P214">
        <v>75</v>
      </c>
      <c r="Q214">
        <v>69</v>
      </c>
      <c r="R214">
        <v>66</v>
      </c>
      <c r="S214">
        <v>69</v>
      </c>
      <c r="T214">
        <f>INDEX(Sheet1!C$2:'Sheet1'!C$569,MATCH($A214,Sheet1!$B$2:'Sheet1'!$B$569,0))</f>
        <v>3</v>
      </c>
      <c r="U214">
        <f>INDEX(Sheet1!D$2:'Sheet1'!D$569,MATCH($A214,Sheet1!$B$2:'Sheet1'!$B$569,0))</f>
        <v>10000366.666666666</v>
      </c>
      <c r="V214">
        <f>INDEX(Sheet2!C$2:'Sheet2'!C$569,MATCH($A214,Sheet2!$A$2:'Sheet2'!$A$531,0))</f>
        <v>32</v>
      </c>
      <c r="W214">
        <f>INDEX(Sheet2!G$2:'Sheet2'!G$569,MATCH($A214,Sheet2!$A$2:'Sheet2'!$A$531,0))</f>
        <v>21.2</v>
      </c>
      <c r="X214">
        <f>INDEX(Sheet2!M$2:'Sheet2'!M$569,MATCH($A214,Sheet2!$A$2:'Sheet2'!$A$531,0))</f>
        <v>2.7</v>
      </c>
      <c r="Y214">
        <f>ROUND(INDEX(Sheet2!Q$2:'Sheet2'!Q$569,MATCH($A214,Sheet2!$A$2:'Sheet2'!$A$531,0)),0)-1</f>
        <v>70</v>
      </c>
      <c r="Z214">
        <f>ROUND(INDEX(Sheet2!K$2:'Sheet2'!K$569,MATCH($A214,Sheet2!$A$2:'Sheet2'!$A$531,0)),0)</f>
        <v>43</v>
      </c>
      <c r="AA214">
        <f t="shared" si="63"/>
        <v>73</v>
      </c>
      <c r="AB214">
        <f>ROUND(INDEX(Sheet2!H$2:'Sheet2'!H$569,MATCH($A214,Sheet2!$A$2:'Sheet2'!$A$531,0)),0)</f>
        <v>8</v>
      </c>
      <c r="AC214">
        <f t="shared" si="64"/>
        <v>64</v>
      </c>
      <c r="AD214">
        <f t="shared" si="65"/>
        <v>71</v>
      </c>
      <c r="AE214">
        <f t="shared" si="66"/>
        <v>79</v>
      </c>
      <c r="AF214">
        <f t="shared" si="67"/>
        <v>-4</v>
      </c>
      <c r="AG214">
        <f t="shared" si="78"/>
        <v>2</v>
      </c>
      <c r="AH214">
        <f t="shared" si="68"/>
        <v>2</v>
      </c>
      <c r="AI214">
        <f t="shared" si="69"/>
        <v>2</v>
      </c>
      <c r="AJ214">
        <f t="shared" si="70"/>
        <v>77</v>
      </c>
      <c r="AK214">
        <f t="shared" si="71"/>
        <v>73</v>
      </c>
      <c r="AL214">
        <f t="shared" ca="1" si="72"/>
        <v>74.666666666666671</v>
      </c>
      <c r="AM214">
        <f t="shared" ca="1" si="73"/>
        <v>-0.3333333333333286</v>
      </c>
      <c r="AN214">
        <f>ROUND(INDEX(Sheet2!T$2:'Sheet2'!T$569,MATCH($A214,Sheet2!$A$2:'Sheet2'!$A$531,0)),0)</f>
        <v>3</v>
      </c>
      <c r="AO214">
        <f t="shared" si="74"/>
        <v>54</v>
      </c>
      <c r="AP214">
        <f t="shared" si="75"/>
        <v>54</v>
      </c>
      <c r="AQ214">
        <f>INDEX(Sheet2!N$2:'Sheet2'!N$569,MATCH($A214,Sheet2!$A$2:'Sheet2'!$A$531,0))</f>
        <v>33.6</v>
      </c>
      <c r="AR214">
        <f t="shared" si="76"/>
        <v>67.2</v>
      </c>
      <c r="AS214">
        <f t="shared" si="79"/>
        <v>74.2</v>
      </c>
      <c r="AT214">
        <f t="shared" ca="1" si="77"/>
        <v>69</v>
      </c>
      <c r="AU214">
        <f t="shared" ca="1" si="80"/>
        <v>74</v>
      </c>
      <c r="AV214">
        <f t="shared" ca="1" si="81"/>
        <v>74</v>
      </c>
      <c r="AW214">
        <f t="shared" ca="1" si="82"/>
        <v>74</v>
      </c>
      <c r="AX214">
        <f t="shared" ca="1" si="83"/>
        <v>74</v>
      </c>
    </row>
    <row r="215" spans="1:50" x14ac:dyDescent="0.3">
      <c r="A215" t="s">
        <v>244</v>
      </c>
      <c r="B215">
        <v>3</v>
      </c>
      <c r="C215" t="s">
        <v>3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78</v>
      </c>
      <c r="P215">
        <v>78</v>
      </c>
      <c r="Q215">
        <v>62</v>
      </c>
      <c r="R215">
        <v>84</v>
      </c>
      <c r="S215">
        <v>65</v>
      </c>
      <c r="T215">
        <f>INDEX(Sheet1!C$2:'Sheet1'!C$569,MATCH($A215,Sheet1!$B$2:'Sheet1'!$B$569,0))</f>
        <v>1</v>
      </c>
      <c r="U215">
        <f>INDEX(Sheet1!D$2:'Sheet1'!D$569,MATCH($A215,Sheet1!$B$2:'Sheet1'!$B$569,0))</f>
        <v>7866667</v>
      </c>
      <c r="V215">
        <f>INDEX(Sheet2!C$2:'Sheet2'!C$569,MATCH($A215,Sheet2!$A$2:'Sheet2'!$A$531,0))</f>
        <v>28</v>
      </c>
      <c r="W215">
        <f>INDEX(Sheet2!G$2:'Sheet2'!G$569,MATCH($A215,Sheet2!$A$2:'Sheet2'!$A$531,0))</f>
        <v>21.1</v>
      </c>
      <c r="X215">
        <f>INDEX(Sheet2!M$2:'Sheet2'!M$569,MATCH($A215,Sheet2!$A$2:'Sheet2'!$A$531,0))</f>
        <v>2.7</v>
      </c>
      <c r="Y215">
        <f>ROUND(INDEX(Sheet2!Q$2:'Sheet2'!Q$569,MATCH($A215,Sheet2!$A$2:'Sheet2'!$A$531,0)),0)-1</f>
        <v>78</v>
      </c>
      <c r="Z215">
        <f>ROUND(INDEX(Sheet2!K$2:'Sheet2'!K$569,MATCH($A215,Sheet2!$A$2:'Sheet2'!$A$531,0)),0)</f>
        <v>48</v>
      </c>
      <c r="AA215">
        <f t="shared" si="63"/>
        <v>79</v>
      </c>
      <c r="AB215">
        <f>ROUND(INDEX(Sheet2!H$2:'Sheet2'!H$569,MATCH($A215,Sheet2!$A$2:'Sheet2'!$A$531,0)),0)</f>
        <v>9</v>
      </c>
      <c r="AC215">
        <f t="shared" si="64"/>
        <v>67</v>
      </c>
      <c r="AD215">
        <f t="shared" si="65"/>
        <v>75</v>
      </c>
      <c r="AE215">
        <f t="shared" si="66"/>
        <v>81</v>
      </c>
      <c r="AF215">
        <f t="shared" si="67"/>
        <v>-3</v>
      </c>
      <c r="AG215">
        <f t="shared" si="78"/>
        <v>3</v>
      </c>
      <c r="AH215">
        <f t="shared" si="68"/>
        <v>3</v>
      </c>
      <c r="AI215">
        <f t="shared" si="69"/>
        <v>3</v>
      </c>
      <c r="AJ215">
        <f t="shared" si="70"/>
        <v>81</v>
      </c>
      <c r="AK215">
        <f t="shared" si="71"/>
        <v>75</v>
      </c>
      <c r="AL215">
        <f t="shared" ca="1" si="72"/>
        <v>81.333333333333329</v>
      </c>
      <c r="AM215">
        <f t="shared" ca="1" si="73"/>
        <v>3.3333333333333286</v>
      </c>
      <c r="AN215">
        <f>ROUND(INDEX(Sheet2!T$2:'Sheet2'!T$569,MATCH($A215,Sheet2!$A$2:'Sheet2'!$A$531,0)),0)</f>
        <v>6</v>
      </c>
      <c r="AO215">
        <f t="shared" si="74"/>
        <v>67</v>
      </c>
      <c r="AP215">
        <f t="shared" si="75"/>
        <v>67</v>
      </c>
      <c r="AQ215">
        <f>INDEX(Sheet2!N$2:'Sheet2'!N$569,MATCH($A215,Sheet2!$A$2:'Sheet2'!$A$531,0))</f>
        <v>40.299999999999997</v>
      </c>
      <c r="AR215">
        <f t="shared" si="76"/>
        <v>80.599999999999994</v>
      </c>
      <c r="AS215">
        <f t="shared" si="79"/>
        <v>87.6</v>
      </c>
      <c r="AT215">
        <f t="shared" ca="1" si="77"/>
        <v>62</v>
      </c>
      <c r="AU215">
        <f t="shared" ca="1" si="80"/>
        <v>88</v>
      </c>
      <c r="AV215">
        <f t="shared" ca="1" si="81"/>
        <v>88</v>
      </c>
      <c r="AW215">
        <f t="shared" ca="1" si="82"/>
        <v>88</v>
      </c>
      <c r="AX215">
        <f t="shared" ca="1" si="83"/>
        <v>88</v>
      </c>
    </row>
    <row r="216" spans="1:50" x14ac:dyDescent="0.3">
      <c r="A216" t="s">
        <v>51</v>
      </c>
      <c r="B216">
        <v>3</v>
      </c>
      <c r="C216" t="s">
        <v>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71</v>
      </c>
      <c r="P216">
        <v>71</v>
      </c>
      <c r="Q216">
        <v>58</v>
      </c>
      <c r="R216">
        <v>80</v>
      </c>
      <c r="S216">
        <v>61</v>
      </c>
      <c r="T216">
        <f>INDEX(Sheet1!C$2:'Sheet1'!C$569,MATCH($A216,Sheet1!$B$2:'Sheet1'!$B$569,0))</f>
        <v>1</v>
      </c>
      <c r="U216">
        <f>INDEX(Sheet1!D$2:'Sheet1'!D$569,MATCH($A216,Sheet1!$B$2:'Sheet1'!$B$569,0))</f>
        <v>9530000</v>
      </c>
      <c r="V216">
        <f>INDEX(Sheet2!C$2:'Sheet2'!C$569,MATCH($A216,Sheet2!$A$2:'Sheet2'!$A$531,0))</f>
        <v>33</v>
      </c>
      <c r="W216">
        <f>INDEX(Sheet2!G$2:'Sheet2'!G$569,MATCH($A216,Sheet2!$A$2:'Sheet2'!$A$531,0))</f>
        <v>20.7</v>
      </c>
      <c r="X216">
        <f>INDEX(Sheet2!M$2:'Sheet2'!M$569,MATCH($A216,Sheet2!$A$2:'Sheet2'!$A$531,0))</f>
        <v>2.6</v>
      </c>
      <c r="Y216">
        <f>ROUND(INDEX(Sheet2!Q$2:'Sheet2'!Q$569,MATCH($A216,Sheet2!$A$2:'Sheet2'!$A$531,0)),0)-1</f>
        <v>69</v>
      </c>
      <c r="Z216">
        <f>ROUND(INDEX(Sheet2!K$2:'Sheet2'!K$569,MATCH($A216,Sheet2!$A$2:'Sheet2'!$A$531,0)),0)</f>
        <v>42</v>
      </c>
      <c r="AA216">
        <f t="shared" si="63"/>
        <v>72</v>
      </c>
      <c r="AB216">
        <f>ROUND(INDEX(Sheet2!H$2:'Sheet2'!H$569,MATCH($A216,Sheet2!$A$2:'Sheet2'!$A$531,0)),0)</f>
        <v>5</v>
      </c>
      <c r="AC216">
        <f t="shared" si="64"/>
        <v>55</v>
      </c>
      <c r="AD216">
        <f t="shared" si="65"/>
        <v>66</v>
      </c>
      <c r="AE216">
        <f t="shared" si="66"/>
        <v>76</v>
      </c>
      <c r="AF216">
        <f t="shared" si="67"/>
        <v>-5</v>
      </c>
      <c r="AG216">
        <f t="shared" si="78"/>
        <v>1</v>
      </c>
      <c r="AH216">
        <f t="shared" si="68"/>
        <v>1</v>
      </c>
      <c r="AI216">
        <f t="shared" si="69"/>
        <v>1</v>
      </c>
      <c r="AJ216">
        <f t="shared" si="70"/>
        <v>72</v>
      </c>
      <c r="AK216">
        <f t="shared" si="71"/>
        <v>70</v>
      </c>
      <c r="AL216">
        <f t="shared" ca="1" si="72"/>
        <v>73</v>
      </c>
      <c r="AM216">
        <f t="shared" ca="1" si="73"/>
        <v>2</v>
      </c>
      <c r="AN216">
        <f>ROUND(INDEX(Sheet2!T$2:'Sheet2'!T$569,MATCH($A216,Sheet2!$A$2:'Sheet2'!$A$531,0)),0)</f>
        <v>3</v>
      </c>
      <c r="AO216">
        <f t="shared" si="74"/>
        <v>54</v>
      </c>
      <c r="AP216">
        <f t="shared" si="75"/>
        <v>54</v>
      </c>
      <c r="AQ216">
        <f>INDEX(Sheet2!N$2:'Sheet2'!N$569,MATCH($A216,Sheet2!$A$2:'Sheet2'!$A$531,0))</f>
        <v>35.1</v>
      </c>
      <c r="AR216">
        <f t="shared" si="76"/>
        <v>70.2</v>
      </c>
      <c r="AS216">
        <f t="shared" si="79"/>
        <v>77.2</v>
      </c>
      <c r="AT216">
        <f t="shared" ca="1" si="77"/>
        <v>58</v>
      </c>
      <c r="AU216">
        <f t="shared" ca="1" si="80"/>
        <v>77</v>
      </c>
      <c r="AV216">
        <f t="shared" ca="1" si="81"/>
        <v>77</v>
      </c>
      <c r="AW216">
        <f t="shared" ca="1" si="82"/>
        <v>77</v>
      </c>
      <c r="AX216">
        <f t="shared" ca="1" si="83"/>
        <v>77</v>
      </c>
    </row>
    <row r="217" spans="1:50" x14ac:dyDescent="0.3">
      <c r="A217" t="s">
        <v>318</v>
      </c>
      <c r="B217">
        <v>1</v>
      </c>
      <c r="C217" t="s">
        <v>3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66</v>
      </c>
      <c r="P217">
        <v>66</v>
      </c>
      <c r="Q217">
        <v>66</v>
      </c>
      <c r="R217">
        <v>48</v>
      </c>
      <c r="S217">
        <v>66</v>
      </c>
      <c r="T217" t="e">
        <f>INDEX(Sheet1!C$2:'Sheet1'!C$569,MATCH($A217,Sheet1!$B$2:'Sheet1'!$B$569,0))</f>
        <v>#N/A</v>
      </c>
      <c r="U217" t="e">
        <f>INDEX(Sheet1!D$2:'Sheet1'!D$569,MATCH($A217,Sheet1!$B$2:'Sheet1'!$B$569,0))</f>
        <v>#N/A</v>
      </c>
      <c r="V217">
        <f>INDEX(Sheet2!C$2:'Sheet2'!C$569,MATCH($A217,Sheet2!$A$2:'Sheet2'!$A$531,0))</f>
        <v>24</v>
      </c>
      <c r="W217">
        <f>INDEX(Sheet2!G$2:'Sheet2'!G$569,MATCH($A217,Sheet2!$A$2:'Sheet2'!$A$531,0))</f>
        <v>7.9</v>
      </c>
      <c r="X217">
        <f>INDEX(Sheet2!M$2:'Sheet2'!M$569,MATCH($A217,Sheet2!$A$2:'Sheet2'!$A$531,0))</f>
        <v>1.2</v>
      </c>
      <c r="Y217">
        <f>ROUND(INDEX(Sheet2!Q$2:'Sheet2'!Q$569,MATCH($A217,Sheet2!$A$2:'Sheet2'!$A$531,0)),0)-1</f>
        <v>49</v>
      </c>
      <c r="Z217">
        <f>ROUND(INDEX(Sheet2!K$2:'Sheet2'!K$569,MATCH($A217,Sheet2!$A$2:'Sheet2'!$A$531,0)),0)</f>
        <v>31</v>
      </c>
      <c r="AA217">
        <f t="shared" si="63"/>
        <v>59</v>
      </c>
      <c r="AB217">
        <f>ROUND(INDEX(Sheet2!H$2:'Sheet2'!H$569,MATCH($A217,Sheet2!$A$2:'Sheet2'!$A$531,0)),0)</f>
        <v>2</v>
      </c>
      <c r="AC217">
        <f t="shared" si="64"/>
        <v>46</v>
      </c>
      <c r="AD217">
        <f t="shared" si="65"/>
        <v>57</v>
      </c>
      <c r="AE217">
        <f t="shared" si="66"/>
        <v>75</v>
      </c>
      <c r="AF217">
        <f t="shared" si="67"/>
        <v>-9</v>
      </c>
      <c r="AG217">
        <f t="shared" si="78"/>
        <v>-3</v>
      </c>
      <c r="AH217">
        <f t="shared" si="68"/>
        <v>-3</v>
      </c>
      <c r="AI217">
        <f t="shared" si="69"/>
        <v>-3</v>
      </c>
      <c r="AJ217">
        <f t="shared" si="70"/>
        <v>63</v>
      </c>
      <c r="AK217">
        <f t="shared" si="71"/>
        <v>69</v>
      </c>
      <c r="AL217">
        <f t="shared" ca="1" si="72"/>
        <v>62</v>
      </c>
      <c r="AM217">
        <f t="shared" ca="1" si="73"/>
        <v>-4</v>
      </c>
      <c r="AN217">
        <f>ROUND(INDEX(Sheet2!T$2:'Sheet2'!T$569,MATCH($A217,Sheet2!$A$2:'Sheet2'!$A$531,0)),0)</f>
        <v>0</v>
      </c>
      <c r="AO217">
        <f t="shared" si="74"/>
        <v>40</v>
      </c>
      <c r="AP217">
        <f t="shared" si="75"/>
        <v>40</v>
      </c>
      <c r="AQ217">
        <f>INDEX(Sheet2!N$2:'Sheet2'!N$569,MATCH($A217,Sheet2!$A$2:'Sheet2'!$A$531,0))</f>
        <v>23.5</v>
      </c>
      <c r="AR217">
        <f t="shared" si="76"/>
        <v>47</v>
      </c>
      <c r="AS217">
        <f t="shared" si="79"/>
        <v>54</v>
      </c>
      <c r="AT217">
        <f t="shared" ca="1" si="77"/>
        <v>66</v>
      </c>
      <c r="AU217">
        <f t="shared" ca="1" si="80"/>
        <v>54</v>
      </c>
      <c r="AV217">
        <f t="shared" ca="1" si="81"/>
        <v>54</v>
      </c>
      <c r="AW217">
        <f t="shared" ca="1" si="82"/>
        <v>54</v>
      </c>
      <c r="AX217">
        <f t="shared" ca="1" si="83"/>
        <v>54</v>
      </c>
    </row>
    <row r="218" spans="1:50" x14ac:dyDescent="0.3">
      <c r="A218" t="s">
        <v>392</v>
      </c>
      <c r="B218">
        <v>3</v>
      </c>
      <c r="C218" t="s">
        <v>3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71</v>
      </c>
      <c r="P218">
        <v>71</v>
      </c>
      <c r="Q218">
        <v>58</v>
      </c>
      <c r="R218">
        <v>80</v>
      </c>
      <c r="S218">
        <v>61</v>
      </c>
      <c r="T218">
        <f>INDEX(Sheet1!C$2:'Sheet1'!C$569,MATCH($A218,Sheet1!$B$2:'Sheet1'!$B$569,0))</f>
        <v>1</v>
      </c>
      <c r="U218">
        <f>INDEX(Sheet1!D$2:'Sheet1'!D$569,MATCH($A218,Sheet1!$B$2:'Sheet1'!$B$569,0))</f>
        <v>2416222</v>
      </c>
      <c r="V218">
        <f>INDEX(Sheet2!C$2:'Sheet2'!C$569,MATCH($A218,Sheet2!$A$2:'Sheet2'!$A$531,0))</f>
        <v>24</v>
      </c>
      <c r="W218">
        <f>INDEX(Sheet2!G$2:'Sheet2'!G$569,MATCH($A218,Sheet2!$A$2:'Sheet2'!$A$531,0))</f>
        <v>7.8</v>
      </c>
      <c r="X218">
        <f>INDEX(Sheet2!M$2:'Sheet2'!M$569,MATCH($A218,Sheet2!$A$2:'Sheet2'!$A$531,0))</f>
        <v>1.4</v>
      </c>
      <c r="Y218">
        <f>ROUND(INDEX(Sheet2!Q$2:'Sheet2'!Q$569,MATCH($A218,Sheet2!$A$2:'Sheet2'!$A$531,0)),0)-1</f>
        <v>81</v>
      </c>
      <c r="Z218">
        <f>ROUND(INDEX(Sheet2!K$2:'Sheet2'!K$569,MATCH($A218,Sheet2!$A$2:'Sheet2'!$A$531,0)),0)</f>
        <v>41</v>
      </c>
      <c r="AA218">
        <f t="shared" si="63"/>
        <v>71</v>
      </c>
      <c r="AB218">
        <f>ROUND(INDEX(Sheet2!H$2:'Sheet2'!H$569,MATCH($A218,Sheet2!$A$2:'Sheet2'!$A$531,0)),0)</f>
        <v>3</v>
      </c>
      <c r="AC218">
        <f t="shared" si="64"/>
        <v>49</v>
      </c>
      <c r="AD218">
        <f t="shared" si="65"/>
        <v>64</v>
      </c>
      <c r="AE218">
        <f t="shared" si="66"/>
        <v>78</v>
      </c>
      <c r="AF218">
        <f t="shared" si="67"/>
        <v>-7</v>
      </c>
      <c r="AG218">
        <f t="shared" si="78"/>
        <v>-1</v>
      </c>
      <c r="AH218">
        <f t="shared" si="68"/>
        <v>-1</v>
      </c>
      <c r="AI218">
        <f t="shared" si="69"/>
        <v>-1</v>
      </c>
      <c r="AJ218">
        <f t="shared" si="70"/>
        <v>70</v>
      </c>
      <c r="AK218">
        <f t="shared" si="71"/>
        <v>72</v>
      </c>
      <c r="AL218">
        <f t="shared" ca="1" si="72"/>
        <v>73</v>
      </c>
      <c r="AM218">
        <f t="shared" ca="1" si="73"/>
        <v>2</v>
      </c>
      <c r="AN218">
        <f>ROUND(INDEX(Sheet2!T$2:'Sheet2'!T$569,MATCH($A218,Sheet2!$A$2:'Sheet2'!$A$531,0)),0)</f>
        <v>2</v>
      </c>
      <c r="AO218">
        <f t="shared" si="74"/>
        <v>49</v>
      </c>
      <c r="AP218">
        <f t="shared" si="75"/>
        <v>49</v>
      </c>
      <c r="AQ218">
        <f>INDEX(Sheet2!N$2:'Sheet2'!N$569,MATCH($A218,Sheet2!$A$2:'Sheet2'!$A$531,0))</f>
        <v>35.1</v>
      </c>
      <c r="AR218">
        <f t="shared" si="76"/>
        <v>70.2</v>
      </c>
      <c r="AS218">
        <f t="shared" si="79"/>
        <v>77.2</v>
      </c>
      <c r="AT218">
        <f t="shared" ca="1" si="77"/>
        <v>58</v>
      </c>
      <c r="AU218">
        <f t="shared" ca="1" si="80"/>
        <v>77</v>
      </c>
      <c r="AV218">
        <f t="shared" ca="1" si="81"/>
        <v>77</v>
      </c>
      <c r="AW218">
        <f t="shared" ca="1" si="82"/>
        <v>77</v>
      </c>
      <c r="AX218">
        <f t="shared" ca="1" si="83"/>
        <v>77</v>
      </c>
    </row>
    <row r="219" spans="1:50" x14ac:dyDescent="0.3">
      <c r="A219" t="s">
        <v>271</v>
      </c>
      <c r="B219">
        <v>3</v>
      </c>
      <c r="C219" t="s">
        <v>3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80</v>
      </c>
      <c r="P219">
        <v>80</v>
      </c>
      <c r="Q219">
        <v>63</v>
      </c>
      <c r="R219">
        <v>85</v>
      </c>
      <c r="S219">
        <v>67</v>
      </c>
      <c r="T219" t="e">
        <f>INDEX(Sheet1!C$2:'Sheet1'!C$569,MATCH($A219,Sheet1!$B$2:'Sheet1'!$B$569,0))</f>
        <v>#N/A</v>
      </c>
      <c r="U219" t="e">
        <f>INDEX(Sheet1!D$2:'Sheet1'!D$569,MATCH($A219,Sheet1!$B$2:'Sheet1'!$B$569,0))</f>
        <v>#N/A</v>
      </c>
      <c r="V219">
        <f>INDEX(Sheet2!C$2:'Sheet2'!C$569,MATCH($A219,Sheet2!$A$2:'Sheet2'!$A$531,0))</f>
        <v>19</v>
      </c>
      <c r="W219">
        <f>INDEX(Sheet2!G$2:'Sheet2'!G$569,MATCH($A219,Sheet2!$A$2:'Sheet2'!$A$531,0))</f>
        <v>26.1</v>
      </c>
      <c r="X219">
        <f>INDEX(Sheet2!M$2:'Sheet2'!M$569,MATCH($A219,Sheet2!$A$2:'Sheet2'!$A$531,0))</f>
        <v>2.4</v>
      </c>
      <c r="Y219">
        <f>ROUND(INDEX(Sheet2!Q$2:'Sheet2'!Q$569,MATCH($A219,Sheet2!$A$2:'Sheet2'!$A$531,0)),0)-1</f>
        <v>76</v>
      </c>
      <c r="Z219">
        <f>ROUND(INDEX(Sheet2!K$2:'Sheet2'!K$569,MATCH($A219,Sheet2!$A$2:'Sheet2'!$A$531,0)),0)</f>
        <v>51</v>
      </c>
      <c r="AA219">
        <f t="shared" si="63"/>
        <v>82</v>
      </c>
      <c r="AB219">
        <f>ROUND(INDEX(Sheet2!H$2:'Sheet2'!H$569,MATCH($A219,Sheet2!$A$2:'Sheet2'!$A$531,0)),0)</f>
        <v>14</v>
      </c>
      <c r="AC219">
        <f t="shared" si="64"/>
        <v>81</v>
      </c>
      <c r="AD219">
        <f t="shared" si="65"/>
        <v>81</v>
      </c>
      <c r="AE219">
        <f t="shared" si="66"/>
        <v>79</v>
      </c>
      <c r="AF219">
        <f t="shared" si="67"/>
        <v>1</v>
      </c>
      <c r="AG219">
        <f t="shared" si="78"/>
        <v>7</v>
      </c>
      <c r="AH219">
        <f t="shared" si="68"/>
        <v>7</v>
      </c>
      <c r="AI219">
        <f t="shared" si="69"/>
        <v>7</v>
      </c>
      <c r="AJ219">
        <f t="shared" si="70"/>
        <v>87</v>
      </c>
      <c r="AK219">
        <f t="shared" si="71"/>
        <v>73</v>
      </c>
      <c r="AL219">
        <f t="shared" ca="1" si="72"/>
        <v>79.666666666666671</v>
      </c>
      <c r="AM219">
        <f t="shared" ca="1" si="73"/>
        <v>-0.3333333333333286</v>
      </c>
      <c r="AN219">
        <f>ROUND(INDEX(Sheet2!T$2:'Sheet2'!T$569,MATCH($A219,Sheet2!$A$2:'Sheet2'!$A$531,0)),0)</f>
        <v>5</v>
      </c>
      <c r="AO219">
        <f t="shared" si="74"/>
        <v>63</v>
      </c>
      <c r="AP219">
        <f t="shared" si="75"/>
        <v>63</v>
      </c>
      <c r="AQ219">
        <f>INDEX(Sheet2!N$2:'Sheet2'!N$569,MATCH($A219,Sheet2!$A$2:'Sheet2'!$A$531,0))</f>
        <v>35.9</v>
      </c>
      <c r="AR219">
        <f t="shared" si="76"/>
        <v>71.8</v>
      </c>
      <c r="AS219">
        <f t="shared" si="79"/>
        <v>78.8</v>
      </c>
      <c r="AT219">
        <f t="shared" ca="1" si="77"/>
        <v>63</v>
      </c>
      <c r="AU219">
        <f t="shared" ca="1" si="80"/>
        <v>79</v>
      </c>
      <c r="AV219">
        <f t="shared" ca="1" si="81"/>
        <v>79</v>
      </c>
      <c r="AW219">
        <f t="shared" ca="1" si="82"/>
        <v>79</v>
      </c>
      <c r="AX219">
        <f t="shared" ca="1" si="83"/>
        <v>79</v>
      </c>
    </row>
    <row r="220" spans="1:50" x14ac:dyDescent="0.3">
      <c r="A220" t="s">
        <v>101</v>
      </c>
      <c r="B220">
        <v>3</v>
      </c>
      <c r="C220" t="s">
        <v>3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68</v>
      </c>
      <c r="P220">
        <v>68</v>
      </c>
      <c r="Q220">
        <v>56</v>
      </c>
      <c r="R220">
        <v>79</v>
      </c>
      <c r="S220">
        <v>58</v>
      </c>
      <c r="T220" t="e">
        <f>INDEX(Sheet1!C$2:'Sheet1'!C$569,MATCH($A220,Sheet1!$B$2:'Sheet1'!$B$569,0))</f>
        <v>#N/A</v>
      </c>
      <c r="U220" t="e">
        <f>INDEX(Sheet1!D$2:'Sheet1'!D$569,MATCH($A220,Sheet1!$B$2:'Sheet1'!$B$569,0))</f>
        <v>#N/A</v>
      </c>
      <c r="V220">
        <f>INDEX(Sheet2!C$2:'Sheet2'!C$569,MATCH($A220,Sheet2!$A$2:'Sheet2'!$A$531,0))</f>
        <v>25</v>
      </c>
      <c r="W220">
        <f>INDEX(Sheet2!G$2:'Sheet2'!G$569,MATCH($A220,Sheet2!$A$2:'Sheet2'!$A$531,0))</f>
        <v>16.3</v>
      </c>
      <c r="X220">
        <f>INDEX(Sheet2!M$2:'Sheet2'!M$569,MATCH($A220,Sheet2!$A$2:'Sheet2'!$A$531,0))</f>
        <v>1.4</v>
      </c>
      <c r="Y220">
        <f>ROUND(INDEX(Sheet2!Q$2:'Sheet2'!Q$569,MATCH($A220,Sheet2!$A$2:'Sheet2'!$A$531,0)),0)-1</f>
        <v>76</v>
      </c>
      <c r="Z220">
        <f>ROUND(INDEX(Sheet2!K$2:'Sheet2'!K$569,MATCH($A220,Sheet2!$A$2:'Sheet2'!$A$531,0)),0)</f>
        <v>44</v>
      </c>
      <c r="AA220">
        <f t="shared" si="63"/>
        <v>74</v>
      </c>
      <c r="AB220">
        <f>ROUND(INDEX(Sheet2!H$2:'Sheet2'!H$569,MATCH($A220,Sheet2!$A$2:'Sheet2'!$A$531,0)),0)</f>
        <v>4</v>
      </c>
      <c r="AC220">
        <f t="shared" si="64"/>
        <v>52</v>
      </c>
      <c r="AD220">
        <f t="shared" si="65"/>
        <v>65</v>
      </c>
      <c r="AE220">
        <f t="shared" si="66"/>
        <v>71</v>
      </c>
      <c r="AF220">
        <f t="shared" si="67"/>
        <v>-3</v>
      </c>
      <c r="AG220">
        <f t="shared" si="78"/>
        <v>3</v>
      </c>
      <c r="AH220">
        <f t="shared" si="68"/>
        <v>3</v>
      </c>
      <c r="AI220">
        <f t="shared" si="69"/>
        <v>3</v>
      </c>
      <c r="AJ220">
        <f t="shared" si="70"/>
        <v>71</v>
      </c>
      <c r="AK220">
        <f t="shared" si="71"/>
        <v>65</v>
      </c>
      <c r="AL220">
        <f t="shared" ca="1" si="72"/>
        <v>64.666666666666671</v>
      </c>
      <c r="AM220">
        <f t="shared" ca="1" si="73"/>
        <v>-3.3333333333333286</v>
      </c>
      <c r="AN220">
        <f>ROUND(INDEX(Sheet2!T$2:'Sheet2'!T$569,MATCH($A220,Sheet2!$A$2:'Sheet2'!$A$531,0)),0)</f>
        <v>4</v>
      </c>
      <c r="AO220">
        <f t="shared" si="74"/>
        <v>58</v>
      </c>
      <c r="AP220">
        <f t="shared" si="75"/>
        <v>58</v>
      </c>
      <c r="AQ220">
        <f>INDEX(Sheet2!N$2:'Sheet2'!N$569,MATCH($A220,Sheet2!$A$2:'Sheet2'!$A$531,0))</f>
        <v>25.6</v>
      </c>
      <c r="AR220">
        <f t="shared" si="76"/>
        <v>51.2</v>
      </c>
      <c r="AS220">
        <f t="shared" si="79"/>
        <v>58.2</v>
      </c>
      <c r="AT220">
        <f t="shared" ca="1" si="77"/>
        <v>56</v>
      </c>
      <c r="AU220">
        <f t="shared" ca="1" si="80"/>
        <v>58</v>
      </c>
      <c r="AV220">
        <f t="shared" ca="1" si="81"/>
        <v>58</v>
      </c>
      <c r="AW220">
        <f t="shared" ca="1" si="82"/>
        <v>58</v>
      </c>
      <c r="AX220">
        <f t="shared" ca="1" si="83"/>
        <v>58</v>
      </c>
    </row>
    <row r="221" spans="1:50" x14ac:dyDescent="0.3">
      <c r="A221" t="s">
        <v>140</v>
      </c>
      <c r="B221">
        <v>2</v>
      </c>
      <c r="C221" t="s">
        <v>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64</v>
      </c>
      <c r="R221">
        <v>64</v>
      </c>
      <c r="S221">
        <v>64</v>
      </c>
      <c r="T221">
        <f>INDEX(Sheet1!C$2:'Sheet1'!C$569,MATCH($A221,Sheet1!$B$2:'Sheet1'!$B$569,0))</f>
        <v>3</v>
      </c>
      <c r="U221">
        <f>INDEX(Sheet1!D$2:'Sheet1'!D$569,MATCH($A221,Sheet1!$B$2:'Sheet1'!$B$569,0))</f>
        <v>751772</v>
      </c>
      <c r="V221">
        <f>INDEX(Sheet2!C$2:'Sheet2'!C$569,MATCH($A221,Sheet2!$A$2:'Sheet2'!$A$531,0))</f>
        <v>20</v>
      </c>
      <c r="W221">
        <f>INDEX(Sheet2!G$2:'Sheet2'!G$569,MATCH($A221,Sheet2!$A$2:'Sheet2'!$A$531,0))</f>
        <v>4.0999999999999996</v>
      </c>
      <c r="X221">
        <f>INDEX(Sheet2!M$2:'Sheet2'!M$569,MATCH($A221,Sheet2!$A$2:'Sheet2'!$A$531,0))</f>
        <v>0.1</v>
      </c>
      <c r="Y221">
        <f>ROUND(INDEX(Sheet2!Q$2:'Sheet2'!Q$569,MATCH($A221,Sheet2!$A$2:'Sheet2'!$A$531,0)),0)-1</f>
        <v>59</v>
      </c>
      <c r="Z221">
        <f>ROUND(INDEX(Sheet2!K$2:'Sheet2'!K$569,MATCH($A221,Sheet2!$A$2:'Sheet2'!$A$531,0)),0)</f>
        <v>47</v>
      </c>
      <c r="AA221">
        <f t="shared" si="63"/>
        <v>78</v>
      </c>
      <c r="AB221">
        <f>ROUND(INDEX(Sheet2!H$2:'Sheet2'!H$569,MATCH($A221,Sheet2!$A$2:'Sheet2'!$A$531,0)),0)</f>
        <v>1</v>
      </c>
      <c r="AC221">
        <f t="shared" si="64"/>
        <v>43</v>
      </c>
      <c r="AD221">
        <f t="shared" si="65"/>
        <v>63</v>
      </c>
      <c r="AE221">
        <f t="shared" si="66"/>
        <v>75</v>
      </c>
      <c r="AF221">
        <f t="shared" si="67"/>
        <v>-6</v>
      </c>
      <c r="AG221">
        <f t="shared" si="78"/>
        <v>0</v>
      </c>
      <c r="AH221">
        <f t="shared" si="68"/>
        <v>0</v>
      </c>
      <c r="AI221">
        <f t="shared" si="69"/>
        <v>0</v>
      </c>
      <c r="AJ221">
        <f t="shared" si="70"/>
        <v>69</v>
      </c>
      <c r="AK221">
        <f t="shared" si="71"/>
        <v>69</v>
      </c>
      <c r="AL221">
        <f t="shared" ca="1" si="72"/>
        <v>62.333333333333336</v>
      </c>
      <c r="AM221">
        <f t="shared" ca="1" si="73"/>
        <v>-6.6666666666666643</v>
      </c>
      <c r="AN221">
        <f>ROUND(INDEX(Sheet2!T$2:'Sheet2'!T$569,MATCH($A221,Sheet2!$A$2:'Sheet2'!$A$531,0)),0)</f>
        <v>1</v>
      </c>
      <c r="AO221">
        <f t="shared" si="74"/>
        <v>45</v>
      </c>
      <c r="AP221">
        <f t="shared" si="75"/>
        <v>45</v>
      </c>
      <c r="AQ221">
        <f>INDEX(Sheet2!N$2:'Sheet2'!N$569,MATCH($A221,Sheet2!$A$2:'Sheet2'!$A$531,0))</f>
        <v>0</v>
      </c>
      <c r="AR221">
        <f t="shared" si="76"/>
        <v>0</v>
      </c>
      <c r="AS221">
        <f t="shared" si="79"/>
        <v>7</v>
      </c>
      <c r="AT221">
        <f t="shared" ca="1" si="77"/>
        <v>49</v>
      </c>
      <c r="AU221">
        <f t="shared" ca="1" si="80"/>
        <v>49</v>
      </c>
      <c r="AV221">
        <f t="shared" ca="1" si="81"/>
        <v>49</v>
      </c>
      <c r="AW221">
        <f t="shared" ca="1" si="82"/>
        <v>49</v>
      </c>
      <c r="AX221">
        <f t="shared" ca="1" si="83"/>
        <v>49</v>
      </c>
    </row>
    <row r="222" spans="1:50" x14ac:dyDescent="0.3">
      <c r="A222" t="s">
        <v>56</v>
      </c>
      <c r="B222">
        <v>4</v>
      </c>
      <c r="C222" t="s">
        <v>3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81</v>
      </c>
      <c r="P222">
        <v>81</v>
      </c>
      <c r="Q222">
        <v>60</v>
      </c>
      <c r="R222">
        <v>90</v>
      </c>
      <c r="S222">
        <v>64</v>
      </c>
      <c r="T222">
        <f>INDEX(Sheet1!C$2:'Sheet1'!C$569,MATCH($A222,Sheet1!$B$2:'Sheet1'!$B$569,0))</f>
        <v>3</v>
      </c>
      <c r="U222">
        <f>INDEX(Sheet1!D$2:'Sheet1'!D$569,MATCH($A222,Sheet1!$B$2:'Sheet1'!$B$569,0))</f>
        <v>1470320</v>
      </c>
      <c r="V222">
        <f>INDEX(Sheet2!C$2:'Sheet2'!C$569,MATCH($A222,Sheet2!$A$2:'Sheet2'!$A$531,0))</f>
        <v>20</v>
      </c>
      <c r="W222">
        <f>INDEX(Sheet2!G$2:'Sheet2'!G$569,MATCH($A222,Sheet2!$A$2:'Sheet2'!$A$531,0))</f>
        <v>26.2</v>
      </c>
      <c r="X222">
        <f>INDEX(Sheet2!M$2:'Sheet2'!M$569,MATCH($A222,Sheet2!$A$2:'Sheet2'!$A$531,0))</f>
        <v>0.6</v>
      </c>
      <c r="Y222">
        <f>ROUND(INDEX(Sheet2!Q$2:'Sheet2'!Q$569,MATCH($A222,Sheet2!$A$2:'Sheet2'!$A$531,0)),0)-1</f>
        <v>70</v>
      </c>
      <c r="Z222">
        <f>ROUND(INDEX(Sheet2!K$2:'Sheet2'!K$569,MATCH($A222,Sheet2!$A$2:'Sheet2'!$A$531,0)),0)</f>
        <v>59</v>
      </c>
      <c r="AA222">
        <f t="shared" si="63"/>
        <v>92</v>
      </c>
      <c r="AB222">
        <f>ROUND(INDEX(Sheet2!H$2:'Sheet2'!H$569,MATCH($A222,Sheet2!$A$2:'Sheet2'!$A$531,0)),0)</f>
        <v>11</v>
      </c>
      <c r="AC222">
        <f t="shared" si="64"/>
        <v>72</v>
      </c>
      <c r="AD222">
        <f t="shared" si="65"/>
        <v>82</v>
      </c>
      <c r="AE222">
        <f t="shared" si="66"/>
        <v>80</v>
      </c>
      <c r="AF222">
        <f t="shared" si="67"/>
        <v>1</v>
      </c>
      <c r="AG222">
        <f t="shared" si="78"/>
        <v>7</v>
      </c>
      <c r="AH222">
        <f t="shared" si="68"/>
        <v>7</v>
      </c>
      <c r="AI222">
        <f t="shared" si="69"/>
        <v>7</v>
      </c>
      <c r="AJ222">
        <f t="shared" si="70"/>
        <v>88</v>
      </c>
      <c r="AK222">
        <f t="shared" si="71"/>
        <v>74</v>
      </c>
      <c r="AL222">
        <f t="shared" ca="1" si="72"/>
        <v>65.333333333333329</v>
      </c>
      <c r="AM222">
        <f t="shared" ca="1" si="73"/>
        <v>-15.666666666666671</v>
      </c>
      <c r="AN222">
        <f>ROUND(INDEX(Sheet2!T$2:'Sheet2'!T$569,MATCH($A222,Sheet2!$A$2:'Sheet2'!$A$531,0)),0)</f>
        <v>8</v>
      </c>
      <c r="AO222">
        <f t="shared" si="74"/>
        <v>76</v>
      </c>
      <c r="AP222">
        <f t="shared" si="75"/>
        <v>76</v>
      </c>
      <c r="AQ222">
        <f>INDEX(Sheet2!N$2:'Sheet2'!N$569,MATCH($A222,Sheet2!$A$2:'Sheet2'!$A$531,0))</f>
        <v>13.3</v>
      </c>
      <c r="AR222">
        <f t="shared" si="76"/>
        <v>26.6</v>
      </c>
      <c r="AS222">
        <f t="shared" si="79"/>
        <v>33.6</v>
      </c>
      <c r="AT222">
        <f t="shared" ca="1" si="77"/>
        <v>60</v>
      </c>
      <c r="AU222">
        <f t="shared" ca="1" si="80"/>
        <v>34</v>
      </c>
      <c r="AV222">
        <f t="shared" ca="1" si="81"/>
        <v>34</v>
      </c>
      <c r="AW222">
        <f t="shared" ca="1" si="82"/>
        <v>34</v>
      </c>
      <c r="AX222">
        <f t="shared" ca="1" si="83"/>
        <v>40</v>
      </c>
    </row>
    <row r="223" spans="1:50" x14ac:dyDescent="0.3">
      <c r="A223" t="s">
        <v>254</v>
      </c>
      <c r="B223">
        <v>4</v>
      </c>
      <c r="C223" t="s">
        <v>3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80</v>
      </c>
      <c r="P223">
        <v>80</v>
      </c>
      <c r="Q223">
        <v>60</v>
      </c>
      <c r="R223">
        <v>89</v>
      </c>
      <c r="S223">
        <v>63</v>
      </c>
      <c r="T223">
        <f>INDEX(Sheet1!C$2:'Sheet1'!C$569,MATCH($A223,Sheet1!$B$2:'Sheet1'!$B$569,0))</f>
        <v>1</v>
      </c>
      <c r="U223">
        <f>INDEX(Sheet1!D$2:'Sheet1'!D$569,MATCH($A223,Sheet1!$B$2:'Sheet1'!$B$569,0))</f>
        <v>2393887</v>
      </c>
      <c r="V223">
        <f>INDEX(Sheet2!C$2:'Sheet2'!C$569,MATCH($A223,Sheet2!$A$2:'Sheet2'!$A$531,0))</f>
        <v>31</v>
      </c>
      <c r="W223">
        <f>INDEX(Sheet2!G$2:'Sheet2'!G$569,MATCH($A223,Sheet2!$A$2:'Sheet2'!$A$531,0))</f>
        <v>22.3</v>
      </c>
      <c r="X223">
        <f>INDEX(Sheet2!M$2:'Sheet2'!M$569,MATCH($A223,Sheet2!$A$2:'Sheet2'!$A$531,0))</f>
        <v>0.2</v>
      </c>
      <c r="Y223">
        <f>ROUND(INDEX(Sheet2!Q$2:'Sheet2'!Q$569,MATCH($A223,Sheet2!$A$2:'Sheet2'!$A$531,0)),0)-1</f>
        <v>62</v>
      </c>
      <c r="Z223">
        <f>ROUND(INDEX(Sheet2!K$2:'Sheet2'!K$569,MATCH($A223,Sheet2!$A$2:'Sheet2'!$A$531,0)),0)</f>
        <v>62</v>
      </c>
      <c r="AA223">
        <f t="shared" si="63"/>
        <v>95</v>
      </c>
      <c r="AB223">
        <f>ROUND(INDEX(Sheet2!H$2:'Sheet2'!H$569,MATCH($A223,Sheet2!$A$2:'Sheet2'!$A$531,0)),0)</f>
        <v>12</v>
      </c>
      <c r="AC223">
        <f t="shared" si="64"/>
        <v>75</v>
      </c>
      <c r="AD223">
        <f t="shared" si="65"/>
        <v>83</v>
      </c>
      <c r="AE223">
        <f t="shared" si="66"/>
        <v>77</v>
      </c>
      <c r="AF223">
        <f t="shared" si="67"/>
        <v>3</v>
      </c>
      <c r="AG223">
        <f t="shared" si="78"/>
        <v>9</v>
      </c>
      <c r="AH223">
        <f t="shared" si="68"/>
        <v>9</v>
      </c>
      <c r="AI223">
        <f t="shared" si="69"/>
        <v>9</v>
      </c>
      <c r="AJ223">
        <f t="shared" si="70"/>
        <v>89</v>
      </c>
      <c r="AK223">
        <f t="shared" si="71"/>
        <v>71</v>
      </c>
      <c r="AL223">
        <f t="shared" ca="1" si="72"/>
        <v>68.666666666666671</v>
      </c>
      <c r="AM223">
        <f t="shared" ca="1" si="73"/>
        <v>-11.333333333333329</v>
      </c>
      <c r="AN223">
        <f>ROUND(INDEX(Sheet2!T$2:'Sheet2'!T$569,MATCH($A223,Sheet2!$A$2:'Sheet2'!$A$531,0)),0)</f>
        <v>8</v>
      </c>
      <c r="AO223">
        <f t="shared" si="74"/>
        <v>76</v>
      </c>
      <c r="AP223">
        <f t="shared" si="75"/>
        <v>76</v>
      </c>
      <c r="AQ223">
        <f>INDEX(Sheet2!N$2:'Sheet2'!N$569,MATCH($A223,Sheet2!$A$2:'Sheet2'!$A$531,0))</f>
        <v>8.3000000000000007</v>
      </c>
      <c r="AR223">
        <f t="shared" si="76"/>
        <v>16.600000000000001</v>
      </c>
      <c r="AS223">
        <f t="shared" si="79"/>
        <v>23.6</v>
      </c>
      <c r="AT223">
        <f t="shared" ca="1" si="77"/>
        <v>48</v>
      </c>
      <c r="AU223">
        <f t="shared" ca="1" si="80"/>
        <v>46</v>
      </c>
      <c r="AV223">
        <f t="shared" ca="1" si="81"/>
        <v>46</v>
      </c>
      <c r="AW223">
        <f t="shared" ca="1" si="82"/>
        <v>46</v>
      </c>
      <c r="AX223">
        <f t="shared" ca="1" si="83"/>
        <v>46</v>
      </c>
    </row>
    <row r="224" spans="1:50" x14ac:dyDescent="0.3">
      <c r="A224" t="s">
        <v>366</v>
      </c>
      <c r="B224">
        <v>0</v>
      </c>
      <c r="C224" t="s">
        <v>3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69</v>
      </c>
      <c r="P224">
        <v>69</v>
      </c>
      <c r="Q224">
        <v>69</v>
      </c>
      <c r="R224">
        <v>49</v>
      </c>
      <c r="S224">
        <v>69</v>
      </c>
      <c r="T224">
        <f>INDEX(Sheet1!C$2:'Sheet1'!C$569,MATCH($A224,Sheet1!$B$2:'Sheet1'!$B$569,0))</f>
        <v>1</v>
      </c>
      <c r="U224">
        <f>INDEX(Sheet1!D$2:'Sheet1'!D$569,MATCH($A224,Sheet1!$B$2:'Sheet1'!$B$569,0))</f>
        <v>1378242</v>
      </c>
      <c r="V224">
        <f>INDEX(Sheet2!C$2:'Sheet2'!C$569,MATCH($A224,Sheet2!$A$2:'Sheet2'!$A$531,0))</f>
        <v>22</v>
      </c>
      <c r="W224">
        <f>INDEX(Sheet2!G$2:'Sheet2'!G$569,MATCH($A224,Sheet2!$A$2:'Sheet2'!$A$531,0))</f>
        <v>8</v>
      </c>
      <c r="X224">
        <f>INDEX(Sheet2!M$2:'Sheet2'!M$569,MATCH($A224,Sheet2!$A$2:'Sheet2'!$A$531,0))</f>
        <v>0.4</v>
      </c>
      <c r="Y224">
        <f>ROUND(INDEX(Sheet2!Q$2:'Sheet2'!Q$569,MATCH($A224,Sheet2!$A$2:'Sheet2'!$A$531,0)),0)-1</f>
        <v>-1</v>
      </c>
      <c r="Z224">
        <f>ROUND(INDEX(Sheet2!K$2:'Sheet2'!K$569,MATCH($A224,Sheet2!$A$2:'Sheet2'!$A$531,0)),0)</f>
        <v>21</v>
      </c>
      <c r="AA224">
        <f t="shared" si="63"/>
        <v>47</v>
      </c>
      <c r="AB224">
        <f>ROUND(INDEX(Sheet2!H$2:'Sheet2'!H$569,MATCH($A224,Sheet2!$A$2:'Sheet2'!$A$531,0)),0)</f>
        <v>1</v>
      </c>
      <c r="AC224">
        <f t="shared" si="64"/>
        <v>43</v>
      </c>
      <c r="AD224">
        <f t="shared" si="65"/>
        <v>53</v>
      </c>
      <c r="AE224">
        <f t="shared" si="66"/>
        <v>85</v>
      </c>
      <c r="AF224">
        <f t="shared" si="67"/>
        <v>-16</v>
      </c>
      <c r="AG224">
        <f t="shared" si="78"/>
        <v>-10</v>
      </c>
      <c r="AH224">
        <f t="shared" si="68"/>
        <v>-10</v>
      </c>
      <c r="AI224">
        <f t="shared" si="69"/>
        <v>-10</v>
      </c>
      <c r="AJ224">
        <f t="shared" si="70"/>
        <v>59</v>
      </c>
      <c r="AK224">
        <f t="shared" si="71"/>
        <v>79</v>
      </c>
      <c r="AL224">
        <f t="shared" ca="1" si="72"/>
        <v>60</v>
      </c>
      <c r="AM224">
        <f t="shared" ca="1" si="73"/>
        <v>-9</v>
      </c>
      <c r="AN224">
        <f>ROUND(INDEX(Sheet2!T$2:'Sheet2'!T$569,MATCH($A224,Sheet2!$A$2:'Sheet2'!$A$531,0)),0)</f>
        <v>2</v>
      </c>
      <c r="AO224">
        <f t="shared" si="74"/>
        <v>49</v>
      </c>
      <c r="AP224">
        <f t="shared" si="75"/>
        <v>49</v>
      </c>
      <c r="AQ224">
        <f>INDEX(Sheet2!N$2:'Sheet2'!N$569,MATCH($A224,Sheet2!$A$2:'Sheet2'!$A$531,0))</f>
        <v>0</v>
      </c>
      <c r="AR224">
        <f t="shared" si="76"/>
        <v>0</v>
      </c>
      <c r="AS224">
        <f t="shared" si="79"/>
        <v>7</v>
      </c>
      <c r="AT224">
        <f t="shared" ca="1" si="77"/>
        <v>45</v>
      </c>
      <c r="AU224">
        <f t="shared" ca="1" si="80"/>
        <v>42</v>
      </c>
      <c r="AV224">
        <f t="shared" ca="1" si="81"/>
        <v>42</v>
      </c>
      <c r="AW224">
        <f t="shared" ca="1" si="82"/>
        <v>42</v>
      </c>
      <c r="AX224">
        <f t="shared" ca="1" si="83"/>
        <v>42</v>
      </c>
    </row>
    <row r="225" spans="1:50" x14ac:dyDescent="0.3">
      <c r="A225" t="s">
        <v>2</v>
      </c>
      <c r="B225">
        <v>0</v>
      </c>
      <c r="C225" t="s">
        <v>3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69</v>
      </c>
      <c r="P225">
        <v>69</v>
      </c>
      <c r="Q225">
        <v>69</v>
      </c>
      <c r="R225">
        <v>49</v>
      </c>
      <c r="S225">
        <v>69</v>
      </c>
      <c r="T225">
        <f>INDEX(Sheet1!C$2:'Sheet1'!C$569,MATCH($A225,Sheet1!$B$2:'Sheet1'!$B$569,0))</f>
        <v>2</v>
      </c>
      <c r="U225">
        <f>INDEX(Sheet1!D$2:'Sheet1'!D$569,MATCH($A225,Sheet1!$B$2:'Sheet1'!$B$569,0))</f>
        <v>118427</v>
      </c>
      <c r="V225">
        <f>INDEX(Sheet2!C$2:'Sheet2'!C$569,MATCH($A225,Sheet2!$A$2:'Sheet2'!$A$531,0))</f>
        <v>22</v>
      </c>
      <c r="W225">
        <f>INDEX(Sheet2!G$2:'Sheet2'!G$569,MATCH($A225,Sheet2!$A$2:'Sheet2'!$A$531,0))</f>
        <v>12.6</v>
      </c>
      <c r="X225">
        <f>INDEX(Sheet2!M$2:'Sheet2'!M$569,MATCH($A225,Sheet2!$A$2:'Sheet2'!$A$531,0))</f>
        <v>2.2000000000000002</v>
      </c>
      <c r="Y225">
        <f>ROUND(INDEX(Sheet2!Q$2:'Sheet2'!Q$569,MATCH($A225,Sheet2!$A$2:'Sheet2'!$A$531,0)),0)-1</f>
        <v>77</v>
      </c>
      <c r="Z225">
        <f>ROUND(INDEX(Sheet2!K$2:'Sheet2'!K$569,MATCH($A225,Sheet2!$A$2:'Sheet2'!$A$531,0)),0)</f>
        <v>35</v>
      </c>
      <c r="AA225">
        <f t="shared" si="63"/>
        <v>64</v>
      </c>
      <c r="AB225">
        <f>ROUND(INDEX(Sheet2!H$2:'Sheet2'!H$569,MATCH($A225,Sheet2!$A$2:'Sheet2'!$A$531,0)),0)</f>
        <v>3</v>
      </c>
      <c r="AC225">
        <f t="shared" si="64"/>
        <v>49</v>
      </c>
      <c r="AD225">
        <f t="shared" si="65"/>
        <v>61</v>
      </c>
      <c r="AE225">
        <f t="shared" si="66"/>
        <v>77</v>
      </c>
      <c r="AF225">
        <f t="shared" si="67"/>
        <v>-8</v>
      </c>
      <c r="AG225">
        <f t="shared" si="78"/>
        <v>-2</v>
      </c>
      <c r="AH225">
        <f t="shared" si="68"/>
        <v>-2</v>
      </c>
      <c r="AI225">
        <f t="shared" si="69"/>
        <v>-2</v>
      </c>
      <c r="AJ225">
        <f t="shared" si="70"/>
        <v>67</v>
      </c>
      <c r="AK225">
        <f t="shared" si="71"/>
        <v>71</v>
      </c>
      <c r="AL225">
        <f t="shared" ca="1" si="72"/>
        <v>71</v>
      </c>
      <c r="AM225">
        <f t="shared" ca="1" si="73"/>
        <v>2</v>
      </c>
      <c r="AN225">
        <f>ROUND(INDEX(Sheet2!T$2:'Sheet2'!T$569,MATCH($A225,Sheet2!$A$2:'Sheet2'!$A$531,0)),0)</f>
        <v>2</v>
      </c>
      <c r="AO225">
        <f t="shared" si="74"/>
        <v>49</v>
      </c>
      <c r="AP225">
        <f t="shared" si="75"/>
        <v>49</v>
      </c>
      <c r="AQ225">
        <f>INDEX(Sheet2!N$2:'Sheet2'!N$569,MATCH($A225,Sheet2!$A$2:'Sheet2'!$A$531,0))</f>
        <v>33.799999999999997</v>
      </c>
      <c r="AR225">
        <f t="shared" si="76"/>
        <v>67.599999999999994</v>
      </c>
      <c r="AS225">
        <f t="shared" si="79"/>
        <v>74.599999999999994</v>
      </c>
      <c r="AT225">
        <f t="shared" ca="1" si="77"/>
        <v>69</v>
      </c>
      <c r="AU225">
        <f t="shared" ca="1" si="80"/>
        <v>75</v>
      </c>
      <c r="AV225">
        <f t="shared" ca="1" si="81"/>
        <v>75</v>
      </c>
      <c r="AW225">
        <f t="shared" ca="1" si="82"/>
        <v>75</v>
      </c>
      <c r="AX225">
        <f t="shared" ca="1" si="83"/>
        <v>75</v>
      </c>
    </row>
    <row r="226" spans="1:50" x14ac:dyDescent="0.3">
      <c r="A226" t="s">
        <v>32</v>
      </c>
      <c r="B226">
        <v>1</v>
      </c>
      <c r="C226" t="s">
        <v>3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79</v>
      </c>
      <c r="P226">
        <v>79</v>
      </c>
      <c r="Q226">
        <v>79</v>
      </c>
      <c r="R226">
        <v>53</v>
      </c>
      <c r="S226">
        <v>79</v>
      </c>
      <c r="T226">
        <f>INDEX(Sheet1!C$2:'Sheet1'!C$569,MATCH($A226,Sheet1!$B$2:'Sheet1'!$B$569,0))</f>
        <v>2</v>
      </c>
      <c r="U226">
        <f>INDEX(Sheet1!D$2:'Sheet1'!D$569,MATCH($A226,Sheet1!$B$2:'Sheet1'!$B$569,0))</f>
        <v>5852394.5</v>
      </c>
      <c r="V226">
        <f>INDEX(Sheet2!C$2:'Sheet2'!C$569,MATCH($A226,Sheet2!$A$2:'Sheet2'!$A$531,0))</f>
        <v>22</v>
      </c>
      <c r="W226">
        <f>INDEX(Sheet2!G$2:'Sheet2'!G$569,MATCH($A226,Sheet2!$A$2:'Sheet2'!$A$531,0))</f>
        <v>25.9</v>
      </c>
      <c r="X226">
        <f>INDEX(Sheet2!M$2:'Sheet2'!M$569,MATCH($A226,Sheet2!$A$2:'Sheet2'!$A$531,0))</f>
        <v>3.7</v>
      </c>
      <c r="Y226">
        <f>ROUND(INDEX(Sheet2!Q$2:'Sheet2'!Q$569,MATCH($A226,Sheet2!$A$2:'Sheet2'!$A$531,0)),0)-1</f>
        <v>65</v>
      </c>
      <c r="Z226">
        <f>ROUND(INDEX(Sheet2!K$2:'Sheet2'!K$569,MATCH($A226,Sheet2!$A$2:'Sheet2'!$A$531,0)),0)</f>
        <v>47</v>
      </c>
      <c r="AA226">
        <f t="shared" si="63"/>
        <v>78</v>
      </c>
      <c r="AB226">
        <f>ROUND(INDEX(Sheet2!H$2:'Sheet2'!H$569,MATCH($A226,Sheet2!$A$2:'Sheet2'!$A$531,0)),0)</f>
        <v>13</v>
      </c>
      <c r="AC226">
        <f t="shared" si="64"/>
        <v>78</v>
      </c>
      <c r="AD226">
        <f t="shared" si="65"/>
        <v>78</v>
      </c>
      <c r="AE226">
        <f t="shared" si="66"/>
        <v>80</v>
      </c>
      <c r="AF226">
        <f t="shared" si="67"/>
        <v>-1</v>
      </c>
      <c r="AG226">
        <f t="shared" si="78"/>
        <v>5</v>
      </c>
      <c r="AH226">
        <f t="shared" si="68"/>
        <v>5</v>
      </c>
      <c r="AI226">
        <f t="shared" si="69"/>
        <v>5</v>
      </c>
      <c r="AJ226">
        <f t="shared" si="70"/>
        <v>84</v>
      </c>
      <c r="AK226">
        <f t="shared" si="71"/>
        <v>74</v>
      </c>
      <c r="AL226">
        <f t="shared" ca="1" si="72"/>
        <v>78</v>
      </c>
      <c r="AM226">
        <f t="shared" ca="1" si="73"/>
        <v>-1</v>
      </c>
      <c r="AN226">
        <f>ROUND(INDEX(Sheet2!T$2:'Sheet2'!T$569,MATCH($A226,Sheet2!$A$2:'Sheet2'!$A$531,0)),0)</f>
        <v>4</v>
      </c>
      <c r="AO226">
        <f t="shared" si="74"/>
        <v>58</v>
      </c>
      <c r="AP226">
        <f t="shared" si="75"/>
        <v>58</v>
      </c>
      <c r="AQ226">
        <f>INDEX(Sheet2!N$2:'Sheet2'!N$569,MATCH($A226,Sheet2!$A$2:'Sheet2'!$A$531,0))</f>
        <v>34.4</v>
      </c>
      <c r="AR226">
        <f t="shared" si="76"/>
        <v>68.8</v>
      </c>
      <c r="AS226">
        <f t="shared" si="79"/>
        <v>75.8</v>
      </c>
      <c r="AT226">
        <f t="shared" ca="1" si="77"/>
        <v>79</v>
      </c>
      <c r="AU226">
        <f t="shared" ca="1" si="80"/>
        <v>76</v>
      </c>
      <c r="AV226">
        <f t="shared" ca="1" si="81"/>
        <v>76</v>
      </c>
      <c r="AW226">
        <f t="shared" ca="1" si="82"/>
        <v>76</v>
      </c>
      <c r="AX226">
        <f t="shared" ca="1" si="83"/>
        <v>76</v>
      </c>
    </row>
    <row r="227" spans="1:50" x14ac:dyDescent="0.3">
      <c r="A227" t="s">
        <v>34</v>
      </c>
      <c r="B227">
        <v>2</v>
      </c>
      <c r="C227" t="s">
        <v>3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84</v>
      </c>
      <c r="P227">
        <v>84</v>
      </c>
      <c r="Q227">
        <v>77</v>
      </c>
      <c r="R227">
        <v>69</v>
      </c>
      <c r="S227">
        <v>77</v>
      </c>
      <c r="T227">
        <f>INDEX(Sheet1!C$2:'Sheet1'!C$569,MATCH($A227,Sheet1!$B$2:'Sheet1'!$B$569,0))</f>
        <v>3</v>
      </c>
      <c r="U227">
        <f>INDEX(Sheet1!D$2:'Sheet1'!D$569,MATCH($A227,Sheet1!$B$2:'Sheet1'!$B$569,0))</f>
        <v>4843600</v>
      </c>
      <c r="V227">
        <f>INDEX(Sheet2!C$2:'Sheet2'!C$569,MATCH($A227,Sheet2!$A$2:'Sheet2'!$A$531,0))</f>
        <v>21</v>
      </c>
      <c r="W227">
        <f>INDEX(Sheet2!G$2:'Sheet2'!G$569,MATCH($A227,Sheet2!$A$2:'Sheet2'!$A$531,0))</f>
        <v>31.1</v>
      </c>
      <c r="X227">
        <f>INDEX(Sheet2!M$2:'Sheet2'!M$569,MATCH($A227,Sheet2!$A$2:'Sheet2'!$A$531,0))</f>
        <v>3.9</v>
      </c>
      <c r="Y227">
        <f>ROUND(INDEX(Sheet2!Q$2:'Sheet2'!Q$569,MATCH($A227,Sheet2!$A$2:'Sheet2'!$A$531,0)),0)-1</f>
        <v>85</v>
      </c>
      <c r="Z227">
        <f>ROUND(INDEX(Sheet2!K$2:'Sheet2'!K$569,MATCH($A227,Sheet2!$A$2:'Sheet2'!$A$531,0)),0)</f>
        <v>45</v>
      </c>
      <c r="AA227">
        <f t="shared" si="63"/>
        <v>75</v>
      </c>
      <c r="AB227">
        <f>ROUND(INDEX(Sheet2!H$2:'Sheet2'!H$569,MATCH($A227,Sheet2!$A$2:'Sheet2'!$A$531,0)),0)</f>
        <v>16</v>
      </c>
      <c r="AC227">
        <f t="shared" si="64"/>
        <v>87</v>
      </c>
      <c r="AD227">
        <f t="shared" si="65"/>
        <v>82</v>
      </c>
      <c r="AE227">
        <f t="shared" si="66"/>
        <v>86</v>
      </c>
      <c r="AF227">
        <f t="shared" si="67"/>
        <v>-2</v>
      </c>
      <c r="AG227">
        <f t="shared" si="78"/>
        <v>4</v>
      </c>
      <c r="AH227">
        <f t="shared" si="68"/>
        <v>4</v>
      </c>
      <c r="AI227">
        <f t="shared" si="69"/>
        <v>4</v>
      </c>
      <c r="AJ227">
        <f t="shared" si="70"/>
        <v>88</v>
      </c>
      <c r="AK227">
        <f t="shared" si="71"/>
        <v>80</v>
      </c>
      <c r="AL227">
        <f t="shared" ca="1" si="72"/>
        <v>83.333333333333329</v>
      </c>
      <c r="AM227">
        <f t="shared" ca="1" si="73"/>
        <v>-0.6666666666666714</v>
      </c>
      <c r="AN227">
        <f>ROUND(INDEX(Sheet2!T$2:'Sheet2'!T$569,MATCH($A227,Sheet2!$A$2:'Sheet2'!$A$531,0)),0)</f>
        <v>6</v>
      </c>
      <c r="AO227">
        <f t="shared" si="74"/>
        <v>67</v>
      </c>
      <c r="AP227">
        <f t="shared" si="75"/>
        <v>67</v>
      </c>
      <c r="AQ227">
        <f>INDEX(Sheet2!N$2:'Sheet2'!N$569,MATCH($A227,Sheet2!$A$2:'Sheet2'!$A$531,0))</f>
        <v>37.299999999999997</v>
      </c>
      <c r="AR227">
        <f t="shared" si="76"/>
        <v>74.599999999999994</v>
      </c>
      <c r="AS227">
        <f t="shared" si="79"/>
        <v>81.599999999999994</v>
      </c>
      <c r="AT227">
        <f t="shared" ca="1" si="77"/>
        <v>77</v>
      </c>
      <c r="AU227">
        <f t="shared" ca="1" si="80"/>
        <v>82</v>
      </c>
      <c r="AV227">
        <f t="shared" ca="1" si="81"/>
        <v>82</v>
      </c>
      <c r="AW227">
        <f t="shared" ca="1" si="82"/>
        <v>82</v>
      </c>
      <c r="AX227">
        <f t="shared" ca="1" si="83"/>
        <v>82</v>
      </c>
    </row>
    <row r="228" spans="1:50" x14ac:dyDescent="0.3">
      <c r="A228" t="s">
        <v>519</v>
      </c>
      <c r="B228">
        <v>2</v>
      </c>
      <c r="C228" t="s">
        <v>3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77</v>
      </c>
      <c r="P228">
        <v>77</v>
      </c>
      <c r="Q228">
        <v>71</v>
      </c>
      <c r="R228">
        <v>67</v>
      </c>
      <c r="S228">
        <v>71</v>
      </c>
      <c r="T228">
        <f>INDEX(Sheet1!C$2:'Sheet1'!C$569,MATCH($A228,Sheet1!$B$2:'Sheet1'!$B$569,0))</f>
        <v>1</v>
      </c>
      <c r="U228">
        <f>INDEX(Sheet1!D$2:'Sheet1'!D$569,MATCH($A228,Sheet1!$B$2:'Sheet1'!$B$569,0))</f>
        <v>2393887</v>
      </c>
      <c r="V228">
        <f>INDEX(Sheet2!C$2:'Sheet2'!C$569,MATCH($A228,Sheet2!$A$2:'Sheet2'!$A$531,0))</f>
        <v>32</v>
      </c>
      <c r="W228">
        <f>INDEX(Sheet2!G$2:'Sheet2'!G$569,MATCH($A228,Sheet2!$A$2:'Sheet2'!$A$531,0))</f>
        <v>27.2</v>
      </c>
      <c r="X228">
        <f>INDEX(Sheet2!M$2:'Sheet2'!M$569,MATCH($A228,Sheet2!$A$2:'Sheet2'!$A$531,0))</f>
        <v>4.2</v>
      </c>
      <c r="Y228">
        <f>ROUND(INDEX(Sheet2!Q$2:'Sheet2'!Q$569,MATCH($A228,Sheet2!$A$2:'Sheet2'!$A$531,0)),0)-1</f>
        <v>88</v>
      </c>
      <c r="Z228">
        <f>ROUND(INDEX(Sheet2!K$2:'Sheet2'!K$569,MATCH($A228,Sheet2!$A$2:'Sheet2'!$A$531,0)),0)</f>
        <v>48</v>
      </c>
      <c r="AA228">
        <f t="shared" si="63"/>
        <v>79</v>
      </c>
      <c r="AB228">
        <f>ROUND(INDEX(Sheet2!H$2:'Sheet2'!H$569,MATCH($A228,Sheet2!$A$2:'Sheet2'!$A$531,0)),0)</f>
        <v>12</v>
      </c>
      <c r="AC228">
        <f t="shared" si="64"/>
        <v>75</v>
      </c>
      <c r="AD228">
        <f t="shared" si="65"/>
        <v>77</v>
      </c>
      <c r="AE228">
        <f t="shared" si="66"/>
        <v>77</v>
      </c>
      <c r="AF228">
        <f t="shared" si="67"/>
        <v>0</v>
      </c>
      <c r="AG228">
        <f t="shared" si="78"/>
        <v>6</v>
      </c>
      <c r="AH228">
        <f t="shared" si="68"/>
        <v>6</v>
      </c>
      <c r="AI228">
        <f t="shared" si="69"/>
        <v>6</v>
      </c>
      <c r="AJ228">
        <f t="shared" si="70"/>
        <v>83</v>
      </c>
      <c r="AK228">
        <f t="shared" si="71"/>
        <v>71</v>
      </c>
      <c r="AL228">
        <f t="shared" ca="1" si="72"/>
        <v>76.666666666666671</v>
      </c>
      <c r="AM228">
        <f t="shared" ca="1" si="73"/>
        <v>-0.3333333333333286</v>
      </c>
      <c r="AN228">
        <f>ROUND(INDEX(Sheet2!T$2:'Sheet2'!T$569,MATCH($A228,Sheet2!$A$2:'Sheet2'!$A$531,0)),0)</f>
        <v>4</v>
      </c>
      <c r="AO228">
        <f t="shared" si="74"/>
        <v>58</v>
      </c>
      <c r="AP228">
        <f t="shared" si="75"/>
        <v>58</v>
      </c>
      <c r="AQ228">
        <f>INDEX(Sheet2!N$2:'Sheet2'!N$569,MATCH($A228,Sheet2!$A$2:'Sheet2'!$A$531,0))</f>
        <v>34.700000000000003</v>
      </c>
      <c r="AR228">
        <f t="shared" si="76"/>
        <v>69.400000000000006</v>
      </c>
      <c r="AS228">
        <f t="shared" si="79"/>
        <v>76.400000000000006</v>
      </c>
      <c r="AT228">
        <f t="shared" ca="1" si="77"/>
        <v>71</v>
      </c>
      <c r="AU228">
        <f t="shared" ca="1" si="80"/>
        <v>76</v>
      </c>
      <c r="AV228">
        <f t="shared" ca="1" si="81"/>
        <v>76</v>
      </c>
      <c r="AW228">
        <f t="shared" ca="1" si="82"/>
        <v>76</v>
      </c>
      <c r="AX228">
        <f t="shared" ca="1" si="83"/>
        <v>76</v>
      </c>
    </row>
    <row r="229" spans="1:50" x14ac:dyDescent="0.3">
      <c r="A229" t="s">
        <v>330</v>
      </c>
      <c r="B229">
        <v>0</v>
      </c>
      <c r="C229" t="s">
        <v>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78</v>
      </c>
      <c r="P229">
        <v>78</v>
      </c>
      <c r="Q229">
        <v>78</v>
      </c>
      <c r="R229">
        <v>52</v>
      </c>
      <c r="S229">
        <v>78</v>
      </c>
      <c r="T229">
        <f>INDEX(Sheet1!C$2:'Sheet1'!C$569,MATCH($A229,Sheet1!$B$2:'Sheet1'!$B$569,0))</f>
        <v>2</v>
      </c>
      <c r="U229">
        <f>INDEX(Sheet1!D$2:'Sheet1'!D$569,MATCH($A229,Sheet1!$B$2:'Sheet1'!$B$569,0))</f>
        <v>19000000</v>
      </c>
      <c r="V229">
        <f>INDEX(Sheet2!C$2:'Sheet2'!C$569,MATCH($A229,Sheet2!$A$2:'Sheet2'!$A$531,0))</f>
        <v>30</v>
      </c>
      <c r="W229">
        <f>INDEX(Sheet2!G$2:'Sheet2'!G$569,MATCH($A229,Sheet2!$A$2:'Sheet2'!$A$531,0))</f>
        <v>30.1</v>
      </c>
      <c r="X229">
        <f>INDEX(Sheet2!M$2:'Sheet2'!M$569,MATCH($A229,Sheet2!$A$2:'Sheet2'!$A$531,0))</f>
        <v>2.5</v>
      </c>
      <c r="Y229">
        <f>ROUND(INDEX(Sheet2!Q$2:'Sheet2'!Q$569,MATCH($A229,Sheet2!$A$2:'Sheet2'!$A$531,0)),0)-1</f>
        <v>79</v>
      </c>
      <c r="Z229">
        <f>ROUND(INDEX(Sheet2!K$2:'Sheet2'!K$569,MATCH($A229,Sheet2!$A$2:'Sheet2'!$A$531,0)),0)</f>
        <v>42</v>
      </c>
      <c r="AA229">
        <f t="shared" si="63"/>
        <v>72</v>
      </c>
      <c r="AB229">
        <f>ROUND(INDEX(Sheet2!H$2:'Sheet2'!H$569,MATCH($A229,Sheet2!$A$2:'Sheet2'!$A$531,0)),0)</f>
        <v>12</v>
      </c>
      <c r="AC229">
        <f t="shared" si="64"/>
        <v>75</v>
      </c>
      <c r="AD229">
        <f t="shared" si="65"/>
        <v>75</v>
      </c>
      <c r="AE229">
        <f t="shared" si="66"/>
        <v>81</v>
      </c>
      <c r="AF229">
        <f t="shared" si="67"/>
        <v>-3</v>
      </c>
      <c r="AG229">
        <f t="shared" si="78"/>
        <v>3</v>
      </c>
      <c r="AH229">
        <f t="shared" si="68"/>
        <v>3</v>
      </c>
      <c r="AI229">
        <f t="shared" si="69"/>
        <v>3</v>
      </c>
      <c r="AJ229">
        <f t="shared" si="70"/>
        <v>81</v>
      </c>
      <c r="AK229">
        <f t="shared" si="71"/>
        <v>75</v>
      </c>
      <c r="AL229">
        <f t="shared" ca="1" si="72"/>
        <v>76.666666666666671</v>
      </c>
      <c r="AM229">
        <f t="shared" ca="1" si="73"/>
        <v>-1.3333333333333286</v>
      </c>
      <c r="AN229">
        <f>ROUND(INDEX(Sheet2!T$2:'Sheet2'!T$569,MATCH($A229,Sheet2!$A$2:'Sheet2'!$A$531,0)),0)</f>
        <v>3</v>
      </c>
      <c r="AO229">
        <f t="shared" si="74"/>
        <v>54</v>
      </c>
      <c r="AP229">
        <f t="shared" si="75"/>
        <v>54</v>
      </c>
      <c r="AQ229">
        <f>INDEX(Sheet2!N$2:'Sheet2'!N$569,MATCH($A229,Sheet2!$A$2:'Sheet2'!$A$531,0))</f>
        <v>33.299999999999997</v>
      </c>
      <c r="AR229">
        <f t="shared" si="76"/>
        <v>66.599999999999994</v>
      </c>
      <c r="AS229">
        <f t="shared" si="79"/>
        <v>73.599999999999994</v>
      </c>
      <c r="AT229">
        <f t="shared" ca="1" si="77"/>
        <v>78</v>
      </c>
      <c r="AU229">
        <f t="shared" ca="1" si="80"/>
        <v>74</v>
      </c>
      <c r="AV229">
        <f t="shared" ca="1" si="81"/>
        <v>74</v>
      </c>
      <c r="AW229">
        <f t="shared" ca="1" si="82"/>
        <v>74</v>
      </c>
      <c r="AX229">
        <f t="shared" ca="1" si="83"/>
        <v>74</v>
      </c>
    </row>
    <row r="230" spans="1:50" x14ac:dyDescent="0.3">
      <c r="A230" t="s">
        <v>245</v>
      </c>
      <c r="B230">
        <v>3</v>
      </c>
      <c r="C230" t="s">
        <v>3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66</v>
      </c>
      <c r="P230">
        <v>66</v>
      </c>
      <c r="Q230">
        <v>55</v>
      </c>
      <c r="R230">
        <v>78</v>
      </c>
      <c r="S230">
        <v>57</v>
      </c>
      <c r="T230" t="e">
        <f>INDEX(Sheet1!C$2:'Sheet1'!C$569,MATCH($A230,Sheet1!$B$2:'Sheet1'!$B$569,0))</f>
        <v>#N/A</v>
      </c>
      <c r="U230" t="e">
        <f>INDEX(Sheet1!D$2:'Sheet1'!D$569,MATCH($A230,Sheet1!$B$2:'Sheet1'!$B$569,0))</f>
        <v>#N/A</v>
      </c>
      <c r="V230">
        <f>INDEX(Sheet2!C$2:'Sheet2'!C$569,MATCH($A230,Sheet2!$A$2:'Sheet2'!$A$531,0))</f>
        <v>24</v>
      </c>
      <c r="W230">
        <f>INDEX(Sheet2!G$2:'Sheet2'!G$569,MATCH($A230,Sheet2!$A$2:'Sheet2'!$A$531,0))</f>
        <v>23.9</v>
      </c>
      <c r="X230">
        <f>INDEX(Sheet2!M$2:'Sheet2'!M$569,MATCH($A230,Sheet2!$A$2:'Sheet2'!$A$531,0))</f>
        <v>1.7</v>
      </c>
      <c r="Y230">
        <f>ROUND(INDEX(Sheet2!Q$2:'Sheet2'!Q$569,MATCH($A230,Sheet2!$A$2:'Sheet2'!$A$531,0)),0)-1</f>
        <v>49</v>
      </c>
      <c r="Z230">
        <f>ROUND(INDEX(Sheet2!K$2:'Sheet2'!K$569,MATCH($A230,Sheet2!$A$2:'Sheet2'!$A$531,0)),0)</f>
        <v>36</v>
      </c>
      <c r="AA230">
        <f t="shared" si="63"/>
        <v>65</v>
      </c>
      <c r="AB230">
        <f>ROUND(INDEX(Sheet2!H$2:'Sheet2'!H$569,MATCH($A230,Sheet2!$A$2:'Sheet2'!$A$531,0)),0)</f>
        <v>5</v>
      </c>
      <c r="AC230">
        <f t="shared" si="64"/>
        <v>55</v>
      </c>
      <c r="AD230">
        <f t="shared" si="65"/>
        <v>62</v>
      </c>
      <c r="AE230">
        <f t="shared" si="66"/>
        <v>70</v>
      </c>
      <c r="AF230">
        <f t="shared" si="67"/>
        <v>-4</v>
      </c>
      <c r="AG230">
        <f t="shared" si="78"/>
        <v>2</v>
      </c>
      <c r="AH230">
        <f t="shared" si="68"/>
        <v>2</v>
      </c>
      <c r="AI230">
        <f t="shared" si="69"/>
        <v>2</v>
      </c>
      <c r="AJ230">
        <f t="shared" si="70"/>
        <v>68</v>
      </c>
      <c r="AK230">
        <f t="shared" si="71"/>
        <v>64</v>
      </c>
      <c r="AL230">
        <f t="shared" ca="1" si="72"/>
        <v>59.666666666666664</v>
      </c>
      <c r="AM230">
        <f t="shared" ca="1" si="73"/>
        <v>-6.3333333333333357</v>
      </c>
      <c r="AN230">
        <f>ROUND(INDEX(Sheet2!T$2:'Sheet2'!T$569,MATCH($A230,Sheet2!$A$2:'Sheet2'!$A$531,0)),0)</f>
        <v>8</v>
      </c>
      <c r="AO230">
        <f t="shared" si="74"/>
        <v>76</v>
      </c>
      <c r="AP230">
        <f t="shared" si="75"/>
        <v>76</v>
      </c>
      <c r="AQ230">
        <f>INDEX(Sheet2!N$2:'Sheet2'!N$569,MATCH($A230,Sheet2!$A$2:'Sheet2'!$A$531,0))</f>
        <v>20</v>
      </c>
      <c r="AR230">
        <f t="shared" si="76"/>
        <v>40</v>
      </c>
      <c r="AS230">
        <f t="shared" si="79"/>
        <v>47</v>
      </c>
      <c r="AT230">
        <f t="shared" ca="1" si="77"/>
        <v>55</v>
      </c>
      <c r="AU230">
        <f t="shared" ca="1" si="80"/>
        <v>47</v>
      </c>
      <c r="AV230">
        <f t="shared" ca="1" si="81"/>
        <v>47</v>
      </c>
      <c r="AW230">
        <f t="shared" ca="1" si="82"/>
        <v>47</v>
      </c>
      <c r="AX230">
        <f t="shared" ca="1" si="83"/>
        <v>47</v>
      </c>
    </row>
    <row r="231" spans="1:50" x14ac:dyDescent="0.3">
      <c r="A231" t="s">
        <v>371</v>
      </c>
      <c r="B231">
        <v>3</v>
      </c>
      <c r="C231" t="s">
        <v>3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77</v>
      </c>
      <c r="P231">
        <v>77</v>
      </c>
      <c r="Q231">
        <v>61</v>
      </c>
      <c r="R231">
        <v>83</v>
      </c>
      <c r="S231">
        <v>65</v>
      </c>
      <c r="T231">
        <f>INDEX(Sheet1!C$2:'Sheet1'!C$569,MATCH($A231,Sheet1!$B$2:'Sheet1'!$B$569,0))</f>
        <v>3</v>
      </c>
      <c r="U231">
        <f>INDEX(Sheet1!D$2:'Sheet1'!D$569,MATCH($A231,Sheet1!$B$2:'Sheet1'!$B$569,0))</f>
        <v>6000000</v>
      </c>
      <c r="V231">
        <f>INDEX(Sheet2!C$2:'Sheet2'!C$569,MATCH($A231,Sheet2!$A$2:'Sheet2'!$A$531,0))</f>
        <v>25</v>
      </c>
      <c r="W231">
        <f>INDEX(Sheet2!G$2:'Sheet2'!G$569,MATCH($A231,Sheet2!$A$2:'Sheet2'!$A$531,0))</f>
        <v>32.700000000000003</v>
      </c>
      <c r="X231">
        <f>INDEX(Sheet2!M$2:'Sheet2'!M$569,MATCH($A231,Sheet2!$A$2:'Sheet2'!$A$531,0))</f>
        <v>3.7</v>
      </c>
      <c r="Y231">
        <f>ROUND(INDEX(Sheet2!Q$2:'Sheet2'!Q$569,MATCH($A231,Sheet2!$A$2:'Sheet2'!$A$531,0)),0)-1</f>
        <v>70</v>
      </c>
      <c r="Z231">
        <f>ROUND(INDEX(Sheet2!K$2:'Sheet2'!K$569,MATCH($A231,Sheet2!$A$2:'Sheet2'!$A$531,0)),0)</f>
        <v>50</v>
      </c>
      <c r="AA231">
        <f t="shared" si="63"/>
        <v>81</v>
      </c>
      <c r="AB231">
        <f>ROUND(INDEX(Sheet2!H$2:'Sheet2'!H$569,MATCH($A231,Sheet2!$A$2:'Sheet2'!$A$531,0)),0)</f>
        <v>14</v>
      </c>
      <c r="AC231">
        <f t="shared" si="64"/>
        <v>81</v>
      </c>
      <c r="AD231">
        <f t="shared" si="65"/>
        <v>80</v>
      </c>
      <c r="AE231">
        <f t="shared" si="66"/>
        <v>74</v>
      </c>
      <c r="AF231">
        <f t="shared" si="67"/>
        <v>3</v>
      </c>
      <c r="AG231">
        <f t="shared" si="78"/>
        <v>9</v>
      </c>
      <c r="AH231">
        <f t="shared" si="68"/>
        <v>9</v>
      </c>
      <c r="AI231">
        <f t="shared" si="69"/>
        <v>9</v>
      </c>
      <c r="AJ231">
        <f t="shared" si="70"/>
        <v>86</v>
      </c>
      <c r="AK231">
        <f t="shared" si="71"/>
        <v>68</v>
      </c>
      <c r="AL231">
        <f t="shared" ca="1" si="72"/>
        <v>79.666666666666671</v>
      </c>
      <c r="AM231">
        <f t="shared" ca="1" si="73"/>
        <v>2.6666666666666714</v>
      </c>
      <c r="AN231">
        <f>ROUND(INDEX(Sheet2!T$2:'Sheet2'!T$569,MATCH($A231,Sheet2!$A$2:'Sheet2'!$A$531,0)),0)</f>
        <v>5</v>
      </c>
      <c r="AO231">
        <f t="shared" si="74"/>
        <v>63</v>
      </c>
      <c r="AP231">
        <f t="shared" si="75"/>
        <v>63</v>
      </c>
      <c r="AQ231">
        <f>INDEX(Sheet2!N$2:'Sheet2'!N$569,MATCH($A231,Sheet2!$A$2:'Sheet2'!$A$531,0))</f>
        <v>39.200000000000003</v>
      </c>
      <c r="AR231">
        <f t="shared" si="76"/>
        <v>78.400000000000006</v>
      </c>
      <c r="AS231">
        <f t="shared" si="79"/>
        <v>85.4</v>
      </c>
      <c r="AT231">
        <f t="shared" ca="1" si="77"/>
        <v>61</v>
      </c>
      <c r="AU231">
        <f t="shared" ca="1" si="80"/>
        <v>85</v>
      </c>
      <c r="AV231">
        <f t="shared" ca="1" si="81"/>
        <v>85</v>
      </c>
      <c r="AW231">
        <f t="shared" ca="1" si="82"/>
        <v>85</v>
      </c>
      <c r="AX231">
        <f t="shared" ca="1" si="83"/>
        <v>85</v>
      </c>
    </row>
    <row r="232" spans="1:50" x14ac:dyDescent="0.3">
      <c r="A232" t="s">
        <v>67</v>
      </c>
      <c r="B232">
        <v>1</v>
      </c>
      <c r="C232" t="s">
        <v>3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79</v>
      </c>
      <c r="P232">
        <v>79</v>
      </c>
      <c r="Q232">
        <v>79</v>
      </c>
      <c r="R232">
        <v>53</v>
      </c>
      <c r="S232">
        <v>79</v>
      </c>
      <c r="T232">
        <f>INDEX(Sheet1!C$2:'Sheet1'!C$569,MATCH($A232,Sheet1!$B$2:'Sheet1'!$B$569,0))</f>
        <v>1</v>
      </c>
      <c r="U232">
        <f>INDEX(Sheet1!D$2:'Sheet1'!D$569,MATCH($A232,Sheet1!$B$2:'Sheet1'!$B$569,0))</f>
        <v>7488372</v>
      </c>
      <c r="V232">
        <f>INDEX(Sheet2!C$2:'Sheet2'!C$569,MATCH($A232,Sheet2!$A$2:'Sheet2'!$A$531,0))</f>
        <v>26</v>
      </c>
      <c r="W232">
        <f>INDEX(Sheet2!G$2:'Sheet2'!G$569,MATCH($A232,Sheet2!$A$2:'Sheet2'!$A$531,0))</f>
        <v>28.5</v>
      </c>
      <c r="X232">
        <f>INDEX(Sheet2!M$2:'Sheet2'!M$569,MATCH($A232,Sheet2!$A$2:'Sheet2'!$A$531,0))</f>
        <v>4.2</v>
      </c>
      <c r="Y232">
        <f>ROUND(INDEX(Sheet2!Q$2:'Sheet2'!Q$569,MATCH($A232,Sheet2!$A$2:'Sheet2'!$A$531,0)),0)-1</f>
        <v>88</v>
      </c>
      <c r="Z232">
        <f>ROUND(INDEX(Sheet2!K$2:'Sheet2'!K$569,MATCH($A232,Sheet2!$A$2:'Sheet2'!$A$531,0)),0)</f>
        <v>44</v>
      </c>
      <c r="AA232">
        <f t="shared" si="63"/>
        <v>74</v>
      </c>
      <c r="AB232">
        <f>ROUND(INDEX(Sheet2!H$2:'Sheet2'!H$569,MATCH($A232,Sheet2!$A$2:'Sheet2'!$A$531,0)),0)</f>
        <v>15</v>
      </c>
      <c r="AC232">
        <f t="shared" si="64"/>
        <v>84</v>
      </c>
      <c r="AD232">
        <f t="shared" si="65"/>
        <v>79</v>
      </c>
      <c r="AE232">
        <f t="shared" si="66"/>
        <v>79</v>
      </c>
      <c r="AF232">
        <f t="shared" si="67"/>
        <v>0</v>
      </c>
      <c r="AG232">
        <f t="shared" si="78"/>
        <v>6</v>
      </c>
      <c r="AH232">
        <f t="shared" si="68"/>
        <v>6</v>
      </c>
      <c r="AI232">
        <f t="shared" si="69"/>
        <v>6</v>
      </c>
      <c r="AJ232">
        <f t="shared" si="70"/>
        <v>85</v>
      </c>
      <c r="AK232">
        <f t="shared" si="71"/>
        <v>73</v>
      </c>
      <c r="AL232">
        <f t="shared" ca="1" si="72"/>
        <v>78.333333333333329</v>
      </c>
      <c r="AM232">
        <f t="shared" ca="1" si="73"/>
        <v>-0.6666666666666714</v>
      </c>
      <c r="AN232">
        <f>ROUND(INDEX(Sheet2!T$2:'Sheet2'!T$569,MATCH($A232,Sheet2!$A$2:'Sheet2'!$A$531,0)),0)</f>
        <v>6</v>
      </c>
      <c r="AO232">
        <f t="shared" si="74"/>
        <v>67</v>
      </c>
      <c r="AP232">
        <f t="shared" si="75"/>
        <v>67</v>
      </c>
      <c r="AQ232">
        <f>INDEX(Sheet2!N$2:'Sheet2'!N$569,MATCH($A232,Sheet2!$A$2:'Sheet2'!$A$531,0))</f>
        <v>34.799999999999997</v>
      </c>
      <c r="AR232">
        <f t="shared" si="76"/>
        <v>69.599999999999994</v>
      </c>
      <c r="AS232">
        <f t="shared" si="79"/>
        <v>76.599999999999994</v>
      </c>
      <c r="AT232">
        <f t="shared" ca="1" si="77"/>
        <v>79</v>
      </c>
      <c r="AU232">
        <f t="shared" ca="1" si="80"/>
        <v>77</v>
      </c>
      <c r="AV232">
        <f t="shared" ca="1" si="81"/>
        <v>77</v>
      </c>
      <c r="AW232">
        <f t="shared" ca="1" si="82"/>
        <v>77</v>
      </c>
      <c r="AX232">
        <f t="shared" ca="1" si="83"/>
        <v>77</v>
      </c>
    </row>
    <row r="233" spans="1:50" x14ac:dyDescent="0.3">
      <c r="A233" t="s">
        <v>510</v>
      </c>
      <c r="B233">
        <v>0</v>
      </c>
      <c r="C233" t="s">
        <v>3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75</v>
      </c>
      <c r="P233">
        <v>75</v>
      </c>
      <c r="Q233">
        <v>75</v>
      </c>
      <c r="R233">
        <v>51</v>
      </c>
      <c r="S233">
        <v>75</v>
      </c>
      <c r="T233">
        <f>INDEX(Sheet1!C$2:'Sheet1'!C$569,MATCH($A233,Sheet1!$B$2:'Sheet1'!$B$569,0))</f>
        <v>1</v>
      </c>
      <c r="U233">
        <f>INDEX(Sheet1!D$2:'Sheet1'!D$569,MATCH($A233,Sheet1!$B$2:'Sheet1'!$B$569,0))</f>
        <v>13768421</v>
      </c>
      <c r="V233">
        <f>INDEX(Sheet2!C$2:'Sheet2'!C$569,MATCH($A233,Sheet2!$A$2:'Sheet2'!$A$531,0))</f>
        <v>30</v>
      </c>
      <c r="W233">
        <f>INDEX(Sheet2!G$2:'Sheet2'!G$569,MATCH($A233,Sheet2!$A$2:'Sheet2'!$A$531,0))</f>
        <v>19.399999999999999</v>
      </c>
      <c r="X233">
        <f>INDEX(Sheet2!M$2:'Sheet2'!M$569,MATCH($A233,Sheet2!$A$2:'Sheet2'!$A$531,0))</f>
        <v>2.5</v>
      </c>
      <c r="Y233">
        <f>ROUND(INDEX(Sheet2!Q$2:'Sheet2'!Q$569,MATCH($A233,Sheet2!$A$2:'Sheet2'!$A$531,0)),0)-1</f>
        <v>83</v>
      </c>
      <c r="Z233">
        <f>ROUND(INDEX(Sheet2!K$2:'Sheet2'!K$569,MATCH($A233,Sheet2!$A$2:'Sheet2'!$A$531,0)),0)</f>
        <v>44</v>
      </c>
      <c r="AA233">
        <f t="shared" si="63"/>
        <v>74</v>
      </c>
      <c r="AB233">
        <f>ROUND(INDEX(Sheet2!H$2:'Sheet2'!H$569,MATCH($A233,Sheet2!$A$2:'Sheet2'!$A$531,0)),0)</f>
        <v>10</v>
      </c>
      <c r="AC233">
        <f t="shared" si="64"/>
        <v>70</v>
      </c>
      <c r="AD233">
        <f t="shared" si="65"/>
        <v>73</v>
      </c>
      <c r="AE233">
        <f t="shared" si="66"/>
        <v>77</v>
      </c>
      <c r="AF233">
        <f t="shared" si="67"/>
        <v>-2</v>
      </c>
      <c r="AG233">
        <f t="shared" si="78"/>
        <v>4</v>
      </c>
      <c r="AH233">
        <f t="shared" si="68"/>
        <v>4</v>
      </c>
      <c r="AI233">
        <f t="shared" si="69"/>
        <v>4</v>
      </c>
      <c r="AJ233">
        <f t="shared" si="70"/>
        <v>79</v>
      </c>
      <c r="AK233">
        <f t="shared" si="71"/>
        <v>71</v>
      </c>
      <c r="AL233">
        <f t="shared" ca="1" si="72"/>
        <v>72</v>
      </c>
      <c r="AM233">
        <f t="shared" ca="1" si="73"/>
        <v>-3</v>
      </c>
      <c r="AN233">
        <f>ROUND(INDEX(Sheet2!T$2:'Sheet2'!T$569,MATCH($A233,Sheet2!$A$2:'Sheet2'!$A$531,0)),0)</f>
        <v>2</v>
      </c>
      <c r="AO233">
        <f t="shared" si="74"/>
        <v>49</v>
      </c>
      <c r="AP233">
        <f t="shared" si="75"/>
        <v>49</v>
      </c>
      <c r="AQ233">
        <f>INDEX(Sheet2!N$2:'Sheet2'!N$569,MATCH($A233,Sheet2!$A$2:'Sheet2'!$A$531,0))</f>
        <v>29.4</v>
      </c>
      <c r="AR233">
        <f t="shared" si="76"/>
        <v>58.8</v>
      </c>
      <c r="AS233">
        <f t="shared" si="79"/>
        <v>65.8</v>
      </c>
      <c r="AT233">
        <f t="shared" ca="1" si="77"/>
        <v>75</v>
      </c>
      <c r="AU233">
        <f t="shared" ca="1" si="80"/>
        <v>66</v>
      </c>
      <c r="AV233">
        <f t="shared" ca="1" si="81"/>
        <v>66</v>
      </c>
      <c r="AW233">
        <f t="shared" ca="1" si="82"/>
        <v>66</v>
      </c>
      <c r="AX233">
        <f t="shared" ca="1" si="83"/>
        <v>66</v>
      </c>
    </row>
    <row r="234" spans="1:50" x14ac:dyDescent="0.3">
      <c r="A234" t="s">
        <v>394</v>
      </c>
      <c r="B234">
        <v>0</v>
      </c>
      <c r="C234" t="s">
        <v>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74</v>
      </c>
      <c r="P234">
        <v>74</v>
      </c>
      <c r="Q234">
        <v>74</v>
      </c>
      <c r="R234">
        <v>51</v>
      </c>
      <c r="S234">
        <v>74</v>
      </c>
      <c r="T234">
        <f>INDEX(Sheet1!C$2:'Sheet1'!C$569,MATCH($A234,Sheet1!$B$2:'Sheet1'!$B$569,0))</f>
        <v>1</v>
      </c>
      <c r="U234">
        <f>INDEX(Sheet1!D$2:'Sheet1'!D$569,MATCH($A234,Sheet1!$B$2:'Sheet1'!$B$569,0))</f>
        <v>2639314</v>
      </c>
      <c r="V234">
        <f>INDEX(Sheet2!C$2:'Sheet2'!C$569,MATCH($A234,Sheet2!$A$2:'Sheet2'!$A$531,0))</f>
        <v>26</v>
      </c>
      <c r="W234">
        <f>INDEX(Sheet2!G$2:'Sheet2'!G$569,MATCH($A234,Sheet2!$A$2:'Sheet2'!$A$531,0))</f>
        <v>15.6</v>
      </c>
      <c r="X234">
        <f>INDEX(Sheet2!M$2:'Sheet2'!M$569,MATCH($A234,Sheet2!$A$2:'Sheet2'!$A$531,0))</f>
        <v>1.8</v>
      </c>
      <c r="Y234">
        <f>ROUND(INDEX(Sheet2!Q$2:'Sheet2'!Q$569,MATCH($A234,Sheet2!$A$2:'Sheet2'!$A$531,0)),0)-1</f>
        <v>64</v>
      </c>
      <c r="Z234">
        <f>ROUND(INDEX(Sheet2!K$2:'Sheet2'!K$569,MATCH($A234,Sheet2!$A$2:'Sheet2'!$A$531,0)),0)</f>
        <v>42</v>
      </c>
      <c r="AA234">
        <f t="shared" si="63"/>
        <v>72</v>
      </c>
      <c r="AB234">
        <f>ROUND(INDEX(Sheet2!H$2:'Sheet2'!H$569,MATCH($A234,Sheet2!$A$2:'Sheet2'!$A$531,0)),0)</f>
        <v>4</v>
      </c>
      <c r="AC234">
        <f t="shared" si="64"/>
        <v>52</v>
      </c>
      <c r="AD234">
        <f t="shared" si="65"/>
        <v>66</v>
      </c>
      <c r="AE234">
        <f t="shared" si="66"/>
        <v>82</v>
      </c>
      <c r="AF234">
        <f t="shared" si="67"/>
        <v>-8</v>
      </c>
      <c r="AG234">
        <f t="shared" si="78"/>
        <v>-2</v>
      </c>
      <c r="AH234">
        <f t="shared" si="68"/>
        <v>-2</v>
      </c>
      <c r="AI234">
        <f t="shared" si="69"/>
        <v>-2</v>
      </c>
      <c r="AJ234">
        <f t="shared" si="70"/>
        <v>72</v>
      </c>
      <c r="AK234">
        <f t="shared" si="71"/>
        <v>76</v>
      </c>
      <c r="AL234">
        <f t="shared" ca="1" si="72"/>
        <v>76</v>
      </c>
      <c r="AM234">
        <f t="shared" ca="1" si="73"/>
        <v>2</v>
      </c>
      <c r="AN234">
        <f>ROUND(INDEX(Sheet2!T$2:'Sheet2'!T$569,MATCH($A234,Sheet2!$A$2:'Sheet2'!$A$531,0)),0)</f>
        <v>2</v>
      </c>
      <c r="AO234">
        <f t="shared" si="74"/>
        <v>49</v>
      </c>
      <c r="AP234">
        <f t="shared" si="75"/>
        <v>49</v>
      </c>
      <c r="AQ234">
        <f>INDEX(Sheet2!N$2:'Sheet2'!N$569,MATCH($A234,Sheet2!$A$2:'Sheet2'!$A$531,0))</f>
        <v>36.4</v>
      </c>
      <c r="AR234">
        <f t="shared" si="76"/>
        <v>72.8</v>
      </c>
      <c r="AS234">
        <f t="shared" si="79"/>
        <v>79.8</v>
      </c>
      <c r="AT234">
        <f t="shared" ca="1" si="77"/>
        <v>74</v>
      </c>
      <c r="AU234">
        <f t="shared" ca="1" si="80"/>
        <v>80</v>
      </c>
      <c r="AV234">
        <f t="shared" ca="1" si="81"/>
        <v>80</v>
      </c>
      <c r="AW234">
        <f t="shared" ca="1" si="82"/>
        <v>80</v>
      </c>
      <c r="AX234">
        <f t="shared" ca="1" si="83"/>
        <v>80</v>
      </c>
    </row>
    <row r="235" spans="1:50" x14ac:dyDescent="0.3">
      <c r="A235" t="s">
        <v>234</v>
      </c>
      <c r="B235">
        <v>1</v>
      </c>
      <c r="C235" t="s">
        <v>3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70</v>
      </c>
      <c r="P235">
        <v>70</v>
      </c>
      <c r="Q235">
        <v>70</v>
      </c>
      <c r="R235">
        <v>50</v>
      </c>
      <c r="S235">
        <v>70</v>
      </c>
      <c r="T235">
        <f>INDEX(Sheet1!C$2:'Sheet1'!C$569,MATCH($A235,Sheet1!$B$2:'Sheet1'!$B$569,0))</f>
        <v>4</v>
      </c>
      <c r="U235">
        <f>INDEX(Sheet1!D$2:'Sheet1'!D$569,MATCH($A235,Sheet1!$B$2:'Sheet1'!$B$569,0))</f>
        <v>1653480</v>
      </c>
      <c r="V235">
        <f>INDEX(Sheet2!C$2:'Sheet2'!C$569,MATCH($A235,Sheet2!$A$2:'Sheet2'!$A$531,0))</f>
        <v>22</v>
      </c>
      <c r="W235">
        <f>INDEX(Sheet2!G$2:'Sheet2'!G$569,MATCH($A235,Sheet2!$A$2:'Sheet2'!$A$531,0))</f>
        <v>9.6999999999999993</v>
      </c>
      <c r="X235">
        <f>INDEX(Sheet2!M$2:'Sheet2'!M$569,MATCH($A235,Sheet2!$A$2:'Sheet2'!$A$531,0))</f>
        <v>1.7</v>
      </c>
      <c r="Y235">
        <f>ROUND(INDEX(Sheet2!Q$2:'Sheet2'!Q$569,MATCH($A235,Sheet2!$A$2:'Sheet2'!$A$531,0)),0)-1</f>
        <v>66</v>
      </c>
      <c r="Z235">
        <f>ROUND(INDEX(Sheet2!K$2:'Sheet2'!K$569,MATCH($A235,Sheet2!$A$2:'Sheet2'!$A$531,0)),0)</f>
        <v>40</v>
      </c>
      <c r="AA235">
        <f t="shared" si="63"/>
        <v>70</v>
      </c>
      <c r="AB235">
        <f>ROUND(INDEX(Sheet2!H$2:'Sheet2'!H$569,MATCH($A235,Sheet2!$A$2:'Sheet2'!$A$531,0)),0)</f>
        <v>3</v>
      </c>
      <c r="AC235">
        <f t="shared" si="64"/>
        <v>49</v>
      </c>
      <c r="AD235">
        <f t="shared" si="65"/>
        <v>63</v>
      </c>
      <c r="AE235">
        <f t="shared" si="66"/>
        <v>77</v>
      </c>
      <c r="AF235">
        <f t="shared" si="67"/>
        <v>-7</v>
      </c>
      <c r="AG235">
        <f t="shared" si="78"/>
        <v>-1</v>
      </c>
      <c r="AH235">
        <f t="shared" si="68"/>
        <v>-1</v>
      </c>
      <c r="AI235">
        <f t="shared" si="69"/>
        <v>-1</v>
      </c>
      <c r="AJ235">
        <f t="shared" si="70"/>
        <v>69</v>
      </c>
      <c r="AK235">
        <f t="shared" si="71"/>
        <v>71</v>
      </c>
      <c r="AL235">
        <f t="shared" ca="1" si="72"/>
        <v>70</v>
      </c>
      <c r="AM235">
        <f t="shared" ca="1" si="73"/>
        <v>0</v>
      </c>
      <c r="AN235">
        <f>ROUND(INDEX(Sheet2!T$2:'Sheet2'!T$569,MATCH($A235,Sheet2!$A$2:'Sheet2'!$A$531,0)),0)</f>
        <v>1</v>
      </c>
      <c r="AO235">
        <f t="shared" si="74"/>
        <v>45</v>
      </c>
      <c r="AP235">
        <f t="shared" si="75"/>
        <v>45</v>
      </c>
      <c r="AQ235">
        <f>INDEX(Sheet2!N$2:'Sheet2'!N$569,MATCH($A235,Sheet2!$A$2:'Sheet2'!$A$531,0))</f>
        <v>31.6</v>
      </c>
      <c r="AR235">
        <f t="shared" si="76"/>
        <v>63.2</v>
      </c>
      <c r="AS235">
        <f t="shared" si="79"/>
        <v>70.2</v>
      </c>
      <c r="AT235">
        <f t="shared" ca="1" si="77"/>
        <v>70</v>
      </c>
      <c r="AU235">
        <f t="shared" ca="1" si="80"/>
        <v>70</v>
      </c>
      <c r="AV235">
        <f t="shared" ca="1" si="81"/>
        <v>70</v>
      </c>
      <c r="AW235">
        <f t="shared" ca="1" si="82"/>
        <v>70</v>
      </c>
      <c r="AX235">
        <f t="shared" ca="1" si="83"/>
        <v>70</v>
      </c>
    </row>
    <row r="236" spans="1:50" x14ac:dyDescent="0.3">
      <c r="A236" t="s">
        <v>320</v>
      </c>
      <c r="B236">
        <v>0</v>
      </c>
      <c r="C236" t="s">
        <v>3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68</v>
      </c>
      <c r="P236">
        <v>68</v>
      </c>
      <c r="Q236">
        <v>68</v>
      </c>
      <c r="R236">
        <v>49</v>
      </c>
      <c r="S236">
        <v>68</v>
      </c>
      <c r="T236">
        <f>INDEX(Sheet1!C$2:'Sheet1'!C$569,MATCH($A236,Sheet1!$B$2:'Sheet1'!$B$569,0))</f>
        <v>1</v>
      </c>
      <c r="U236">
        <f>INDEX(Sheet1!D$2:'Sheet1'!D$569,MATCH($A236,Sheet1!$B$2:'Sheet1'!$B$569,0))</f>
        <v>8575916</v>
      </c>
      <c r="V236">
        <f>INDEX(Sheet2!C$2:'Sheet2'!C$569,MATCH($A236,Sheet2!$A$2:'Sheet2'!$A$531,0))</f>
        <v>30</v>
      </c>
      <c r="W236">
        <f>INDEX(Sheet2!G$2:'Sheet2'!G$569,MATCH($A236,Sheet2!$A$2:'Sheet2'!$A$531,0))</f>
        <v>19.3</v>
      </c>
      <c r="X236">
        <f>INDEX(Sheet2!M$2:'Sheet2'!M$569,MATCH($A236,Sheet2!$A$2:'Sheet2'!$A$531,0))</f>
        <v>2.9</v>
      </c>
      <c r="Y236">
        <f>ROUND(INDEX(Sheet2!Q$2:'Sheet2'!Q$569,MATCH($A236,Sheet2!$A$2:'Sheet2'!$A$531,0)),0)-1</f>
        <v>56</v>
      </c>
      <c r="Z236">
        <f>ROUND(INDEX(Sheet2!K$2:'Sheet2'!K$569,MATCH($A236,Sheet2!$A$2:'Sheet2'!$A$531,0)),0)</f>
        <v>36</v>
      </c>
      <c r="AA236">
        <f t="shared" si="63"/>
        <v>65</v>
      </c>
      <c r="AB236">
        <f>ROUND(INDEX(Sheet2!H$2:'Sheet2'!H$569,MATCH($A236,Sheet2!$A$2:'Sheet2'!$A$531,0)),0)</f>
        <v>6</v>
      </c>
      <c r="AC236">
        <f t="shared" si="64"/>
        <v>58</v>
      </c>
      <c r="AD236">
        <f t="shared" si="65"/>
        <v>64</v>
      </c>
      <c r="AE236">
        <f t="shared" si="66"/>
        <v>72</v>
      </c>
      <c r="AF236">
        <f t="shared" si="67"/>
        <v>-4</v>
      </c>
      <c r="AG236">
        <f t="shared" si="78"/>
        <v>2</v>
      </c>
      <c r="AH236">
        <f t="shared" si="68"/>
        <v>2</v>
      </c>
      <c r="AI236">
        <f t="shared" si="69"/>
        <v>2</v>
      </c>
      <c r="AJ236">
        <f t="shared" si="70"/>
        <v>70</v>
      </c>
      <c r="AK236">
        <f t="shared" si="71"/>
        <v>66</v>
      </c>
      <c r="AL236">
        <f t="shared" ca="1" si="72"/>
        <v>67.333333333333329</v>
      </c>
      <c r="AM236">
        <f t="shared" ca="1" si="73"/>
        <v>-0.6666666666666714</v>
      </c>
      <c r="AN236">
        <f>ROUND(INDEX(Sheet2!T$2:'Sheet2'!T$569,MATCH($A236,Sheet2!$A$2:'Sheet2'!$A$531,0)),0)</f>
        <v>2</v>
      </c>
      <c r="AO236">
        <f t="shared" si="74"/>
        <v>49</v>
      </c>
      <c r="AP236">
        <f t="shared" si="75"/>
        <v>49</v>
      </c>
      <c r="AQ236">
        <f>INDEX(Sheet2!N$2:'Sheet2'!N$569,MATCH($A236,Sheet2!$A$2:'Sheet2'!$A$531,0))</f>
        <v>29.6</v>
      </c>
      <c r="AR236">
        <f t="shared" si="76"/>
        <v>59.2</v>
      </c>
      <c r="AS236">
        <f t="shared" si="79"/>
        <v>66.2</v>
      </c>
      <c r="AT236">
        <f t="shared" ca="1" si="77"/>
        <v>68</v>
      </c>
      <c r="AU236">
        <f t="shared" ca="1" si="80"/>
        <v>66</v>
      </c>
      <c r="AV236">
        <f t="shared" ca="1" si="81"/>
        <v>66</v>
      </c>
      <c r="AW236">
        <f t="shared" ca="1" si="82"/>
        <v>66</v>
      </c>
      <c r="AX236">
        <f t="shared" ca="1" si="83"/>
        <v>66</v>
      </c>
    </row>
    <row r="237" spans="1:50" x14ac:dyDescent="0.3">
      <c r="A237" t="s">
        <v>272</v>
      </c>
      <c r="B237">
        <v>0</v>
      </c>
      <c r="C237" t="s">
        <v>3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70</v>
      </c>
      <c r="P237">
        <v>70</v>
      </c>
      <c r="Q237">
        <v>70</v>
      </c>
      <c r="R237">
        <v>50</v>
      </c>
      <c r="S237">
        <v>70</v>
      </c>
      <c r="T237">
        <f>INDEX(Sheet1!C$2:'Sheet1'!C$569,MATCH($A237,Sheet1!$B$2:'Sheet1'!$B$569,0))</f>
        <v>2</v>
      </c>
      <c r="U237">
        <f>INDEX(Sheet1!D$2:'Sheet1'!D$569,MATCH($A237,Sheet1!$B$2:'Sheet1'!$B$569,0))</f>
        <v>1127658</v>
      </c>
      <c r="V237">
        <f>INDEX(Sheet2!C$2:'Sheet2'!C$569,MATCH($A237,Sheet2!$A$2:'Sheet2'!$A$531,0))</f>
        <v>23</v>
      </c>
      <c r="W237">
        <f>INDEX(Sheet2!G$2:'Sheet2'!G$569,MATCH($A237,Sheet2!$A$2:'Sheet2'!$A$531,0))</f>
        <v>14.8</v>
      </c>
      <c r="X237">
        <f>INDEX(Sheet2!M$2:'Sheet2'!M$569,MATCH($A237,Sheet2!$A$2:'Sheet2'!$A$531,0))</f>
        <v>2.6</v>
      </c>
      <c r="Y237">
        <f>ROUND(INDEX(Sheet2!Q$2:'Sheet2'!Q$569,MATCH($A237,Sheet2!$A$2:'Sheet2'!$A$531,0)),0)-1</f>
        <v>80</v>
      </c>
      <c r="Z237">
        <f>ROUND(INDEX(Sheet2!K$2:'Sheet2'!K$569,MATCH($A237,Sheet2!$A$2:'Sheet2'!$A$531,0)),0)</f>
        <v>30</v>
      </c>
      <c r="AA237">
        <f t="shared" si="63"/>
        <v>58</v>
      </c>
      <c r="AB237">
        <f>ROUND(INDEX(Sheet2!H$2:'Sheet2'!H$569,MATCH($A237,Sheet2!$A$2:'Sheet2'!$A$531,0)),0)</f>
        <v>4</v>
      </c>
      <c r="AC237">
        <f t="shared" si="64"/>
        <v>52</v>
      </c>
      <c r="AD237">
        <f t="shared" si="65"/>
        <v>60</v>
      </c>
      <c r="AE237">
        <f t="shared" si="66"/>
        <v>80</v>
      </c>
      <c r="AF237">
        <f t="shared" si="67"/>
        <v>-10</v>
      </c>
      <c r="AG237">
        <f t="shared" si="78"/>
        <v>-4</v>
      </c>
      <c r="AH237">
        <f t="shared" si="68"/>
        <v>-4</v>
      </c>
      <c r="AI237">
        <f t="shared" si="69"/>
        <v>-4</v>
      </c>
      <c r="AJ237">
        <f t="shared" si="70"/>
        <v>66</v>
      </c>
      <c r="AK237">
        <f t="shared" si="71"/>
        <v>74</v>
      </c>
      <c r="AL237">
        <f t="shared" ca="1" si="72"/>
        <v>71.333333333333329</v>
      </c>
      <c r="AM237">
        <f t="shared" ca="1" si="73"/>
        <v>1.3333333333333286</v>
      </c>
      <c r="AN237">
        <f>ROUND(INDEX(Sheet2!T$2:'Sheet2'!T$569,MATCH($A237,Sheet2!$A$2:'Sheet2'!$A$531,0)),0)</f>
        <v>2</v>
      </c>
      <c r="AO237">
        <f t="shared" si="74"/>
        <v>49</v>
      </c>
      <c r="AP237">
        <f t="shared" si="75"/>
        <v>49</v>
      </c>
      <c r="AQ237">
        <f>INDEX(Sheet2!N$2:'Sheet2'!N$569,MATCH($A237,Sheet2!$A$2:'Sheet2'!$A$531,0))</f>
        <v>33.299999999999997</v>
      </c>
      <c r="AR237">
        <f t="shared" si="76"/>
        <v>66.599999999999994</v>
      </c>
      <c r="AS237">
        <f t="shared" si="79"/>
        <v>73.599999999999994</v>
      </c>
      <c r="AT237">
        <f t="shared" ca="1" si="77"/>
        <v>70</v>
      </c>
      <c r="AU237">
        <f t="shared" ca="1" si="80"/>
        <v>74</v>
      </c>
      <c r="AV237">
        <f t="shared" ca="1" si="81"/>
        <v>74</v>
      </c>
      <c r="AW237">
        <f t="shared" ca="1" si="82"/>
        <v>74</v>
      </c>
      <c r="AX237">
        <f t="shared" ca="1" si="83"/>
        <v>74</v>
      </c>
    </row>
    <row r="238" spans="1:50" x14ac:dyDescent="0.3">
      <c r="A238" t="s">
        <v>422</v>
      </c>
      <c r="B238">
        <v>0</v>
      </c>
      <c r="C238" t="s">
        <v>3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70</v>
      </c>
      <c r="P238">
        <v>70</v>
      </c>
      <c r="Q238">
        <v>70</v>
      </c>
      <c r="R238">
        <v>50</v>
      </c>
      <c r="S238">
        <v>70</v>
      </c>
      <c r="T238">
        <f>INDEX(Sheet1!C$2:'Sheet1'!C$569,MATCH($A238,Sheet1!$B$2:'Sheet1'!$B$569,0))</f>
        <v>2</v>
      </c>
      <c r="U238">
        <f>INDEX(Sheet1!D$2:'Sheet1'!D$569,MATCH($A238,Sheet1!$B$2:'Sheet1'!$B$569,0))</f>
        <v>99290</v>
      </c>
      <c r="V238">
        <f>INDEX(Sheet2!C$2:'Sheet2'!C$569,MATCH($A238,Sheet2!$A$2:'Sheet2'!$A$531,0))</f>
        <v>30</v>
      </c>
      <c r="W238">
        <f>INDEX(Sheet2!G$2:'Sheet2'!G$569,MATCH($A238,Sheet2!$A$2:'Sheet2'!$A$531,0))</f>
        <v>10.8</v>
      </c>
      <c r="X238">
        <f>INDEX(Sheet2!M$2:'Sheet2'!M$569,MATCH($A238,Sheet2!$A$2:'Sheet2'!$A$531,0))</f>
        <v>2.2000000000000002</v>
      </c>
      <c r="Y238">
        <f>ROUND(INDEX(Sheet2!Q$2:'Sheet2'!Q$569,MATCH($A238,Sheet2!$A$2:'Sheet2'!$A$531,0)),0)-1</f>
        <v>99</v>
      </c>
      <c r="Z238">
        <f>ROUND(INDEX(Sheet2!K$2:'Sheet2'!K$569,MATCH($A238,Sheet2!$A$2:'Sheet2'!$A$531,0)),0)</f>
        <v>28</v>
      </c>
      <c r="AA238">
        <f t="shared" si="63"/>
        <v>55</v>
      </c>
      <c r="AB238">
        <f>ROUND(INDEX(Sheet2!H$2:'Sheet2'!H$569,MATCH($A238,Sheet2!$A$2:'Sheet2'!$A$531,0)),0)</f>
        <v>4</v>
      </c>
      <c r="AC238">
        <f t="shared" si="64"/>
        <v>52</v>
      </c>
      <c r="AD238">
        <f t="shared" si="65"/>
        <v>59</v>
      </c>
      <c r="AE238">
        <f t="shared" si="66"/>
        <v>81</v>
      </c>
      <c r="AF238">
        <f t="shared" si="67"/>
        <v>-11</v>
      </c>
      <c r="AG238">
        <f t="shared" si="78"/>
        <v>-5</v>
      </c>
      <c r="AH238">
        <f t="shared" si="68"/>
        <v>-5</v>
      </c>
      <c r="AI238">
        <f t="shared" si="69"/>
        <v>-5</v>
      </c>
      <c r="AJ238">
        <f t="shared" si="70"/>
        <v>65</v>
      </c>
      <c r="AK238">
        <f t="shared" si="71"/>
        <v>75</v>
      </c>
      <c r="AL238">
        <f t="shared" ca="1" si="72"/>
        <v>49</v>
      </c>
      <c r="AM238">
        <f t="shared" ca="1" si="73"/>
        <v>-21</v>
      </c>
      <c r="AN238">
        <f>ROUND(INDEX(Sheet2!T$2:'Sheet2'!T$569,MATCH($A238,Sheet2!$A$2:'Sheet2'!$A$531,0)),0)</f>
        <v>1</v>
      </c>
      <c r="AO238">
        <f t="shared" si="74"/>
        <v>45</v>
      </c>
      <c r="AP238">
        <f t="shared" si="75"/>
        <v>45</v>
      </c>
      <c r="AQ238">
        <f>INDEX(Sheet2!N$2:'Sheet2'!N$569,MATCH($A238,Sheet2!$A$2:'Sheet2'!$A$531,0))</f>
        <v>0</v>
      </c>
      <c r="AR238">
        <f t="shared" si="76"/>
        <v>0</v>
      </c>
      <c r="AS238">
        <f t="shared" si="79"/>
        <v>7</v>
      </c>
      <c r="AT238">
        <f t="shared" ca="1" si="77"/>
        <v>70</v>
      </c>
      <c r="AU238">
        <f t="shared" ca="1" si="80"/>
        <v>7</v>
      </c>
      <c r="AV238">
        <f t="shared" ca="1" si="81"/>
        <v>7</v>
      </c>
      <c r="AW238">
        <f t="shared" ca="1" si="82"/>
        <v>7</v>
      </c>
      <c r="AX238">
        <f t="shared" ca="1" si="83"/>
        <v>40</v>
      </c>
    </row>
    <row r="239" spans="1:50" x14ac:dyDescent="0.3">
      <c r="A239" t="s">
        <v>402</v>
      </c>
      <c r="B239">
        <v>1</v>
      </c>
      <c r="C239" t="s">
        <v>3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88</v>
      </c>
      <c r="P239">
        <v>88</v>
      </c>
      <c r="Q239">
        <v>88</v>
      </c>
      <c r="R239">
        <v>56</v>
      </c>
      <c r="S239">
        <v>88</v>
      </c>
      <c r="T239">
        <f>INDEX(Sheet1!C$2:'Sheet1'!C$569,MATCH($A239,Sheet1!$B$2:'Sheet1'!$B$569,0))</f>
        <v>2</v>
      </c>
      <c r="U239">
        <f>INDEX(Sheet1!D$2:'Sheet1'!D$569,MATCH($A239,Sheet1!$B$2:'Sheet1'!$B$569,0))</f>
        <v>10222889.5</v>
      </c>
      <c r="V239">
        <f>INDEX(Sheet2!C$2:'Sheet2'!C$569,MATCH($A239,Sheet2!$A$2:'Sheet2'!$A$531,0))</f>
        <v>29</v>
      </c>
      <c r="W239">
        <f>INDEX(Sheet2!G$2:'Sheet2'!G$569,MATCH($A239,Sheet2!$A$2:'Sheet2'!$A$531,0))</f>
        <v>33.6</v>
      </c>
      <c r="X239">
        <f>INDEX(Sheet2!M$2:'Sheet2'!M$569,MATCH($A239,Sheet2!$A$2:'Sheet2'!$A$531,0))</f>
        <v>3</v>
      </c>
      <c r="Y239">
        <f>ROUND(INDEX(Sheet2!Q$2:'Sheet2'!Q$569,MATCH($A239,Sheet2!$A$2:'Sheet2'!$A$531,0)),0)-1</f>
        <v>85</v>
      </c>
      <c r="Z239">
        <f>ROUND(INDEX(Sheet2!K$2:'Sheet2'!K$569,MATCH($A239,Sheet2!$A$2:'Sheet2'!$A$531,0)),0)</f>
        <v>46</v>
      </c>
      <c r="AA239">
        <f t="shared" si="63"/>
        <v>77</v>
      </c>
      <c r="AB239">
        <f>ROUND(INDEX(Sheet2!H$2:'Sheet2'!H$569,MATCH($A239,Sheet2!$A$2:'Sheet2'!$A$531,0)),0)</f>
        <v>19</v>
      </c>
      <c r="AC239">
        <f t="shared" si="64"/>
        <v>96</v>
      </c>
      <c r="AD239">
        <f t="shared" si="65"/>
        <v>87</v>
      </c>
      <c r="AE239">
        <f t="shared" si="66"/>
        <v>89</v>
      </c>
      <c r="AF239">
        <f t="shared" si="67"/>
        <v>-1</v>
      </c>
      <c r="AG239">
        <f t="shared" si="78"/>
        <v>5</v>
      </c>
      <c r="AH239">
        <f t="shared" si="68"/>
        <v>5</v>
      </c>
      <c r="AI239">
        <f t="shared" si="69"/>
        <v>5</v>
      </c>
      <c r="AJ239">
        <f t="shared" si="70"/>
        <v>93</v>
      </c>
      <c r="AK239">
        <f t="shared" si="71"/>
        <v>83</v>
      </c>
      <c r="AL239">
        <f t="shared" ca="1" si="72"/>
        <v>84</v>
      </c>
      <c r="AM239">
        <f t="shared" ca="1" si="73"/>
        <v>-4</v>
      </c>
      <c r="AN239">
        <f>ROUND(INDEX(Sheet2!T$2:'Sheet2'!T$569,MATCH($A239,Sheet2!$A$2:'Sheet2'!$A$531,0)),0)</f>
        <v>5</v>
      </c>
      <c r="AO239">
        <f t="shared" si="74"/>
        <v>63</v>
      </c>
      <c r="AP239">
        <f t="shared" si="75"/>
        <v>63</v>
      </c>
      <c r="AQ239">
        <f>INDEX(Sheet2!N$2:'Sheet2'!N$569,MATCH($A239,Sheet2!$A$2:'Sheet2'!$A$531,0))</f>
        <v>34.700000000000003</v>
      </c>
      <c r="AR239">
        <f t="shared" si="76"/>
        <v>69.400000000000006</v>
      </c>
      <c r="AS239">
        <f t="shared" si="79"/>
        <v>76.400000000000006</v>
      </c>
      <c r="AT239">
        <f t="shared" ca="1" si="77"/>
        <v>88</v>
      </c>
      <c r="AU239">
        <f t="shared" ca="1" si="80"/>
        <v>76</v>
      </c>
      <c r="AV239">
        <f t="shared" ca="1" si="81"/>
        <v>76</v>
      </c>
      <c r="AW239">
        <f t="shared" ca="1" si="82"/>
        <v>76</v>
      </c>
      <c r="AX239">
        <f t="shared" ca="1" si="83"/>
        <v>76</v>
      </c>
    </row>
    <row r="240" spans="1:50" x14ac:dyDescent="0.3">
      <c r="A240" t="s">
        <v>279</v>
      </c>
      <c r="B240">
        <v>4</v>
      </c>
      <c r="C240" t="s">
        <v>3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75</v>
      </c>
      <c r="P240">
        <v>75</v>
      </c>
      <c r="Q240">
        <v>57</v>
      </c>
      <c r="R240">
        <v>87</v>
      </c>
      <c r="S240">
        <v>60</v>
      </c>
      <c r="T240">
        <f>INDEX(Sheet1!C$2:'Sheet1'!C$569,MATCH($A240,Sheet1!$B$2:'Sheet1'!$B$569,0))</f>
        <v>4</v>
      </c>
      <c r="U240">
        <f>INDEX(Sheet1!D$2:'Sheet1'!D$569,MATCH($A240,Sheet1!$B$2:'Sheet1'!$B$569,0))</f>
        <v>9456249.5</v>
      </c>
      <c r="V240">
        <f>INDEX(Sheet2!C$2:'Sheet2'!C$569,MATCH($A240,Sheet2!$A$2:'Sheet2'!$A$531,0))</f>
        <v>34</v>
      </c>
      <c r="W240">
        <f>INDEX(Sheet2!G$2:'Sheet2'!G$569,MATCH($A240,Sheet2!$A$2:'Sheet2'!$A$531,0))</f>
        <v>16.5</v>
      </c>
      <c r="X240">
        <f>INDEX(Sheet2!M$2:'Sheet2'!M$569,MATCH($A240,Sheet2!$A$2:'Sheet2'!$A$531,0))</f>
        <v>0</v>
      </c>
      <c r="Y240">
        <f>ROUND(INDEX(Sheet2!Q$2:'Sheet2'!Q$569,MATCH($A240,Sheet2!$A$2:'Sheet2'!$A$531,0)),0)-1</f>
        <v>71</v>
      </c>
      <c r="Z240">
        <f>ROUND(INDEX(Sheet2!K$2:'Sheet2'!K$569,MATCH($A240,Sheet2!$A$2:'Sheet2'!$A$531,0)),0)</f>
        <v>52</v>
      </c>
      <c r="AA240">
        <f t="shared" si="63"/>
        <v>84</v>
      </c>
      <c r="AB240">
        <f>ROUND(INDEX(Sheet2!H$2:'Sheet2'!H$569,MATCH($A240,Sheet2!$A$2:'Sheet2'!$A$531,0)),0)</f>
        <v>7</v>
      </c>
      <c r="AC240">
        <f t="shared" si="64"/>
        <v>61</v>
      </c>
      <c r="AD240">
        <f t="shared" si="65"/>
        <v>73</v>
      </c>
      <c r="AE240">
        <f t="shared" si="66"/>
        <v>77</v>
      </c>
      <c r="AF240">
        <f t="shared" si="67"/>
        <v>-2</v>
      </c>
      <c r="AG240">
        <f t="shared" si="78"/>
        <v>4</v>
      </c>
      <c r="AH240">
        <f t="shared" si="68"/>
        <v>4</v>
      </c>
      <c r="AI240">
        <f t="shared" si="69"/>
        <v>4</v>
      </c>
      <c r="AJ240">
        <f t="shared" si="70"/>
        <v>79</v>
      </c>
      <c r="AK240">
        <f t="shared" si="71"/>
        <v>71</v>
      </c>
      <c r="AL240">
        <f t="shared" ca="1" si="72"/>
        <v>65.333333333333329</v>
      </c>
      <c r="AM240">
        <f t="shared" ca="1" si="73"/>
        <v>-9.6666666666666714</v>
      </c>
      <c r="AN240">
        <f>ROUND(INDEX(Sheet2!T$2:'Sheet2'!T$569,MATCH($A240,Sheet2!$A$2:'Sheet2'!$A$531,0)),0)</f>
        <v>6</v>
      </c>
      <c r="AO240">
        <f t="shared" si="74"/>
        <v>67</v>
      </c>
      <c r="AP240">
        <f t="shared" si="75"/>
        <v>67</v>
      </c>
      <c r="AQ240">
        <f>INDEX(Sheet2!N$2:'Sheet2'!N$569,MATCH($A240,Sheet2!$A$2:'Sheet2'!$A$531,0))</f>
        <v>0</v>
      </c>
      <c r="AR240">
        <f t="shared" si="76"/>
        <v>0</v>
      </c>
      <c r="AS240">
        <f t="shared" si="79"/>
        <v>7</v>
      </c>
      <c r="AT240">
        <f t="shared" ca="1" si="77"/>
        <v>46</v>
      </c>
      <c r="AU240">
        <f t="shared" ca="1" si="80"/>
        <v>46</v>
      </c>
      <c r="AV240">
        <f t="shared" ca="1" si="81"/>
        <v>46</v>
      </c>
      <c r="AW240">
        <f t="shared" ca="1" si="82"/>
        <v>46</v>
      </c>
      <c r="AX240">
        <f t="shared" ca="1" si="83"/>
        <v>46</v>
      </c>
    </row>
    <row r="241" spans="1:50" x14ac:dyDescent="0.3">
      <c r="A241" t="s">
        <v>506</v>
      </c>
      <c r="B241">
        <v>1</v>
      </c>
      <c r="C241" t="s">
        <v>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72</v>
      </c>
      <c r="P241">
        <v>72</v>
      </c>
      <c r="Q241">
        <v>72</v>
      </c>
      <c r="R241">
        <v>50</v>
      </c>
      <c r="S241">
        <v>72</v>
      </c>
      <c r="T241">
        <f>INDEX(Sheet1!C$2:'Sheet1'!C$569,MATCH($A241,Sheet1!$B$2:'Sheet1'!$B$569,0))</f>
        <v>1</v>
      </c>
      <c r="U241">
        <f>INDEX(Sheet1!D$2:'Sheet1'!D$569,MATCH($A241,Sheet1!$B$2:'Sheet1'!$B$569,0))</f>
        <v>3454500</v>
      </c>
      <c r="V241">
        <f>INDEX(Sheet2!C$2:'Sheet2'!C$569,MATCH($A241,Sheet2!$A$2:'Sheet2'!$A$531,0))</f>
        <v>31</v>
      </c>
      <c r="W241">
        <f>INDEX(Sheet2!G$2:'Sheet2'!G$569,MATCH($A241,Sheet2!$A$2:'Sheet2'!$A$531,0))</f>
        <v>13</v>
      </c>
      <c r="X241">
        <f>INDEX(Sheet2!M$2:'Sheet2'!M$569,MATCH($A241,Sheet2!$A$2:'Sheet2'!$A$531,0))</f>
        <v>2.2999999999999998</v>
      </c>
      <c r="Y241">
        <f>ROUND(INDEX(Sheet2!Q$2:'Sheet2'!Q$569,MATCH($A241,Sheet2!$A$2:'Sheet2'!$A$531,0)),0)-1</f>
        <v>99</v>
      </c>
      <c r="Z241">
        <f>ROUND(INDEX(Sheet2!K$2:'Sheet2'!K$569,MATCH($A241,Sheet2!$A$2:'Sheet2'!$A$531,0)),0)</f>
        <v>54</v>
      </c>
      <c r="AA241">
        <f t="shared" si="63"/>
        <v>86</v>
      </c>
      <c r="AB241">
        <f>ROUND(INDEX(Sheet2!H$2:'Sheet2'!H$569,MATCH($A241,Sheet2!$A$2:'Sheet2'!$A$531,0)),0)</f>
        <v>6</v>
      </c>
      <c r="AC241">
        <f t="shared" si="64"/>
        <v>58</v>
      </c>
      <c r="AD241">
        <f t="shared" si="65"/>
        <v>72</v>
      </c>
      <c r="AE241">
        <f t="shared" si="66"/>
        <v>72</v>
      </c>
      <c r="AF241">
        <f t="shared" si="67"/>
        <v>0</v>
      </c>
      <c r="AG241">
        <f t="shared" si="78"/>
        <v>6</v>
      </c>
      <c r="AH241">
        <f t="shared" si="68"/>
        <v>6</v>
      </c>
      <c r="AI241">
        <f t="shared" si="69"/>
        <v>6</v>
      </c>
      <c r="AJ241">
        <f t="shared" si="70"/>
        <v>78</v>
      </c>
      <c r="AK241">
        <f t="shared" si="71"/>
        <v>66</v>
      </c>
      <c r="AL241">
        <f t="shared" ca="1" si="72"/>
        <v>80</v>
      </c>
      <c r="AM241">
        <f t="shared" ca="1" si="73"/>
        <v>8</v>
      </c>
      <c r="AN241">
        <f>ROUND(INDEX(Sheet2!T$2:'Sheet2'!T$569,MATCH($A241,Sheet2!$A$2:'Sheet2'!$A$531,0)),0)</f>
        <v>2</v>
      </c>
      <c r="AO241">
        <f t="shared" si="74"/>
        <v>49</v>
      </c>
      <c r="AP241">
        <f t="shared" si="75"/>
        <v>49</v>
      </c>
      <c r="AQ241">
        <f>INDEX(Sheet2!N$2:'Sheet2'!N$569,MATCH($A241,Sheet2!$A$2:'Sheet2'!$A$531,0))</f>
        <v>44.4</v>
      </c>
      <c r="AR241">
        <f t="shared" si="76"/>
        <v>88.8</v>
      </c>
      <c r="AS241">
        <f t="shared" si="79"/>
        <v>95.8</v>
      </c>
      <c r="AT241">
        <f t="shared" ca="1" si="77"/>
        <v>72</v>
      </c>
      <c r="AU241">
        <f t="shared" ca="1" si="80"/>
        <v>96</v>
      </c>
      <c r="AV241">
        <f t="shared" ca="1" si="81"/>
        <v>96</v>
      </c>
      <c r="AW241">
        <f t="shared" ca="1" si="82"/>
        <v>96</v>
      </c>
      <c r="AX241">
        <f t="shared" ca="1" si="83"/>
        <v>96</v>
      </c>
    </row>
    <row r="242" spans="1:50" x14ac:dyDescent="0.3">
      <c r="A242" t="s">
        <v>66</v>
      </c>
      <c r="B242">
        <v>0</v>
      </c>
      <c r="C242" t="s">
        <v>3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67</v>
      </c>
      <c r="P242">
        <v>67</v>
      </c>
      <c r="Q242">
        <v>67</v>
      </c>
      <c r="R242">
        <v>49</v>
      </c>
      <c r="S242">
        <v>67</v>
      </c>
      <c r="T242" t="e">
        <f>INDEX(Sheet1!C$2:'Sheet1'!C$569,MATCH($A242,Sheet1!$B$2:'Sheet1'!$B$569,0))</f>
        <v>#N/A</v>
      </c>
      <c r="U242" t="e">
        <f>INDEX(Sheet1!D$2:'Sheet1'!D$569,MATCH($A242,Sheet1!$B$2:'Sheet1'!$B$569,0))</f>
        <v>#N/A</v>
      </c>
      <c r="V242">
        <f>INDEX(Sheet2!C$2:'Sheet2'!C$569,MATCH($A242,Sheet2!$A$2:'Sheet2'!$A$531,0))</f>
        <v>23</v>
      </c>
      <c r="W242">
        <f>INDEX(Sheet2!G$2:'Sheet2'!G$569,MATCH($A242,Sheet2!$A$2:'Sheet2'!$A$531,0))</f>
        <v>7.8</v>
      </c>
      <c r="X242">
        <f>INDEX(Sheet2!M$2:'Sheet2'!M$569,MATCH($A242,Sheet2!$A$2:'Sheet2'!$A$531,0))</f>
        <v>0</v>
      </c>
      <c r="Y242">
        <f>ROUND(INDEX(Sheet2!Q$2:'Sheet2'!Q$569,MATCH($A242,Sheet2!$A$2:'Sheet2'!$A$531,0)),0)-1</f>
        <v>-1</v>
      </c>
      <c r="Z242">
        <f>ROUND(INDEX(Sheet2!K$2:'Sheet2'!K$569,MATCH($A242,Sheet2!$A$2:'Sheet2'!$A$531,0)),0)</f>
        <v>33</v>
      </c>
      <c r="AA242">
        <f t="shared" si="63"/>
        <v>61</v>
      </c>
      <c r="AB242">
        <f>ROUND(INDEX(Sheet2!H$2:'Sheet2'!H$569,MATCH($A242,Sheet2!$A$2:'Sheet2'!$A$531,0)),0)</f>
        <v>2</v>
      </c>
      <c r="AC242">
        <f t="shared" si="64"/>
        <v>46</v>
      </c>
      <c r="AD242">
        <f t="shared" si="65"/>
        <v>58</v>
      </c>
      <c r="AE242">
        <f t="shared" si="66"/>
        <v>76</v>
      </c>
      <c r="AF242">
        <f t="shared" si="67"/>
        <v>-9</v>
      </c>
      <c r="AG242">
        <f t="shared" si="78"/>
        <v>-3</v>
      </c>
      <c r="AH242">
        <f t="shared" si="68"/>
        <v>-3</v>
      </c>
      <c r="AI242">
        <f t="shared" si="69"/>
        <v>-3</v>
      </c>
      <c r="AJ242">
        <f t="shared" si="70"/>
        <v>64</v>
      </c>
      <c r="AK242">
        <f t="shared" si="71"/>
        <v>70</v>
      </c>
      <c r="AL242">
        <f t="shared" ca="1" si="72"/>
        <v>59.666666666666664</v>
      </c>
      <c r="AM242">
        <f t="shared" ca="1" si="73"/>
        <v>-7.3333333333333357</v>
      </c>
      <c r="AN242">
        <f>ROUND(INDEX(Sheet2!T$2:'Sheet2'!T$569,MATCH($A242,Sheet2!$A$2:'Sheet2'!$A$531,0)),0)</f>
        <v>0</v>
      </c>
      <c r="AO242">
        <f t="shared" si="74"/>
        <v>40</v>
      </c>
      <c r="AP242">
        <f t="shared" si="75"/>
        <v>40</v>
      </c>
      <c r="AQ242">
        <f>INDEX(Sheet2!N$2:'Sheet2'!N$569,MATCH($A242,Sheet2!$A$2:'Sheet2'!$A$531,0))</f>
        <v>0</v>
      </c>
      <c r="AR242">
        <f t="shared" si="76"/>
        <v>0</v>
      </c>
      <c r="AS242">
        <f t="shared" si="79"/>
        <v>7</v>
      </c>
      <c r="AT242">
        <f t="shared" ca="1" si="77"/>
        <v>43</v>
      </c>
      <c r="AU242">
        <f t="shared" ca="1" si="80"/>
        <v>45</v>
      </c>
      <c r="AV242">
        <f t="shared" ca="1" si="81"/>
        <v>45</v>
      </c>
      <c r="AW242">
        <f t="shared" ca="1" si="82"/>
        <v>45</v>
      </c>
      <c r="AX242">
        <f t="shared" ca="1" si="83"/>
        <v>45</v>
      </c>
    </row>
    <row r="243" spans="1:50" x14ac:dyDescent="0.3">
      <c r="A243" t="s">
        <v>50</v>
      </c>
      <c r="B243">
        <v>1</v>
      </c>
      <c r="C243" t="s">
        <v>3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78</v>
      </c>
      <c r="P243">
        <v>78</v>
      </c>
      <c r="Q243">
        <v>78</v>
      </c>
      <c r="R243">
        <v>52</v>
      </c>
      <c r="S243">
        <v>78</v>
      </c>
      <c r="T243">
        <f>INDEX(Sheet1!C$2:'Sheet1'!C$569,MATCH($A243,Sheet1!$B$2:'Sheet1'!$B$569,0))</f>
        <v>2</v>
      </c>
      <c r="U243">
        <f>INDEX(Sheet1!D$2:'Sheet1'!D$569,MATCH($A243,Sheet1!$B$2:'Sheet1'!$B$569,0))</f>
        <v>8001666.5</v>
      </c>
      <c r="V243">
        <f>INDEX(Sheet2!C$2:'Sheet2'!C$569,MATCH($A243,Sheet2!$A$2:'Sheet2'!$A$531,0))</f>
        <v>27</v>
      </c>
      <c r="W243">
        <f>INDEX(Sheet2!G$2:'Sheet2'!G$569,MATCH($A243,Sheet2!$A$2:'Sheet2'!$A$531,0))</f>
        <v>30.2</v>
      </c>
      <c r="X243">
        <f>INDEX(Sheet2!M$2:'Sheet2'!M$569,MATCH($A243,Sheet2!$A$2:'Sheet2'!$A$531,0))</f>
        <v>5.0999999999999996</v>
      </c>
      <c r="Y243">
        <f>ROUND(INDEX(Sheet2!Q$2:'Sheet2'!Q$569,MATCH($A243,Sheet2!$A$2:'Sheet2'!$A$531,0)),0)-1</f>
        <v>82</v>
      </c>
      <c r="Z243">
        <f>ROUND(INDEX(Sheet2!K$2:'Sheet2'!K$569,MATCH($A243,Sheet2!$A$2:'Sheet2'!$A$531,0)),0)</f>
        <v>50</v>
      </c>
      <c r="AA243">
        <f t="shared" si="63"/>
        <v>81</v>
      </c>
      <c r="AB243">
        <f>ROUND(INDEX(Sheet2!H$2:'Sheet2'!H$569,MATCH($A243,Sheet2!$A$2:'Sheet2'!$A$531,0)),0)</f>
        <v>14</v>
      </c>
      <c r="AC243">
        <f t="shared" si="64"/>
        <v>81</v>
      </c>
      <c r="AD243">
        <f t="shared" si="65"/>
        <v>80</v>
      </c>
      <c r="AE243">
        <f t="shared" si="66"/>
        <v>76</v>
      </c>
      <c r="AF243">
        <f t="shared" si="67"/>
        <v>2</v>
      </c>
      <c r="AG243">
        <f t="shared" si="78"/>
        <v>8</v>
      </c>
      <c r="AH243">
        <f t="shared" si="68"/>
        <v>8</v>
      </c>
      <c r="AI243">
        <f t="shared" si="69"/>
        <v>8</v>
      </c>
      <c r="AJ243">
        <f t="shared" si="70"/>
        <v>86</v>
      </c>
      <c r="AK243">
        <f t="shared" si="71"/>
        <v>70</v>
      </c>
      <c r="AL243">
        <f t="shared" ca="1" si="72"/>
        <v>85</v>
      </c>
      <c r="AM243">
        <f t="shared" ca="1" si="73"/>
        <v>7</v>
      </c>
      <c r="AN243">
        <f>ROUND(INDEX(Sheet2!T$2:'Sheet2'!T$569,MATCH($A243,Sheet2!$A$2:'Sheet2'!$A$531,0)),0)</f>
        <v>4</v>
      </c>
      <c r="AO243">
        <f t="shared" si="74"/>
        <v>58</v>
      </c>
      <c r="AP243">
        <f t="shared" si="75"/>
        <v>58</v>
      </c>
      <c r="AQ243">
        <f>INDEX(Sheet2!N$2:'Sheet2'!N$569,MATCH($A243,Sheet2!$A$2:'Sheet2'!$A$531,0))</f>
        <v>47.4</v>
      </c>
      <c r="AR243">
        <f t="shared" si="76"/>
        <v>94.8</v>
      </c>
      <c r="AS243">
        <f t="shared" si="79"/>
        <v>101.8</v>
      </c>
      <c r="AT243">
        <f t="shared" ca="1" si="77"/>
        <v>78</v>
      </c>
      <c r="AU243">
        <f t="shared" ca="1" si="80"/>
        <v>102</v>
      </c>
      <c r="AV243">
        <f t="shared" ca="1" si="81"/>
        <v>99</v>
      </c>
      <c r="AW243">
        <f t="shared" ca="1" si="82"/>
        <v>99</v>
      </c>
      <c r="AX243">
        <f t="shared" ca="1" si="83"/>
        <v>99</v>
      </c>
    </row>
    <row r="244" spans="1:50" x14ac:dyDescent="0.3">
      <c r="A244" t="s">
        <v>486</v>
      </c>
      <c r="B244">
        <v>2</v>
      </c>
      <c r="C244" t="s">
        <v>3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78</v>
      </c>
      <c r="P244">
        <v>78</v>
      </c>
      <c r="Q244">
        <v>72</v>
      </c>
      <c r="R244">
        <v>67</v>
      </c>
      <c r="S244">
        <v>72</v>
      </c>
      <c r="T244">
        <f>INDEX(Sheet1!C$2:'Sheet1'!C$569,MATCH($A244,Sheet1!$B$2:'Sheet1'!$B$569,0))</f>
        <v>3</v>
      </c>
      <c r="U244">
        <f>INDEX(Sheet1!D$2:'Sheet1'!D$569,MATCH($A244,Sheet1!$B$2:'Sheet1'!$B$569,0))</f>
        <v>11954546</v>
      </c>
      <c r="V244">
        <f>INDEX(Sheet2!C$2:'Sheet2'!C$569,MATCH($A244,Sheet2!$A$2:'Sheet2'!$A$531,0))</f>
        <v>31</v>
      </c>
      <c r="W244">
        <f>INDEX(Sheet2!G$2:'Sheet2'!G$569,MATCH($A244,Sheet2!$A$2:'Sheet2'!$A$531,0))</f>
        <v>31.3</v>
      </c>
      <c r="X244">
        <f>INDEX(Sheet2!M$2:'Sheet2'!M$569,MATCH($A244,Sheet2!$A$2:'Sheet2'!$A$531,0))</f>
        <v>5.9</v>
      </c>
      <c r="Y244">
        <f>ROUND(INDEX(Sheet2!Q$2:'Sheet2'!Q$569,MATCH($A244,Sheet2!$A$2:'Sheet2'!$A$531,0)),0)-1</f>
        <v>70</v>
      </c>
      <c r="Z244">
        <f>ROUND(INDEX(Sheet2!K$2:'Sheet2'!K$569,MATCH($A244,Sheet2!$A$2:'Sheet2'!$A$531,0)),0)</f>
        <v>45</v>
      </c>
      <c r="AA244">
        <f t="shared" si="63"/>
        <v>75</v>
      </c>
      <c r="AB244">
        <f>ROUND(INDEX(Sheet2!H$2:'Sheet2'!H$569,MATCH($A244,Sheet2!$A$2:'Sheet2'!$A$531,0)),0)</f>
        <v>12</v>
      </c>
      <c r="AC244">
        <f t="shared" si="64"/>
        <v>75</v>
      </c>
      <c r="AD244">
        <f t="shared" si="65"/>
        <v>76</v>
      </c>
      <c r="AE244">
        <f t="shared" si="66"/>
        <v>80</v>
      </c>
      <c r="AF244">
        <f t="shared" si="67"/>
        <v>-2</v>
      </c>
      <c r="AG244">
        <f t="shared" si="78"/>
        <v>4</v>
      </c>
      <c r="AH244">
        <f t="shared" si="68"/>
        <v>4</v>
      </c>
      <c r="AI244">
        <f t="shared" si="69"/>
        <v>4</v>
      </c>
      <c r="AJ244">
        <f t="shared" si="70"/>
        <v>82</v>
      </c>
      <c r="AK244">
        <f t="shared" si="71"/>
        <v>74</v>
      </c>
      <c r="AL244">
        <f t="shared" ca="1" si="72"/>
        <v>80.333333333333329</v>
      </c>
      <c r="AM244">
        <f t="shared" ca="1" si="73"/>
        <v>2.3333333333333286</v>
      </c>
      <c r="AN244">
        <f>ROUND(INDEX(Sheet2!T$2:'Sheet2'!T$569,MATCH($A244,Sheet2!$A$2:'Sheet2'!$A$531,0)),0)</f>
        <v>4</v>
      </c>
      <c r="AO244">
        <f t="shared" si="74"/>
        <v>58</v>
      </c>
      <c r="AP244">
        <f t="shared" si="75"/>
        <v>58</v>
      </c>
      <c r="AQ244">
        <f>INDEX(Sheet2!N$2:'Sheet2'!N$569,MATCH($A244,Sheet2!$A$2:'Sheet2'!$A$531,0))</f>
        <v>39.1</v>
      </c>
      <c r="AR244">
        <f t="shared" si="76"/>
        <v>78.2</v>
      </c>
      <c r="AS244">
        <f t="shared" si="79"/>
        <v>85.2</v>
      </c>
      <c r="AT244">
        <f t="shared" ca="1" si="77"/>
        <v>72</v>
      </c>
      <c r="AU244">
        <f t="shared" ca="1" si="80"/>
        <v>85</v>
      </c>
      <c r="AV244">
        <f t="shared" ca="1" si="81"/>
        <v>85</v>
      </c>
      <c r="AW244">
        <f t="shared" ca="1" si="82"/>
        <v>85</v>
      </c>
      <c r="AX244">
        <f t="shared" ca="1" si="83"/>
        <v>85</v>
      </c>
    </row>
    <row r="245" spans="1:50" x14ac:dyDescent="0.3">
      <c r="A245" t="s">
        <v>408</v>
      </c>
      <c r="B245">
        <v>4</v>
      </c>
      <c r="C245" t="s">
        <v>3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93</v>
      </c>
      <c r="P245">
        <v>93</v>
      </c>
      <c r="Q245">
        <v>66</v>
      </c>
      <c r="R245">
        <v>96</v>
      </c>
      <c r="S245">
        <v>71</v>
      </c>
      <c r="T245">
        <f>INDEX(Sheet1!C$2:'Sheet1'!C$569,MATCH($A245,Sheet1!$B$2:'Sheet1'!$B$569,0))</f>
        <v>5</v>
      </c>
      <c r="U245">
        <f>INDEX(Sheet1!D$2:'Sheet1'!D$569,MATCH($A245,Sheet1!$B$2:'Sheet1'!$B$569,0))</f>
        <v>5093450</v>
      </c>
      <c r="V245">
        <f>INDEX(Sheet2!C$2:'Sheet2'!C$569,MATCH($A245,Sheet2!$A$2:'Sheet2'!$A$531,0))</f>
        <v>25</v>
      </c>
      <c r="W245">
        <f>INDEX(Sheet2!G$2:'Sheet2'!G$569,MATCH($A245,Sheet2!$A$2:'Sheet2'!$A$531,0))</f>
        <v>33.700000000000003</v>
      </c>
      <c r="X245">
        <f>INDEX(Sheet2!M$2:'Sheet2'!M$569,MATCH($A245,Sheet2!$A$2:'Sheet2'!$A$531,0))</f>
        <v>4.0999999999999996</v>
      </c>
      <c r="Y245">
        <f>ROUND(INDEX(Sheet2!Q$2:'Sheet2'!Q$569,MATCH($A245,Sheet2!$A$2:'Sheet2'!$A$531,0)),0)-1</f>
        <v>79</v>
      </c>
      <c r="Z245">
        <f>ROUND(INDEX(Sheet2!K$2:'Sheet2'!K$569,MATCH($A245,Sheet2!$A$2:'Sheet2'!$A$531,0)),0)</f>
        <v>48</v>
      </c>
      <c r="AA245">
        <f t="shared" si="63"/>
        <v>79</v>
      </c>
      <c r="AB245">
        <f>ROUND(INDEX(Sheet2!H$2:'Sheet2'!H$569,MATCH($A245,Sheet2!$A$2:'Sheet2'!$A$531,0)),0)</f>
        <v>28</v>
      </c>
      <c r="AC245">
        <f t="shared" si="64"/>
        <v>123</v>
      </c>
      <c r="AD245">
        <f t="shared" si="65"/>
        <v>98</v>
      </c>
      <c r="AE245">
        <f t="shared" si="66"/>
        <v>88</v>
      </c>
      <c r="AF245">
        <f t="shared" si="67"/>
        <v>5</v>
      </c>
      <c r="AG245">
        <f t="shared" si="78"/>
        <v>11</v>
      </c>
      <c r="AH245">
        <f t="shared" si="68"/>
        <v>11</v>
      </c>
      <c r="AI245">
        <f t="shared" si="69"/>
        <v>11</v>
      </c>
      <c r="AJ245">
        <f t="shared" si="70"/>
        <v>99</v>
      </c>
      <c r="AK245">
        <f t="shared" si="71"/>
        <v>82</v>
      </c>
      <c r="AL245">
        <f t="shared" ca="1" si="72"/>
        <v>84.333333333333329</v>
      </c>
      <c r="AM245">
        <f t="shared" ca="1" si="73"/>
        <v>-8.6666666666666714</v>
      </c>
      <c r="AN245">
        <f>ROUND(INDEX(Sheet2!T$2:'Sheet2'!T$569,MATCH($A245,Sheet2!$A$2:'Sheet2'!$A$531,0)),0)</f>
        <v>14</v>
      </c>
      <c r="AO245">
        <f t="shared" si="74"/>
        <v>104</v>
      </c>
      <c r="AP245">
        <f t="shared" si="75"/>
        <v>99</v>
      </c>
      <c r="AQ245">
        <f>INDEX(Sheet2!N$2:'Sheet2'!N$569,MATCH($A245,Sheet2!$A$2:'Sheet2'!$A$531,0))</f>
        <v>30</v>
      </c>
      <c r="AR245">
        <f t="shared" si="76"/>
        <v>60</v>
      </c>
      <c r="AS245">
        <f t="shared" si="79"/>
        <v>67</v>
      </c>
      <c r="AT245">
        <f t="shared" ca="1" si="77"/>
        <v>66</v>
      </c>
      <c r="AU245">
        <f t="shared" ca="1" si="80"/>
        <v>67</v>
      </c>
      <c r="AV245">
        <f t="shared" ca="1" si="81"/>
        <v>67</v>
      </c>
      <c r="AW245">
        <f t="shared" ca="1" si="82"/>
        <v>67</v>
      </c>
      <c r="AX245">
        <f t="shared" ca="1" si="83"/>
        <v>67</v>
      </c>
    </row>
    <row r="246" spans="1:50" x14ac:dyDescent="0.3">
      <c r="A246" t="s">
        <v>16</v>
      </c>
      <c r="B246">
        <v>3</v>
      </c>
      <c r="C246" t="s">
        <v>3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84</v>
      </c>
      <c r="P246">
        <v>84</v>
      </c>
      <c r="Q246">
        <v>66</v>
      </c>
      <c r="R246">
        <v>87</v>
      </c>
      <c r="S246">
        <v>69</v>
      </c>
      <c r="T246">
        <f>INDEX(Sheet1!C$2:'Sheet1'!C$569,MATCH($A246,Sheet1!$B$2:'Sheet1'!$B$569,0))</f>
        <v>3</v>
      </c>
      <c r="U246">
        <f>INDEX(Sheet1!D$2:'Sheet1'!D$569,MATCH($A246,Sheet1!$B$2:'Sheet1'!$B$569,0))</f>
        <v>1661880</v>
      </c>
      <c r="V246">
        <f>INDEX(Sheet2!C$2:'Sheet2'!C$569,MATCH($A246,Sheet2!$A$2:'Sheet2'!$A$531,0))</f>
        <v>21</v>
      </c>
      <c r="W246">
        <f>INDEX(Sheet2!G$2:'Sheet2'!G$569,MATCH($A246,Sheet2!$A$2:'Sheet2'!$A$531,0))</f>
        <v>30</v>
      </c>
      <c r="X246">
        <f>INDEX(Sheet2!M$2:'Sheet2'!M$569,MATCH($A246,Sheet2!$A$2:'Sheet2'!$A$531,0))</f>
        <v>2.6</v>
      </c>
      <c r="Y246">
        <f>ROUND(INDEX(Sheet2!Q$2:'Sheet2'!Q$569,MATCH($A246,Sheet2!$A$2:'Sheet2'!$A$531,0)),0)-1</f>
        <v>75</v>
      </c>
      <c r="Z246">
        <f>ROUND(INDEX(Sheet2!K$2:'Sheet2'!K$569,MATCH($A246,Sheet2!$A$2:'Sheet2'!$A$531,0)),0)</f>
        <v>56</v>
      </c>
      <c r="AA246">
        <f t="shared" si="63"/>
        <v>88</v>
      </c>
      <c r="AB246">
        <f>ROUND(INDEX(Sheet2!H$2:'Sheet2'!H$569,MATCH($A246,Sheet2!$A$2:'Sheet2'!$A$531,0)),0)</f>
        <v>20</v>
      </c>
      <c r="AC246">
        <f t="shared" si="64"/>
        <v>99</v>
      </c>
      <c r="AD246">
        <f t="shared" si="65"/>
        <v>90</v>
      </c>
      <c r="AE246">
        <f t="shared" si="66"/>
        <v>78</v>
      </c>
      <c r="AF246">
        <f t="shared" si="67"/>
        <v>6</v>
      </c>
      <c r="AG246">
        <f t="shared" si="78"/>
        <v>12</v>
      </c>
      <c r="AH246">
        <f t="shared" si="68"/>
        <v>12</v>
      </c>
      <c r="AI246">
        <f t="shared" si="69"/>
        <v>12</v>
      </c>
      <c r="AJ246">
        <f t="shared" si="70"/>
        <v>96</v>
      </c>
      <c r="AK246">
        <f t="shared" si="71"/>
        <v>72</v>
      </c>
      <c r="AL246">
        <f t="shared" ca="1" si="72"/>
        <v>81.666666666666671</v>
      </c>
      <c r="AM246">
        <f t="shared" ca="1" si="73"/>
        <v>-2.3333333333333286</v>
      </c>
      <c r="AN246">
        <f>ROUND(INDEX(Sheet2!T$2:'Sheet2'!T$569,MATCH($A246,Sheet2!$A$2:'Sheet2'!$A$531,0)),0)</f>
        <v>10</v>
      </c>
      <c r="AO246">
        <f t="shared" si="74"/>
        <v>85</v>
      </c>
      <c r="AP246">
        <f t="shared" si="75"/>
        <v>85</v>
      </c>
      <c r="AQ246">
        <f>INDEX(Sheet2!N$2:'Sheet2'!N$569,MATCH($A246,Sheet2!$A$2:'Sheet2'!$A$531,0))</f>
        <v>34.799999999999997</v>
      </c>
      <c r="AR246">
        <f t="shared" si="76"/>
        <v>69.599999999999994</v>
      </c>
      <c r="AS246">
        <f t="shared" si="79"/>
        <v>76.599999999999994</v>
      </c>
      <c r="AT246">
        <f t="shared" ca="1" si="77"/>
        <v>66</v>
      </c>
      <c r="AU246">
        <f t="shared" ca="1" si="80"/>
        <v>77</v>
      </c>
      <c r="AV246">
        <f t="shared" ca="1" si="81"/>
        <v>77</v>
      </c>
      <c r="AW246">
        <f t="shared" ca="1" si="82"/>
        <v>77</v>
      </c>
      <c r="AX246">
        <f t="shared" ca="1" si="83"/>
        <v>77</v>
      </c>
    </row>
    <row r="247" spans="1:50" x14ac:dyDescent="0.3">
      <c r="A247" t="s">
        <v>113</v>
      </c>
      <c r="B247">
        <v>4</v>
      </c>
      <c r="C247" t="s">
        <v>3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58</v>
      </c>
      <c r="R247">
        <v>88</v>
      </c>
      <c r="S247">
        <v>61</v>
      </c>
      <c r="T247">
        <f>INDEX(Sheet1!C$2:'Sheet1'!C$569,MATCH($A247,Sheet1!$B$2:'Sheet1'!$B$569,0))</f>
        <v>2</v>
      </c>
      <c r="U247">
        <f>INDEX(Sheet1!D$2:'Sheet1'!D$569,MATCH($A247,Sheet1!$B$2:'Sheet1'!$B$569,0))</f>
        <v>10529931</v>
      </c>
      <c r="V247">
        <f>INDEX(Sheet2!C$2:'Sheet2'!C$569,MATCH($A247,Sheet2!$A$2:'Sheet2'!$A$531,0))</f>
        <v>28</v>
      </c>
      <c r="W247">
        <f>INDEX(Sheet2!G$2:'Sheet2'!G$569,MATCH($A247,Sheet2!$A$2:'Sheet2'!$A$531,0))</f>
        <v>13.5</v>
      </c>
      <c r="X247">
        <f>INDEX(Sheet2!M$2:'Sheet2'!M$569,MATCH($A247,Sheet2!$A$2:'Sheet2'!$A$531,0))</f>
        <v>2.2000000000000002</v>
      </c>
      <c r="Y247">
        <f>ROUND(INDEX(Sheet2!Q$2:'Sheet2'!Q$569,MATCH($A247,Sheet2!$A$2:'Sheet2'!$A$531,0)),0)-1</f>
        <v>59</v>
      </c>
      <c r="Z247">
        <f>ROUND(INDEX(Sheet2!K$2:'Sheet2'!K$569,MATCH($A247,Sheet2!$A$2:'Sheet2'!$A$531,0)),0)</f>
        <v>46</v>
      </c>
      <c r="AA247">
        <f t="shared" si="63"/>
        <v>77</v>
      </c>
      <c r="AB247">
        <f>ROUND(INDEX(Sheet2!H$2:'Sheet2'!H$569,MATCH($A247,Sheet2!$A$2:'Sheet2'!$A$531,0)),0)</f>
        <v>6</v>
      </c>
      <c r="AC247">
        <f t="shared" si="64"/>
        <v>58</v>
      </c>
      <c r="AD247">
        <f t="shared" si="65"/>
        <v>71</v>
      </c>
      <c r="AE247">
        <f t="shared" si="66"/>
        <v>83</v>
      </c>
      <c r="AF247">
        <f t="shared" si="67"/>
        <v>-6</v>
      </c>
      <c r="AG247">
        <f t="shared" si="78"/>
        <v>0</v>
      </c>
      <c r="AH247">
        <f t="shared" si="68"/>
        <v>0</v>
      </c>
      <c r="AI247">
        <f t="shared" si="69"/>
        <v>0</v>
      </c>
      <c r="AJ247">
        <f t="shared" si="70"/>
        <v>77</v>
      </c>
      <c r="AK247">
        <f t="shared" si="71"/>
        <v>77</v>
      </c>
      <c r="AL247">
        <f t="shared" ca="1" si="72"/>
        <v>77.333333333333329</v>
      </c>
      <c r="AM247">
        <f t="shared" ca="1" si="73"/>
        <v>0.3333333333333286</v>
      </c>
      <c r="AN247">
        <f>ROUND(INDEX(Sheet2!T$2:'Sheet2'!T$569,MATCH($A247,Sheet2!$A$2:'Sheet2'!$A$531,0)),0)</f>
        <v>5</v>
      </c>
      <c r="AO247">
        <f t="shared" si="74"/>
        <v>63</v>
      </c>
      <c r="AP247">
        <f t="shared" si="75"/>
        <v>63</v>
      </c>
      <c r="AQ247">
        <f>INDEX(Sheet2!N$2:'Sheet2'!N$569,MATCH($A247,Sheet2!$A$2:'Sheet2'!$A$531,0))</f>
        <v>35.5</v>
      </c>
      <c r="AR247">
        <f t="shared" si="76"/>
        <v>71</v>
      </c>
      <c r="AS247">
        <f t="shared" si="79"/>
        <v>78</v>
      </c>
      <c r="AT247">
        <f t="shared" ca="1" si="77"/>
        <v>58</v>
      </c>
      <c r="AU247">
        <f t="shared" ca="1" si="80"/>
        <v>78</v>
      </c>
      <c r="AV247">
        <f t="shared" ca="1" si="81"/>
        <v>78</v>
      </c>
      <c r="AW247">
        <f t="shared" ca="1" si="82"/>
        <v>78</v>
      </c>
      <c r="AX247">
        <f t="shared" ca="1" si="83"/>
        <v>78</v>
      </c>
    </row>
    <row r="248" spans="1:50" x14ac:dyDescent="0.3">
      <c r="A248" t="s">
        <v>350</v>
      </c>
      <c r="B248">
        <v>1</v>
      </c>
      <c r="C248" t="s">
        <v>3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66</v>
      </c>
      <c r="P248">
        <v>66</v>
      </c>
      <c r="Q248">
        <v>66</v>
      </c>
      <c r="R248">
        <v>48</v>
      </c>
      <c r="S248">
        <v>66</v>
      </c>
      <c r="T248">
        <f>INDEX(Sheet1!C$2:'Sheet1'!C$569,MATCH($A248,Sheet1!$B$2:'Sheet1'!$B$569,0))</f>
        <v>1</v>
      </c>
      <c r="U248">
        <f>INDEX(Sheet1!D$2:'Sheet1'!D$569,MATCH($A248,Sheet1!$B$2:'Sheet1'!$B$569,0))</f>
        <v>198580</v>
      </c>
      <c r="V248">
        <f>INDEX(Sheet2!C$2:'Sheet2'!C$569,MATCH($A248,Sheet2!$A$2:'Sheet2'!$A$531,0))</f>
        <v>28</v>
      </c>
      <c r="W248">
        <f>INDEX(Sheet2!G$2:'Sheet2'!G$569,MATCH($A248,Sheet2!$A$2:'Sheet2'!$A$531,0))</f>
        <v>12.8</v>
      </c>
      <c r="X248">
        <f>INDEX(Sheet2!M$2:'Sheet2'!M$569,MATCH($A248,Sheet2!$A$2:'Sheet2'!$A$531,0))</f>
        <v>2.2000000000000002</v>
      </c>
      <c r="Y248">
        <f>ROUND(INDEX(Sheet2!Q$2:'Sheet2'!Q$569,MATCH($A248,Sheet2!$A$2:'Sheet2'!$A$531,0)),0)-1</f>
        <v>82</v>
      </c>
      <c r="Z248">
        <f>ROUND(INDEX(Sheet2!K$2:'Sheet2'!K$569,MATCH($A248,Sheet2!$A$2:'Sheet2'!$A$531,0)),0)</f>
        <v>40</v>
      </c>
      <c r="AA248">
        <f t="shared" si="63"/>
        <v>70</v>
      </c>
      <c r="AB248">
        <f>ROUND(INDEX(Sheet2!H$2:'Sheet2'!H$569,MATCH($A248,Sheet2!$A$2:'Sheet2'!$A$531,0)),0)</f>
        <v>5</v>
      </c>
      <c r="AC248">
        <f t="shared" si="64"/>
        <v>55</v>
      </c>
      <c r="AD248">
        <f t="shared" si="65"/>
        <v>64</v>
      </c>
      <c r="AE248">
        <f t="shared" si="66"/>
        <v>68</v>
      </c>
      <c r="AF248">
        <f t="shared" si="67"/>
        <v>-2</v>
      </c>
      <c r="AG248">
        <f t="shared" si="78"/>
        <v>4</v>
      </c>
      <c r="AH248">
        <f t="shared" si="68"/>
        <v>4</v>
      </c>
      <c r="AI248">
        <f t="shared" si="69"/>
        <v>4</v>
      </c>
      <c r="AJ248">
        <f t="shared" si="70"/>
        <v>70</v>
      </c>
      <c r="AK248">
        <f t="shared" si="71"/>
        <v>62</v>
      </c>
      <c r="AL248">
        <f t="shared" ca="1" si="72"/>
        <v>71.666666666666671</v>
      </c>
      <c r="AM248">
        <f t="shared" ca="1" si="73"/>
        <v>5.6666666666666714</v>
      </c>
      <c r="AN248">
        <f>ROUND(INDEX(Sheet2!T$2:'Sheet2'!T$569,MATCH($A248,Sheet2!$A$2:'Sheet2'!$A$531,0)),0)</f>
        <v>1</v>
      </c>
      <c r="AO248">
        <f t="shared" si="74"/>
        <v>45</v>
      </c>
      <c r="AP248">
        <f t="shared" si="75"/>
        <v>45</v>
      </c>
      <c r="AQ248">
        <f>INDEX(Sheet2!N$2:'Sheet2'!N$569,MATCH($A248,Sheet2!$A$2:'Sheet2'!$A$531,0))</f>
        <v>37.9</v>
      </c>
      <c r="AR248">
        <f t="shared" si="76"/>
        <v>75.8</v>
      </c>
      <c r="AS248">
        <f t="shared" si="79"/>
        <v>82.8</v>
      </c>
      <c r="AT248">
        <f t="shared" ca="1" si="77"/>
        <v>66</v>
      </c>
      <c r="AU248">
        <f t="shared" ca="1" si="80"/>
        <v>83</v>
      </c>
      <c r="AV248">
        <f t="shared" ca="1" si="81"/>
        <v>83</v>
      </c>
      <c r="AW248">
        <f t="shared" ca="1" si="82"/>
        <v>83</v>
      </c>
      <c r="AX248">
        <f t="shared" ca="1" si="83"/>
        <v>83</v>
      </c>
    </row>
    <row r="249" spans="1:50" x14ac:dyDescent="0.3">
      <c r="A249" t="s">
        <v>515</v>
      </c>
      <c r="B249">
        <v>0</v>
      </c>
      <c r="C249" t="s">
        <v>530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89</v>
      </c>
      <c r="P249">
        <v>89</v>
      </c>
      <c r="Q249">
        <v>89</v>
      </c>
      <c r="R249">
        <v>56</v>
      </c>
      <c r="S249">
        <v>89</v>
      </c>
      <c r="T249">
        <f>INDEX(Sheet1!C$2:'Sheet1'!C$569,MATCH($A249,Sheet1!$B$2:'Sheet1'!$B$569,0))</f>
        <v>5</v>
      </c>
      <c r="U249">
        <f>INDEX(Sheet1!D$2:'Sheet1'!D$569,MATCH($A249,Sheet1!$B$2:'Sheet1'!$B$569,0))</f>
        <v>28328360</v>
      </c>
      <c r="V249">
        <f>INDEX(Sheet2!C$2:'Sheet2'!C$569,MATCH($A249,Sheet2!$A$2:'Sheet2'!$A$531,0))</f>
        <v>28</v>
      </c>
      <c r="W249">
        <f>INDEX(Sheet2!G$2:'Sheet2'!G$569,MATCH($A249,Sheet2!$A$2:'Sheet2'!$A$531,0))</f>
        <v>34.5</v>
      </c>
      <c r="X249">
        <f>INDEX(Sheet2!M$2:'Sheet2'!M$569,MATCH($A249,Sheet2!$A$2:'Sheet2'!$A$531,0))</f>
        <v>5.3</v>
      </c>
      <c r="Y249">
        <f>ROUND(INDEX(Sheet2!Q$2:'Sheet2'!Q$569,MATCH($A249,Sheet2!$A$2:'Sheet2'!$A$531,0)),0)-1</f>
        <v>69</v>
      </c>
      <c r="Z249">
        <f>ROUND(INDEX(Sheet2!K$2:'Sheet2'!K$569,MATCH($A249,Sheet2!$A$2:'Sheet2'!$A$531,0)),0)</f>
        <v>44</v>
      </c>
      <c r="AA249">
        <f t="shared" si="63"/>
        <v>74</v>
      </c>
      <c r="AB249">
        <f>ROUND(INDEX(Sheet2!H$2:'Sheet2'!H$569,MATCH($A249,Sheet2!$A$2:'Sheet2'!$A$531,0)),0)</f>
        <v>21</v>
      </c>
      <c r="AC249">
        <f t="shared" si="64"/>
        <v>102</v>
      </c>
      <c r="AD249">
        <f t="shared" si="65"/>
        <v>88</v>
      </c>
      <c r="AE249">
        <f t="shared" si="66"/>
        <v>90</v>
      </c>
      <c r="AF249">
        <f t="shared" si="67"/>
        <v>-1</v>
      </c>
      <c r="AG249">
        <f t="shared" si="78"/>
        <v>5</v>
      </c>
      <c r="AH249">
        <f t="shared" si="68"/>
        <v>5</v>
      </c>
      <c r="AI249">
        <f t="shared" si="69"/>
        <v>5</v>
      </c>
      <c r="AJ249">
        <f t="shared" si="70"/>
        <v>94</v>
      </c>
      <c r="AK249">
        <f t="shared" si="71"/>
        <v>84</v>
      </c>
      <c r="AL249">
        <f t="shared" ca="1" si="72"/>
        <v>81.666666666666671</v>
      </c>
      <c r="AM249">
        <f t="shared" ca="1" si="73"/>
        <v>-7.3333333333333286</v>
      </c>
      <c r="AN249">
        <f>ROUND(INDEX(Sheet2!T$2:'Sheet2'!T$569,MATCH($A249,Sheet2!$A$2:'Sheet2'!$A$531,0)),0)</f>
        <v>4</v>
      </c>
      <c r="AO249">
        <f t="shared" si="74"/>
        <v>58</v>
      </c>
      <c r="AP249">
        <f t="shared" si="75"/>
        <v>58</v>
      </c>
      <c r="AQ249">
        <f>INDEX(Sheet2!N$2:'Sheet2'!N$569,MATCH($A249,Sheet2!$A$2:'Sheet2'!$A$531,0))</f>
        <v>30.2</v>
      </c>
      <c r="AR249">
        <f t="shared" si="76"/>
        <v>60.4</v>
      </c>
      <c r="AS249">
        <f t="shared" si="79"/>
        <v>67.400000000000006</v>
      </c>
      <c r="AT249">
        <f t="shared" ca="1" si="77"/>
        <v>89</v>
      </c>
      <c r="AU249">
        <f t="shared" ca="1" si="80"/>
        <v>67</v>
      </c>
      <c r="AV249">
        <f t="shared" ca="1" si="81"/>
        <v>67</v>
      </c>
      <c r="AW249">
        <f t="shared" ca="1" si="82"/>
        <v>67</v>
      </c>
      <c r="AX249">
        <f t="shared" ca="1" si="83"/>
        <v>67</v>
      </c>
    </row>
    <row r="250" spans="1:50" x14ac:dyDescent="0.3">
      <c r="A250" t="s">
        <v>238</v>
      </c>
      <c r="B250">
        <v>3</v>
      </c>
      <c r="C250" t="s">
        <v>3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72</v>
      </c>
      <c r="P250">
        <v>72</v>
      </c>
      <c r="Q250">
        <v>58</v>
      </c>
      <c r="R250">
        <v>81</v>
      </c>
      <c r="S250">
        <v>61</v>
      </c>
      <c r="T250" t="e">
        <f>INDEX(Sheet1!C$2:'Sheet1'!C$569,MATCH($A250,Sheet1!$B$2:'Sheet1'!$B$569,0))</f>
        <v>#N/A</v>
      </c>
      <c r="U250" t="e">
        <f>INDEX(Sheet1!D$2:'Sheet1'!D$569,MATCH($A250,Sheet1!$B$2:'Sheet1'!$B$569,0))</f>
        <v>#N/A</v>
      </c>
      <c r="V250">
        <f>INDEX(Sheet2!C$2:'Sheet2'!C$569,MATCH($A250,Sheet2!$A$2:'Sheet2'!$A$531,0))</f>
        <v>23</v>
      </c>
      <c r="W250">
        <f>INDEX(Sheet2!G$2:'Sheet2'!G$569,MATCH($A250,Sheet2!$A$2:'Sheet2'!$A$531,0))</f>
        <v>7.1</v>
      </c>
      <c r="X250">
        <f>INDEX(Sheet2!M$2:'Sheet2'!M$569,MATCH($A250,Sheet2!$A$2:'Sheet2'!$A$531,0))</f>
        <v>0.1</v>
      </c>
      <c r="Y250">
        <f>ROUND(INDEX(Sheet2!Q$2:'Sheet2'!Q$569,MATCH($A250,Sheet2!$A$2:'Sheet2'!$A$531,0)),0)-1</f>
        <v>59</v>
      </c>
      <c r="Z250">
        <f>ROUND(INDEX(Sheet2!K$2:'Sheet2'!K$569,MATCH($A250,Sheet2!$A$2:'Sheet2'!$A$531,0)),0)</f>
        <v>53</v>
      </c>
      <c r="AA250">
        <f t="shared" si="63"/>
        <v>85</v>
      </c>
      <c r="AB250">
        <f>ROUND(INDEX(Sheet2!H$2:'Sheet2'!H$569,MATCH($A250,Sheet2!$A$2:'Sheet2'!$A$531,0)),0)</f>
        <v>5</v>
      </c>
      <c r="AC250">
        <f t="shared" si="64"/>
        <v>55</v>
      </c>
      <c r="AD250">
        <f t="shared" si="65"/>
        <v>71</v>
      </c>
      <c r="AE250">
        <f t="shared" si="66"/>
        <v>73</v>
      </c>
      <c r="AF250">
        <f t="shared" si="67"/>
        <v>-1</v>
      </c>
      <c r="AG250">
        <f t="shared" si="78"/>
        <v>5</v>
      </c>
      <c r="AH250">
        <f t="shared" si="68"/>
        <v>5</v>
      </c>
      <c r="AI250">
        <f t="shared" si="69"/>
        <v>5</v>
      </c>
      <c r="AJ250">
        <f t="shared" si="70"/>
        <v>77</v>
      </c>
      <c r="AK250">
        <f t="shared" si="71"/>
        <v>67</v>
      </c>
      <c r="AL250">
        <f t="shared" ca="1" si="72"/>
        <v>62.333333333333336</v>
      </c>
      <c r="AM250">
        <f t="shared" ca="1" si="73"/>
        <v>-9.6666666666666643</v>
      </c>
      <c r="AN250">
        <f>ROUND(INDEX(Sheet2!T$2:'Sheet2'!T$569,MATCH($A250,Sheet2!$A$2:'Sheet2'!$A$531,0)),0)</f>
        <v>2</v>
      </c>
      <c r="AO250">
        <f t="shared" si="74"/>
        <v>49</v>
      </c>
      <c r="AP250">
        <f t="shared" si="75"/>
        <v>49</v>
      </c>
      <c r="AQ250">
        <f>INDEX(Sheet2!N$2:'Sheet2'!N$569,MATCH($A250,Sheet2!$A$2:'Sheet2'!$A$531,0))</f>
        <v>0</v>
      </c>
      <c r="AR250">
        <f t="shared" si="76"/>
        <v>0</v>
      </c>
      <c r="AS250">
        <f t="shared" si="79"/>
        <v>7</v>
      </c>
      <c r="AT250">
        <f t="shared" ca="1" si="77"/>
        <v>48</v>
      </c>
      <c r="AU250">
        <f t="shared" ca="1" si="80"/>
        <v>43</v>
      </c>
      <c r="AV250">
        <f t="shared" ca="1" si="81"/>
        <v>43</v>
      </c>
      <c r="AW250">
        <f t="shared" ca="1" si="82"/>
        <v>43</v>
      </c>
      <c r="AX250">
        <f t="shared" ca="1" si="83"/>
        <v>43</v>
      </c>
    </row>
    <row r="251" spans="1:50" x14ac:dyDescent="0.3">
      <c r="A251" t="s">
        <v>249</v>
      </c>
      <c r="B251">
        <v>3</v>
      </c>
      <c r="C251" t="s">
        <v>3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67</v>
      </c>
      <c r="P251">
        <v>67</v>
      </c>
      <c r="Q251">
        <v>56</v>
      </c>
      <c r="R251">
        <v>78</v>
      </c>
      <c r="S251">
        <v>58</v>
      </c>
      <c r="T251" t="e">
        <f>INDEX(Sheet1!C$2:'Sheet1'!C$569,MATCH($A251,Sheet1!$B$2:'Sheet1'!$B$569,0))</f>
        <v>#N/A</v>
      </c>
      <c r="U251" t="e">
        <f>INDEX(Sheet1!D$2:'Sheet1'!D$569,MATCH($A251,Sheet1!$B$2:'Sheet1'!$B$569,0))</f>
        <v>#N/A</v>
      </c>
      <c r="V251">
        <f>INDEX(Sheet2!C$2:'Sheet2'!C$569,MATCH($A251,Sheet2!$A$2:'Sheet2'!$A$531,0))</f>
        <v>23</v>
      </c>
      <c r="W251">
        <f>INDEX(Sheet2!G$2:'Sheet2'!G$569,MATCH($A251,Sheet2!$A$2:'Sheet2'!$A$531,0))</f>
        <v>15.5</v>
      </c>
      <c r="X251">
        <f>INDEX(Sheet2!M$2:'Sheet2'!M$569,MATCH($A251,Sheet2!$A$2:'Sheet2'!$A$531,0))</f>
        <v>0.1</v>
      </c>
      <c r="Y251">
        <f>ROUND(INDEX(Sheet2!Q$2:'Sheet2'!Q$569,MATCH($A251,Sheet2!$A$2:'Sheet2'!$A$531,0)),0)-1</f>
        <v>55</v>
      </c>
      <c r="Z251">
        <f>ROUND(INDEX(Sheet2!K$2:'Sheet2'!K$569,MATCH($A251,Sheet2!$A$2:'Sheet2'!$A$531,0)),0)</f>
        <v>59</v>
      </c>
      <c r="AA251">
        <f t="shared" si="63"/>
        <v>92</v>
      </c>
      <c r="AB251">
        <f>ROUND(INDEX(Sheet2!H$2:'Sheet2'!H$569,MATCH($A251,Sheet2!$A$2:'Sheet2'!$A$531,0)),0)</f>
        <v>7</v>
      </c>
      <c r="AC251">
        <f t="shared" si="64"/>
        <v>61</v>
      </c>
      <c r="AD251">
        <f t="shared" si="65"/>
        <v>73</v>
      </c>
      <c r="AE251">
        <f t="shared" si="66"/>
        <v>61</v>
      </c>
      <c r="AF251">
        <f t="shared" si="67"/>
        <v>6</v>
      </c>
      <c r="AG251">
        <f t="shared" si="78"/>
        <v>12</v>
      </c>
      <c r="AH251">
        <f t="shared" si="68"/>
        <v>12</v>
      </c>
      <c r="AI251">
        <f t="shared" si="69"/>
        <v>12</v>
      </c>
      <c r="AJ251">
        <f t="shared" si="70"/>
        <v>79</v>
      </c>
      <c r="AK251">
        <f t="shared" si="71"/>
        <v>55</v>
      </c>
      <c r="AL251">
        <f t="shared" ca="1" si="72"/>
        <v>58.333333333333336</v>
      </c>
      <c r="AM251">
        <f t="shared" ca="1" si="73"/>
        <v>-8.6666666666666643</v>
      </c>
      <c r="AN251">
        <f>ROUND(INDEX(Sheet2!T$2:'Sheet2'!T$569,MATCH($A251,Sheet2!$A$2:'Sheet2'!$A$531,0)),0)</f>
        <v>4</v>
      </c>
      <c r="AO251">
        <f t="shared" si="74"/>
        <v>58</v>
      </c>
      <c r="AP251">
        <f t="shared" si="75"/>
        <v>58</v>
      </c>
      <c r="AQ251">
        <f>INDEX(Sheet2!N$2:'Sheet2'!N$569,MATCH($A251,Sheet2!$A$2:'Sheet2'!$A$531,0))</f>
        <v>0</v>
      </c>
      <c r="AR251">
        <f t="shared" si="76"/>
        <v>0</v>
      </c>
      <c r="AS251">
        <f t="shared" si="79"/>
        <v>7</v>
      </c>
      <c r="AT251">
        <f t="shared" ca="1" si="77"/>
        <v>49</v>
      </c>
      <c r="AU251">
        <f t="shared" ca="1" si="80"/>
        <v>41</v>
      </c>
      <c r="AV251">
        <f t="shared" ca="1" si="81"/>
        <v>41</v>
      </c>
      <c r="AW251">
        <f t="shared" ca="1" si="82"/>
        <v>41</v>
      </c>
      <c r="AX251">
        <f t="shared" ca="1" si="83"/>
        <v>41</v>
      </c>
    </row>
    <row r="252" spans="1:50" x14ac:dyDescent="0.3">
      <c r="A252" t="s">
        <v>169</v>
      </c>
      <c r="B252">
        <v>3</v>
      </c>
      <c r="C252" t="s">
        <v>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74</v>
      </c>
      <c r="P252">
        <v>74</v>
      </c>
      <c r="Q252">
        <v>60</v>
      </c>
      <c r="R252">
        <v>82</v>
      </c>
      <c r="S252">
        <v>63</v>
      </c>
      <c r="T252">
        <f>INDEX(Sheet1!C$2:'Sheet1'!C$569,MATCH($A252,Sheet1!$B$2:'Sheet1'!$B$569,0))</f>
        <v>2</v>
      </c>
      <c r="U252">
        <f>INDEX(Sheet1!D$2:'Sheet1'!D$569,MATCH($A252,Sheet1!$B$2:'Sheet1'!$B$569,0))</f>
        <v>9755362</v>
      </c>
      <c r="V252">
        <f>INDEX(Sheet2!C$2:'Sheet2'!C$569,MATCH($A252,Sheet2!$A$2:'Sheet2'!$A$531,0))</f>
        <v>29</v>
      </c>
      <c r="W252">
        <f>INDEX(Sheet2!G$2:'Sheet2'!G$569,MATCH($A252,Sheet2!$A$2:'Sheet2'!$A$531,0))</f>
        <v>9.8000000000000007</v>
      </c>
      <c r="X252">
        <f>INDEX(Sheet2!M$2:'Sheet2'!M$569,MATCH($A252,Sheet2!$A$2:'Sheet2'!$A$531,0))</f>
        <v>0.3</v>
      </c>
      <c r="Y252">
        <f>ROUND(INDEX(Sheet2!Q$2:'Sheet2'!Q$569,MATCH($A252,Sheet2!$A$2:'Sheet2'!$A$531,0)),0)-1</f>
        <v>73</v>
      </c>
      <c r="Z252">
        <f>ROUND(INDEX(Sheet2!K$2:'Sheet2'!K$569,MATCH($A252,Sheet2!$A$2:'Sheet2'!$A$531,0)),0)</f>
        <v>58</v>
      </c>
      <c r="AA252">
        <f t="shared" si="63"/>
        <v>91</v>
      </c>
      <c r="AB252">
        <f>ROUND(INDEX(Sheet2!H$2:'Sheet2'!H$569,MATCH($A252,Sheet2!$A$2:'Sheet2'!$A$531,0)),0)</f>
        <v>4</v>
      </c>
      <c r="AC252">
        <f t="shared" si="64"/>
        <v>52</v>
      </c>
      <c r="AD252">
        <f t="shared" si="65"/>
        <v>72</v>
      </c>
      <c r="AE252">
        <f t="shared" si="66"/>
        <v>76</v>
      </c>
      <c r="AF252">
        <f t="shared" si="67"/>
        <v>-2</v>
      </c>
      <c r="AG252">
        <f t="shared" si="78"/>
        <v>4</v>
      </c>
      <c r="AH252">
        <f t="shared" si="68"/>
        <v>4</v>
      </c>
      <c r="AI252">
        <f t="shared" si="69"/>
        <v>4</v>
      </c>
      <c r="AJ252">
        <f t="shared" si="70"/>
        <v>78</v>
      </c>
      <c r="AK252">
        <f t="shared" si="71"/>
        <v>70</v>
      </c>
      <c r="AL252">
        <f t="shared" ca="1" si="72"/>
        <v>63.666666666666664</v>
      </c>
      <c r="AM252">
        <f t="shared" ca="1" si="73"/>
        <v>-10.333333333333336</v>
      </c>
      <c r="AN252">
        <f>ROUND(INDEX(Sheet2!T$2:'Sheet2'!T$569,MATCH($A252,Sheet2!$A$2:'Sheet2'!$A$531,0)),0)</f>
        <v>2</v>
      </c>
      <c r="AO252">
        <f t="shared" si="74"/>
        <v>49</v>
      </c>
      <c r="AP252">
        <f t="shared" si="75"/>
        <v>49</v>
      </c>
      <c r="AQ252">
        <f>INDEX(Sheet2!N$2:'Sheet2'!N$569,MATCH($A252,Sheet2!$A$2:'Sheet2'!$A$531,0))</f>
        <v>9.1</v>
      </c>
      <c r="AR252">
        <f t="shared" si="76"/>
        <v>18.2</v>
      </c>
      <c r="AS252">
        <f t="shared" si="79"/>
        <v>25.2</v>
      </c>
      <c r="AT252">
        <f t="shared" ca="1" si="77"/>
        <v>44</v>
      </c>
      <c r="AU252">
        <f t="shared" ca="1" si="80"/>
        <v>43</v>
      </c>
      <c r="AV252">
        <f t="shared" ca="1" si="81"/>
        <v>43</v>
      </c>
      <c r="AW252">
        <f t="shared" ca="1" si="82"/>
        <v>43</v>
      </c>
      <c r="AX252">
        <f t="shared" ca="1" si="83"/>
        <v>43</v>
      </c>
    </row>
    <row r="253" spans="1:50" x14ac:dyDescent="0.3">
      <c r="A253" t="s">
        <v>403</v>
      </c>
      <c r="B253">
        <v>3</v>
      </c>
      <c r="C253" t="s">
        <v>3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71</v>
      </c>
      <c r="P253">
        <v>71</v>
      </c>
      <c r="Q253">
        <v>58</v>
      </c>
      <c r="R253">
        <v>80</v>
      </c>
      <c r="S253">
        <v>61</v>
      </c>
      <c r="T253">
        <f>INDEX(Sheet1!C$2:'Sheet1'!C$569,MATCH($A253,Sheet1!$B$2:'Sheet1'!$B$569,0))</f>
        <v>4</v>
      </c>
      <c r="U253">
        <f>INDEX(Sheet1!D$2:'Sheet1'!D$569,MATCH($A253,Sheet1!$B$2:'Sheet1'!$B$569,0))</f>
        <v>847112.5</v>
      </c>
      <c r="V253">
        <f>INDEX(Sheet2!C$2:'Sheet2'!C$569,MATCH($A253,Sheet2!$A$2:'Sheet2'!$A$531,0))</f>
        <v>23</v>
      </c>
      <c r="W253">
        <f>INDEX(Sheet2!G$2:'Sheet2'!G$569,MATCH($A253,Sheet2!$A$2:'Sheet2'!$A$531,0))</f>
        <v>14.5</v>
      </c>
      <c r="X253">
        <f>INDEX(Sheet2!M$2:'Sheet2'!M$569,MATCH($A253,Sheet2!$A$2:'Sheet2'!$A$531,0))</f>
        <v>2.2000000000000002</v>
      </c>
      <c r="Y253">
        <f>ROUND(INDEX(Sheet2!Q$2:'Sheet2'!Q$569,MATCH($A253,Sheet2!$A$2:'Sheet2'!$A$531,0)),0)-1</f>
        <v>47</v>
      </c>
      <c r="Z253">
        <f>ROUND(INDEX(Sheet2!K$2:'Sheet2'!K$569,MATCH($A253,Sheet2!$A$2:'Sheet2'!$A$531,0)),0)</f>
        <v>49</v>
      </c>
      <c r="AA253">
        <f t="shared" si="63"/>
        <v>80</v>
      </c>
      <c r="AB253">
        <f>ROUND(INDEX(Sheet2!H$2:'Sheet2'!H$569,MATCH($A253,Sheet2!$A$2:'Sheet2'!$A$531,0)),0)</f>
        <v>5</v>
      </c>
      <c r="AC253">
        <f t="shared" si="64"/>
        <v>55</v>
      </c>
      <c r="AD253">
        <f t="shared" si="65"/>
        <v>69</v>
      </c>
      <c r="AE253">
        <f t="shared" si="66"/>
        <v>73</v>
      </c>
      <c r="AF253">
        <f t="shared" si="67"/>
        <v>-2</v>
      </c>
      <c r="AG253">
        <f t="shared" si="78"/>
        <v>4</v>
      </c>
      <c r="AH253">
        <f t="shared" si="68"/>
        <v>4</v>
      </c>
      <c r="AI253">
        <f t="shared" si="69"/>
        <v>4</v>
      </c>
      <c r="AJ253">
        <f t="shared" si="70"/>
        <v>75</v>
      </c>
      <c r="AK253">
        <f t="shared" si="71"/>
        <v>67</v>
      </c>
      <c r="AL253">
        <f t="shared" ca="1" si="72"/>
        <v>73.333333333333329</v>
      </c>
      <c r="AM253">
        <f t="shared" ca="1" si="73"/>
        <v>2.3333333333333286</v>
      </c>
      <c r="AN253">
        <f>ROUND(INDEX(Sheet2!T$2:'Sheet2'!T$569,MATCH($A253,Sheet2!$A$2:'Sheet2'!$A$531,0)),0)</f>
        <v>4</v>
      </c>
      <c r="AO253">
        <f t="shared" si="74"/>
        <v>58</v>
      </c>
      <c r="AP253">
        <f t="shared" si="75"/>
        <v>58</v>
      </c>
      <c r="AQ253">
        <f>INDEX(Sheet2!N$2:'Sheet2'!N$569,MATCH($A253,Sheet2!$A$2:'Sheet2'!$A$531,0))</f>
        <v>35.4</v>
      </c>
      <c r="AR253">
        <f t="shared" si="76"/>
        <v>70.8</v>
      </c>
      <c r="AS253">
        <f t="shared" si="79"/>
        <v>77.8</v>
      </c>
      <c r="AT253">
        <f t="shared" ca="1" si="77"/>
        <v>58</v>
      </c>
      <c r="AU253">
        <f t="shared" ca="1" si="80"/>
        <v>78</v>
      </c>
      <c r="AV253">
        <f t="shared" ca="1" si="81"/>
        <v>78</v>
      </c>
      <c r="AW253">
        <f t="shared" ca="1" si="82"/>
        <v>78</v>
      </c>
      <c r="AX253">
        <f t="shared" ca="1" si="83"/>
        <v>78</v>
      </c>
    </row>
    <row r="254" spans="1:50" x14ac:dyDescent="0.3">
      <c r="A254" t="s">
        <v>190</v>
      </c>
      <c r="B254">
        <v>3</v>
      </c>
      <c r="C254" t="s">
        <v>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61</v>
      </c>
      <c r="R254">
        <v>83</v>
      </c>
      <c r="S254">
        <v>64</v>
      </c>
      <c r="T254">
        <f>INDEX(Sheet1!C$2:'Sheet1'!C$569,MATCH($A254,Sheet1!$B$2:'Sheet1'!$B$569,0))</f>
        <v>1</v>
      </c>
      <c r="U254">
        <f>INDEX(Sheet1!D$2:'Sheet1'!D$569,MATCH($A254,Sheet1!$B$2:'Sheet1'!$B$569,0))</f>
        <v>2165481</v>
      </c>
      <c r="V254">
        <f>INDEX(Sheet2!C$2:'Sheet2'!C$569,MATCH($A254,Sheet2!$A$2:'Sheet2'!$A$531,0))</f>
        <v>32</v>
      </c>
      <c r="W254">
        <f>INDEX(Sheet2!G$2:'Sheet2'!G$569,MATCH($A254,Sheet2!$A$2:'Sheet2'!$A$531,0))</f>
        <v>16.7</v>
      </c>
      <c r="X254">
        <f>INDEX(Sheet2!M$2:'Sheet2'!M$569,MATCH($A254,Sheet2!$A$2:'Sheet2'!$A$531,0))</f>
        <v>2.6</v>
      </c>
      <c r="Y254">
        <f>ROUND(INDEX(Sheet2!Q$2:'Sheet2'!Q$569,MATCH($A254,Sheet2!$A$2:'Sheet2'!$A$531,0)),0)-1</f>
        <v>79</v>
      </c>
      <c r="Z254">
        <f>ROUND(INDEX(Sheet2!K$2:'Sheet2'!K$569,MATCH($A254,Sheet2!$A$2:'Sheet2'!$A$531,0)),0)</f>
        <v>46</v>
      </c>
      <c r="AA254">
        <f t="shared" si="63"/>
        <v>77</v>
      </c>
      <c r="AB254">
        <f>ROUND(INDEX(Sheet2!H$2:'Sheet2'!H$569,MATCH($A254,Sheet2!$A$2:'Sheet2'!$A$531,0)),0)</f>
        <v>6</v>
      </c>
      <c r="AC254">
        <f t="shared" si="64"/>
        <v>58</v>
      </c>
      <c r="AD254">
        <f t="shared" si="65"/>
        <v>70</v>
      </c>
      <c r="AE254">
        <f t="shared" si="66"/>
        <v>82</v>
      </c>
      <c r="AF254">
        <f t="shared" si="67"/>
        <v>-6</v>
      </c>
      <c r="AG254">
        <f t="shared" si="78"/>
        <v>0</v>
      </c>
      <c r="AH254">
        <f t="shared" si="68"/>
        <v>0</v>
      </c>
      <c r="AI254">
        <f t="shared" si="69"/>
        <v>0</v>
      </c>
      <c r="AJ254">
        <f t="shared" si="70"/>
        <v>76</v>
      </c>
      <c r="AK254">
        <f t="shared" si="71"/>
        <v>76</v>
      </c>
      <c r="AL254">
        <f t="shared" ca="1" si="72"/>
        <v>77.333333333333329</v>
      </c>
      <c r="AM254">
        <f t="shared" ca="1" si="73"/>
        <v>1.3333333333333286</v>
      </c>
      <c r="AN254">
        <f>ROUND(INDEX(Sheet2!T$2:'Sheet2'!T$569,MATCH($A254,Sheet2!$A$2:'Sheet2'!$A$531,0)),0)</f>
        <v>4</v>
      </c>
      <c r="AO254">
        <f t="shared" si="74"/>
        <v>58</v>
      </c>
      <c r="AP254">
        <f t="shared" si="75"/>
        <v>58</v>
      </c>
      <c r="AQ254">
        <f>INDEX(Sheet2!N$2:'Sheet2'!N$569,MATCH($A254,Sheet2!$A$2:'Sheet2'!$A$531,0))</f>
        <v>36.700000000000003</v>
      </c>
      <c r="AR254">
        <f t="shared" si="76"/>
        <v>73.400000000000006</v>
      </c>
      <c r="AS254">
        <f t="shared" si="79"/>
        <v>80.400000000000006</v>
      </c>
      <c r="AT254">
        <f t="shared" ca="1" si="77"/>
        <v>61</v>
      </c>
      <c r="AU254">
        <f t="shared" ca="1" si="80"/>
        <v>80</v>
      </c>
      <c r="AV254">
        <f t="shared" ca="1" si="81"/>
        <v>80</v>
      </c>
      <c r="AW254">
        <f t="shared" ca="1" si="82"/>
        <v>80</v>
      </c>
      <c r="AX254">
        <f t="shared" ca="1" si="83"/>
        <v>80</v>
      </c>
    </row>
    <row r="255" spans="1:50" x14ac:dyDescent="0.3">
      <c r="A255" t="s">
        <v>273</v>
      </c>
      <c r="B255">
        <v>4</v>
      </c>
      <c r="C255" t="s">
        <v>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82</v>
      </c>
      <c r="P255">
        <v>82</v>
      </c>
      <c r="Q255">
        <v>61</v>
      </c>
      <c r="R255">
        <v>90</v>
      </c>
      <c r="S255">
        <v>64</v>
      </c>
      <c r="T255">
        <f>INDEX(Sheet1!C$2:'Sheet1'!C$569,MATCH($A255,Sheet1!$B$2:'Sheet1'!$B$569,0))</f>
        <v>2</v>
      </c>
      <c r="U255">
        <f>INDEX(Sheet1!D$2:'Sheet1'!D$569,MATCH($A255,Sheet1!$B$2:'Sheet1'!$B$569,0))</f>
        <v>8269663</v>
      </c>
      <c r="V255">
        <f>INDEX(Sheet2!C$2:'Sheet2'!C$569,MATCH($A255,Sheet2!$A$2:'Sheet2'!$A$531,0))</f>
        <v>26</v>
      </c>
      <c r="W255">
        <f>INDEX(Sheet2!G$2:'Sheet2'!G$569,MATCH($A255,Sheet2!$A$2:'Sheet2'!$A$531,0))</f>
        <v>22.3</v>
      </c>
      <c r="X255">
        <f>INDEX(Sheet2!M$2:'Sheet2'!M$569,MATCH($A255,Sheet2!$A$2:'Sheet2'!$A$531,0))</f>
        <v>1</v>
      </c>
      <c r="Y255">
        <f>ROUND(INDEX(Sheet2!Q$2:'Sheet2'!Q$569,MATCH($A255,Sheet2!$A$2:'Sheet2'!$A$531,0)),0)-1</f>
        <v>79</v>
      </c>
      <c r="Z255">
        <f>ROUND(INDEX(Sheet2!K$2:'Sheet2'!K$569,MATCH($A255,Sheet2!$A$2:'Sheet2'!$A$531,0)),0)</f>
        <v>56</v>
      </c>
      <c r="AA255">
        <f t="shared" si="63"/>
        <v>88</v>
      </c>
      <c r="AB255">
        <f>ROUND(INDEX(Sheet2!H$2:'Sheet2'!H$569,MATCH($A255,Sheet2!$A$2:'Sheet2'!$A$531,0)),0)</f>
        <v>16</v>
      </c>
      <c r="AC255">
        <f t="shared" si="64"/>
        <v>87</v>
      </c>
      <c r="AD255">
        <f t="shared" si="65"/>
        <v>86</v>
      </c>
      <c r="AE255">
        <f t="shared" si="66"/>
        <v>78</v>
      </c>
      <c r="AF255">
        <f t="shared" si="67"/>
        <v>4</v>
      </c>
      <c r="AG255">
        <f t="shared" si="78"/>
        <v>10</v>
      </c>
      <c r="AH255">
        <f t="shared" si="68"/>
        <v>10</v>
      </c>
      <c r="AI255">
        <f t="shared" si="69"/>
        <v>10</v>
      </c>
      <c r="AJ255">
        <f t="shared" si="70"/>
        <v>92</v>
      </c>
      <c r="AK255">
        <f t="shared" si="71"/>
        <v>72</v>
      </c>
      <c r="AL255">
        <f t="shared" ca="1" si="72"/>
        <v>76.333333333333329</v>
      </c>
      <c r="AM255">
        <f t="shared" ca="1" si="73"/>
        <v>-5.6666666666666714</v>
      </c>
      <c r="AN255">
        <f>ROUND(INDEX(Sheet2!T$2:'Sheet2'!T$569,MATCH($A255,Sheet2!$A$2:'Sheet2'!$A$531,0)),0)</f>
        <v>9</v>
      </c>
      <c r="AO255">
        <f t="shared" si="74"/>
        <v>81</v>
      </c>
      <c r="AP255">
        <f t="shared" si="75"/>
        <v>81</v>
      </c>
      <c r="AQ255">
        <f>INDEX(Sheet2!N$2:'Sheet2'!N$569,MATCH($A255,Sheet2!$A$2:'Sheet2'!$A$531,0))</f>
        <v>29.2</v>
      </c>
      <c r="AR255">
        <f t="shared" si="76"/>
        <v>58.4</v>
      </c>
      <c r="AS255">
        <f t="shared" si="79"/>
        <v>65.400000000000006</v>
      </c>
      <c r="AT255">
        <f t="shared" ca="1" si="77"/>
        <v>61</v>
      </c>
      <c r="AU255">
        <f t="shared" ca="1" si="80"/>
        <v>65</v>
      </c>
      <c r="AV255">
        <f t="shared" ca="1" si="81"/>
        <v>65</v>
      </c>
      <c r="AW255">
        <f t="shared" ca="1" si="82"/>
        <v>65</v>
      </c>
      <c r="AX255">
        <f t="shared" ca="1" si="83"/>
        <v>65</v>
      </c>
    </row>
    <row r="256" spans="1:50" x14ac:dyDescent="0.3">
      <c r="A256" t="s">
        <v>397</v>
      </c>
      <c r="B256">
        <v>2</v>
      </c>
      <c r="C256" t="s">
        <v>3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76</v>
      </c>
      <c r="P256">
        <v>76</v>
      </c>
      <c r="Q256">
        <v>70</v>
      </c>
      <c r="R256">
        <v>67</v>
      </c>
      <c r="S256">
        <v>70</v>
      </c>
      <c r="T256">
        <f>INDEX(Sheet1!C$2:'Sheet1'!C$569,MATCH($A256,Sheet1!$B$2:'Sheet1'!$B$569,0))</f>
        <v>3</v>
      </c>
      <c r="U256">
        <f>INDEX(Sheet1!D$2:'Sheet1'!D$569,MATCH($A256,Sheet1!$B$2:'Sheet1'!$B$569,0))</f>
        <v>3591840</v>
      </c>
      <c r="V256">
        <f>INDEX(Sheet2!C$2:'Sheet2'!C$569,MATCH($A256,Sheet2!$A$2:'Sheet2'!$A$531,0))</f>
        <v>21</v>
      </c>
      <c r="W256">
        <f>INDEX(Sheet2!G$2:'Sheet2'!G$569,MATCH($A256,Sheet2!$A$2:'Sheet2'!$A$531,0))</f>
        <v>26.6</v>
      </c>
      <c r="X256">
        <f>INDEX(Sheet2!M$2:'Sheet2'!M$569,MATCH($A256,Sheet2!$A$2:'Sheet2'!$A$531,0))</f>
        <v>3.5</v>
      </c>
      <c r="Y256">
        <f>ROUND(INDEX(Sheet2!Q$2:'Sheet2'!Q$569,MATCH($A256,Sheet2!$A$2:'Sheet2'!$A$531,0)),0)-1</f>
        <v>81</v>
      </c>
      <c r="Z256">
        <f>ROUND(INDEX(Sheet2!K$2:'Sheet2'!K$569,MATCH($A256,Sheet2!$A$2:'Sheet2'!$A$531,0)),0)</f>
        <v>43</v>
      </c>
      <c r="AA256">
        <f t="shared" si="63"/>
        <v>73</v>
      </c>
      <c r="AB256">
        <f>ROUND(INDEX(Sheet2!H$2:'Sheet2'!H$569,MATCH($A256,Sheet2!$A$2:'Sheet2'!$A$531,0)),0)</f>
        <v>10</v>
      </c>
      <c r="AC256">
        <f t="shared" si="64"/>
        <v>70</v>
      </c>
      <c r="AD256">
        <f t="shared" si="65"/>
        <v>73</v>
      </c>
      <c r="AE256">
        <f t="shared" si="66"/>
        <v>79</v>
      </c>
      <c r="AF256">
        <f t="shared" si="67"/>
        <v>-3</v>
      </c>
      <c r="AG256">
        <f t="shared" si="78"/>
        <v>3</v>
      </c>
      <c r="AH256">
        <f t="shared" si="68"/>
        <v>3</v>
      </c>
      <c r="AI256">
        <f t="shared" si="69"/>
        <v>3</v>
      </c>
      <c r="AJ256">
        <f t="shared" si="70"/>
        <v>79</v>
      </c>
      <c r="AK256">
        <f t="shared" si="71"/>
        <v>73</v>
      </c>
      <c r="AL256">
        <f t="shared" ca="1" si="72"/>
        <v>74.666666666666671</v>
      </c>
      <c r="AM256">
        <f t="shared" ca="1" si="73"/>
        <v>-1.3333333333333286</v>
      </c>
      <c r="AN256">
        <f>ROUND(INDEX(Sheet2!T$2:'Sheet2'!T$569,MATCH($A256,Sheet2!$A$2:'Sheet2'!$A$531,0)),0)</f>
        <v>6</v>
      </c>
      <c r="AO256">
        <f t="shared" si="74"/>
        <v>67</v>
      </c>
      <c r="AP256">
        <f t="shared" si="75"/>
        <v>67</v>
      </c>
      <c r="AQ256">
        <f>INDEX(Sheet2!N$2:'Sheet2'!N$569,MATCH($A256,Sheet2!$A$2:'Sheet2'!$A$531,0))</f>
        <v>32.299999999999997</v>
      </c>
      <c r="AR256">
        <f t="shared" si="76"/>
        <v>64.599999999999994</v>
      </c>
      <c r="AS256">
        <f t="shared" si="79"/>
        <v>71.599999999999994</v>
      </c>
      <c r="AT256">
        <f t="shared" ca="1" si="77"/>
        <v>70</v>
      </c>
      <c r="AU256">
        <f t="shared" ca="1" si="80"/>
        <v>72</v>
      </c>
      <c r="AV256">
        <f t="shared" ca="1" si="81"/>
        <v>72</v>
      </c>
      <c r="AW256">
        <f t="shared" ca="1" si="82"/>
        <v>72</v>
      </c>
      <c r="AX256">
        <f t="shared" ca="1" si="83"/>
        <v>72</v>
      </c>
    </row>
    <row r="257" spans="1:50" x14ac:dyDescent="0.3">
      <c r="A257" t="s">
        <v>409</v>
      </c>
      <c r="B257">
        <v>1</v>
      </c>
      <c r="C257" t="s">
        <v>3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73</v>
      </c>
      <c r="R257">
        <v>51</v>
      </c>
      <c r="S257">
        <v>73</v>
      </c>
      <c r="T257">
        <f>INDEX(Sheet1!C$2:'Sheet1'!C$569,MATCH($A257,Sheet1!$B$2:'Sheet1'!$B$569,0))</f>
        <v>2</v>
      </c>
      <c r="U257">
        <f>INDEX(Sheet1!D$2:'Sheet1'!D$569,MATCH($A257,Sheet1!$B$2:'Sheet1'!$B$569,0))</f>
        <v>3500000</v>
      </c>
      <c r="V257">
        <f>INDEX(Sheet2!C$2:'Sheet2'!C$569,MATCH($A257,Sheet2!$A$2:'Sheet2'!$A$531,0))</f>
        <v>29</v>
      </c>
      <c r="W257">
        <f>INDEX(Sheet2!G$2:'Sheet2'!G$569,MATCH($A257,Sheet2!$A$2:'Sheet2'!$A$531,0))</f>
        <v>19</v>
      </c>
      <c r="X257">
        <f>INDEX(Sheet2!M$2:'Sheet2'!M$569,MATCH($A257,Sheet2!$A$2:'Sheet2'!$A$531,0))</f>
        <v>1.9</v>
      </c>
      <c r="Y257">
        <f>ROUND(INDEX(Sheet2!Q$2:'Sheet2'!Q$569,MATCH($A257,Sheet2!$A$2:'Sheet2'!$A$531,0)),0)-1</f>
        <v>73</v>
      </c>
      <c r="Z257">
        <f>ROUND(INDEX(Sheet2!K$2:'Sheet2'!K$569,MATCH($A257,Sheet2!$A$2:'Sheet2'!$A$531,0)),0)</f>
        <v>38</v>
      </c>
      <c r="AA257">
        <f t="shared" si="63"/>
        <v>67</v>
      </c>
      <c r="AB257">
        <f>ROUND(INDEX(Sheet2!H$2:'Sheet2'!H$569,MATCH($A257,Sheet2!$A$2:'Sheet2'!$A$531,0)),0)</f>
        <v>7</v>
      </c>
      <c r="AC257">
        <f t="shared" si="64"/>
        <v>61</v>
      </c>
      <c r="AD257">
        <f t="shared" si="65"/>
        <v>67</v>
      </c>
      <c r="AE257">
        <f t="shared" si="66"/>
        <v>79</v>
      </c>
      <c r="AF257">
        <f t="shared" si="67"/>
        <v>-6</v>
      </c>
      <c r="AG257">
        <f t="shared" si="78"/>
        <v>0</v>
      </c>
      <c r="AH257">
        <f t="shared" si="68"/>
        <v>0</v>
      </c>
      <c r="AI257">
        <f t="shared" si="69"/>
        <v>0</v>
      </c>
      <c r="AJ257">
        <f t="shared" si="70"/>
        <v>73</v>
      </c>
      <c r="AK257">
        <f t="shared" si="71"/>
        <v>73</v>
      </c>
      <c r="AL257">
        <f t="shared" ca="1" si="72"/>
        <v>69</v>
      </c>
      <c r="AM257">
        <f t="shared" ca="1" si="73"/>
        <v>-4</v>
      </c>
      <c r="AN257">
        <f>ROUND(INDEX(Sheet2!T$2:'Sheet2'!T$569,MATCH($A257,Sheet2!$A$2:'Sheet2'!$A$531,0)),0)</f>
        <v>2</v>
      </c>
      <c r="AO257">
        <f t="shared" si="74"/>
        <v>49</v>
      </c>
      <c r="AP257">
        <f t="shared" si="75"/>
        <v>49</v>
      </c>
      <c r="AQ257">
        <f>INDEX(Sheet2!N$2:'Sheet2'!N$569,MATCH($A257,Sheet2!$A$2:'Sheet2'!$A$531,0))</f>
        <v>26.9</v>
      </c>
      <c r="AR257">
        <f t="shared" si="76"/>
        <v>53.8</v>
      </c>
      <c r="AS257">
        <f t="shared" si="79"/>
        <v>60.8</v>
      </c>
      <c r="AT257">
        <f t="shared" ca="1" si="77"/>
        <v>73</v>
      </c>
      <c r="AU257">
        <f t="shared" ca="1" si="80"/>
        <v>61</v>
      </c>
      <c r="AV257">
        <f t="shared" ca="1" si="81"/>
        <v>61</v>
      </c>
      <c r="AW257">
        <f t="shared" ca="1" si="82"/>
        <v>61</v>
      </c>
      <c r="AX257">
        <f t="shared" ca="1" si="83"/>
        <v>61</v>
      </c>
    </row>
    <row r="258" spans="1:50" x14ac:dyDescent="0.3">
      <c r="A258" t="s">
        <v>188</v>
      </c>
      <c r="B258">
        <v>3</v>
      </c>
      <c r="C258" t="s">
        <v>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60</v>
      </c>
      <c r="R258">
        <v>82</v>
      </c>
      <c r="S258">
        <v>63</v>
      </c>
      <c r="T258">
        <f>INDEX(Sheet1!C$2:'Sheet1'!C$569,MATCH($A258,Sheet1!$B$2:'Sheet1'!$B$569,0))</f>
        <v>1</v>
      </c>
      <c r="U258">
        <f>INDEX(Sheet1!D$2:'Sheet1'!D$569,MATCH($A258,Sheet1!$B$2:'Sheet1'!$B$569,0))</f>
        <v>1378252</v>
      </c>
      <c r="V258">
        <f>INDEX(Sheet2!C$2:'Sheet2'!C$569,MATCH($A258,Sheet2!$A$2:'Sheet2'!$A$531,0))</f>
        <v>24</v>
      </c>
      <c r="W258">
        <f>INDEX(Sheet2!G$2:'Sheet2'!G$569,MATCH($A258,Sheet2!$A$2:'Sheet2'!$A$531,0))</f>
        <v>11.6</v>
      </c>
      <c r="X258">
        <f>INDEX(Sheet2!M$2:'Sheet2'!M$569,MATCH($A258,Sheet2!$A$2:'Sheet2'!$A$531,0))</f>
        <v>0</v>
      </c>
      <c r="Y258">
        <f>ROUND(INDEX(Sheet2!Q$2:'Sheet2'!Q$569,MATCH($A258,Sheet2!$A$2:'Sheet2'!$A$531,0)),0)-1</f>
        <v>60</v>
      </c>
      <c r="Z258">
        <f>ROUND(INDEX(Sheet2!K$2:'Sheet2'!K$569,MATCH($A258,Sheet2!$A$2:'Sheet2'!$A$531,0)),0)</f>
        <v>52</v>
      </c>
      <c r="AA258">
        <f t="shared" ref="AA258:AA321" si="84">ROUND(((99-40)*(Z258-15)/(65-15)+40),0)</f>
        <v>84</v>
      </c>
      <c r="AB258">
        <f>ROUND(INDEX(Sheet2!H$2:'Sheet2'!H$569,MATCH($A258,Sheet2!$A$2:'Sheet2'!$A$531,0)),0)</f>
        <v>3</v>
      </c>
      <c r="AC258">
        <f t="shared" ref="AC258:AC321" si="85">ROUND(((99-40)*(AB258-0)/(20-0)+40),0)</f>
        <v>49</v>
      </c>
      <c r="AD258">
        <f t="shared" ref="AD258:AD321" si="86">ROUND((AC258+AA258+O258)/3,0)</f>
        <v>69</v>
      </c>
      <c r="AE258">
        <f t="shared" ref="AE258:AE321" si="87">(P258-AD258)+P258</f>
        <v>81</v>
      </c>
      <c r="AF258">
        <f t="shared" ref="AF258:AF321" si="88">(AD258-AE258)/2</f>
        <v>-6</v>
      </c>
      <c r="AG258">
        <f t="shared" si="78"/>
        <v>0</v>
      </c>
      <c r="AH258">
        <f t="shared" ref="AH258:AH321" si="89">IF(AG258&gt;12,12,AG258)</f>
        <v>0</v>
      </c>
      <c r="AI258">
        <f t="shared" ref="AI258:AI321" si="90">IF(AH258&lt;-12,-12,AH258)</f>
        <v>0</v>
      </c>
      <c r="AJ258">
        <f t="shared" ref="AJ258:AJ321" si="91">IF(O258+AI258&gt;99,99,O258+AI258)</f>
        <v>75</v>
      </c>
      <c r="AK258">
        <f t="shared" ref="AK258:AK321" si="92">IF(P258-AI258&gt;99,99,P258-AI258)</f>
        <v>75</v>
      </c>
      <c r="AL258">
        <f t="shared" ref="AL258:AL321" ca="1" si="93">(AD258+AE258+AV258)/3</f>
        <v>63.333333333333336</v>
      </c>
      <c r="AM258">
        <f t="shared" ref="AM258:AM321" ca="1" si="94">AL258-M258</f>
        <v>-11.666666666666664</v>
      </c>
      <c r="AN258">
        <f>ROUND(INDEX(Sheet2!T$2:'Sheet2'!T$569,MATCH($A258,Sheet2!$A$2:'Sheet2'!$A$531,0)),0)</f>
        <v>3</v>
      </c>
      <c r="AO258">
        <f t="shared" ref="AO258:AO321" si="95">ROUND(((99-40)*(AN258-0)/(13-0)+40),0)</f>
        <v>54</v>
      </c>
      <c r="AP258">
        <f t="shared" ref="AP258:AP321" si="96">IF(AO258&gt;99,99,AO258)</f>
        <v>54</v>
      </c>
      <c r="AQ258">
        <f>INDEX(Sheet2!N$2:'Sheet2'!N$569,MATCH($A258,Sheet2!$A$2:'Sheet2'!$A$531,0))</f>
        <v>0</v>
      </c>
      <c r="AR258">
        <f t="shared" ref="AR258:AR321" si="97">AQ258*2</f>
        <v>0</v>
      </c>
      <c r="AS258">
        <f t="shared" si="79"/>
        <v>7</v>
      </c>
      <c r="AT258">
        <f t="shared" ref="AT258:AT321" ca="1" si="98">IF(X258&lt;0.6,RANDBETWEEN(40,49),Q258)</f>
        <v>46</v>
      </c>
      <c r="AU258">
        <f t="shared" ca="1" si="80"/>
        <v>40</v>
      </c>
      <c r="AV258">
        <f t="shared" ca="1" si="81"/>
        <v>40</v>
      </c>
      <c r="AW258">
        <f t="shared" ca="1" si="82"/>
        <v>40</v>
      </c>
      <c r="AX258">
        <f t="shared" ca="1" si="83"/>
        <v>40</v>
      </c>
    </row>
    <row r="259" spans="1:50" x14ac:dyDescent="0.3">
      <c r="A259" t="s">
        <v>100</v>
      </c>
      <c r="B259">
        <v>0</v>
      </c>
      <c r="C259" t="s">
        <v>3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79</v>
      </c>
      <c r="P259">
        <v>79</v>
      </c>
      <c r="Q259">
        <v>79</v>
      </c>
      <c r="R259">
        <v>53</v>
      </c>
      <c r="S259">
        <v>79</v>
      </c>
      <c r="T259">
        <f>INDEX(Sheet1!C$2:'Sheet1'!C$569,MATCH($A259,Sheet1!$B$2:'Sheet1'!$B$569,0))</f>
        <v>2</v>
      </c>
      <c r="U259">
        <f>INDEX(Sheet1!D$2:'Sheet1'!D$569,MATCH($A259,Sheet1!$B$2:'Sheet1'!$B$569,0))</f>
        <v>12968750</v>
      </c>
      <c r="V259">
        <f>INDEX(Sheet2!C$2:'Sheet2'!C$569,MATCH($A259,Sheet2!$A$2:'Sheet2'!$A$531,0))</f>
        <v>26</v>
      </c>
      <c r="W259">
        <f>INDEX(Sheet2!G$2:'Sheet2'!G$569,MATCH($A259,Sheet2!$A$2:'Sheet2'!$A$531,0))</f>
        <v>27.3</v>
      </c>
      <c r="X259">
        <f>INDEX(Sheet2!M$2:'Sheet2'!M$569,MATCH($A259,Sheet2!$A$2:'Sheet2'!$A$531,0))</f>
        <v>5.5</v>
      </c>
      <c r="Y259">
        <f>ROUND(INDEX(Sheet2!Q$2:'Sheet2'!Q$569,MATCH($A259,Sheet2!$A$2:'Sheet2'!$A$531,0)),0)-1</f>
        <v>83</v>
      </c>
      <c r="Z259">
        <f>ROUND(INDEX(Sheet2!K$2:'Sheet2'!K$569,MATCH($A259,Sheet2!$A$2:'Sheet2'!$A$531,0)),0)</f>
        <v>45</v>
      </c>
      <c r="AA259">
        <f t="shared" si="84"/>
        <v>75</v>
      </c>
      <c r="AB259">
        <f>ROUND(INDEX(Sheet2!H$2:'Sheet2'!H$569,MATCH($A259,Sheet2!$A$2:'Sheet2'!$A$531,0)),0)</f>
        <v>17</v>
      </c>
      <c r="AC259">
        <f t="shared" si="85"/>
        <v>90</v>
      </c>
      <c r="AD259">
        <f t="shared" si="86"/>
        <v>81</v>
      </c>
      <c r="AE259">
        <f t="shared" si="87"/>
        <v>77</v>
      </c>
      <c r="AF259">
        <f t="shared" si="88"/>
        <v>2</v>
      </c>
      <c r="AG259">
        <f t="shared" ref="AG259:AG322" si="99">AF259+6</f>
        <v>8</v>
      </c>
      <c r="AH259">
        <f t="shared" si="89"/>
        <v>8</v>
      </c>
      <c r="AI259">
        <f t="shared" si="90"/>
        <v>8</v>
      </c>
      <c r="AJ259">
        <f t="shared" si="91"/>
        <v>87</v>
      </c>
      <c r="AK259">
        <f t="shared" si="92"/>
        <v>71</v>
      </c>
      <c r="AL259">
        <f t="shared" ca="1" si="93"/>
        <v>76.666666666666671</v>
      </c>
      <c r="AM259">
        <f t="shared" ca="1" si="94"/>
        <v>-2.3333333333333286</v>
      </c>
      <c r="AN259">
        <f>ROUND(INDEX(Sheet2!T$2:'Sheet2'!T$569,MATCH($A259,Sheet2!$A$2:'Sheet2'!$A$531,0)),0)</f>
        <v>3</v>
      </c>
      <c r="AO259">
        <f t="shared" si="95"/>
        <v>54</v>
      </c>
      <c r="AP259">
        <f t="shared" si="96"/>
        <v>54</v>
      </c>
      <c r="AQ259">
        <f>INDEX(Sheet2!N$2:'Sheet2'!N$569,MATCH($A259,Sheet2!$A$2:'Sheet2'!$A$531,0))</f>
        <v>32.4</v>
      </c>
      <c r="AR259">
        <f t="shared" si="97"/>
        <v>64.8</v>
      </c>
      <c r="AS259">
        <f t="shared" ref="AS259:AS322" si="100">AR259+7</f>
        <v>71.8</v>
      </c>
      <c r="AT259">
        <f t="shared" ca="1" si="98"/>
        <v>79</v>
      </c>
      <c r="AU259">
        <f t="shared" ref="AU259:AU322" ca="1" si="101">IF(X259&gt;0.5,ROUND(AS259,0),RANDBETWEEN(40,49))</f>
        <v>72</v>
      </c>
      <c r="AV259">
        <f t="shared" ref="AV259:AV322" ca="1" si="102">IF(AU259&gt;99,99,AU259)</f>
        <v>72</v>
      </c>
      <c r="AW259">
        <f t="shared" ref="AW259:AW322" ca="1" si="103">_xlfn.IFNA(AV259,M259)</f>
        <v>72</v>
      </c>
      <c r="AX259">
        <f t="shared" ref="AX259:AX322" ca="1" si="104">IF(AW259&lt;40,40,AW259)</f>
        <v>72</v>
      </c>
    </row>
    <row r="260" spans="1:50" x14ac:dyDescent="0.3">
      <c r="A260" t="s">
        <v>498</v>
      </c>
      <c r="B260">
        <v>0</v>
      </c>
      <c r="C260" t="s">
        <v>3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66</v>
      </c>
      <c r="P260">
        <v>66</v>
      </c>
      <c r="Q260">
        <v>66</v>
      </c>
      <c r="R260">
        <v>48</v>
      </c>
      <c r="S260">
        <v>66</v>
      </c>
      <c r="T260" t="e">
        <f>INDEX(Sheet1!C$2:'Sheet1'!C$569,MATCH($A260,Sheet1!$B$2:'Sheet1'!$B$569,0))</f>
        <v>#N/A</v>
      </c>
      <c r="U260" t="e">
        <f>INDEX(Sheet1!D$2:'Sheet1'!D$569,MATCH($A260,Sheet1!$B$2:'Sheet1'!$B$569,0))</f>
        <v>#N/A</v>
      </c>
      <c r="V260">
        <f>INDEX(Sheet2!C$2:'Sheet2'!C$569,MATCH($A260,Sheet2!$A$2:'Sheet2'!$A$531,0))</f>
        <v>25</v>
      </c>
      <c r="W260">
        <f>INDEX(Sheet2!G$2:'Sheet2'!G$569,MATCH($A260,Sheet2!$A$2:'Sheet2'!$A$531,0))</f>
        <v>4.5999999999999996</v>
      </c>
      <c r="X260">
        <f>INDEX(Sheet2!M$2:'Sheet2'!M$569,MATCH($A260,Sheet2!$A$2:'Sheet2'!$A$531,0))</f>
        <v>0.7</v>
      </c>
      <c r="Y260">
        <f>ROUND(INDEX(Sheet2!Q$2:'Sheet2'!Q$569,MATCH($A260,Sheet2!$A$2:'Sheet2'!$A$531,0)),0)-1</f>
        <v>81</v>
      </c>
      <c r="Z260">
        <f>ROUND(INDEX(Sheet2!K$2:'Sheet2'!K$569,MATCH($A260,Sheet2!$A$2:'Sheet2'!$A$531,0)),0)</f>
        <v>44</v>
      </c>
      <c r="AA260">
        <f t="shared" si="84"/>
        <v>74</v>
      </c>
      <c r="AB260">
        <f>ROUND(INDEX(Sheet2!H$2:'Sheet2'!H$569,MATCH($A260,Sheet2!$A$2:'Sheet2'!$A$531,0)),0)</f>
        <v>2</v>
      </c>
      <c r="AC260">
        <f t="shared" si="85"/>
        <v>46</v>
      </c>
      <c r="AD260">
        <f t="shared" si="86"/>
        <v>62</v>
      </c>
      <c r="AE260">
        <f t="shared" si="87"/>
        <v>70</v>
      </c>
      <c r="AF260">
        <f t="shared" si="88"/>
        <v>-4</v>
      </c>
      <c r="AG260">
        <f t="shared" si="99"/>
        <v>2</v>
      </c>
      <c r="AH260">
        <f t="shared" si="89"/>
        <v>2</v>
      </c>
      <c r="AI260">
        <f t="shared" si="90"/>
        <v>2</v>
      </c>
      <c r="AJ260">
        <f t="shared" si="91"/>
        <v>68</v>
      </c>
      <c r="AK260">
        <f t="shared" si="92"/>
        <v>64</v>
      </c>
      <c r="AL260">
        <f t="shared" ca="1" si="93"/>
        <v>77</v>
      </c>
      <c r="AM260">
        <f t="shared" ca="1" si="94"/>
        <v>11</v>
      </c>
      <c r="AN260">
        <f>ROUND(INDEX(Sheet2!T$2:'Sheet2'!T$569,MATCH($A260,Sheet2!$A$2:'Sheet2'!$A$531,0)),0)</f>
        <v>1</v>
      </c>
      <c r="AO260">
        <f t="shared" si="95"/>
        <v>45</v>
      </c>
      <c r="AP260">
        <f t="shared" si="96"/>
        <v>45</v>
      </c>
      <c r="AQ260">
        <f>INDEX(Sheet2!N$2:'Sheet2'!N$569,MATCH($A260,Sheet2!$A$2:'Sheet2'!$A$531,0))</f>
        <v>50</v>
      </c>
      <c r="AR260">
        <f t="shared" si="97"/>
        <v>100</v>
      </c>
      <c r="AS260">
        <f t="shared" si="100"/>
        <v>107</v>
      </c>
      <c r="AT260">
        <f t="shared" ca="1" si="98"/>
        <v>66</v>
      </c>
      <c r="AU260">
        <f t="shared" ca="1" si="101"/>
        <v>107</v>
      </c>
      <c r="AV260">
        <f t="shared" ca="1" si="102"/>
        <v>99</v>
      </c>
      <c r="AW260">
        <f t="shared" ca="1" si="103"/>
        <v>99</v>
      </c>
      <c r="AX260">
        <f t="shared" ca="1" si="104"/>
        <v>99</v>
      </c>
    </row>
    <row r="261" spans="1:50" x14ac:dyDescent="0.3">
      <c r="A261" t="s">
        <v>518</v>
      </c>
      <c r="B261">
        <v>1</v>
      </c>
      <c r="C261" t="s">
        <v>3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69</v>
      </c>
      <c r="P261">
        <v>69</v>
      </c>
      <c r="Q261">
        <v>69</v>
      </c>
      <c r="R261">
        <v>49</v>
      </c>
      <c r="S261">
        <v>69</v>
      </c>
      <c r="T261" t="e">
        <f>INDEX(Sheet1!C$2:'Sheet1'!C$569,MATCH($A261,Sheet1!$B$2:'Sheet1'!$B$569,0))</f>
        <v>#N/A</v>
      </c>
      <c r="U261" t="e">
        <f>INDEX(Sheet1!D$2:'Sheet1'!D$569,MATCH($A261,Sheet1!$B$2:'Sheet1'!$B$569,0))</f>
        <v>#N/A</v>
      </c>
      <c r="V261">
        <f>INDEX(Sheet2!C$2:'Sheet2'!C$569,MATCH($A261,Sheet2!$A$2:'Sheet2'!$A$531,0))</f>
        <v>28</v>
      </c>
      <c r="W261">
        <f>INDEX(Sheet2!G$2:'Sheet2'!G$569,MATCH($A261,Sheet2!$A$2:'Sheet2'!$A$531,0))</f>
        <v>12.3</v>
      </c>
      <c r="X261">
        <f>INDEX(Sheet2!M$2:'Sheet2'!M$569,MATCH($A261,Sheet2!$A$2:'Sheet2'!$A$531,0))</f>
        <v>1.3</v>
      </c>
      <c r="Y261">
        <f>ROUND(INDEX(Sheet2!Q$2:'Sheet2'!Q$569,MATCH($A261,Sheet2!$A$2:'Sheet2'!$A$531,0)),0)-1</f>
        <v>79</v>
      </c>
      <c r="Z261">
        <f>ROUND(INDEX(Sheet2!K$2:'Sheet2'!K$569,MATCH($A261,Sheet2!$A$2:'Sheet2'!$A$531,0)),0)</f>
        <v>47</v>
      </c>
      <c r="AA261">
        <f t="shared" si="84"/>
        <v>78</v>
      </c>
      <c r="AB261">
        <f>ROUND(INDEX(Sheet2!H$2:'Sheet2'!H$569,MATCH($A261,Sheet2!$A$2:'Sheet2'!$A$531,0)),0)</f>
        <v>6</v>
      </c>
      <c r="AC261">
        <f t="shared" si="85"/>
        <v>58</v>
      </c>
      <c r="AD261">
        <f t="shared" si="86"/>
        <v>68</v>
      </c>
      <c r="AE261">
        <f t="shared" si="87"/>
        <v>70</v>
      </c>
      <c r="AF261">
        <f t="shared" si="88"/>
        <v>-1</v>
      </c>
      <c r="AG261">
        <f t="shared" si="99"/>
        <v>5</v>
      </c>
      <c r="AH261">
        <f t="shared" si="89"/>
        <v>5</v>
      </c>
      <c r="AI261">
        <f t="shared" si="90"/>
        <v>5</v>
      </c>
      <c r="AJ261">
        <f t="shared" si="91"/>
        <v>74</v>
      </c>
      <c r="AK261">
        <f t="shared" si="92"/>
        <v>64</v>
      </c>
      <c r="AL261">
        <f t="shared" ca="1" si="93"/>
        <v>67.333333333333329</v>
      </c>
      <c r="AM261">
        <f t="shared" ca="1" si="94"/>
        <v>-1.6666666666666714</v>
      </c>
      <c r="AN261">
        <f>ROUND(INDEX(Sheet2!T$2:'Sheet2'!T$569,MATCH($A261,Sheet2!$A$2:'Sheet2'!$A$531,0)),0)</f>
        <v>2</v>
      </c>
      <c r="AO261">
        <f t="shared" si="95"/>
        <v>49</v>
      </c>
      <c r="AP261">
        <f t="shared" si="96"/>
        <v>49</v>
      </c>
      <c r="AQ261">
        <f>INDEX(Sheet2!N$2:'Sheet2'!N$569,MATCH($A261,Sheet2!$A$2:'Sheet2'!$A$531,0))</f>
        <v>28.6</v>
      </c>
      <c r="AR261">
        <f t="shared" si="97"/>
        <v>57.2</v>
      </c>
      <c r="AS261">
        <f t="shared" si="100"/>
        <v>64.2</v>
      </c>
      <c r="AT261">
        <f t="shared" ca="1" si="98"/>
        <v>69</v>
      </c>
      <c r="AU261">
        <f t="shared" ca="1" si="101"/>
        <v>64</v>
      </c>
      <c r="AV261">
        <f t="shared" ca="1" si="102"/>
        <v>64</v>
      </c>
      <c r="AW261">
        <f t="shared" ca="1" si="103"/>
        <v>64</v>
      </c>
      <c r="AX261">
        <f t="shared" ca="1" si="104"/>
        <v>64</v>
      </c>
    </row>
    <row r="262" spans="1:50" x14ac:dyDescent="0.3">
      <c r="A262" t="s">
        <v>160</v>
      </c>
      <c r="B262">
        <v>0</v>
      </c>
      <c r="C262" t="s">
        <v>3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70</v>
      </c>
      <c r="P262">
        <v>70</v>
      </c>
      <c r="Q262">
        <v>70</v>
      </c>
      <c r="R262">
        <v>50</v>
      </c>
      <c r="S262">
        <v>70</v>
      </c>
      <c r="T262">
        <f>INDEX(Sheet1!C$2:'Sheet1'!C$569,MATCH($A262,Sheet1!$B$2:'Sheet1'!$B$569,0))</f>
        <v>1</v>
      </c>
      <c r="U262">
        <f>INDEX(Sheet1!D$2:'Sheet1'!D$569,MATCH($A262,Sheet1!$B$2:'Sheet1'!$B$569,0))</f>
        <v>2393887</v>
      </c>
      <c r="V262">
        <f>INDEX(Sheet2!C$2:'Sheet2'!C$569,MATCH($A262,Sheet2!$A$2:'Sheet2'!$A$531,0))</f>
        <v>37</v>
      </c>
      <c r="W262">
        <f>INDEX(Sheet2!G$2:'Sheet2'!G$569,MATCH($A262,Sheet2!$A$2:'Sheet2'!$A$531,0))</f>
        <v>12.9</v>
      </c>
      <c r="X262">
        <f>INDEX(Sheet2!M$2:'Sheet2'!M$569,MATCH($A262,Sheet2!$A$2:'Sheet2'!$A$531,0))</f>
        <v>1.2</v>
      </c>
      <c r="Y262">
        <f>ROUND(INDEX(Sheet2!Q$2:'Sheet2'!Q$569,MATCH($A262,Sheet2!$A$2:'Sheet2'!$A$531,0)),0)-1</f>
        <v>81</v>
      </c>
      <c r="Z262">
        <f>ROUND(INDEX(Sheet2!K$2:'Sheet2'!K$569,MATCH($A262,Sheet2!$A$2:'Sheet2'!$A$531,0)),0)</f>
        <v>38</v>
      </c>
      <c r="AA262">
        <f t="shared" si="84"/>
        <v>67</v>
      </c>
      <c r="AB262">
        <f>ROUND(INDEX(Sheet2!H$2:'Sheet2'!H$569,MATCH($A262,Sheet2!$A$2:'Sheet2'!$A$531,0)),0)</f>
        <v>2</v>
      </c>
      <c r="AC262">
        <f t="shared" si="85"/>
        <v>46</v>
      </c>
      <c r="AD262">
        <f t="shared" si="86"/>
        <v>61</v>
      </c>
      <c r="AE262">
        <f t="shared" si="87"/>
        <v>79</v>
      </c>
      <c r="AF262">
        <f t="shared" si="88"/>
        <v>-9</v>
      </c>
      <c r="AG262">
        <f t="shared" si="99"/>
        <v>-3</v>
      </c>
      <c r="AH262">
        <f t="shared" si="89"/>
        <v>-3</v>
      </c>
      <c r="AI262">
        <f t="shared" si="90"/>
        <v>-3</v>
      </c>
      <c r="AJ262">
        <f t="shared" si="91"/>
        <v>67</v>
      </c>
      <c r="AK262">
        <f t="shared" si="92"/>
        <v>73</v>
      </c>
      <c r="AL262">
        <f t="shared" ca="1" si="93"/>
        <v>65.333333333333329</v>
      </c>
      <c r="AM262">
        <f t="shared" ca="1" si="94"/>
        <v>-4.6666666666666714</v>
      </c>
      <c r="AN262">
        <f>ROUND(INDEX(Sheet2!T$2:'Sheet2'!T$569,MATCH($A262,Sheet2!$A$2:'Sheet2'!$A$531,0)),0)</f>
        <v>1</v>
      </c>
      <c r="AO262">
        <f t="shared" si="95"/>
        <v>45</v>
      </c>
      <c r="AP262">
        <f t="shared" si="96"/>
        <v>45</v>
      </c>
      <c r="AQ262">
        <f>INDEX(Sheet2!N$2:'Sheet2'!N$569,MATCH($A262,Sheet2!$A$2:'Sheet2'!$A$531,0))</f>
        <v>24.6</v>
      </c>
      <c r="AR262">
        <f t="shared" si="97"/>
        <v>49.2</v>
      </c>
      <c r="AS262">
        <f t="shared" si="100"/>
        <v>56.2</v>
      </c>
      <c r="AT262">
        <f t="shared" ca="1" si="98"/>
        <v>70</v>
      </c>
      <c r="AU262">
        <f t="shared" ca="1" si="101"/>
        <v>56</v>
      </c>
      <c r="AV262">
        <f t="shared" ca="1" si="102"/>
        <v>56</v>
      </c>
      <c r="AW262">
        <f t="shared" ca="1" si="103"/>
        <v>56</v>
      </c>
      <c r="AX262">
        <f t="shared" ca="1" si="104"/>
        <v>56</v>
      </c>
    </row>
    <row r="263" spans="1:50" x14ac:dyDescent="0.3">
      <c r="A263" t="s">
        <v>257</v>
      </c>
      <c r="B263">
        <v>1</v>
      </c>
      <c r="C263" t="s">
        <v>3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74</v>
      </c>
      <c r="P263">
        <v>74</v>
      </c>
      <c r="Q263">
        <v>74</v>
      </c>
      <c r="R263">
        <v>51</v>
      </c>
      <c r="S263">
        <v>74</v>
      </c>
      <c r="T263">
        <f>INDEX(Sheet1!C$2:'Sheet1'!C$569,MATCH($A263,Sheet1!$B$2:'Sheet1'!$B$569,0))</f>
        <v>3</v>
      </c>
      <c r="U263">
        <f>INDEX(Sheet1!D$2:'Sheet1'!D$569,MATCH($A263,Sheet1!$B$2:'Sheet1'!$B$569,0))</f>
        <v>1196440</v>
      </c>
      <c r="V263">
        <f>INDEX(Sheet2!C$2:'Sheet2'!C$569,MATCH($A263,Sheet2!$A$2:'Sheet2'!$A$531,0))</f>
        <v>24</v>
      </c>
      <c r="W263">
        <f>INDEX(Sheet2!G$2:'Sheet2'!G$569,MATCH($A263,Sheet2!$A$2:'Sheet2'!$A$531,0))</f>
        <v>25.6</v>
      </c>
      <c r="X263">
        <f>INDEX(Sheet2!M$2:'Sheet2'!M$569,MATCH($A263,Sheet2!$A$2:'Sheet2'!$A$531,0))</f>
        <v>4.0999999999999996</v>
      </c>
      <c r="Y263">
        <f>ROUND(INDEX(Sheet2!Q$2:'Sheet2'!Q$569,MATCH($A263,Sheet2!$A$2:'Sheet2'!$A$531,0)),0)-1</f>
        <v>68</v>
      </c>
      <c r="Z263">
        <f>ROUND(INDEX(Sheet2!K$2:'Sheet2'!K$569,MATCH($A263,Sheet2!$A$2:'Sheet2'!$A$531,0)),0)</f>
        <v>41</v>
      </c>
      <c r="AA263">
        <f t="shared" si="84"/>
        <v>71</v>
      </c>
      <c r="AB263">
        <f>ROUND(INDEX(Sheet2!H$2:'Sheet2'!H$569,MATCH($A263,Sheet2!$A$2:'Sheet2'!$A$531,0)),0)</f>
        <v>8</v>
      </c>
      <c r="AC263">
        <f t="shared" si="85"/>
        <v>64</v>
      </c>
      <c r="AD263">
        <f t="shared" si="86"/>
        <v>70</v>
      </c>
      <c r="AE263">
        <f t="shared" si="87"/>
        <v>78</v>
      </c>
      <c r="AF263">
        <f t="shared" si="88"/>
        <v>-4</v>
      </c>
      <c r="AG263">
        <f t="shared" si="99"/>
        <v>2</v>
      </c>
      <c r="AH263">
        <f t="shared" si="89"/>
        <v>2</v>
      </c>
      <c r="AI263">
        <f t="shared" si="90"/>
        <v>2</v>
      </c>
      <c r="AJ263">
        <f t="shared" si="91"/>
        <v>76</v>
      </c>
      <c r="AK263">
        <f t="shared" si="92"/>
        <v>72</v>
      </c>
      <c r="AL263">
        <f t="shared" ca="1" si="93"/>
        <v>74</v>
      </c>
      <c r="AM263">
        <f t="shared" ca="1" si="94"/>
        <v>0</v>
      </c>
      <c r="AN263">
        <f>ROUND(INDEX(Sheet2!T$2:'Sheet2'!T$569,MATCH($A263,Sheet2!$A$2:'Sheet2'!$A$531,0)),0)</f>
        <v>4</v>
      </c>
      <c r="AO263">
        <f t="shared" si="95"/>
        <v>58</v>
      </c>
      <c r="AP263">
        <f t="shared" si="96"/>
        <v>58</v>
      </c>
      <c r="AQ263">
        <f>INDEX(Sheet2!N$2:'Sheet2'!N$569,MATCH($A263,Sheet2!$A$2:'Sheet2'!$A$531,0))</f>
        <v>33.6</v>
      </c>
      <c r="AR263">
        <f t="shared" si="97"/>
        <v>67.2</v>
      </c>
      <c r="AS263">
        <f t="shared" si="100"/>
        <v>74.2</v>
      </c>
      <c r="AT263">
        <f t="shared" ca="1" si="98"/>
        <v>74</v>
      </c>
      <c r="AU263">
        <f t="shared" ca="1" si="101"/>
        <v>74</v>
      </c>
      <c r="AV263">
        <f t="shared" ca="1" si="102"/>
        <v>74</v>
      </c>
      <c r="AW263">
        <f t="shared" ca="1" si="103"/>
        <v>74</v>
      </c>
      <c r="AX263">
        <f t="shared" ca="1" si="104"/>
        <v>74</v>
      </c>
    </row>
    <row r="264" spans="1:50" x14ac:dyDescent="0.3">
      <c r="A264" t="s">
        <v>429</v>
      </c>
      <c r="B264">
        <v>2</v>
      </c>
      <c r="C264" t="s">
        <v>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75</v>
      </c>
      <c r="P264">
        <v>75</v>
      </c>
      <c r="Q264">
        <v>69</v>
      </c>
      <c r="R264">
        <v>66</v>
      </c>
      <c r="S264">
        <v>69</v>
      </c>
      <c r="T264">
        <f>INDEX(Sheet1!C$2:'Sheet1'!C$569,MATCH($A264,Sheet1!$B$2:'Sheet1'!$B$569,0))</f>
        <v>3</v>
      </c>
      <c r="U264">
        <f>INDEX(Sheet1!D$2:'Sheet1'!D$569,MATCH($A264,Sheet1!$B$2:'Sheet1'!$B$569,0))</f>
        <v>4367000</v>
      </c>
      <c r="V264">
        <f>INDEX(Sheet2!C$2:'Sheet2'!C$569,MATCH($A264,Sheet2!$A$2:'Sheet2'!$A$531,0))</f>
        <v>22</v>
      </c>
      <c r="W264">
        <f>INDEX(Sheet2!G$2:'Sheet2'!G$569,MATCH($A264,Sheet2!$A$2:'Sheet2'!$A$531,0))</f>
        <v>25.2</v>
      </c>
      <c r="X264">
        <f>INDEX(Sheet2!M$2:'Sheet2'!M$569,MATCH($A264,Sheet2!$A$2:'Sheet2'!$A$531,0))</f>
        <v>2.8</v>
      </c>
      <c r="Y264">
        <f>ROUND(INDEX(Sheet2!Q$2:'Sheet2'!Q$569,MATCH($A264,Sheet2!$A$2:'Sheet2'!$A$531,0)),0)-1</f>
        <v>66</v>
      </c>
      <c r="Z264">
        <f>ROUND(INDEX(Sheet2!K$2:'Sheet2'!K$569,MATCH($A264,Sheet2!$A$2:'Sheet2'!$A$531,0)),0)</f>
        <v>41</v>
      </c>
      <c r="AA264">
        <f t="shared" si="84"/>
        <v>71</v>
      </c>
      <c r="AB264">
        <f>ROUND(INDEX(Sheet2!H$2:'Sheet2'!H$569,MATCH($A264,Sheet2!$A$2:'Sheet2'!$A$531,0)),0)</f>
        <v>12</v>
      </c>
      <c r="AC264">
        <f t="shared" si="85"/>
        <v>75</v>
      </c>
      <c r="AD264">
        <f t="shared" si="86"/>
        <v>74</v>
      </c>
      <c r="AE264">
        <f t="shared" si="87"/>
        <v>76</v>
      </c>
      <c r="AF264">
        <f t="shared" si="88"/>
        <v>-1</v>
      </c>
      <c r="AG264">
        <f t="shared" si="99"/>
        <v>5</v>
      </c>
      <c r="AH264">
        <f t="shared" si="89"/>
        <v>5</v>
      </c>
      <c r="AI264">
        <f t="shared" si="90"/>
        <v>5</v>
      </c>
      <c r="AJ264">
        <f t="shared" si="91"/>
        <v>80</v>
      </c>
      <c r="AK264">
        <f t="shared" si="92"/>
        <v>70</v>
      </c>
      <c r="AL264">
        <f t="shared" ca="1" si="93"/>
        <v>74</v>
      </c>
      <c r="AM264">
        <f t="shared" ca="1" si="94"/>
        <v>-1</v>
      </c>
      <c r="AN264">
        <f>ROUND(INDEX(Sheet2!T$2:'Sheet2'!T$569,MATCH($A264,Sheet2!$A$2:'Sheet2'!$A$531,0)),0)</f>
        <v>4</v>
      </c>
      <c r="AO264">
        <f t="shared" si="95"/>
        <v>58</v>
      </c>
      <c r="AP264">
        <f t="shared" si="96"/>
        <v>58</v>
      </c>
      <c r="AQ264">
        <f>INDEX(Sheet2!N$2:'Sheet2'!N$569,MATCH($A264,Sheet2!$A$2:'Sheet2'!$A$531,0))</f>
        <v>32.4</v>
      </c>
      <c r="AR264">
        <f t="shared" si="97"/>
        <v>64.8</v>
      </c>
      <c r="AS264">
        <f t="shared" si="100"/>
        <v>71.8</v>
      </c>
      <c r="AT264">
        <f t="shared" ca="1" si="98"/>
        <v>69</v>
      </c>
      <c r="AU264">
        <f t="shared" ca="1" si="101"/>
        <v>72</v>
      </c>
      <c r="AV264">
        <f t="shared" ca="1" si="102"/>
        <v>72</v>
      </c>
      <c r="AW264">
        <f t="shared" ca="1" si="103"/>
        <v>72</v>
      </c>
      <c r="AX264">
        <f t="shared" ca="1" si="104"/>
        <v>72</v>
      </c>
    </row>
    <row r="265" spans="1:50" x14ac:dyDescent="0.3">
      <c r="A265" t="s">
        <v>317</v>
      </c>
      <c r="B265">
        <v>1</v>
      </c>
      <c r="C265" t="s">
        <v>3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70</v>
      </c>
      <c r="P265">
        <v>70</v>
      </c>
      <c r="Q265">
        <v>70</v>
      </c>
      <c r="R265">
        <v>50</v>
      </c>
      <c r="S265">
        <v>70</v>
      </c>
      <c r="T265">
        <f>INDEX(Sheet1!C$2:'Sheet1'!C$569,MATCH($A265,Sheet1!$B$2:'Sheet1'!$B$569,0))</f>
        <v>4</v>
      </c>
      <c r="U265">
        <f>INDEX(Sheet1!D$2:'Sheet1'!D$569,MATCH($A265,Sheet1!$B$2:'Sheet1'!$B$569,0))</f>
        <v>1172850</v>
      </c>
      <c r="V265">
        <f>INDEX(Sheet2!C$2:'Sheet2'!C$569,MATCH($A265,Sheet2!$A$2:'Sheet2'!$A$531,0))</f>
        <v>20</v>
      </c>
      <c r="W265">
        <f>INDEX(Sheet2!G$2:'Sheet2'!G$569,MATCH($A265,Sheet2!$A$2:'Sheet2'!$A$531,0))</f>
        <v>23.7</v>
      </c>
      <c r="X265">
        <f>INDEX(Sheet2!M$2:'Sheet2'!M$569,MATCH($A265,Sheet2!$A$2:'Sheet2'!$A$531,0))</f>
        <v>2.9</v>
      </c>
      <c r="Y265">
        <f>ROUND(INDEX(Sheet2!Q$2:'Sheet2'!Q$569,MATCH($A265,Sheet2!$A$2:'Sheet2'!$A$531,0)),0)-1</f>
        <v>72</v>
      </c>
      <c r="Z265">
        <f>ROUND(INDEX(Sheet2!K$2:'Sheet2'!K$569,MATCH($A265,Sheet2!$A$2:'Sheet2'!$A$531,0)),0)</f>
        <v>39</v>
      </c>
      <c r="AA265">
        <f t="shared" si="84"/>
        <v>68</v>
      </c>
      <c r="AB265">
        <f>ROUND(INDEX(Sheet2!H$2:'Sheet2'!H$569,MATCH($A265,Sheet2!$A$2:'Sheet2'!$A$531,0)),0)</f>
        <v>8</v>
      </c>
      <c r="AC265">
        <f t="shared" si="85"/>
        <v>64</v>
      </c>
      <c r="AD265">
        <f t="shared" si="86"/>
        <v>67</v>
      </c>
      <c r="AE265">
        <f t="shared" si="87"/>
        <v>73</v>
      </c>
      <c r="AF265">
        <f t="shared" si="88"/>
        <v>-3</v>
      </c>
      <c r="AG265">
        <f t="shared" si="99"/>
        <v>3</v>
      </c>
      <c r="AH265">
        <f t="shared" si="89"/>
        <v>3</v>
      </c>
      <c r="AI265">
        <f t="shared" si="90"/>
        <v>3</v>
      </c>
      <c r="AJ265">
        <f t="shared" si="91"/>
        <v>73</v>
      </c>
      <c r="AK265">
        <f t="shared" si="92"/>
        <v>67</v>
      </c>
      <c r="AL265">
        <f t="shared" ca="1" si="93"/>
        <v>67.666666666666671</v>
      </c>
      <c r="AM265">
        <f t="shared" ca="1" si="94"/>
        <v>-2.3333333333333286</v>
      </c>
      <c r="AN265">
        <f>ROUND(INDEX(Sheet2!T$2:'Sheet2'!T$569,MATCH($A265,Sheet2!$A$2:'Sheet2'!$A$531,0)),0)</f>
        <v>3</v>
      </c>
      <c r="AO265">
        <f t="shared" si="95"/>
        <v>54</v>
      </c>
      <c r="AP265">
        <f t="shared" si="96"/>
        <v>54</v>
      </c>
      <c r="AQ265">
        <f>INDEX(Sheet2!N$2:'Sheet2'!N$569,MATCH($A265,Sheet2!$A$2:'Sheet2'!$A$531,0))</f>
        <v>27.9</v>
      </c>
      <c r="AR265">
        <f t="shared" si="97"/>
        <v>55.8</v>
      </c>
      <c r="AS265">
        <f t="shared" si="100"/>
        <v>62.8</v>
      </c>
      <c r="AT265">
        <f t="shared" ca="1" si="98"/>
        <v>70</v>
      </c>
      <c r="AU265">
        <f t="shared" ca="1" si="101"/>
        <v>63</v>
      </c>
      <c r="AV265">
        <f t="shared" ca="1" si="102"/>
        <v>63</v>
      </c>
      <c r="AW265">
        <f t="shared" ca="1" si="103"/>
        <v>63</v>
      </c>
      <c r="AX265">
        <f t="shared" ca="1" si="104"/>
        <v>63</v>
      </c>
    </row>
    <row r="266" spans="1:50" x14ac:dyDescent="0.3">
      <c r="A266" t="s">
        <v>287</v>
      </c>
      <c r="B266">
        <v>2</v>
      </c>
      <c r="C266" t="s">
        <v>3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80</v>
      </c>
      <c r="P266">
        <v>80</v>
      </c>
      <c r="Q266">
        <v>73</v>
      </c>
      <c r="R266">
        <v>68</v>
      </c>
      <c r="S266">
        <v>73</v>
      </c>
      <c r="T266">
        <f>INDEX(Sheet1!C$2:'Sheet1'!C$569,MATCH($A266,Sheet1!$B$2:'Sheet1'!$B$569,0))</f>
        <v>4</v>
      </c>
      <c r="U266">
        <f>INDEX(Sheet1!D$2:'Sheet1'!D$569,MATCH($A266,Sheet1!$B$2:'Sheet1'!$B$569,0))</f>
        <v>7566800</v>
      </c>
      <c r="V266">
        <f>INDEX(Sheet2!C$2:'Sheet2'!C$569,MATCH($A266,Sheet2!$A$2:'Sheet2'!$A$531,0))</f>
        <v>25</v>
      </c>
      <c r="W266">
        <f>INDEX(Sheet2!G$2:'Sheet2'!G$569,MATCH($A266,Sheet2!$A$2:'Sheet2'!$A$531,0))</f>
        <v>34.799999999999997</v>
      </c>
      <c r="X266">
        <f>INDEX(Sheet2!M$2:'Sheet2'!M$569,MATCH($A266,Sheet2!$A$2:'Sheet2'!$A$531,0))</f>
        <v>6.3</v>
      </c>
      <c r="Y266">
        <f>ROUND(INDEX(Sheet2!Q$2:'Sheet2'!Q$569,MATCH($A266,Sheet2!$A$2:'Sheet2'!$A$531,0)),0)-1</f>
        <v>85</v>
      </c>
      <c r="Z266">
        <f>ROUND(INDEX(Sheet2!K$2:'Sheet2'!K$569,MATCH($A266,Sheet2!$A$2:'Sheet2'!$A$531,0)),0)</f>
        <v>41</v>
      </c>
      <c r="AA266">
        <f t="shared" si="84"/>
        <v>71</v>
      </c>
      <c r="AB266">
        <f>ROUND(INDEX(Sheet2!H$2:'Sheet2'!H$569,MATCH($A266,Sheet2!$A$2:'Sheet2'!$A$531,0)),0)</f>
        <v>17</v>
      </c>
      <c r="AC266">
        <f t="shared" si="85"/>
        <v>90</v>
      </c>
      <c r="AD266">
        <f t="shared" si="86"/>
        <v>80</v>
      </c>
      <c r="AE266">
        <f t="shared" si="87"/>
        <v>80</v>
      </c>
      <c r="AF266">
        <f t="shared" si="88"/>
        <v>0</v>
      </c>
      <c r="AG266">
        <f t="shared" si="99"/>
        <v>6</v>
      </c>
      <c r="AH266">
        <f t="shared" si="89"/>
        <v>6</v>
      </c>
      <c r="AI266">
        <f t="shared" si="90"/>
        <v>6</v>
      </c>
      <c r="AJ266">
        <f t="shared" si="91"/>
        <v>86</v>
      </c>
      <c r="AK266">
        <f t="shared" si="92"/>
        <v>74</v>
      </c>
      <c r="AL266">
        <f t="shared" ca="1" si="93"/>
        <v>79.333333333333329</v>
      </c>
      <c r="AM266">
        <f t="shared" ca="1" si="94"/>
        <v>-0.6666666666666714</v>
      </c>
      <c r="AN266">
        <f>ROUND(INDEX(Sheet2!T$2:'Sheet2'!T$569,MATCH($A266,Sheet2!$A$2:'Sheet2'!$A$531,0)),0)</f>
        <v>4</v>
      </c>
      <c r="AO266">
        <f t="shared" si="95"/>
        <v>58</v>
      </c>
      <c r="AP266">
        <f t="shared" si="96"/>
        <v>58</v>
      </c>
      <c r="AQ266">
        <f>INDEX(Sheet2!N$2:'Sheet2'!N$569,MATCH($A266,Sheet2!$A$2:'Sheet2'!$A$531,0))</f>
        <v>35.700000000000003</v>
      </c>
      <c r="AR266">
        <f t="shared" si="97"/>
        <v>71.400000000000006</v>
      </c>
      <c r="AS266">
        <f t="shared" si="100"/>
        <v>78.400000000000006</v>
      </c>
      <c r="AT266">
        <f t="shared" ca="1" si="98"/>
        <v>73</v>
      </c>
      <c r="AU266">
        <f t="shared" ca="1" si="101"/>
        <v>78</v>
      </c>
      <c r="AV266">
        <f t="shared" ca="1" si="102"/>
        <v>78</v>
      </c>
      <c r="AW266">
        <f t="shared" ca="1" si="103"/>
        <v>78</v>
      </c>
      <c r="AX266">
        <f t="shared" ca="1" si="104"/>
        <v>78</v>
      </c>
    </row>
    <row r="267" spans="1:50" x14ac:dyDescent="0.3">
      <c r="A267" t="s">
        <v>333</v>
      </c>
      <c r="B267">
        <v>0</v>
      </c>
      <c r="C267" t="s">
        <v>3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86</v>
      </c>
      <c r="P267">
        <v>86</v>
      </c>
      <c r="Q267">
        <v>86</v>
      </c>
      <c r="R267">
        <v>55</v>
      </c>
      <c r="S267">
        <v>86</v>
      </c>
      <c r="T267">
        <f>INDEX(Sheet1!C$2:'Sheet1'!C$569,MATCH($A267,Sheet1!$B$2:'Sheet1'!$B$569,0))</f>
        <v>4</v>
      </c>
      <c r="U267">
        <f>INDEX(Sheet1!D$2:'Sheet1'!D$569,MATCH($A267,Sheet1!$B$2:'Sheet1'!$B$569,0))</f>
        <v>19559583.25</v>
      </c>
      <c r="V267">
        <f>INDEX(Sheet2!C$2:'Sheet2'!C$569,MATCH($A267,Sheet2!$A$2:'Sheet2'!$A$531,0))</f>
        <v>28</v>
      </c>
      <c r="W267">
        <f>INDEX(Sheet2!G$2:'Sheet2'!G$569,MATCH($A267,Sheet2!$A$2:'Sheet2'!$A$531,0))</f>
        <v>35.799999999999997</v>
      </c>
      <c r="X267">
        <f>INDEX(Sheet2!M$2:'Sheet2'!M$569,MATCH($A267,Sheet2!$A$2:'Sheet2'!$A$531,0))</f>
        <v>5.4</v>
      </c>
      <c r="Y267">
        <f>ROUND(INDEX(Sheet2!Q$2:'Sheet2'!Q$569,MATCH($A267,Sheet2!$A$2:'Sheet2'!$A$531,0)),0)-1</f>
        <v>76</v>
      </c>
      <c r="Z267">
        <f>ROUND(INDEX(Sheet2!K$2:'Sheet2'!K$569,MATCH($A267,Sheet2!$A$2:'Sheet2'!$A$531,0)),0)</f>
        <v>47</v>
      </c>
      <c r="AA267">
        <f t="shared" si="84"/>
        <v>78</v>
      </c>
      <c r="AB267">
        <f>ROUND(INDEX(Sheet2!H$2:'Sheet2'!H$569,MATCH($A267,Sheet2!$A$2:'Sheet2'!$A$531,0)),0)</f>
        <v>21</v>
      </c>
      <c r="AC267">
        <f t="shared" si="85"/>
        <v>102</v>
      </c>
      <c r="AD267">
        <f t="shared" si="86"/>
        <v>89</v>
      </c>
      <c r="AE267">
        <f t="shared" si="87"/>
        <v>83</v>
      </c>
      <c r="AF267">
        <f t="shared" si="88"/>
        <v>3</v>
      </c>
      <c r="AG267">
        <f t="shared" si="99"/>
        <v>9</v>
      </c>
      <c r="AH267">
        <f t="shared" si="89"/>
        <v>9</v>
      </c>
      <c r="AI267">
        <f t="shared" si="90"/>
        <v>9</v>
      </c>
      <c r="AJ267">
        <f t="shared" si="91"/>
        <v>95</v>
      </c>
      <c r="AK267">
        <f t="shared" si="92"/>
        <v>77</v>
      </c>
      <c r="AL267">
        <f t="shared" ca="1" si="93"/>
        <v>81.333333333333329</v>
      </c>
      <c r="AM267">
        <f t="shared" ca="1" si="94"/>
        <v>-4.6666666666666714</v>
      </c>
      <c r="AN267">
        <f>ROUND(INDEX(Sheet2!T$2:'Sheet2'!T$569,MATCH($A267,Sheet2!$A$2:'Sheet2'!$A$531,0)),0)</f>
        <v>5</v>
      </c>
      <c r="AO267">
        <f t="shared" si="95"/>
        <v>63</v>
      </c>
      <c r="AP267">
        <f t="shared" si="96"/>
        <v>63</v>
      </c>
      <c r="AQ267">
        <f>INDEX(Sheet2!N$2:'Sheet2'!N$569,MATCH($A267,Sheet2!$A$2:'Sheet2'!$A$531,0))</f>
        <v>32.5</v>
      </c>
      <c r="AR267">
        <f t="shared" si="97"/>
        <v>65</v>
      </c>
      <c r="AS267">
        <f t="shared" si="100"/>
        <v>72</v>
      </c>
      <c r="AT267">
        <f t="shared" ca="1" si="98"/>
        <v>86</v>
      </c>
      <c r="AU267">
        <f t="shared" ca="1" si="101"/>
        <v>72</v>
      </c>
      <c r="AV267">
        <f t="shared" ca="1" si="102"/>
        <v>72</v>
      </c>
      <c r="AW267">
        <f t="shared" ca="1" si="103"/>
        <v>72</v>
      </c>
      <c r="AX267">
        <f t="shared" ca="1" si="104"/>
        <v>72</v>
      </c>
    </row>
    <row r="268" spans="1:50" x14ac:dyDescent="0.3">
      <c r="A268" t="s">
        <v>147</v>
      </c>
      <c r="B268">
        <v>3</v>
      </c>
      <c r="C268" t="s">
        <v>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60</v>
      </c>
      <c r="R268">
        <v>82</v>
      </c>
      <c r="S268">
        <v>63</v>
      </c>
      <c r="T268">
        <f>INDEX(Sheet1!C$2:'Sheet1'!C$569,MATCH($A268,Sheet1!$B$2:'Sheet1'!$B$569,0))</f>
        <v>2</v>
      </c>
      <c r="U268">
        <f>INDEX(Sheet1!D$2:'Sheet1'!D$569,MATCH($A268,Sheet1!$B$2:'Sheet1'!$B$569,0))</f>
        <v>2743695</v>
      </c>
      <c r="V268" t="e">
        <f>INDEX(Sheet2!C$2:'Sheet2'!C$569,MATCH($A268,Sheet2!$A$2:'Sheet2'!$A$531,0))</f>
        <v>#N/A</v>
      </c>
      <c r="W268" t="e">
        <f>INDEX(Sheet2!G$2:'Sheet2'!G$569,MATCH($A268,Sheet2!$A$2:'Sheet2'!$A$531,0))</f>
        <v>#N/A</v>
      </c>
      <c r="X268" t="e">
        <f>INDEX(Sheet2!M$2:'Sheet2'!M$569,MATCH($A268,Sheet2!$A$2:'Sheet2'!$A$531,0))</f>
        <v>#N/A</v>
      </c>
      <c r="Y268" t="e">
        <f>ROUND(INDEX(Sheet2!Q$2:'Sheet2'!Q$569,MATCH($A268,Sheet2!$A$2:'Sheet2'!$A$531,0)),0)-1</f>
        <v>#N/A</v>
      </c>
      <c r="Z268" t="e">
        <f>ROUND(INDEX(Sheet2!K$2:'Sheet2'!K$569,MATCH($A268,Sheet2!$A$2:'Sheet2'!$A$531,0)),0)</f>
        <v>#N/A</v>
      </c>
      <c r="AA268" t="e">
        <f t="shared" si="84"/>
        <v>#N/A</v>
      </c>
      <c r="AB268" t="e">
        <f>ROUND(INDEX(Sheet2!H$2:'Sheet2'!H$569,MATCH($A268,Sheet2!$A$2:'Sheet2'!$A$531,0)),0)</f>
        <v>#N/A</v>
      </c>
      <c r="AC268" t="e">
        <f t="shared" si="85"/>
        <v>#N/A</v>
      </c>
      <c r="AD268" t="e">
        <f t="shared" si="86"/>
        <v>#N/A</v>
      </c>
      <c r="AE268" t="e">
        <f t="shared" si="87"/>
        <v>#N/A</v>
      </c>
      <c r="AF268" t="e">
        <f t="shared" si="88"/>
        <v>#N/A</v>
      </c>
      <c r="AG268" t="e">
        <f t="shared" si="99"/>
        <v>#N/A</v>
      </c>
      <c r="AH268" t="e">
        <f t="shared" si="89"/>
        <v>#N/A</v>
      </c>
      <c r="AI268" t="e">
        <f t="shared" si="90"/>
        <v>#N/A</v>
      </c>
      <c r="AJ268" t="e">
        <f t="shared" si="91"/>
        <v>#N/A</v>
      </c>
      <c r="AK268" t="e">
        <f t="shared" si="92"/>
        <v>#N/A</v>
      </c>
      <c r="AL268" t="e">
        <f t="shared" ca="1" si="93"/>
        <v>#N/A</v>
      </c>
      <c r="AM268" t="e">
        <f t="shared" ca="1" si="94"/>
        <v>#N/A</v>
      </c>
      <c r="AN268" t="e">
        <f>ROUND(INDEX(Sheet2!T$2:'Sheet2'!T$569,MATCH($A268,Sheet2!$A$2:'Sheet2'!$A$531,0)),0)</f>
        <v>#N/A</v>
      </c>
      <c r="AO268" t="e">
        <f t="shared" si="95"/>
        <v>#N/A</v>
      </c>
      <c r="AP268" t="e">
        <f t="shared" si="96"/>
        <v>#N/A</v>
      </c>
      <c r="AQ268" t="e">
        <f>INDEX(Sheet2!N$2:'Sheet2'!N$569,MATCH($A268,Sheet2!$A$2:'Sheet2'!$A$531,0))</f>
        <v>#N/A</v>
      </c>
      <c r="AR268" t="e">
        <f t="shared" si="97"/>
        <v>#N/A</v>
      </c>
      <c r="AS268" t="e">
        <f t="shared" si="100"/>
        <v>#N/A</v>
      </c>
      <c r="AT268" t="e">
        <f t="shared" ca="1" si="98"/>
        <v>#N/A</v>
      </c>
      <c r="AU268" t="e">
        <f t="shared" ca="1" si="101"/>
        <v>#N/A</v>
      </c>
      <c r="AV268" t="e">
        <f t="shared" ca="1" si="102"/>
        <v>#N/A</v>
      </c>
      <c r="AW268">
        <f t="shared" ca="1" si="103"/>
        <v>75</v>
      </c>
      <c r="AX268">
        <f t="shared" ca="1" si="104"/>
        <v>75</v>
      </c>
    </row>
    <row r="269" spans="1:50" x14ac:dyDescent="0.3">
      <c r="A269" t="s">
        <v>264</v>
      </c>
      <c r="B269">
        <v>1</v>
      </c>
      <c r="C269" t="s">
        <v>3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65</v>
      </c>
      <c r="P269">
        <v>65</v>
      </c>
      <c r="Q269">
        <v>65</v>
      </c>
      <c r="R269">
        <v>48</v>
      </c>
      <c r="S269">
        <v>65</v>
      </c>
      <c r="T269" t="e">
        <f>INDEX(Sheet1!C$2:'Sheet1'!C$569,MATCH($A269,Sheet1!$B$2:'Sheet1'!$B$569,0))</f>
        <v>#N/A</v>
      </c>
      <c r="U269" t="e">
        <f>INDEX(Sheet1!D$2:'Sheet1'!D$569,MATCH($A269,Sheet1!$B$2:'Sheet1'!$B$569,0))</f>
        <v>#N/A</v>
      </c>
      <c r="V269">
        <f>INDEX(Sheet2!C$2:'Sheet2'!C$569,MATCH($A269,Sheet2!$A$2:'Sheet2'!$A$531,0))</f>
        <v>27</v>
      </c>
      <c r="W269">
        <f>INDEX(Sheet2!G$2:'Sheet2'!G$569,MATCH($A269,Sheet2!$A$2:'Sheet2'!$A$531,0))</f>
        <v>14.1</v>
      </c>
      <c r="X269">
        <f>INDEX(Sheet2!M$2:'Sheet2'!M$569,MATCH($A269,Sheet2!$A$2:'Sheet2'!$A$531,0))</f>
        <v>1.3</v>
      </c>
      <c r="Y269">
        <f>ROUND(INDEX(Sheet2!Q$2:'Sheet2'!Q$569,MATCH($A269,Sheet2!$A$2:'Sheet2'!$A$531,0)),0)-1</f>
        <v>74</v>
      </c>
      <c r="Z269">
        <f>ROUND(INDEX(Sheet2!K$2:'Sheet2'!K$569,MATCH($A269,Sheet2!$A$2:'Sheet2'!$A$531,0)),0)</f>
        <v>33</v>
      </c>
      <c r="AA269">
        <f t="shared" si="84"/>
        <v>61</v>
      </c>
      <c r="AB269">
        <f>ROUND(INDEX(Sheet2!H$2:'Sheet2'!H$569,MATCH($A269,Sheet2!$A$2:'Sheet2'!$A$531,0)),0)</f>
        <v>2</v>
      </c>
      <c r="AC269">
        <f t="shared" si="85"/>
        <v>46</v>
      </c>
      <c r="AD269">
        <f t="shared" si="86"/>
        <v>57</v>
      </c>
      <c r="AE269">
        <f t="shared" si="87"/>
        <v>73</v>
      </c>
      <c r="AF269">
        <f t="shared" si="88"/>
        <v>-8</v>
      </c>
      <c r="AG269">
        <f t="shared" si="99"/>
        <v>-2</v>
      </c>
      <c r="AH269">
        <f t="shared" si="89"/>
        <v>-2</v>
      </c>
      <c r="AI269">
        <f t="shared" si="90"/>
        <v>-2</v>
      </c>
      <c r="AJ269">
        <f t="shared" si="91"/>
        <v>63</v>
      </c>
      <c r="AK269">
        <f t="shared" si="92"/>
        <v>67</v>
      </c>
      <c r="AL269">
        <f t="shared" ca="1" si="93"/>
        <v>59.666666666666664</v>
      </c>
      <c r="AM269">
        <f t="shared" ca="1" si="94"/>
        <v>-5.3333333333333357</v>
      </c>
      <c r="AN269">
        <f>ROUND(INDEX(Sheet2!T$2:'Sheet2'!T$569,MATCH($A269,Sheet2!$A$2:'Sheet2'!$A$531,0)),0)</f>
        <v>2</v>
      </c>
      <c r="AO269">
        <f t="shared" si="95"/>
        <v>49</v>
      </c>
      <c r="AP269">
        <f t="shared" si="96"/>
        <v>49</v>
      </c>
      <c r="AQ269">
        <f>INDEX(Sheet2!N$2:'Sheet2'!N$569,MATCH($A269,Sheet2!$A$2:'Sheet2'!$A$531,0))</f>
        <v>20.8</v>
      </c>
      <c r="AR269">
        <f t="shared" si="97"/>
        <v>41.6</v>
      </c>
      <c r="AS269">
        <f t="shared" si="100"/>
        <v>48.6</v>
      </c>
      <c r="AT269">
        <f t="shared" ca="1" si="98"/>
        <v>65</v>
      </c>
      <c r="AU269">
        <f t="shared" ca="1" si="101"/>
        <v>49</v>
      </c>
      <c r="AV269">
        <f t="shared" ca="1" si="102"/>
        <v>49</v>
      </c>
      <c r="AW269">
        <f t="shared" ca="1" si="103"/>
        <v>49</v>
      </c>
      <c r="AX269">
        <f t="shared" ca="1" si="104"/>
        <v>49</v>
      </c>
    </row>
    <row r="270" spans="1:50" x14ac:dyDescent="0.3">
      <c r="A270" t="s">
        <v>347</v>
      </c>
      <c r="B270">
        <v>3</v>
      </c>
      <c r="C270" t="s">
        <v>3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85</v>
      </c>
      <c r="P270">
        <v>85</v>
      </c>
      <c r="Q270">
        <v>66</v>
      </c>
      <c r="R270">
        <v>87</v>
      </c>
      <c r="S270">
        <v>70</v>
      </c>
      <c r="T270">
        <f>INDEX(Sheet1!C$2:'Sheet1'!C$569,MATCH($A270,Sheet1!$B$2:'Sheet1'!$B$569,0))</f>
        <v>2</v>
      </c>
      <c r="U270">
        <f>INDEX(Sheet1!D$2:'Sheet1'!D$569,MATCH($A270,Sheet1!$B$2:'Sheet1'!$B$569,0))</f>
        <v>4320500</v>
      </c>
      <c r="V270">
        <f>INDEX(Sheet2!C$2:'Sheet2'!C$569,MATCH($A270,Sheet2!$A$2:'Sheet2'!$A$531,0))</f>
        <v>24</v>
      </c>
      <c r="W270">
        <f>INDEX(Sheet2!G$2:'Sheet2'!G$569,MATCH($A270,Sheet2!$A$2:'Sheet2'!$A$531,0))</f>
        <v>30.6</v>
      </c>
      <c r="X270">
        <f>INDEX(Sheet2!M$2:'Sheet2'!M$569,MATCH($A270,Sheet2!$A$2:'Sheet2'!$A$531,0))</f>
        <v>2.7</v>
      </c>
      <c r="Y270">
        <f>ROUND(INDEX(Sheet2!Q$2:'Sheet2'!Q$569,MATCH($A270,Sheet2!$A$2:'Sheet2'!$A$531,0)),0)-1</f>
        <v>72</v>
      </c>
      <c r="Z270">
        <f>ROUND(INDEX(Sheet2!K$2:'Sheet2'!K$569,MATCH($A270,Sheet2!$A$2:'Sheet2'!$A$531,0)),0)</f>
        <v>52</v>
      </c>
      <c r="AA270">
        <f t="shared" si="84"/>
        <v>84</v>
      </c>
      <c r="AB270">
        <f>ROUND(INDEX(Sheet2!H$2:'Sheet2'!H$569,MATCH($A270,Sheet2!$A$2:'Sheet2'!$A$531,0)),0)</f>
        <v>21</v>
      </c>
      <c r="AC270">
        <f t="shared" si="85"/>
        <v>102</v>
      </c>
      <c r="AD270">
        <f t="shared" si="86"/>
        <v>90</v>
      </c>
      <c r="AE270">
        <f t="shared" si="87"/>
        <v>80</v>
      </c>
      <c r="AF270">
        <f t="shared" si="88"/>
        <v>5</v>
      </c>
      <c r="AG270">
        <f t="shared" si="99"/>
        <v>11</v>
      </c>
      <c r="AH270">
        <f t="shared" si="89"/>
        <v>11</v>
      </c>
      <c r="AI270">
        <f t="shared" si="90"/>
        <v>11</v>
      </c>
      <c r="AJ270">
        <f t="shared" si="91"/>
        <v>96</v>
      </c>
      <c r="AK270">
        <f t="shared" si="92"/>
        <v>74</v>
      </c>
      <c r="AL270">
        <f t="shared" ca="1" si="93"/>
        <v>82</v>
      </c>
      <c r="AM270">
        <f t="shared" ca="1" si="94"/>
        <v>-3</v>
      </c>
      <c r="AN270">
        <f>ROUND(INDEX(Sheet2!T$2:'Sheet2'!T$569,MATCH($A270,Sheet2!$A$2:'Sheet2'!$A$531,0)),0)</f>
        <v>9</v>
      </c>
      <c r="AO270">
        <f t="shared" si="95"/>
        <v>81</v>
      </c>
      <c r="AP270">
        <f t="shared" si="96"/>
        <v>81</v>
      </c>
      <c r="AQ270">
        <f>INDEX(Sheet2!N$2:'Sheet2'!N$569,MATCH($A270,Sheet2!$A$2:'Sheet2'!$A$531,0))</f>
        <v>34.4</v>
      </c>
      <c r="AR270">
        <f t="shared" si="97"/>
        <v>68.8</v>
      </c>
      <c r="AS270">
        <f t="shared" si="100"/>
        <v>75.8</v>
      </c>
      <c r="AT270">
        <f t="shared" ca="1" si="98"/>
        <v>66</v>
      </c>
      <c r="AU270">
        <f t="shared" ca="1" si="101"/>
        <v>76</v>
      </c>
      <c r="AV270">
        <f t="shared" ca="1" si="102"/>
        <v>76</v>
      </c>
      <c r="AW270">
        <f t="shared" ca="1" si="103"/>
        <v>76</v>
      </c>
      <c r="AX270">
        <f t="shared" ca="1" si="104"/>
        <v>76</v>
      </c>
    </row>
    <row r="271" spans="1:50" x14ac:dyDescent="0.3">
      <c r="A271" t="s">
        <v>17</v>
      </c>
      <c r="B271">
        <v>2</v>
      </c>
      <c r="C271" t="s">
        <v>3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72</v>
      </c>
      <c r="P271">
        <v>72</v>
      </c>
      <c r="Q271">
        <v>67</v>
      </c>
      <c r="R271">
        <v>65</v>
      </c>
      <c r="S271">
        <v>67</v>
      </c>
      <c r="T271">
        <f>INDEX(Sheet1!C$2:'Sheet1'!C$569,MATCH($A271,Sheet1!$B$2:'Sheet1'!$B$569,0))</f>
        <v>1</v>
      </c>
      <c r="U271">
        <f>INDEX(Sheet1!D$2:'Sheet1'!D$569,MATCH($A271,Sheet1!$B$2:'Sheet1'!$B$569,0))</f>
        <v>2516048</v>
      </c>
      <c r="V271">
        <f>INDEX(Sheet2!C$2:'Sheet2'!C$569,MATCH($A271,Sheet2!$A$2:'Sheet2'!$A$531,0))</f>
        <v>25</v>
      </c>
      <c r="W271">
        <f>INDEX(Sheet2!G$2:'Sheet2'!G$569,MATCH($A271,Sheet2!$A$2:'Sheet2'!$A$531,0))</f>
        <v>9.6999999999999993</v>
      </c>
      <c r="X271">
        <f>INDEX(Sheet2!M$2:'Sheet2'!M$569,MATCH($A271,Sheet2!$A$2:'Sheet2'!$A$531,0))</f>
        <v>1.6</v>
      </c>
      <c r="Y271">
        <f>ROUND(INDEX(Sheet2!Q$2:'Sheet2'!Q$569,MATCH($A271,Sheet2!$A$2:'Sheet2'!$A$531,0)),0)-1</f>
        <v>73</v>
      </c>
      <c r="Z271">
        <f>ROUND(INDEX(Sheet2!K$2:'Sheet2'!K$569,MATCH($A271,Sheet2!$A$2:'Sheet2'!$A$531,0)),0)</f>
        <v>41</v>
      </c>
      <c r="AA271">
        <f t="shared" si="84"/>
        <v>71</v>
      </c>
      <c r="AB271">
        <f>ROUND(INDEX(Sheet2!H$2:'Sheet2'!H$569,MATCH($A271,Sheet2!$A$2:'Sheet2'!$A$531,0)),0)</f>
        <v>4</v>
      </c>
      <c r="AC271">
        <f t="shared" si="85"/>
        <v>52</v>
      </c>
      <c r="AD271">
        <f t="shared" si="86"/>
        <v>65</v>
      </c>
      <c r="AE271">
        <f t="shared" si="87"/>
        <v>79</v>
      </c>
      <c r="AF271">
        <f t="shared" si="88"/>
        <v>-7</v>
      </c>
      <c r="AG271">
        <f t="shared" si="99"/>
        <v>-1</v>
      </c>
      <c r="AH271">
        <f t="shared" si="89"/>
        <v>-1</v>
      </c>
      <c r="AI271">
        <f t="shared" si="90"/>
        <v>-1</v>
      </c>
      <c r="AJ271">
        <f t="shared" si="91"/>
        <v>71</v>
      </c>
      <c r="AK271">
        <f t="shared" si="92"/>
        <v>73</v>
      </c>
      <c r="AL271">
        <f t="shared" ca="1" si="93"/>
        <v>71</v>
      </c>
      <c r="AM271">
        <f t="shared" ca="1" si="94"/>
        <v>-1</v>
      </c>
      <c r="AN271">
        <f>ROUND(INDEX(Sheet2!T$2:'Sheet2'!T$569,MATCH($A271,Sheet2!$A$2:'Sheet2'!$A$531,0)),0)</f>
        <v>2</v>
      </c>
      <c r="AO271">
        <f t="shared" si="95"/>
        <v>49</v>
      </c>
      <c r="AP271">
        <f t="shared" si="96"/>
        <v>49</v>
      </c>
      <c r="AQ271">
        <f>INDEX(Sheet2!N$2:'Sheet2'!N$569,MATCH($A271,Sheet2!$A$2:'Sheet2'!$A$531,0))</f>
        <v>31.2</v>
      </c>
      <c r="AR271">
        <f t="shared" si="97"/>
        <v>62.4</v>
      </c>
      <c r="AS271">
        <f t="shared" si="100"/>
        <v>69.400000000000006</v>
      </c>
      <c r="AT271">
        <f t="shared" ca="1" si="98"/>
        <v>67</v>
      </c>
      <c r="AU271">
        <f t="shared" ca="1" si="101"/>
        <v>69</v>
      </c>
      <c r="AV271">
        <f t="shared" ca="1" si="102"/>
        <v>69</v>
      </c>
      <c r="AW271">
        <f t="shared" ca="1" si="103"/>
        <v>69</v>
      </c>
      <c r="AX271">
        <f t="shared" ca="1" si="104"/>
        <v>69</v>
      </c>
    </row>
    <row r="272" spans="1:50" x14ac:dyDescent="0.3">
      <c r="A272" t="s">
        <v>228</v>
      </c>
      <c r="B272">
        <v>1</v>
      </c>
      <c r="C272" t="s">
        <v>3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48</v>
      </c>
      <c r="S272">
        <v>65</v>
      </c>
      <c r="T272">
        <f>INDEX(Sheet1!C$2:'Sheet1'!C$569,MATCH($A272,Sheet1!$B$2:'Sheet1'!$B$569,0))</f>
        <v>1</v>
      </c>
      <c r="U272">
        <f>INDEX(Sheet1!D$2:'Sheet1'!D$569,MATCH($A272,Sheet1!$B$2:'Sheet1'!$B$569,0))</f>
        <v>94742</v>
      </c>
      <c r="V272" t="e">
        <f>INDEX(Sheet2!C$2:'Sheet2'!C$569,MATCH($A272,Sheet2!$A$2:'Sheet2'!$A$531,0))</f>
        <v>#N/A</v>
      </c>
      <c r="W272" t="e">
        <f>INDEX(Sheet2!G$2:'Sheet2'!G$569,MATCH($A272,Sheet2!$A$2:'Sheet2'!$A$531,0))</f>
        <v>#N/A</v>
      </c>
      <c r="X272" t="e">
        <f>INDEX(Sheet2!M$2:'Sheet2'!M$569,MATCH($A272,Sheet2!$A$2:'Sheet2'!$A$531,0))</f>
        <v>#N/A</v>
      </c>
      <c r="Y272" t="e">
        <f>ROUND(INDEX(Sheet2!Q$2:'Sheet2'!Q$569,MATCH($A272,Sheet2!$A$2:'Sheet2'!$A$531,0)),0)-1</f>
        <v>#N/A</v>
      </c>
      <c r="Z272" t="e">
        <f>ROUND(INDEX(Sheet2!K$2:'Sheet2'!K$569,MATCH($A272,Sheet2!$A$2:'Sheet2'!$A$531,0)),0)</f>
        <v>#N/A</v>
      </c>
      <c r="AA272" t="e">
        <f t="shared" si="84"/>
        <v>#N/A</v>
      </c>
      <c r="AB272" t="e">
        <f>ROUND(INDEX(Sheet2!H$2:'Sheet2'!H$569,MATCH($A272,Sheet2!$A$2:'Sheet2'!$A$531,0)),0)</f>
        <v>#N/A</v>
      </c>
      <c r="AC272" t="e">
        <f t="shared" si="85"/>
        <v>#N/A</v>
      </c>
      <c r="AD272" t="e">
        <f t="shared" si="86"/>
        <v>#N/A</v>
      </c>
      <c r="AE272" t="e">
        <f t="shared" si="87"/>
        <v>#N/A</v>
      </c>
      <c r="AF272" t="e">
        <f t="shared" si="88"/>
        <v>#N/A</v>
      </c>
      <c r="AG272" t="e">
        <f t="shared" si="99"/>
        <v>#N/A</v>
      </c>
      <c r="AH272" t="e">
        <f t="shared" si="89"/>
        <v>#N/A</v>
      </c>
      <c r="AI272" t="e">
        <f t="shared" si="90"/>
        <v>#N/A</v>
      </c>
      <c r="AJ272" t="e">
        <f t="shared" si="91"/>
        <v>#N/A</v>
      </c>
      <c r="AK272" t="e">
        <f t="shared" si="92"/>
        <v>#N/A</v>
      </c>
      <c r="AL272" t="e">
        <f t="shared" ca="1" si="93"/>
        <v>#N/A</v>
      </c>
      <c r="AM272" t="e">
        <f t="shared" ca="1" si="94"/>
        <v>#N/A</v>
      </c>
      <c r="AN272" t="e">
        <f>ROUND(INDEX(Sheet2!T$2:'Sheet2'!T$569,MATCH($A272,Sheet2!$A$2:'Sheet2'!$A$531,0)),0)</f>
        <v>#N/A</v>
      </c>
      <c r="AO272" t="e">
        <f t="shared" si="95"/>
        <v>#N/A</v>
      </c>
      <c r="AP272" t="e">
        <f t="shared" si="96"/>
        <v>#N/A</v>
      </c>
      <c r="AQ272" t="e">
        <f>INDEX(Sheet2!N$2:'Sheet2'!N$569,MATCH($A272,Sheet2!$A$2:'Sheet2'!$A$531,0))</f>
        <v>#N/A</v>
      </c>
      <c r="AR272" t="e">
        <f t="shared" si="97"/>
        <v>#N/A</v>
      </c>
      <c r="AS272" t="e">
        <f t="shared" si="100"/>
        <v>#N/A</v>
      </c>
      <c r="AT272" t="e">
        <f t="shared" ca="1" si="98"/>
        <v>#N/A</v>
      </c>
      <c r="AU272" t="e">
        <f t="shared" ca="1" si="101"/>
        <v>#N/A</v>
      </c>
      <c r="AV272" t="e">
        <f t="shared" ca="1" si="102"/>
        <v>#N/A</v>
      </c>
      <c r="AW272">
        <f t="shared" ca="1" si="103"/>
        <v>65</v>
      </c>
      <c r="AX272">
        <f t="shared" ca="1" si="104"/>
        <v>65</v>
      </c>
    </row>
    <row r="273" spans="1:50" x14ac:dyDescent="0.3">
      <c r="A273" t="s">
        <v>275</v>
      </c>
      <c r="B273">
        <v>1</v>
      </c>
      <c r="C273" t="s">
        <v>3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72</v>
      </c>
      <c r="P273">
        <v>72</v>
      </c>
      <c r="Q273">
        <v>72</v>
      </c>
      <c r="R273">
        <v>50</v>
      </c>
      <c r="S273">
        <v>72</v>
      </c>
      <c r="T273">
        <f>INDEX(Sheet1!C$2:'Sheet1'!C$569,MATCH($A273,Sheet1!$B$2:'Sheet1'!$B$569,0))</f>
        <v>1</v>
      </c>
      <c r="U273">
        <f>INDEX(Sheet1!D$2:'Sheet1'!D$569,MATCH($A273,Sheet1!$B$2:'Sheet1'!$B$569,0))</f>
        <v>4384616</v>
      </c>
      <c r="V273">
        <f>INDEX(Sheet2!C$2:'Sheet2'!C$569,MATCH($A273,Sheet2!$A$2:'Sheet2'!$A$531,0))</f>
        <v>30</v>
      </c>
      <c r="W273">
        <f>INDEX(Sheet2!G$2:'Sheet2'!G$569,MATCH($A273,Sheet2!$A$2:'Sheet2'!$A$531,0))</f>
        <v>31.8</v>
      </c>
      <c r="X273">
        <f>INDEX(Sheet2!M$2:'Sheet2'!M$569,MATCH($A273,Sheet2!$A$2:'Sheet2'!$A$531,0))</f>
        <v>5.7</v>
      </c>
      <c r="Y273">
        <f>ROUND(INDEX(Sheet2!Q$2:'Sheet2'!Q$569,MATCH($A273,Sheet2!$A$2:'Sheet2'!$A$531,0)),0)-1</f>
        <v>89</v>
      </c>
      <c r="Z273">
        <f>ROUND(INDEX(Sheet2!K$2:'Sheet2'!K$569,MATCH($A273,Sheet2!$A$2:'Sheet2'!$A$531,0)),0)</f>
        <v>39</v>
      </c>
      <c r="AA273">
        <f t="shared" si="84"/>
        <v>68</v>
      </c>
      <c r="AB273">
        <f>ROUND(INDEX(Sheet2!H$2:'Sheet2'!H$569,MATCH($A273,Sheet2!$A$2:'Sheet2'!$A$531,0)),0)</f>
        <v>11</v>
      </c>
      <c r="AC273">
        <f t="shared" si="85"/>
        <v>72</v>
      </c>
      <c r="AD273">
        <f t="shared" si="86"/>
        <v>71</v>
      </c>
      <c r="AE273">
        <f t="shared" si="87"/>
        <v>73</v>
      </c>
      <c r="AF273">
        <f t="shared" si="88"/>
        <v>-1</v>
      </c>
      <c r="AG273">
        <f t="shared" si="99"/>
        <v>5</v>
      </c>
      <c r="AH273">
        <f t="shared" si="89"/>
        <v>5</v>
      </c>
      <c r="AI273">
        <f t="shared" si="90"/>
        <v>5</v>
      </c>
      <c r="AJ273">
        <f t="shared" si="91"/>
        <v>77</v>
      </c>
      <c r="AK273">
        <f t="shared" si="92"/>
        <v>67</v>
      </c>
      <c r="AL273">
        <f t="shared" ca="1" si="93"/>
        <v>73.666666666666671</v>
      </c>
      <c r="AM273">
        <f t="shared" ca="1" si="94"/>
        <v>1.6666666666666714</v>
      </c>
      <c r="AN273">
        <f>ROUND(INDEX(Sheet2!T$2:'Sheet2'!T$569,MATCH($A273,Sheet2!$A$2:'Sheet2'!$A$531,0)),0)</f>
        <v>4</v>
      </c>
      <c r="AO273">
        <f t="shared" si="95"/>
        <v>58</v>
      </c>
      <c r="AP273">
        <f t="shared" si="96"/>
        <v>58</v>
      </c>
      <c r="AQ273">
        <f>INDEX(Sheet2!N$2:'Sheet2'!N$569,MATCH($A273,Sheet2!$A$2:'Sheet2'!$A$531,0))</f>
        <v>34.799999999999997</v>
      </c>
      <c r="AR273">
        <f t="shared" si="97"/>
        <v>69.599999999999994</v>
      </c>
      <c r="AS273">
        <f t="shared" si="100"/>
        <v>76.599999999999994</v>
      </c>
      <c r="AT273">
        <f t="shared" ca="1" si="98"/>
        <v>72</v>
      </c>
      <c r="AU273">
        <f t="shared" ca="1" si="101"/>
        <v>77</v>
      </c>
      <c r="AV273">
        <f t="shared" ca="1" si="102"/>
        <v>77</v>
      </c>
      <c r="AW273">
        <f t="shared" ca="1" si="103"/>
        <v>77</v>
      </c>
      <c r="AX273">
        <f t="shared" ca="1" si="104"/>
        <v>77</v>
      </c>
    </row>
    <row r="274" spans="1:50" x14ac:dyDescent="0.3">
      <c r="A274" t="s">
        <v>123</v>
      </c>
      <c r="B274">
        <v>2</v>
      </c>
      <c r="C274" t="s">
        <v>3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72</v>
      </c>
      <c r="P274">
        <v>72</v>
      </c>
      <c r="Q274">
        <v>67</v>
      </c>
      <c r="R274">
        <v>65</v>
      </c>
      <c r="S274">
        <v>67</v>
      </c>
      <c r="T274">
        <f>INDEX(Sheet1!C$2:'Sheet1'!C$569,MATCH($A274,Sheet1!$B$2:'Sheet1'!$B$569,0))</f>
        <v>3</v>
      </c>
      <c r="U274">
        <f>INDEX(Sheet1!D$2:'Sheet1'!D$569,MATCH($A274,Sheet1!$B$2:'Sheet1'!$B$569,0))</f>
        <v>2029600</v>
      </c>
      <c r="V274">
        <f>INDEX(Sheet2!C$2:'Sheet2'!C$569,MATCH($A274,Sheet2!$A$2:'Sheet2'!$A$531,0))</f>
        <v>24</v>
      </c>
      <c r="W274">
        <f>INDEX(Sheet2!G$2:'Sheet2'!G$569,MATCH($A274,Sheet2!$A$2:'Sheet2'!$A$531,0))</f>
        <v>19.899999999999999</v>
      </c>
      <c r="X274">
        <f>INDEX(Sheet2!M$2:'Sheet2'!M$569,MATCH($A274,Sheet2!$A$2:'Sheet2'!$A$531,0))</f>
        <v>3</v>
      </c>
      <c r="Y274">
        <f>ROUND(INDEX(Sheet2!Q$2:'Sheet2'!Q$569,MATCH($A274,Sheet2!$A$2:'Sheet2'!$A$531,0)),0)-1</f>
        <v>78</v>
      </c>
      <c r="Z274">
        <f>ROUND(INDEX(Sheet2!K$2:'Sheet2'!K$569,MATCH($A274,Sheet2!$A$2:'Sheet2'!$A$531,0)),0)</f>
        <v>45</v>
      </c>
      <c r="AA274">
        <f t="shared" si="84"/>
        <v>75</v>
      </c>
      <c r="AB274">
        <f>ROUND(INDEX(Sheet2!H$2:'Sheet2'!H$569,MATCH($A274,Sheet2!$A$2:'Sheet2'!$A$531,0)),0)</f>
        <v>7</v>
      </c>
      <c r="AC274">
        <f t="shared" si="85"/>
        <v>61</v>
      </c>
      <c r="AD274">
        <f t="shared" si="86"/>
        <v>69</v>
      </c>
      <c r="AE274">
        <f t="shared" si="87"/>
        <v>75</v>
      </c>
      <c r="AF274">
        <f t="shared" si="88"/>
        <v>-3</v>
      </c>
      <c r="AG274">
        <f t="shared" si="99"/>
        <v>3</v>
      </c>
      <c r="AH274">
        <f t="shared" si="89"/>
        <v>3</v>
      </c>
      <c r="AI274">
        <f t="shared" si="90"/>
        <v>3</v>
      </c>
      <c r="AJ274">
        <f t="shared" si="91"/>
        <v>75</v>
      </c>
      <c r="AK274">
        <f t="shared" si="92"/>
        <v>69</v>
      </c>
      <c r="AL274">
        <f t="shared" ca="1" si="93"/>
        <v>74</v>
      </c>
      <c r="AM274">
        <f t="shared" ca="1" si="94"/>
        <v>2</v>
      </c>
      <c r="AN274">
        <f>ROUND(INDEX(Sheet2!T$2:'Sheet2'!T$569,MATCH($A274,Sheet2!$A$2:'Sheet2'!$A$531,0)),0)</f>
        <v>3</v>
      </c>
      <c r="AO274">
        <f t="shared" si="95"/>
        <v>54</v>
      </c>
      <c r="AP274">
        <f t="shared" si="96"/>
        <v>54</v>
      </c>
      <c r="AQ274">
        <f>INDEX(Sheet2!N$2:'Sheet2'!N$569,MATCH($A274,Sheet2!$A$2:'Sheet2'!$A$531,0))</f>
        <v>35.5</v>
      </c>
      <c r="AR274">
        <f t="shared" si="97"/>
        <v>71</v>
      </c>
      <c r="AS274">
        <f t="shared" si="100"/>
        <v>78</v>
      </c>
      <c r="AT274">
        <f t="shared" ca="1" si="98"/>
        <v>67</v>
      </c>
      <c r="AU274">
        <f t="shared" ca="1" si="101"/>
        <v>78</v>
      </c>
      <c r="AV274">
        <f t="shared" ca="1" si="102"/>
        <v>78</v>
      </c>
      <c r="AW274">
        <f t="shared" ca="1" si="103"/>
        <v>78</v>
      </c>
      <c r="AX274">
        <f t="shared" ca="1" si="104"/>
        <v>78</v>
      </c>
    </row>
    <row r="275" spans="1:50" x14ac:dyDescent="0.3">
      <c r="A275" t="s">
        <v>401</v>
      </c>
      <c r="B275">
        <v>4</v>
      </c>
      <c r="C275" t="s">
        <v>3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70</v>
      </c>
      <c r="P275">
        <v>70</v>
      </c>
      <c r="Q275">
        <v>55</v>
      </c>
      <c r="R275">
        <v>84</v>
      </c>
      <c r="S275">
        <v>57</v>
      </c>
      <c r="T275">
        <f>INDEX(Sheet1!C$2:'Sheet1'!C$569,MATCH($A275,Sheet1!$B$2:'Sheet1'!$B$569,0))</f>
        <v>1</v>
      </c>
      <c r="U275">
        <f>INDEX(Sheet1!D$2:'Sheet1'!D$569,MATCH($A275,Sheet1!$B$2:'Sheet1'!$B$569,0))</f>
        <v>2667600</v>
      </c>
      <c r="V275">
        <f>INDEX(Sheet2!C$2:'Sheet2'!C$569,MATCH($A275,Sheet2!$A$2:'Sheet2'!$A$531,0))</f>
        <v>21</v>
      </c>
      <c r="W275">
        <f>INDEX(Sheet2!G$2:'Sheet2'!G$569,MATCH($A275,Sheet2!$A$2:'Sheet2'!$A$531,0))</f>
        <v>6.9</v>
      </c>
      <c r="X275">
        <f>INDEX(Sheet2!M$2:'Sheet2'!M$569,MATCH($A275,Sheet2!$A$2:'Sheet2'!$A$531,0))</f>
        <v>0.7</v>
      </c>
      <c r="Y275">
        <f>ROUND(INDEX(Sheet2!Q$2:'Sheet2'!Q$569,MATCH($A275,Sheet2!$A$2:'Sheet2'!$A$531,0)),0)-1</f>
        <v>49</v>
      </c>
      <c r="Z275">
        <f>ROUND(INDEX(Sheet2!K$2:'Sheet2'!K$569,MATCH($A275,Sheet2!$A$2:'Sheet2'!$A$531,0)),0)</f>
        <v>29</v>
      </c>
      <c r="AA275">
        <f t="shared" si="84"/>
        <v>57</v>
      </c>
      <c r="AB275">
        <f>ROUND(INDEX(Sheet2!H$2:'Sheet2'!H$569,MATCH($A275,Sheet2!$A$2:'Sheet2'!$A$531,0)),0)</f>
        <v>2</v>
      </c>
      <c r="AC275">
        <f t="shared" si="85"/>
        <v>46</v>
      </c>
      <c r="AD275">
        <f t="shared" si="86"/>
        <v>58</v>
      </c>
      <c r="AE275">
        <f t="shared" si="87"/>
        <v>82</v>
      </c>
      <c r="AF275">
        <f t="shared" si="88"/>
        <v>-12</v>
      </c>
      <c r="AG275">
        <f t="shared" si="99"/>
        <v>-6</v>
      </c>
      <c r="AH275">
        <f t="shared" si="89"/>
        <v>-6</v>
      </c>
      <c r="AI275">
        <f t="shared" si="90"/>
        <v>-6</v>
      </c>
      <c r="AJ275">
        <f t="shared" si="91"/>
        <v>64</v>
      </c>
      <c r="AK275">
        <f t="shared" si="92"/>
        <v>76</v>
      </c>
      <c r="AL275">
        <f t="shared" ca="1" si="93"/>
        <v>49</v>
      </c>
      <c r="AM275">
        <f t="shared" ca="1" si="94"/>
        <v>-21</v>
      </c>
      <c r="AN275">
        <f>ROUND(INDEX(Sheet2!T$2:'Sheet2'!T$569,MATCH($A275,Sheet2!$A$2:'Sheet2'!$A$531,0)),0)</f>
        <v>2</v>
      </c>
      <c r="AO275">
        <f t="shared" si="95"/>
        <v>49</v>
      </c>
      <c r="AP275">
        <f t="shared" si="96"/>
        <v>49</v>
      </c>
      <c r="AQ275">
        <f>INDEX(Sheet2!N$2:'Sheet2'!N$569,MATCH($A275,Sheet2!$A$2:'Sheet2'!$A$531,0))</f>
        <v>0</v>
      </c>
      <c r="AR275">
        <f t="shared" si="97"/>
        <v>0</v>
      </c>
      <c r="AS275">
        <f t="shared" si="100"/>
        <v>7</v>
      </c>
      <c r="AT275">
        <f t="shared" ca="1" si="98"/>
        <v>55</v>
      </c>
      <c r="AU275">
        <f t="shared" ca="1" si="101"/>
        <v>7</v>
      </c>
      <c r="AV275">
        <f t="shared" ca="1" si="102"/>
        <v>7</v>
      </c>
      <c r="AW275">
        <f t="shared" ca="1" si="103"/>
        <v>7</v>
      </c>
      <c r="AX275">
        <f t="shared" ca="1" si="104"/>
        <v>40</v>
      </c>
    </row>
    <row r="276" spans="1:50" x14ac:dyDescent="0.3">
      <c r="A276" t="s">
        <v>294</v>
      </c>
      <c r="B276">
        <v>2</v>
      </c>
      <c r="C276" t="s">
        <v>3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78</v>
      </c>
      <c r="P276">
        <v>78</v>
      </c>
      <c r="Q276">
        <v>72</v>
      </c>
      <c r="R276">
        <v>67</v>
      </c>
      <c r="S276">
        <v>72</v>
      </c>
      <c r="T276">
        <f>INDEX(Sheet1!C$2:'Sheet1'!C$569,MATCH($A276,Sheet1!$B$2:'Sheet1'!$B$569,0))</f>
        <v>4</v>
      </c>
      <c r="U276">
        <f>INDEX(Sheet1!D$2:'Sheet1'!D$569,MATCH($A276,Sheet1!$B$2:'Sheet1'!$B$569,0))</f>
        <v>7362231.5</v>
      </c>
      <c r="V276">
        <f>INDEX(Sheet2!C$2:'Sheet2'!C$569,MATCH($A276,Sheet2!$A$2:'Sheet2'!$A$531,0))</f>
        <v>23</v>
      </c>
      <c r="W276">
        <f>INDEX(Sheet2!G$2:'Sheet2'!G$569,MATCH($A276,Sheet2!$A$2:'Sheet2'!$A$531,0))</f>
        <v>29.7</v>
      </c>
      <c r="X276">
        <f>INDEX(Sheet2!M$2:'Sheet2'!M$569,MATCH($A276,Sheet2!$A$2:'Sheet2'!$A$531,0))</f>
        <v>3.9</v>
      </c>
      <c r="Y276">
        <f>ROUND(INDEX(Sheet2!Q$2:'Sheet2'!Q$569,MATCH($A276,Sheet2!$A$2:'Sheet2'!$A$531,0)),0)-1</f>
        <v>62</v>
      </c>
      <c r="Z276">
        <f>ROUND(INDEX(Sheet2!K$2:'Sheet2'!K$569,MATCH($A276,Sheet2!$A$2:'Sheet2'!$A$531,0)),0)</f>
        <v>43</v>
      </c>
      <c r="AA276">
        <f t="shared" si="84"/>
        <v>73</v>
      </c>
      <c r="AB276">
        <f>ROUND(INDEX(Sheet2!H$2:'Sheet2'!H$569,MATCH($A276,Sheet2!$A$2:'Sheet2'!$A$531,0)),0)</f>
        <v>13</v>
      </c>
      <c r="AC276">
        <f t="shared" si="85"/>
        <v>78</v>
      </c>
      <c r="AD276">
        <f t="shared" si="86"/>
        <v>76</v>
      </c>
      <c r="AE276">
        <f t="shared" si="87"/>
        <v>80</v>
      </c>
      <c r="AF276">
        <f t="shared" si="88"/>
        <v>-2</v>
      </c>
      <c r="AG276">
        <f t="shared" si="99"/>
        <v>4</v>
      </c>
      <c r="AH276">
        <f t="shared" si="89"/>
        <v>4</v>
      </c>
      <c r="AI276">
        <f t="shared" si="90"/>
        <v>4</v>
      </c>
      <c r="AJ276">
        <f t="shared" si="91"/>
        <v>82</v>
      </c>
      <c r="AK276">
        <f t="shared" si="92"/>
        <v>74</v>
      </c>
      <c r="AL276">
        <f t="shared" ca="1" si="93"/>
        <v>79.333333333333329</v>
      </c>
      <c r="AM276">
        <f t="shared" ca="1" si="94"/>
        <v>1.3333333333333286</v>
      </c>
      <c r="AN276">
        <f>ROUND(INDEX(Sheet2!T$2:'Sheet2'!T$569,MATCH($A276,Sheet2!$A$2:'Sheet2'!$A$531,0)),0)</f>
        <v>5</v>
      </c>
      <c r="AO276">
        <f t="shared" si="95"/>
        <v>63</v>
      </c>
      <c r="AP276">
        <f t="shared" si="96"/>
        <v>63</v>
      </c>
      <c r="AQ276">
        <f>INDEX(Sheet2!N$2:'Sheet2'!N$569,MATCH($A276,Sheet2!$A$2:'Sheet2'!$A$531,0))</f>
        <v>37.5</v>
      </c>
      <c r="AR276">
        <f t="shared" si="97"/>
        <v>75</v>
      </c>
      <c r="AS276">
        <f t="shared" si="100"/>
        <v>82</v>
      </c>
      <c r="AT276">
        <f t="shared" ca="1" si="98"/>
        <v>72</v>
      </c>
      <c r="AU276">
        <f t="shared" ca="1" si="101"/>
        <v>82</v>
      </c>
      <c r="AV276">
        <f t="shared" ca="1" si="102"/>
        <v>82</v>
      </c>
      <c r="AW276">
        <f t="shared" ca="1" si="103"/>
        <v>82</v>
      </c>
      <c r="AX276">
        <f t="shared" ca="1" si="104"/>
        <v>82</v>
      </c>
    </row>
    <row r="277" spans="1:50" x14ac:dyDescent="0.3">
      <c r="A277" t="s">
        <v>441</v>
      </c>
      <c r="B277">
        <v>4</v>
      </c>
      <c r="C277" t="s">
        <v>3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85</v>
      </c>
      <c r="P277">
        <v>85</v>
      </c>
      <c r="Q277">
        <v>62</v>
      </c>
      <c r="R277">
        <v>92</v>
      </c>
      <c r="S277">
        <v>66</v>
      </c>
      <c r="T277">
        <f>INDEX(Sheet1!C$2:'Sheet1'!C$569,MATCH($A277,Sheet1!$B$2:'Sheet1'!$B$569,0))</f>
        <v>4</v>
      </c>
      <c r="U277">
        <f>INDEX(Sheet1!D$2:'Sheet1'!D$569,MATCH($A277,Sheet1!$B$2:'Sheet1'!$B$569,0))</f>
        <v>9777777.75</v>
      </c>
      <c r="V277">
        <f>INDEX(Sheet2!C$2:'Sheet2'!C$569,MATCH($A277,Sheet2!$A$2:'Sheet2'!$A$531,0))</f>
        <v>24</v>
      </c>
      <c r="W277">
        <f>INDEX(Sheet2!G$2:'Sheet2'!G$569,MATCH($A277,Sheet2!$A$2:'Sheet2'!$A$531,0))</f>
        <v>27.4</v>
      </c>
      <c r="X277">
        <f>INDEX(Sheet2!M$2:'Sheet2'!M$569,MATCH($A277,Sheet2!$A$2:'Sheet2'!$A$531,0))</f>
        <v>0.4</v>
      </c>
      <c r="Y277">
        <f>ROUND(INDEX(Sheet2!Q$2:'Sheet2'!Q$569,MATCH($A277,Sheet2!$A$2:'Sheet2'!$A$531,0)),0)-1</f>
        <v>76</v>
      </c>
      <c r="Z277">
        <f>ROUND(INDEX(Sheet2!K$2:'Sheet2'!K$569,MATCH($A277,Sheet2!$A$2:'Sheet2'!$A$531,0)),0)</f>
        <v>51</v>
      </c>
      <c r="AA277">
        <f t="shared" si="84"/>
        <v>82</v>
      </c>
      <c r="AB277">
        <f>ROUND(INDEX(Sheet2!H$2:'Sheet2'!H$569,MATCH($A277,Sheet2!$A$2:'Sheet2'!$A$531,0)),0)</f>
        <v>16</v>
      </c>
      <c r="AC277">
        <f t="shared" si="85"/>
        <v>87</v>
      </c>
      <c r="AD277">
        <f t="shared" si="86"/>
        <v>85</v>
      </c>
      <c r="AE277">
        <f t="shared" si="87"/>
        <v>85</v>
      </c>
      <c r="AF277">
        <f t="shared" si="88"/>
        <v>0</v>
      </c>
      <c r="AG277">
        <f t="shared" si="99"/>
        <v>6</v>
      </c>
      <c r="AH277">
        <f t="shared" si="89"/>
        <v>6</v>
      </c>
      <c r="AI277">
        <f t="shared" si="90"/>
        <v>6</v>
      </c>
      <c r="AJ277">
        <f t="shared" si="91"/>
        <v>91</v>
      </c>
      <c r="AK277">
        <f t="shared" si="92"/>
        <v>79</v>
      </c>
      <c r="AL277">
        <f t="shared" ca="1" si="93"/>
        <v>72.333333333333329</v>
      </c>
      <c r="AM277">
        <f t="shared" ca="1" si="94"/>
        <v>-12.666666666666671</v>
      </c>
      <c r="AN277">
        <f>ROUND(INDEX(Sheet2!T$2:'Sheet2'!T$569,MATCH($A277,Sheet2!$A$2:'Sheet2'!$A$531,0)),0)</f>
        <v>10</v>
      </c>
      <c r="AO277">
        <f t="shared" si="95"/>
        <v>85</v>
      </c>
      <c r="AP277">
        <f t="shared" si="96"/>
        <v>85</v>
      </c>
      <c r="AQ277">
        <f>INDEX(Sheet2!N$2:'Sheet2'!N$569,MATCH($A277,Sheet2!$A$2:'Sheet2'!$A$531,0))</f>
        <v>10.3</v>
      </c>
      <c r="AR277">
        <f t="shared" si="97"/>
        <v>20.6</v>
      </c>
      <c r="AS277">
        <f t="shared" si="100"/>
        <v>27.6</v>
      </c>
      <c r="AT277">
        <f t="shared" ca="1" si="98"/>
        <v>48</v>
      </c>
      <c r="AU277">
        <f t="shared" ca="1" si="101"/>
        <v>47</v>
      </c>
      <c r="AV277">
        <f t="shared" ca="1" si="102"/>
        <v>47</v>
      </c>
      <c r="AW277">
        <f t="shared" ca="1" si="103"/>
        <v>47</v>
      </c>
      <c r="AX277">
        <f t="shared" ca="1" si="104"/>
        <v>47</v>
      </c>
    </row>
    <row r="278" spans="1:50" x14ac:dyDescent="0.3">
      <c r="A278" t="s">
        <v>360</v>
      </c>
      <c r="B278">
        <v>1</v>
      </c>
      <c r="C278" t="s">
        <v>3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74</v>
      </c>
      <c r="P278">
        <v>74</v>
      </c>
      <c r="Q278">
        <v>74</v>
      </c>
      <c r="R278">
        <v>51</v>
      </c>
      <c r="S278">
        <v>74</v>
      </c>
      <c r="T278" t="e">
        <f>INDEX(Sheet1!C$2:'Sheet1'!C$569,MATCH($A278,Sheet1!$B$2:'Sheet1'!$B$569,0))</f>
        <v>#N/A</v>
      </c>
      <c r="U278" t="e">
        <f>INDEX(Sheet1!D$2:'Sheet1'!D$569,MATCH($A278,Sheet1!$B$2:'Sheet1'!$B$569,0))</f>
        <v>#N/A</v>
      </c>
      <c r="V278">
        <f>INDEX(Sheet2!C$2:'Sheet2'!C$569,MATCH($A278,Sheet2!$A$2:'Sheet2'!$A$531,0))</f>
        <v>26</v>
      </c>
      <c r="W278">
        <f>INDEX(Sheet2!G$2:'Sheet2'!G$569,MATCH($A278,Sheet2!$A$2:'Sheet2'!$A$531,0))</f>
        <v>21.9</v>
      </c>
      <c r="X278">
        <f>INDEX(Sheet2!M$2:'Sheet2'!M$569,MATCH($A278,Sheet2!$A$2:'Sheet2'!$A$531,0))</f>
        <v>1.9</v>
      </c>
      <c r="Y278">
        <f>ROUND(INDEX(Sheet2!Q$2:'Sheet2'!Q$569,MATCH($A278,Sheet2!$A$2:'Sheet2'!$A$531,0)),0)-1</f>
        <v>77</v>
      </c>
      <c r="Z278">
        <f>ROUND(INDEX(Sheet2!K$2:'Sheet2'!K$569,MATCH($A278,Sheet2!$A$2:'Sheet2'!$A$531,0)),0)</f>
        <v>46</v>
      </c>
      <c r="AA278">
        <f t="shared" si="84"/>
        <v>77</v>
      </c>
      <c r="AB278">
        <f>ROUND(INDEX(Sheet2!H$2:'Sheet2'!H$569,MATCH($A278,Sheet2!$A$2:'Sheet2'!$A$531,0)),0)</f>
        <v>10</v>
      </c>
      <c r="AC278">
        <f t="shared" si="85"/>
        <v>70</v>
      </c>
      <c r="AD278">
        <f t="shared" si="86"/>
        <v>74</v>
      </c>
      <c r="AE278">
        <f t="shared" si="87"/>
        <v>74</v>
      </c>
      <c r="AF278">
        <f t="shared" si="88"/>
        <v>0</v>
      </c>
      <c r="AG278">
        <f t="shared" si="99"/>
        <v>6</v>
      </c>
      <c r="AH278">
        <f t="shared" si="89"/>
        <v>6</v>
      </c>
      <c r="AI278">
        <f t="shared" si="90"/>
        <v>6</v>
      </c>
      <c r="AJ278">
        <f t="shared" si="91"/>
        <v>80</v>
      </c>
      <c r="AK278">
        <f t="shared" si="92"/>
        <v>68</v>
      </c>
      <c r="AL278">
        <f t="shared" ca="1" si="93"/>
        <v>82.333333333333329</v>
      </c>
      <c r="AM278">
        <f t="shared" ca="1" si="94"/>
        <v>8.3333333333333286</v>
      </c>
      <c r="AN278">
        <f>ROUND(INDEX(Sheet2!T$2:'Sheet2'!T$569,MATCH($A278,Sheet2!$A$2:'Sheet2'!$A$531,0)),0)</f>
        <v>3</v>
      </c>
      <c r="AO278">
        <f t="shared" si="95"/>
        <v>54</v>
      </c>
      <c r="AP278">
        <f t="shared" si="96"/>
        <v>54</v>
      </c>
      <c r="AQ278">
        <f>INDEX(Sheet2!N$2:'Sheet2'!N$569,MATCH($A278,Sheet2!$A$2:'Sheet2'!$A$531,0))</f>
        <v>47.2</v>
      </c>
      <c r="AR278">
        <f t="shared" si="97"/>
        <v>94.4</v>
      </c>
      <c r="AS278">
        <f t="shared" si="100"/>
        <v>101.4</v>
      </c>
      <c r="AT278">
        <f t="shared" ca="1" si="98"/>
        <v>74</v>
      </c>
      <c r="AU278">
        <f t="shared" ca="1" si="101"/>
        <v>101</v>
      </c>
      <c r="AV278">
        <f t="shared" ca="1" si="102"/>
        <v>99</v>
      </c>
      <c r="AW278">
        <f t="shared" ca="1" si="103"/>
        <v>99</v>
      </c>
      <c r="AX278">
        <f t="shared" ca="1" si="104"/>
        <v>99</v>
      </c>
    </row>
    <row r="279" spans="1:50" x14ac:dyDescent="0.3">
      <c r="A279" t="s">
        <v>154</v>
      </c>
      <c r="B279">
        <v>0</v>
      </c>
      <c r="C279" t="s">
        <v>3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65</v>
      </c>
      <c r="P279">
        <v>65</v>
      </c>
      <c r="Q279">
        <v>65</v>
      </c>
      <c r="R279">
        <v>48</v>
      </c>
      <c r="S279">
        <v>65</v>
      </c>
      <c r="T279" t="e">
        <f>INDEX(Sheet1!C$2:'Sheet1'!C$569,MATCH($A279,Sheet1!$B$2:'Sheet1'!$B$569,0))</f>
        <v>#N/A</v>
      </c>
      <c r="U279" t="e">
        <f>INDEX(Sheet1!D$2:'Sheet1'!D$569,MATCH($A279,Sheet1!$B$2:'Sheet1'!$B$569,0))</f>
        <v>#N/A</v>
      </c>
      <c r="V279">
        <f>INDEX(Sheet2!C$2:'Sheet2'!C$569,MATCH($A279,Sheet2!$A$2:'Sheet2'!$A$531,0))</f>
        <v>29</v>
      </c>
      <c r="W279">
        <f>INDEX(Sheet2!G$2:'Sheet2'!G$569,MATCH($A279,Sheet2!$A$2:'Sheet2'!$A$531,0))</f>
        <v>5.6</v>
      </c>
      <c r="X279">
        <f>INDEX(Sheet2!M$2:'Sheet2'!M$569,MATCH($A279,Sheet2!$A$2:'Sheet2'!$A$531,0))</f>
        <v>1</v>
      </c>
      <c r="Y279">
        <f>ROUND(INDEX(Sheet2!Q$2:'Sheet2'!Q$569,MATCH($A279,Sheet2!$A$2:'Sheet2'!$A$531,0)),0)-1</f>
        <v>99</v>
      </c>
      <c r="Z279">
        <f>ROUND(INDEX(Sheet2!K$2:'Sheet2'!K$569,MATCH($A279,Sheet2!$A$2:'Sheet2'!$A$531,0)),0)</f>
        <v>0</v>
      </c>
      <c r="AA279">
        <f t="shared" si="84"/>
        <v>22</v>
      </c>
      <c r="AB279">
        <f>ROUND(INDEX(Sheet2!H$2:'Sheet2'!H$569,MATCH($A279,Sheet2!$A$2:'Sheet2'!$A$531,0)),0)</f>
        <v>2</v>
      </c>
      <c r="AC279">
        <f t="shared" si="85"/>
        <v>46</v>
      </c>
      <c r="AD279">
        <f t="shared" si="86"/>
        <v>44</v>
      </c>
      <c r="AE279">
        <f t="shared" si="87"/>
        <v>86</v>
      </c>
      <c r="AF279">
        <f t="shared" si="88"/>
        <v>-21</v>
      </c>
      <c r="AG279">
        <f t="shared" si="99"/>
        <v>-15</v>
      </c>
      <c r="AH279">
        <f t="shared" si="89"/>
        <v>-15</v>
      </c>
      <c r="AI279">
        <f t="shared" si="90"/>
        <v>-12</v>
      </c>
      <c r="AJ279">
        <f t="shared" si="91"/>
        <v>53</v>
      </c>
      <c r="AK279">
        <f t="shared" si="92"/>
        <v>77</v>
      </c>
      <c r="AL279">
        <f t="shared" ca="1" si="93"/>
        <v>45.666666666666664</v>
      </c>
      <c r="AM279">
        <f t="shared" ca="1" si="94"/>
        <v>-19.333333333333336</v>
      </c>
      <c r="AN279">
        <f>ROUND(INDEX(Sheet2!T$2:'Sheet2'!T$569,MATCH($A279,Sheet2!$A$2:'Sheet2'!$A$531,0)),0)</f>
        <v>3</v>
      </c>
      <c r="AO279">
        <f t="shared" si="95"/>
        <v>54</v>
      </c>
      <c r="AP279">
        <f t="shared" si="96"/>
        <v>54</v>
      </c>
      <c r="AQ279">
        <f>INDEX(Sheet2!N$2:'Sheet2'!N$569,MATCH($A279,Sheet2!$A$2:'Sheet2'!$A$531,0))</f>
        <v>0</v>
      </c>
      <c r="AR279">
        <f t="shared" si="97"/>
        <v>0</v>
      </c>
      <c r="AS279">
        <f t="shared" si="100"/>
        <v>7</v>
      </c>
      <c r="AT279">
        <f t="shared" ca="1" si="98"/>
        <v>65</v>
      </c>
      <c r="AU279">
        <f t="shared" ca="1" si="101"/>
        <v>7</v>
      </c>
      <c r="AV279">
        <f t="shared" ca="1" si="102"/>
        <v>7</v>
      </c>
      <c r="AW279">
        <f t="shared" ca="1" si="103"/>
        <v>7</v>
      </c>
      <c r="AX279">
        <f t="shared" ca="1" si="104"/>
        <v>40</v>
      </c>
    </row>
    <row r="280" spans="1:50" x14ac:dyDescent="0.3">
      <c r="A280" t="s">
        <v>323</v>
      </c>
      <c r="B280">
        <v>4</v>
      </c>
      <c r="C280" t="s">
        <v>3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91</v>
      </c>
      <c r="P280">
        <v>91</v>
      </c>
      <c r="Q280">
        <v>65</v>
      </c>
      <c r="R280">
        <v>95</v>
      </c>
      <c r="S280">
        <v>70</v>
      </c>
      <c r="T280">
        <f>INDEX(Sheet1!C$2:'Sheet1'!C$569,MATCH($A280,Sheet1!$B$2:'Sheet1'!$B$569,0))</f>
        <v>5</v>
      </c>
      <c r="U280">
        <f>INDEX(Sheet1!D$2:'Sheet1'!D$569,MATCH($A280,Sheet1!$B$2:'Sheet1'!$B$569,0))</f>
        <v>32741887</v>
      </c>
      <c r="V280">
        <f>INDEX(Sheet2!C$2:'Sheet2'!C$569,MATCH($A280,Sheet2!$A$2:'Sheet2'!$A$531,0))</f>
        <v>23</v>
      </c>
      <c r="W280">
        <f>INDEX(Sheet2!G$2:'Sheet2'!G$569,MATCH($A280,Sheet2!$A$2:'Sheet2'!$A$531,0))</f>
        <v>33</v>
      </c>
      <c r="X280">
        <f>INDEX(Sheet2!M$2:'Sheet2'!M$569,MATCH($A280,Sheet2!$A$2:'Sheet2'!$A$531,0))</f>
        <v>4.5999999999999996</v>
      </c>
      <c r="Y280">
        <f>ROUND(INDEX(Sheet2!Q$2:'Sheet2'!Q$569,MATCH($A280,Sheet2!$A$2:'Sheet2'!$A$531,0)),0)-1</f>
        <v>83</v>
      </c>
      <c r="Z280">
        <f>ROUND(INDEX(Sheet2!K$2:'Sheet2'!K$569,MATCH($A280,Sheet2!$A$2:'Sheet2'!$A$531,0)),0)</f>
        <v>52</v>
      </c>
      <c r="AA280">
        <f t="shared" si="84"/>
        <v>84</v>
      </c>
      <c r="AB280">
        <f>ROUND(INDEX(Sheet2!H$2:'Sheet2'!H$569,MATCH($A280,Sheet2!$A$2:'Sheet2'!$A$531,0)),0)</f>
        <v>24</v>
      </c>
      <c r="AC280">
        <f t="shared" si="85"/>
        <v>111</v>
      </c>
      <c r="AD280">
        <f t="shared" si="86"/>
        <v>95</v>
      </c>
      <c r="AE280">
        <f t="shared" si="87"/>
        <v>87</v>
      </c>
      <c r="AF280">
        <f t="shared" si="88"/>
        <v>4</v>
      </c>
      <c r="AG280">
        <f t="shared" si="99"/>
        <v>10</v>
      </c>
      <c r="AH280">
        <f t="shared" si="89"/>
        <v>10</v>
      </c>
      <c r="AI280">
        <f t="shared" si="90"/>
        <v>10</v>
      </c>
      <c r="AJ280">
        <f t="shared" si="91"/>
        <v>99</v>
      </c>
      <c r="AK280">
        <f t="shared" si="92"/>
        <v>81</v>
      </c>
      <c r="AL280">
        <f t="shared" ca="1" si="93"/>
        <v>89.666666666666671</v>
      </c>
      <c r="AM280">
        <f t="shared" ca="1" si="94"/>
        <v>-1.3333333333333286</v>
      </c>
      <c r="AN280">
        <f>ROUND(INDEX(Sheet2!T$2:'Sheet2'!T$569,MATCH($A280,Sheet2!$A$2:'Sheet2'!$A$531,0)),0)</f>
        <v>12</v>
      </c>
      <c r="AO280">
        <f t="shared" si="95"/>
        <v>94</v>
      </c>
      <c r="AP280">
        <f t="shared" si="96"/>
        <v>94</v>
      </c>
      <c r="AQ280">
        <f>INDEX(Sheet2!N$2:'Sheet2'!N$569,MATCH($A280,Sheet2!$A$2:'Sheet2'!$A$531,0))</f>
        <v>40</v>
      </c>
      <c r="AR280">
        <f t="shared" si="97"/>
        <v>80</v>
      </c>
      <c r="AS280">
        <f t="shared" si="100"/>
        <v>87</v>
      </c>
      <c r="AT280">
        <f t="shared" ca="1" si="98"/>
        <v>65</v>
      </c>
      <c r="AU280">
        <f t="shared" ca="1" si="101"/>
        <v>87</v>
      </c>
      <c r="AV280">
        <f t="shared" ca="1" si="102"/>
        <v>87</v>
      </c>
      <c r="AW280">
        <f t="shared" ca="1" si="103"/>
        <v>87</v>
      </c>
      <c r="AX280">
        <f t="shared" ca="1" si="104"/>
        <v>87</v>
      </c>
    </row>
    <row r="281" spans="1:50" x14ac:dyDescent="0.3">
      <c r="A281" t="s">
        <v>503</v>
      </c>
      <c r="B281">
        <v>2</v>
      </c>
      <c r="C281" t="s">
        <v>513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95</v>
      </c>
      <c r="P281">
        <v>95</v>
      </c>
      <c r="Q281">
        <v>86</v>
      </c>
      <c r="R281">
        <v>73</v>
      </c>
      <c r="S281">
        <v>86</v>
      </c>
      <c r="T281">
        <f>INDEX(Sheet1!C$2:'Sheet1'!C$569,MATCH($A281,Sheet1!$B$2:'Sheet1'!$B$569,0))</f>
        <v>2</v>
      </c>
      <c r="U281">
        <f>INDEX(Sheet1!D$2:'Sheet1'!D$569,MATCH($A281,Sheet1!$B$2:'Sheet1'!$B$569,0))</f>
        <v>11557033.5</v>
      </c>
      <c r="V281">
        <f>INDEX(Sheet2!C$2:'Sheet2'!C$569,MATCH($A281,Sheet2!$A$2:'Sheet2'!$A$531,0))</f>
        <v>27</v>
      </c>
      <c r="W281">
        <f>INDEX(Sheet2!G$2:'Sheet2'!G$569,MATCH($A281,Sheet2!$A$2:'Sheet2'!$A$531,0))</f>
        <v>34</v>
      </c>
      <c r="X281">
        <f>INDEX(Sheet2!M$2:'Sheet2'!M$569,MATCH($A281,Sheet2!$A$2:'Sheet2'!$A$531,0))</f>
        <v>5</v>
      </c>
      <c r="Y281">
        <f>ROUND(INDEX(Sheet2!Q$2:'Sheet2'!Q$569,MATCH($A281,Sheet2!$A$2:'Sheet2'!$A$531,0)),0)-1</f>
        <v>84</v>
      </c>
      <c r="Z281">
        <f>ROUND(INDEX(Sheet2!K$2:'Sheet2'!K$569,MATCH($A281,Sheet2!$A$2:'Sheet2'!$A$531,0)),0)</f>
        <v>50</v>
      </c>
      <c r="AA281">
        <f t="shared" si="84"/>
        <v>81</v>
      </c>
      <c r="AB281">
        <f>ROUND(INDEX(Sheet2!H$2:'Sheet2'!H$569,MATCH($A281,Sheet2!$A$2:'Sheet2'!$A$531,0)),0)</f>
        <v>27</v>
      </c>
      <c r="AC281">
        <f t="shared" si="85"/>
        <v>120</v>
      </c>
      <c r="AD281">
        <f t="shared" si="86"/>
        <v>99</v>
      </c>
      <c r="AE281">
        <f t="shared" si="87"/>
        <v>91</v>
      </c>
      <c r="AF281">
        <f t="shared" si="88"/>
        <v>4</v>
      </c>
      <c r="AG281">
        <f t="shared" si="99"/>
        <v>10</v>
      </c>
      <c r="AH281">
        <f t="shared" si="89"/>
        <v>10</v>
      </c>
      <c r="AI281">
        <f t="shared" si="90"/>
        <v>10</v>
      </c>
      <c r="AJ281">
        <f t="shared" si="91"/>
        <v>99</v>
      </c>
      <c r="AK281">
        <f t="shared" si="92"/>
        <v>85</v>
      </c>
      <c r="AL281">
        <f t="shared" ca="1" si="93"/>
        <v>90.333333333333329</v>
      </c>
      <c r="AM281">
        <f t="shared" ca="1" si="94"/>
        <v>-4.6666666666666714</v>
      </c>
      <c r="AN281">
        <f>ROUND(INDEX(Sheet2!T$2:'Sheet2'!T$569,MATCH($A281,Sheet2!$A$2:'Sheet2'!$A$531,0)),0)</f>
        <v>7</v>
      </c>
      <c r="AO281">
        <f t="shared" si="95"/>
        <v>72</v>
      </c>
      <c r="AP281">
        <f t="shared" si="96"/>
        <v>72</v>
      </c>
      <c r="AQ281">
        <f>INDEX(Sheet2!N$2:'Sheet2'!N$569,MATCH($A281,Sheet2!$A$2:'Sheet2'!$A$531,0))</f>
        <v>37.1</v>
      </c>
      <c r="AR281">
        <f t="shared" si="97"/>
        <v>74.2</v>
      </c>
      <c r="AS281">
        <f t="shared" si="100"/>
        <v>81.2</v>
      </c>
      <c r="AT281">
        <f t="shared" ca="1" si="98"/>
        <v>86</v>
      </c>
      <c r="AU281">
        <f t="shared" ca="1" si="101"/>
        <v>81</v>
      </c>
      <c r="AV281">
        <f t="shared" ca="1" si="102"/>
        <v>81</v>
      </c>
      <c r="AW281">
        <f t="shared" ca="1" si="103"/>
        <v>81</v>
      </c>
      <c r="AX281">
        <f t="shared" ca="1" si="104"/>
        <v>81</v>
      </c>
    </row>
    <row r="282" spans="1:50" x14ac:dyDescent="0.3">
      <c r="A282" t="s">
        <v>324</v>
      </c>
      <c r="B282">
        <v>2</v>
      </c>
      <c r="C282" t="s">
        <v>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69</v>
      </c>
      <c r="P282">
        <v>69</v>
      </c>
      <c r="Q282">
        <v>64</v>
      </c>
      <c r="R282">
        <v>64</v>
      </c>
      <c r="S282">
        <v>64</v>
      </c>
      <c r="T282">
        <f>INDEX(Sheet1!C$2:'Sheet1'!C$569,MATCH($A282,Sheet1!$B$2:'Sheet1'!$B$569,0))</f>
        <v>3</v>
      </c>
      <c r="U282">
        <f>INDEX(Sheet1!D$2:'Sheet1'!D$569,MATCH($A282,Sheet1!$B$2:'Sheet1'!$B$569,0))</f>
        <v>751772</v>
      </c>
      <c r="V282">
        <f>INDEX(Sheet2!C$2:'Sheet2'!C$569,MATCH($A282,Sheet2!$A$2:'Sheet2'!$A$531,0))</f>
        <v>23</v>
      </c>
      <c r="W282">
        <f>INDEX(Sheet2!G$2:'Sheet2'!G$569,MATCH($A282,Sheet2!$A$2:'Sheet2'!$A$531,0))</f>
        <v>16.8</v>
      </c>
      <c r="X282">
        <f>INDEX(Sheet2!M$2:'Sheet2'!M$569,MATCH($A282,Sheet2!$A$2:'Sheet2'!$A$531,0))</f>
        <v>1.7</v>
      </c>
      <c r="Y282">
        <f>ROUND(INDEX(Sheet2!Q$2:'Sheet2'!Q$569,MATCH($A282,Sheet2!$A$2:'Sheet2'!$A$531,0)),0)-1</f>
        <v>63</v>
      </c>
      <c r="Z282">
        <f>ROUND(INDEX(Sheet2!K$2:'Sheet2'!K$569,MATCH($A282,Sheet2!$A$2:'Sheet2'!$A$531,0)),0)</f>
        <v>42</v>
      </c>
      <c r="AA282">
        <f t="shared" si="84"/>
        <v>72</v>
      </c>
      <c r="AB282">
        <f>ROUND(INDEX(Sheet2!H$2:'Sheet2'!H$569,MATCH($A282,Sheet2!$A$2:'Sheet2'!$A$531,0)),0)</f>
        <v>5</v>
      </c>
      <c r="AC282">
        <f t="shared" si="85"/>
        <v>55</v>
      </c>
      <c r="AD282">
        <f t="shared" si="86"/>
        <v>65</v>
      </c>
      <c r="AE282">
        <f t="shared" si="87"/>
        <v>73</v>
      </c>
      <c r="AF282">
        <f t="shared" si="88"/>
        <v>-4</v>
      </c>
      <c r="AG282">
        <f t="shared" si="99"/>
        <v>2</v>
      </c>
      <c r="AH282">
        <f t="shared" si="89"/>
        <v>2</v>
      </c>
      <c r="AI282">
        <f t="shared" si="90"/>
        <v>2</v>
      </c>
      <c r="AJ282">
        <f t="shared" si="91"/>
        <v>71</v>
      </c>
      <c r="AK282">
        <f t="shared" si="92"/>
        <v>67</v>
      </c>
      <c r="AL282">
        <f t="shared" ca="1" si="93"/>
        <v>65</v>
      </c>
      <c r="AM282">
        <f t="shared" ca="1" si="94"/>
        <v>-4</v>
      </c>
      <c r="AN282">
        <f>ROUND(INDEX(Sheet2!T$2:'Sheet2'!T$569,MATCH($A282,Sheet2!$A$2:'Sheet2'!$A$531,0)),0)</f>
        <v>3</v>
      </c>
      <c r="AO282">
        <f t="shared" si="95"/>
        <v>54</v>
      </c>
      <c r="AP282">
        <f t="shared" si="96"/>
        <v>54</v>
      </c>
      <c r="AQ282">
        <f>INDEX(Sheet2!N$2:'Sheet2'!N$569,MATCH($A282,Sheet2!$A$2:'Sheet2'!$A$531,0))</f>
        <v>25</v>
      </c>
      <c r="AR282">
        <f t="shared" si="97"/>
        <v>50</v>
      </c>
      <c r="AS282">
        <f t="shared" si="100"/>
        <v>57</v>
      </c>
      <c r="AT282">
        <f t="shared" ca="1" si="98"/>
        <v>64</v>
      </c>
      <c r="AU282">
        <f t="shared" ca="1" si="101"/>
        <v>57</v>
      </c>
      <c r="AV282">
        <f t="shared" ca="1" si="102"/>
        <v>57</v>
      </c>
      <c r="AW282">
        <f t="shared" ca="1" si="103"/>
        <v>57</v>
      </c>
      <c r="AX282">
        <f t="shared" ca="1" si="104"/>
        <v>57</v>
      </c>
    </row>
    <row r="283" spans="1:50" x14ac:dyDescent="0.3">
      <c r="A283" t="s">
        <v>295</v>
      </c>
      <c r="B283">
        <v>4</v>
      </c>
      <c r="C283" t="s">
        <v>3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79</v>
      </c>
      <c r="P283">
        <v>79</v>
      </c>
      <c r="Q283">
        <v>59</v>
      </c>
      <c r="R283">
        <v>89</v>
      </c>
      <c r="S283">
        <v>63</v>
      </c>
      <c r="T283">
        <f>INDEX(Sheet1!C$2:'Sheet1'!C$569,MATCH($A283,Sheet1!$B$2:'Sheet1'!$B$569,0))</f>
        <v>3</v>
      </c>
      <c r="U283">
        <f>INDEX(Sheet1!D$2:'Sheet1'!D$569,MATCH($A283,Sheet1!$B$2:'Sheet1'!$B$569,0))</f>
        <v>7935137.333333333</v>
      </c>
      <c r="V283">
        <f>INDEX(Sheet2!C$2:'Sheet2'!C$569,MATCH($A283,Sheet2!$A$2:'Sheet2'!$A$531,0))</f>
        <v>28</v>
      </c>
      <c r="W283">
        <f>INDEX(Sheet2!G$2:'Sheet2'!G$569,MATCH($A283,Sheet2!$A$2:'Sheet2'!$A$531,0))</f>
        <v>22.9</v>
      </c>
      <c r="X283">
        <f>INDEX(Sheet2!M$2:'Sheet2'!M$569,MATCH($A283,Sheet2!$A$2:'Sheet2'!$A$531,0))</f>
        <v>4</v>
      </c>
      <c r="Y283">
        <f>ROUND(INDEX(Sheet2!Q$2:'Sheet2'!Q$569,MATCH($A283,Sheet2!$A$2:'Sheet2'!$A$531,0)),0)-1</f>
        <v>81</v>
      </c>
      <c r="Z283">
        <f>ROUND(INDEX(Sheet2!K$2:'Sheet2'!K$569,MATCH($A283,Sheet2!$A$2:'Sheet2'!$A$531,0)),0)</f>
        <v>46</v>
      </c>
      <c r="AA283">
        <f t="shared" si="84"/>
        <v>77</v>
      </c>
      <c r="AB283">
        <f>ROUND(INDEX(Sheet2!H$2:'Sheet2'!H$569,MATCH($A283,Sheet2!$A$2:'Sheet2'!$A$531,0)),0)</f>
        <v>10</v>
      </c>
      <c r="AC283">
        <f t="shared" si="85"/>
        <v>70</v>
      </c>
      <c r="AD283">
        <f t="shared" si="86"/>
        <v>75</v>
      </c>
      <c r="AE283">
        <f t="shared" si="87"/>
        <v>83</v>
      </c>
      <c r="AF283">
        <f t="shared" si="88"/>
        <v>-4</v>
      </c>
      <c r="AG283">
        <f t="shared" si="99"/>
        <v>2</v>
      </c>
      <c r="AH283">
        <f t="shared" si="89"/>
        <v>2</v>
      </c>
      <c r="AI283">
        <f t="shared" si="90"/>
        <v>2</v>
      </c>
      <c r="AJ283">
        <f t="shared" si="91"/>
        <v>81</v>
      </c>
      <c r="AK283">
        <f t="shared" si="92"/>
        <v>77</v>
      </c>
      <c r="AL283">
        <f t="shared" ca="1" si="93"/>
        <v>78.666666666666671</v>
      </c>
      <c r="AM283">
        <f t="shared" ca="1" si="94"/>
        <v>-0.3333333333333286</v>
      </c>
      <c r="AN283">
        <f>ROUND(INDEX(Sheet2!T$2:'Sheet2'!T$569,MATCH($A283,Sheet2!$A$2:'Sheet2'!$A$531,0)),0)</f>
        <v>5</v>
      </c>
      <c r="AO283">
        <f t="shared" si="95"/>
        <v>63</v>
      </c>
      <c r="AP283">
        <f t="shared" si="96"/>
        <v>63</v>
      </c>
      <c r="AQ283">
        <f>INDEX(Sheet2!N$2:'Sheet2'!N$569,MATCH($A283,Sheet2!$A$2:'Sheet2'!$A$531,0))</f>
        <v>35.4</v>
      </c>
      <c r="AR283">
        <f t="shared" si="97"/>
        <v>70.8</v>
      </c>
      <c r="AS283">
        <f t="shared" si="100"/>
        <v>77.8</v>
      </c>
      <c r="AT283">
        <f t="shared" ca="1" si="98"/>
        <v>59</v>
      </c>
      <c r="AU283">
        <f t="shared" ca="1" si="101"/>
        <v>78</v>
      </c>
      <c r="AV283">
        <f t="shared" ca="1" si="102"/>
        <v>78</v>
      </c>
      <c r="AW283">
        <f t="shared" ca="1" si="103"/>
        <v>78</v>
      </c>
      <c r="AX283">
        <f t="shared" ca="1" si="104"/>
        <v>78</v>
      </c>
    </row>
    <row r="284" spans="1:50" x14ac:dyDescent="0.3">
      <c r="A284" t="s">
        <v>431</v>
      </c>
      <c r="B284">
        <v>2</v>
      </c>
      <c r="C284" t="s">
        <v>3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79</v>
      </c>
      <c r="P284">
        <v>79</v>
      </c>
      <c r="Q284">
        <v>73</v>
      </c>
      <c r="R284">
        <v>68</v>
      </c>
      <c r="S284">
        <v>73</v>
      </c>
      <c r="T284" t="e">
        <f>INDEX(Sheet1!C$2:'Sheet1'!C$569,MATCH($A284,Sheet1!$B$2:'Sheet1'!$B$569,0))</f>
        <v>#N/A</v>
      </c>
      <c r="U284" t="e">
        <f>INDEX(Sheet1!D$2:'Sheet1'!D$569,MATCH($A284,Sheet1!$B$2:'Sheet1'!$B$569,0))</f>
        <v>#N/A</v>
      </c>
      <c r="V284">
        <f>INDEX(Sheet2!C$2:'Sheet2'!C$569,MATCH($A284,Sheet2!$A$2:'Sheet2'!$A$531,0))</f>
        <v>23</v>
      </c>
      <c r="W284">
        <f>INDEX(Sheet2!G$2:'Sheet2'!G$569,MATCH($A284,Sheet2!$A$2:'Sheet2'!$A$531,0))</f>
        <v>28</v>
      </c>
      <c r="X284">
        <f>INDEX(Sheet2!M$2:'Sheet2'!M$569,MATCH($A284,Sheet2!$A$2:'Sheet2'!$A$531,0))</f>
        <v>4.9000000000000004</v>
      </c>
      <c r="Y284">
        <f>ROUND(INDEX(Sheet2!Q$2:'Sheet2'!Q$569,MATCH($A284,Sheet2!$A$2:'Sheet2'!$A$531,0)),0)-1</f>
        <v>77</v>
      </c>
      <c r="Z284">
        <f>ROUND(INDEX(Sheet2!K$2:'Sheet2'!K$569,MATCH($A284,Sheet2!$A$2:'Sheet2'!$A$531,0)),0)</f>
        <v>45</v>
      </c>
      <c r="AA284">
        <f t="shared" si="84"/>
        <v>75</v>
      </c>
      <c r="AB284">
        <f>ROUND(INDEX(Sheet2!H$2:'Sheet2'!H$569,MATCH($A284,Sheet2!$A$2:'Sheet2'!$A$531,0)),0)</f>
        <v>15</v>
      </c>
      <c r="AC284">
        <f t="shared" si="85"/>
        <v>84</v>
      </c>
      <c r="AD284">
        <f t="shared" si="86"/>
        <v>79</v>
      </c>
      <c r="AE284">
        <f t="shared" si="87"/>
        <v>79</v>
      </c>
      <c r="AF284">
        <f t="shared" si="88"/>
        <v>0</v>
      </c>
      <c r="AG284">
        <f t="shared" si="99"/>
        <v>6</v>
      </c>
      <c r="AH284">
        <f t="shared" si="89"/>
        <v>6</v>
      </c>
      <c r="AI284">
        <f t="shared" si="90"/>
        <v>6</v>
      </c>
      <c r="AJ284">
        <f t="shared" si="91"/>
        <v>85</v>
      </c>
      <c r="AK284">
        <f t="shared" si="92"/>
        <v>73</v>
      </c>
      <c r="AL284">
        <f t="shared" ca="1" si="93"/>
        <v>76.333333333333329</v>
      </c>
      <c r="AM284">
        <f t="shared" ca="1" si="94"/>
        <v>-2.6666666666666714</v>
      </c>
      <c r="AN284">
        <f>ROUND(INDEX(Sheet2!T$2:'Sheet2'!T$569,MATCH($A284,Sheet2!$A$2:'Sheet2'!$A$531,0)),0)</f>
        <v>5</v>
      </c>
      <c r="AO284">
        <f t="shared" si="95"/>
        <v>63</v>
      </c>
      <c r="AP284">
        <f t="shared" si="96"/>
        <v>63</v>
      </c>
      <c r="AQ284">
        <f>INDEX(Sheet2!N$2:'Sheet2'!N$569,MATCH($A284,Sheet2!$A$2:'Sheet2'!$A$531,0))</f>
        <v>32</v>
      </c>
      <c r="AR284">
        <f t="shared" si="97"/>
        <v>64</v>
      </c>
      <c r="AS284">
        <f t="shared" si="100"/>
        <v>71</v>
      </c>
      <c r="AT284">
        <f t="shared" ca="1" si="98"/>
        <v>73</v>
      </c>
      <c r="AU284">
        <f t="shared" ca="1" si="101"/>
        <v>71</v>
      </c>
      <c r="AV284">
        <f t="shared" ca="1" si="102"/>
        <v>71</v>
      </c>
      <c r="AW284">
        <f t="shared" ca="1" si="103"/>
        <v>71</v>
      </c>
      <c r="AX284">
        <f t="shared" ca="1" si="104"/>
        <v>71</v>
      </c>
    </row>
    <row r="285" spans="1:50" x14ac:dyDescent="0.3">
      <c r="A285" t="s">
        <v>65</v>
      </c>
      <c r="B285">
        <v>0</v>
      </c>
      <c r="C285" t="s">
        <v>3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88</v>
      </c>
      <c r="P285">
        <v>88</v>
      </c>
      <c r="Q285">
        <v>88</v>
      </c>
      <c r="R285">
        <v>56</v>
      </c>
      <c r="S285">
        <v>88</v>
      </c>
      <c r="T285">
        <f>INDEX(Sheet1!C$2:'Sheet1'!C$569,MATCH($A285,Sheet1!$B$2:'Sheet1'!$B$569,0))</f>
        <v>1</v>
      </c>
      <c r="U285">
        <f>INDEX(Sheet1!D$2:'Sheet1'!D$569,MATCH($A285,Sheet1!$B$2:'Sheet1'!$B$569,0))</f>
        <v>12000000</v>
      </c>
      <c r="V285">
        <f>INDEX(Sheet2!C$2:'Sheet2'!C$569,MATCH($A285,Sheet2!$A$2:'Sheet2'!$A$531,0))</f>
        <v>28</v>
      </c>
      <c r="W285">
        <f>INDEX(Sheet2!G$2:'Sheet2'!G$569,MATCH($A285,Sheet2!$A$2:'Sheet2'!$A$531,0))</f>
        <v>34.9</v>
      </c>
      <c r="X285">
        <f>INDEX(Sheet2!M$2:'Sheet2'!M$569,MATCH($A285,Sheet2!$A$2:'Sheet2'!$A$531,0))</f>
        <v>8.9</v>
      </c>
      <c r="Y285">
        <f>ROUND(INDEX(Sheet2!Q$2:'Sheet2'!Q$569,MATCH($A285,Sheet2!$A$2:'Sheet2'!$A$531,0)),0)-1</f>
        <v>83</v>
      </c>
      <c r="Z285">
        <f>ROUND(INDEX(Sheet2!K$2:'Sheet2'!K$569,MATCH($A285,Sheet2!$A$2:'Sheet2'!$A$531,0)),0)</f>
        <v>43</v>
      </c>
      <c r="AA285">
        <f t="shared" si="84"/>
        <v>73</v>
      </c>
      <c r="AB285">
        <f>ROUND(INDEX(Sheet2!H$2:'Sheet2'!H$569,MATCH($A285,Sheet2!$A$2:'Sheet2'!$A$531,0)),0)</f>
        <v>26</v>
      </c>
      <c r="AC285">
        <f t="shared" si="85"/>
        <v>117</v>
      </c>
      <c r="AD285">
        <f t="shared" si="86"/>
        <v>93</v>
      </c>
      <c r="AE285">
        <f t="shared" si="87"/>
        <v>83</v>
      </c>
      <c r="AF285">
        <f t="shared" si="88"/>
        <v>5</v>
      </c>
      <c r="AG285">
        <f t="shared" si="99"/>
        <v>11</v>
      </c>
      <c r="AH285">
        <f t="shared" si="89"/>
        <v>11</v>
      </c>
      <c r="AI285">
        <f t="shared" si="90"/>
        <v>11</v>
      </c>
      <c r="AJ285">
        <f t="shared" si="91"/>
        <v>99</v>
      </c>
      <c r="AK285">
        <f t="shared" si="92"/>
        <v>77</v>
      </c>
      <c r="AL285">
        <f t="shared" ca="1" si="93"/>
        <v>84.666666666666671</v>
      </c>
      <c r="AM285">
        <f t="shared" ca="1" si="94"/>
        <v>-3.3333333333333286</v>
      </c>
      <c r="AN285">
        <f>ROUND(INDEX(Sheet2!T$2:'Sheet2'!T$569,MATCH($A285,Sheet2!$A$2:'Sheet2'!$A$531,0)),0)</f>
        <v>4</v>
      </c>
      <c r="AO285">
        <f t="shared" si="95"/>
        <v>58</v>
      </c>
      <c r="AP285">
        <f t="shared" si="96"/>
        <v>58</v>
      </c>
      <c r="AQ285">
        <f>INDEX(Sheet2!N$2:'Sheet2'!N$569,MATCH($A285,Sheet2!$A$2:'Sheet2'!$A$531,0))</f>
        <v>35.6</v>
      </c>
      <c r="AR285">
        <f t="shared" si="97"/>
        <v>71.2</v>
      </c>
      <c r="AS285">
        <f t="shared" si="100"/>
        <v>78.2</v>
      </c>
      <c r="AT285">
        <f t="shared" ca="1" si="98"/>
        <v>88</v>
      </c>
      <c r="AU285">
        <f t="shared" ca="1" si="101"/>
        <v>78</v>
      </c>
      <c r="AV285">
        <f t="shared" ca="1" si="102"/>
        <v>78</v>
      </c>
      <c r="AW285">
        <f t="shared" ca="1" si="103"/>
        <v>78</v>
      </c>
      <c r="AX285">
        <f t="shared" ca="1" si="104"/>
        <v>78</v>
      </c>
    </row>
    <row r="286" spans="1:50" x14ac:dyDescent="0.3">
      <c r="A286" t="s">
        <v>202</v>
      </c>
      <c r="B286">
        <v>3</v>
      </c>
      <c r="C286" t="s">
        <v>3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78</v>
      </c>
      <c r="P286">
        <v>78</v>
      </c>
      <c r="Q286">
        <v>62</v>
      </c>
      <c r="R286">
        <v>84</v>
      </c>
      <c r="S286">
        <v>65</v>
      </c>
      <c r="T286">
        <f>INDEX(Sheet1!C$2:'Sheet1'!C$569,MATCH($A286,Sheet1!$B$2:'Sheet1'!$B$569,0))</f>
        <v>1</v>
      </c>
      <c r="U286">
        <f>INDEX(Sheet1!D$2:'Sheet1'!D$569,MATCH($A286,Sheet1!$B$2:'Sheet1'!$B$569,0))</f>
        <v>13764045</v>
      </c>
      <c r="V286">
        <f>INDEX(Sheet2!C$2:'Sheet2'!C$569,MATCH($A286,Sheet2!$A$2:'Sheet2'!$A$531,0))</f>
        <v>29</v>
      </c>
      <c r="W286">
        <f>INDEX(Sheet2!G$2:'Sheet2'!G$569,MATCH($A286,Sheet2!$A$2:'Sheet2'!$A$531,0))</f>
        <v>19.7</v>
      </c>
      <c r="X286">
        <f>INDEX(Sheet2!M$2:'Sheet2'!M$569,MATCH($A286,Sheet2!$A$2:'Sheet2'!$A$531,0))</f>
        <v>0.7</v>
      </c>
      <c r="Y286">
        <f>ROUND(INDEX(Sheet2!Q$2:'Sheet2'!Q$569,MATCH($A286,Sheet2!$A$2:'Sheet2'!$A$531,0)),0)-1</f>
        <v>64</v>
      </c>
      <c r="Z286">
        <f>ROUND(INDEX(Sheet2!K$2:'Sheet2'!K$569,MATCH($A286,Sheet2!$A$2:'Sheet2'!$A$531,0)),0)</f>
        <v>59</v>
      </c>
      <c r="AA286">
        <f t="shared" si="84"/>
        <v>92</v>
      </c>
      <c r="AB286">
        <f>ROUND(INDEX(Sheet2!H$2:'Sheet2'!H$569,MATCH($A286,Sheet2!$A$2:'Sheet2'!$A$531,0)),0)</f>
        <v>10</v>
      </c>
      <c r="AC286">
        <f t="shared" si="85"/>
        <v>70</v>
      </c>
      <c r="AD286">
        <f t="shared" si="86"/>
        <v>80</v>
      </c>
      <c r="AE286">
        <f t="shared" si="87"/>
        <v>76</v>
      </c>
      <c r="AF286">
        <f t="shared" si="88"/>
        <v>2</v>
      </c>
      <c r="AG286">
        <f t="shared" si="99"/>
        <v>8</v>
      </c>
      <c r="AH286">
        <f t="shared" si="89"/>
        <v>8</v>
      </c>
      <c r="AI286">
        <f t="shared" si="90"/>
        <v>8</v>
      </c>
      <c r="AJ286">
        <f t="shared" si="91"/>
        <v>86</v>
      </c>
      <c r="AK286">
        <f t="shared" si="92"/>
        <v>70</v>
      </c>
      <c r="AL286">
        <f t="shared" ca="1" si="93"/>
        <v>75.666666666666671</v>
      </c>
      <c r="AM286">
        <f t="shared" ca="1" si="94"/>
        <v>-2.3333333333333286</v>
      </c>
      <c r="AN286">
        <f>ROUND(INDEX(Sheet2!T$2:'Sheet2'!T$569,MATCH($A286,Sheet2!$A$2:'Sheet2'!$A$531,0)),0)</f>
        <v>7</v>
      </c>
      <c r="AO286">
        <f t="shared" si="95"/>
        <v>72</v>
      </c>
      <c r="AP286">
        <f t="shared" si="96"/>
        <v>72</v>
      </c>
      <c r="AQ286">
        <f>INDEX(Sheet2!N$2:'Sheet2'!N$569,MATCH($A286,Sheet2!$A$2:'Sheet2'!$A$531,0))</f>
        <v>32</v>
      </c>
      <c r="AR286">
        <f t="shared" si="97"/>
        <v>64</v>
      </c>
      <c r="AS286">
        <f t="shared" si="100"/>
        <v>71</v>
      </c>
      <c r="AT286">
        <f t="shared" ca="1" si="98"/>
        <v>62</v>
      </c>
      <c r="AU286">
        <f t="shared" ca="1" si="101"/>
        <v>71</v>
      </c>
      <c r="AV286">
        <f t="shared" ca="1" si="102"/>
        <v>71</v>
      </c>
      <c r="AW286">
        <f t="shared" ca="1" si="103"/>
        <v>71</v>
      </c>
      <c r="AX286">
        <f t="shared" ca="1" si="104"/>
        <v>71</v>
      </c>
    </row>
    <row r="287" spans="1:50" x14ac:dyDescent="0.3">
      <c r="A287" t="s">
        <v>342</v>
      </c>
      <c r="B287">
        <v>2</v>
      </c>
      <c r="C287" t="s">
        <v>3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66</v>
      </c>
      <c r="R287">
        <v>65</v>
      </c>
      <c r="S287">
        <v>66</v>
      </c>
      <c r="T287">
        <f>INDEX(Sheet1!C$2:'Sheet1'!C$569,MATCH($A287,Sheet1!$B$2:'Sheet1'!$B$569,0))</f>
        <v>2</v>
      </c>
      <c r="U287">
        <f>INDEX(Sheet1!D$2:'Sheet1'!D$569,MATCH($A287,Sheet1!$B$2:'Sheet1'!$B$569,0))</f>
        <v>419232</v>
      </c>
      <c r="V287">
        <f>INDEX(Sheet2!C$2:'Sheet2'!C$569,MATCH($A287,Sheet2!$A$2:'Sheet2'!$A$531,0))</f>
        <v>24</v>
      </c>
      <c r="W287">
        <f>INDEX(Sheet2!G$2:'Sheet2'!G$569,MATCH($A287,Sheet2!$A$2:'Sheet2'!$A$531,0))</f>
        <v>23.5</v>
      </c>
      <c r="X287">
        <f>INDEX(Sheet2!M$2:'Sheet2'!M$569,MATCH($A287,Sheet2!$A$2:'Sheet2'!$A$531,0))</f>
        <v>3.4</v>
      </c>
      <c r="Y287">
        <f>ROUND(INDEX(Sheet2!Q$2:'Sheet2'!Q$569,MATCH($A287,Sheet2!$A$2:'Sheet2'!$A$531,0)),0)-1</f>
        <v>67</v>
      </c>
      <c r="Z287">
        <f>ROUND(INDEX(Sheet2!K$2:'Sheet2'!K$569,MATCH($A287,Sheet2!$A$2:'Sheet2'!$A$531,0)),0)</f>
        <v>38</v>
      </c>
      <c r="AA287">
        <f t="shared" si="84"/>
        <v>67</v>
      </c>
      <c r="AB287">
        <f>ROUND(INDEX(Sheet2!H$2:'Sheet2'!H$569,MATCH($A287,Sheet2!$A$2:'Sheet2'!$A$531,0)),0)</f>
        <v>6</v>
      </c>
      <c r="AC287">
        <f t="shared" si="85"/>
        <v>58</v>
      </c>
      <c r="AD287">
        <f t="shared" si="86"/>
        <v>65</v>
      </c>
      <c r="AE287">
        <f t="shared" si="87"/>
        <v>77</v>
      </c>
      <c r="AF287">
        <f t="shared" si="88"/>
        <v>-6</v>
      </c>
      <c r="AG287">
        <f t="shared" si="99"/>
        <v>0</v>
      </c>
      <c r="AH287">
        <f t="shared" si="89"/>
        <v>0</v>
      </c>
      <c r="AI287">
        <f t="shared" si="90"/>
        <v>0</v>
      </c>
      <c r="AJ287">
        <f t="shared" si="91"/>
        <v>71</v>
      </c>
      <c r="AK287">
        <f t="shared" si="92"/>
        <v>71</v>
      </c>
      <c r="AL287">
        <f t="shared" ca="1" si="93"/>
        <v>72</v>
      </c>
      <c r="AM287">
        <f t="shared" ca="1" si="94"/>
        <v>1</v>
      </c>
      <c r="AN287">
        <f>ROUND(INDEX(Sheet2!T$2:'Sheet2'!T$569,MATCH($A287,Sheet2!$A$2:'Sheet2'!$A$531,0)),0)</f>
        <v>5</v>
      </c>
      <c r="AO287">
        <f t="shared" si="95"/>
        <v>63</v>
      </c>
      <c r="AP287">
        <f t="shared" si="96"/>
        <v>63</v>
      </c>
      <c r="AQ287">
        <f>INDEX(Sheet2!N$2:'Sheet2'!N$569,MATCH($A287,Sheet2!$A$2:'Sheet2'!$A$531,0))</f>
        <v>33.299999999999997</v>
      </c>
      <c r="AR287">
        <f t="shared" si="97"/>
        <v>66.599999999999994</v>
      </c>
      <c r="AS287">
        <f t="shared" si="100"/>
        <v>73.599999999999994</v>
      </c>
      <c r="AT287">
        <f t="shared" ca="1" si="98"/>
        <v>66</v>
      </c>
      <c r="AU287">
        <f t="shared" ca="1" si="101"/>
        <v>74</v>
      </c>
      <c r="AV287">
        <f t="shared" ca="1" si="102"/>
        <v>74</v>
      </c>
      <c r="AW287">
        <f t="shared" ca="1" si="103"/>
        <v>74</v>
      </c>
      <c r="AX287">
        <f t="shared" ca="1" si="104"/>
        <v>74</v>
      </c>
    </row>
    <row r="288" spans="1:50" x14ac:dyDescent="0.3">
      <c r="A288" t="s">
        <v>8</v>
      </c>
      <c r="B288">
        <v>1</v>
      </c>
      <c r="C288" t="s">
        <v>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76</v>
      </c>
      <c r="P288">
        <v>76</v>
      </c>
      <c r="Q288">
        <v>76</v>
      </c>
      <c r="R288">
        <v>52</v>
      </c>
      <c r="S288">
        <v>76</v>
      </c>
      <c r="T288">
        <f>INDEX(Sheet1!C$2:'Sheet1'!C$569,MATCH($A288,Sheet1!$B$2:'Sheet1'!$B$569,0))</f>
        <v>2</v>
      </c>
      <c r="U288">
        <f>INDEX(Sheet1!D$2:'Sheet1'!D$569,MATCH($A288,Sheet1!$B$2:'Sheet1'!$B$569,0))</f>
        <v>9044943.5</v>
      </c>
      <c r="V288">
        <f>INDEX(Sheet2!C$2:'Sheet2'!C$569,MATCH($A288,Sheet2!$A$2:'Sheet2'!$A$531,0))</f>
        <v>29</v>
      </c>
      <c r="W288">
        <f>INDEX(Sheet2!G$2:'Sheet2'!G$569,MATCH($A288,Sheet2!$A$2:'Sheet2'!$A$531,0))</f>
        <v>24.5</v>
      </c>
      <c r="X288">
        <f>INDEX(Sheet2!M$2:'Sheet2'!M$569,MATCH($A288,Sheet2!$A$2:'Sheet2'!$A$531,0))</f>
        <v>4.5</v>
      </c>
      <c r="Y288">
        <f>ROUND(INDEX(Sheet2!Q$2:'Sheet2'!Q$569,MATCH($A288,Sheet2!$A$2:'Sheet2'!$A$531,0)),0)-1</f>
        <v>72</v>
      </c>
      <c r="Z288">
        <f>ROUND(INDEX(Sheet2!K$2:'Sheet2'!K$569,MATCH($A288,Sheet2!$A$2:'Sheet2'!$A$531,0)),0)</f>
        <v>40</v>
      </c>
      <c r="AA288">
        <f t="shared" si="84"/>
        <v>70</v>
      </c>
      <c r="AB288">
        <f>ROUND(INDEX(Sheet2!H$2:'Sheet2'!H$569,MATCH($A288,Sheet2!$A$2:'Sheet2'!$A$531,0)),0)</f>
        <v>12</v>
      </c>
      <c r="AC288">
        <f t="shared" si="85"/>
        <v>75</v>
      </c>
      <c r="AD288">
        <f t="shared" si="86"/>
        <v>74</v>
      </c>
      <c r="AE288">
        <f t="shared" si="87"/>
        <v>78</v>
      </c>
      <c r="AF288">
        <f t="shared" si="88"/>
        <v>-2</v>
      </c>
      <c r="AG288">
        <f t="shared" si="99"/>
        <v>4</v>
      </c>
      <c r="AH288">
        <f t="shared" si="89"/>
        <v>4</v>
      </c>
      <c r="AI288">
        <f t="shared" si="90"/>
        <v>4</v>
      </c>
      <c r="AJ288">
        <f t="shared" si="91"/>
        <v>80</v>
      </c>
      <c r="AK288">
        <f t="shared" si="92"/>
        <v>72</v>
      </c>
      <c r="AL288">
        <f t="shared" ca="1" si="93"/>
        <v>74.333333333333329</v>
      </c>
      <c r="AM288">
        <f t="shared" ca="1" si="94"/>
        <v>-1.6666666666666714</v>
      </c>
      <c r="AN288">
        <f>ROUND(INDEX(Sheet2!T$2:'Sheet2'!T$569,MATCH($A288,Sheet2!$A$2:'Sheet2'!$A$531,0)),0)</f>
        <v>4</v>
      </c>
      <c r="AO288">
        <f t="shared" si="95"/>
        <v>58</v>
      </c>
      <c r="AP288">
        <f t="shared" si="96"/>
        <v>58</v>
      </c>
      <c r="AQ288">
        <f>INDEX(Sheet2!N$2:'Sheet2'!N$569,MATCH($A288,Sheet2!$A$2:'Sheet2'!$A$531,0))</f>
        <v>32</v>
      </c>
      <c r="AR288">
        <f t="shared" si="97"/>
        <v>64</v>
      </c>
      <c r="AS288">
        <f t="shared" si="100"/>
        <v>71</v>
      </c>
      <c r="AT288">
        <f t="shared" ca="1" si="98"/>
        <v>76</v>
      </c>
      <c r="AU288">
        <f t="shared" ca="1" si="101"/>
        <v>71</v>
      </c>
      <c r="AV288">
        <f t="shared" ca="1" si="102"/>
        <v>71</v>
      </c>
      <c r="AW288">
        <f t="shared" ca="1" si="103"/>
        <v>71</v>
      </c>
      <c r="AX288">
        <f t="shared" ca="1" si="104"/>
        <v>71</v>
      </c>
    </row>
    <row r="289" spans="1:50" x14ac:dyDescent="0.3">
      <c r="A289" t="s">
        <v>248</v>
      </c>
      <c r="B289">
        <v>1</v>
      </c>
      <c r="C289" t="s">
        <v>3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75</v>
      </c>
      <c r="P289">
        <v>75</v>
      </c>
      <c r="Q289">
        <v>75</v>
      </c>
      <c r="R289">
        <v>51</v>
      </c>
      <c r="S289">
        <v>75</v>
      </c>
      <c r="T289">
        <f>INDEX(Sheet1!C$2:'Sheet1'!C$569,MATCH($A289,Sheet1!$B$2:'Sheet1'!$B$569,0))</f>
        <v>1</v>
      </c>
      <c r="U289">
        <f>INDEX(Sheet1!D$2:'Sheet1'!D$569,MATCH($A289,Sheet1!$B$2:'Sheet1'!$B$569,0))</f>
        <v>12000000</v>
      </c>
      <c r="V289">
        <f>INDEX(Sheet2!C$2:'Sheet2'!C$569,MATCH($A289,Sheet2!$A$2:'Sheet2'!$A$531,0))</f>
        <v>26</v>
      </c>
      <c r="W289">
        <f>INDEX(Sheet2!G$2:'Sheet2'!G$569,MATCH($A289,Sheet2!$A$2:'Sheet2'!$A$531,0))</f>
        <v>24.8</v>
      </c>
      <c r="X289">
        <f>INDEX(Sheet2!M$2:'Sheet2'!M$569,MATCH($A289,Sheet2!$A$2:'Sheet2'!$A$531,0))</f>
        <v>5.3</v>
      </c>
      <c r="Y289">
        <f>ROUND(INDEX(Sheet2!Q$2:'Sheet2'!Q$569,MATCH($A289,Sheet2!$A$2:'Sheet2'!$A$531,0)),0)-1</f>
        <v>86</v>
      </c>
      <c r="Z289">
        <f>ROUND(INDEX(Sheet2!K$2:'Sheet2'!K$569,MATCH($A289,Sheet2!$A$2:'Sheet2'!$A$531,0)),0)</f>
        <v>43</v>
      </c>
      <c r="AA289">
        <f t="shared" si="84"/>
        <v>73</v>
      </c>
      <c r="AB289">
        <f>ROUND(INDEX(Sheet2!H$2:'Sheet2'!H$569,MATCH($A289,Sheet2!$A$2:'Sheet2'!$A$531,0)),0)</f>
        <v>11</v>
      </c>
      <c r="AC289">
        <f t="shared" si="85"/>
        <v>72</v>
      </c>
      <c r="AD289">
        <f t="shared" si="86"/>
        <v>73</v>
      </c>
      <c r="AE289">
        <f t="shared" si="87"/>
        <v>77</v>
      </c>
      <c r="AF289">
        <f t="shared" si="88"/>
        <v>-2</v>
      </c>
      <c r="AG289">
        <f t="shared" si="99"/>
        <v>4</v>
      </c>
      <c r="AH289">
        <f t="shared" si="89"/>
        <v>4</v>
      </c>
      <c r="AI289">
        <f t="shared" si="90"/>
        <v>4</v>
      </c>
      <c r="AJ289">
        <f t="shared" si="91"/>
        <v>79</v>
      </c>
      <c r="AK289">
        <f t="shared" si="92"/>
        <v>71</v>
      </c>
      <c r="AL289">
        <f t="shared" ca="1" si="93"/>
        <v>75.333333333333329</v>
      </c>
      <c r="AM289">
        <f t="shared" ca="1" si="94"/>
        <v>0.3333333333333286</v>
      </c>
      <c r="AN289">
        <f>ROUND(INDEX(Sheet2!T$2:'Sheet2'!T$569,MATCH($A289,Sheet2!$A$2:'Sheet2'!$A$531,0)),0)</f>
        <v>3</v>
      </c>
      <c r="AO289">
        <f t="shared" si="95"/>
        <v>54</v>
      </c>
      <c r="AP289">
        <f t="shared" si="96"/>
        <v>54</v>
      </c>
      <c r="AQ289">
        <f>INDEX(Sheet2!N$2:'Sheet2'!N$569,MATCH($A289,Sheet2!$A$2:'Sheet2'!$A$531,0))</f>
        <v>34.700000000000003</v>
      </c>
      <c r="AR289">
        <f t="shared" si="97"/>
        <v>69.400000000000006</v>
      </c>
      <c r="AS289">
        <f t="shared" si="100"/>
        <v>76.400000000000006</v>
      </c>
      <c r="AT289">
        <f t="shared" ca="1" si="98"/>
        <v>75</v>
      </c>
      <c r="AU289">
        <f t="shared" ca="1" si="101"/>
        <v>76</v>
      </c>
      <c r="AV289">
        <f t="shared" ca="1" si="102"/>
        <v>76</v>
      </c>
      <c r="AW289">
        <f t="shared" ca="1" si="103"/>
        <v>76</v>
      </c>
      <c r="AX289">
        <f t="shared" ca="1" si="104"/>
        <v>76</v>
      </c>
    </row>
    <row r="290" spans="1:50" x14ac:dyDescent="0.3">
      <c r="A290" t="s">
        <v>181</v>
      </c>
      <c r="B290">
        <v>2</v>
      </c>
      <c r="C290" t="s">
        <v>193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95</v>
      </c>
      <c r="P290">
        <v>95</v>
      </c>
      <c r="Q290">
        <v>86</v>
      </c>
      <c r="R290">
        <v>73</v>
      </c>
      <c r="S290">
        <v>86</v>
      </c>
      <c r="T290">
        <f>INDEX(Sheet1!C$2:'Sheet1'!C$569,MATCH($A290,Sheet1!$B$2:'Sheet1'!$B$569,0))</f>
        <v>2</v>
      </c>
      <c r="U290">
        <f>INDEX(Sheet1!D$2:'Sheet1'!D$569,MATCH($A290,Sheet1!$B$2:'Sheet1'!$B$569,0))</f>
        <v>15000000</v>
      </c>
      <c r="V290">
        <f>INDEX(Sheet2!C$2:'Sheet2'!C$569,MATCH($A290,Sheet2!$A$2:'Sheet2'!$A$531,0))</f>
        <v>30</v>
      </c>
      <c r="W290">
        <f>INDEX(Sheet2!G$2:'Sheet2'!G$569,MATCH($A290,Sheet2!$A$2:'Sheet2'!$A$531,0))</f>
        <v>34.6</v>
      </c>
      <c r="X290">
        <f>INDEX(Sheet2!M$2:'Sheet2'!M$569,MATCH($A290,Sheet2!$A$2:'Sheet2'!$A$531,0))</f>
        <v>5</v>
      </c>
      <c r="Y290">
        <f>ROUND(INDEX(Sheet2!Q$2:'Sheet2'!Q$569,MATCH($A290,Sheet2!$A$2:'Sheet2'!$A$531,0)),0)-1</f>
        <v>88</v>
      </c>
      <c r="Z290">
        <f>ROUND(INDEX(Sheet2!K$2:'Sheet2'!K$569,MATCH($A290,Sheet2!$A$2:'Sheet2'!$A$531,0)),0)</f>
        <v>52</v>
      </c>
      <c r="AA290">
        <f t="shared" si="84"/>
        <v>84</v>
      </c>
      <c r="AB290">
        <f>ROUND(INDEX(Sheet2!H$2:'Sheet2'!H$569,MATCH($A290,Sheet2!$A$2:'Sheet2'!$A$531,0)),0)</f>
        <v>26</v>
      </c>
      <c r="AC290">
        <f t="shared" si="85"/>
        <v>117</v>
      </c>
      <c r="AD290">
        <f t="shared" si="86"/>
        <v>99</v>
      </c>
      <c r="AE290">
        <f t="shared" si="87"/>
        <v>91</v>
      </c>
      <c r="AF290">
        <f t="shared" si="88"/>
        <v>4</v>
      </c>
      <c r="AG290">
        <f t="shared" si="99"/>
        <v>10</v>
      </c>
      <c r="AH290">
        <f t="shared" si="89"/>
        <v>10</v>
      </c>
      <c r="AI290">
        <f t="shared" si="90"/>
        <v>10</v>
      </c>
      <c r="AJ290">
        <f t="shared" si="91"/>
        <v>99</v>
      </c>
      <c r="AK290">
        <f t="shared" si="92"/>
        <v>85</v>
      </c>
      <c r="AL290">
        <f t="shared" ca="1" si="93"/>
        <v>89.333333333333329</v>
      </c>
      <c r="AM290">
        <f t="shared" ca="1" si="94"/>
        <v>-5.6666666666666714</v>
      </c>
      <c r="AN290">
        <f>ROUND(INDEX(Sheet2!T$2:'Sheet2'!T$569,MATCH($A290,Sheet2!$A$2:'Sheet2'!$A$531,0)),0)</f>
        <v>6</v>
      </c>
      <c r="AO290">
        <f t="shared" si="95"/>
        <v>67</v>
      </c>
      <c r="AP290">
        <f t="shared" si="96"/>
        <v>67</v>
      </c>
      <c r="AQ290">
        <f>INDEX(Sheet2!N$2:'Sheet2'!N$569,MATCH($A290,Sheet2!$A$2:'Sheet2'!$A$531,0))</f>
        <v>35.299999999999997</v>
      </c>
      <c r="AR290">
        <f t="shared" si="97"/>
        <v>70.599999999999994</v>
      </c>
      <c r="AS290">
        <f t="shared" si="100"/>
        <v>77.599999999999994</v>
      </c>
      <c r="AT290">
        <f t="shared" ca="1" si="98"/>
        <v>86</v>
      </c>
      <c r="AU290">
        <f t="shared" ca="1" si="101"/>
        <v>78</v>
      </c>
      <c r="AV290">
        <f t="shared" ca="1" si="102"/>
        <v>78</v>
      </c>
      <c r="AW290">
        <f t="shared" ca="1" si="103"/>
        <v>78</v>
      </c>
      <c r="AX290">
        <f t="shared" ca="1" si="104"/>
        <v>78</v>
      </c>
    </row>
    <row r="291" spans="1:50" x14ac:dyDescent="0.3">
      <c r="A291" t="s">
        <v>25</v>
      </c>
      <c r="B291">
        <v>1</v>
      </c>
      <c r="C291" t="s">
        <v>3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74</v>
      </c>
      <c r="P291">
        <v>74</v>
      </c>
      <c r="Q291">
        <v>74</v>
      </c>
      <c r="R291">
        <v>51</v>
      </c>
      <c r="S291">
        <v>74</v>
      </c>
      <c r="T291">
        <f>INDEX(Sheet1!C$2:'Sheet1'!C$569,MATCH($A291,Sheet1!$B$2:'Sheet1'!$B$569,0))</f>
        <v>4</v>
      </c>
      <c r="U291">
        <f>INDEX(Sheet1!D$2:'Sheet1'!D$569,MATCH($A291,Sheet1!$B$2:'Sheet1'!$B$569,0))</f>
        <v>1221810</v>
      </c>
      <c r="V291">
        <f>INDEX(Sheet2!C$2:'Sheet2'!C$569,MATCH($A291,Sheet2!$A$2:'Sheet2'!$A$531,0))</f>
        <v>20</v>
      </c>
      <c r="W291">
        <f>INDEX(Sheet2!G$2:'Sheet2'!G$569,MATCH($A291,Sheet2!$A$2:'Sheet2'!$A$531,0))</f>
        <v>27.3</v>
      </c>
      <c r="X291">
        <f>INDEX(Sheet2!M$2:'Sheet2'!M$569,MATCH($A291,Sheet2!$A$2:'Sheet2'!$A$531,0))</f>
        <v>4.7</v>
      </c>
      <c r="Y291">
        <f>ROUND(INDEX(Sheet2!Q$2:'Sheet2'!Q$569,MATCH($A291,Sheet2!$A$2:'Sheet2'!$A$531,0)),0)-1</f>
        <v>72</v>
      </c>
      <c r="Z291">
        <f>ROUND(INDEX(Sheet2!K$2:'Sheet2'!K$569,MATCH($A291,Sheet2!$A$2:'Sheet2'!$A$531,0)),0)</f>
        <v>42</v>
      </c>
      <c r="AA291">
        <f t="shared" si="84"/>
        <v>72</v>
      </c>
      <c r="AB291">
        <f>ROUND(INDEX(Sheet2!H$2:'Sheet2'!H$569,MATCH($A291,Sheet2!$A$2:'Sheet2'!$A$531,0)),0)</f>
        <v>10</v>
      </c>
      <c r="AC291">
        <f t="shared" si="85"/>
        <v>70</v>
      </c>
      <c r="AD291">
        <f t="shared" si="86"/>
        <v>72</v>
      </c>
      <c r="AE291">
        <f t="shared" si="87"/>
        <v>76</v>
      </c>
      <c r="AF291">
        <f t="shared" si="88"/>
        <v>-2</v>
      </c>
      <c r="AG291">
        <f t="shared" si="99"/>
        <v>4</v>
      </c>
      <c r="AH291">
        <f t="shared" si="89"/>
        <v>4</v>
      </c>
      <c r="AI291">
        <f t="shared" si="90"/>
        <v>4</v>
      </c>
      <c r="AJ291">
        <f t="shared" si="91"/>
        <v>78</v>
      </c>
      <c r="AK291">
        <f t="shared" si="92"/>
        <v>70</v>
      </c>
      <c r="AL291">
        <f t="shared" ca="1" si="93"/>
        <v>77.333333333333329</v>
      </c>
      <c r="AM291">
        <f t="shared" ca="1" si="94"/>
        <v>3.3333333333333286</v>
      </c>
      <c r="AN291">
        <f>ROUND(INDEX(Sheet2!T$2:'Sheet2'!T$569,MATCH($A291,Sheet2!$A$2:'Sheet2'!$A$531,0)),0)</f>
        <v>3</v>
      </c>
      <c r="AO291">
        <f t="shared" si="95"/>
        <v>54</v>
      </c>
      <c r="AP291">
        <f t="shared" si="96"/>
        <v>54</v>
      </c>
      <c r="AQ291">
        <f>INDEX(Sheet2!N$2:'Sheet2'!N$569,MATCH($A291,Sheet2!$A$2:'Sheet2'!$A$531,0))</f>
        <v>38.5</v>
      </c>
      <c r="AR291">
        <f t="shared" si="97"/>
        <v>77</v>
      </c>
      <c r="AS291">
        <f t="shared" si="100"/>
        <v>84</v>
      </c>
      <c r="AT291">
        <f t="shared" ca="1" si="98"/>
        <v>74</v>
      </c>
      <c r="AU291">
        <f t="shared" ca="1" si="101"/>
        <v>84</v>
      </c>
      <c r="AV291">
        <f t="shared" ca="1" si="102"/>
        <v>84</v>
      </c>
      <c r="AW291">
        <f t="shared" ca="1" si="103"/>
        <v>84</v>
      </c>
      <c r="AX291">
        <f t="shared" ca="1" si="104"/>
        <v>84</v>
      </c>
    </row>
    <row r="292" spans="1:50" x14ac:dyDescent="0.3">
      <c r="A292" t="s">
        <v>353</v>
      </c>
      <c r="B292">
        <v>2</v>
      </c>
      <c r="C292" t="s">
        <v>3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74</v>
      </c>
      <c r="P292">
        <v>74</v>
      </c>
      <c r="Q292">
        <v>68</v>
      </c>
      <c r="R292">
        <v>66</v>
      </c>
      <c r="S292">
        <v>68</v>
      </c>
      <c r="T292">
        <f>INDEX(Sheet1!C$2:'Sheet1'!C$569,MATCH($A292,Sheet1!$B$2:'Sheet1'!$B$569,0))</f>
        <v>4</v>
      </c>
      <c r="U292">
        <f>INDEX(Sheet1!D$2:'Sheet1'!D$569,MATCH($A292,Sheet1!$B$2:'Sheet1'!$B$569,0))</f>
        <v>2030010</v>
      </c>
      <c r="V292">
        <f>INDEX(Sheet2!C$2:'Sheet2'!C$569,MATCH($A292,Sheet2!$A$2:'Sheet2'!$A$531,0))</f>
        <v>19</v>
      </c>
      <c r="W292">
        <f>INDEX(Sheet2!G$2:'Sheet2'!G$569,MATCH($A292,Sheet2!$A$2:'Sheet2'!$A$531,0))</f>
        <v>28.8</v>
      </c>
      <c r="X292">
        <f>INDEX(Sheet2!M$2:'Sheet2'!M$569,MATCH($A292,Sheet2!$A$2:'Sheet2'!$A$531,0))</f>
        <v>4.9000000000000004</v>
      </c>
      <c r="Y292">
        <f>ROUND(INDEX(Sheet2!Q$2:'Sheet2'!Q$569,MATCH($A292,Sheet2!$A$2:'Sheet2'!$A$531,0)),0)-1</f>
        <v>71</v>
      </c>
      <c r="Z292">
        <f>ROUND(INDEX(Sheet2!K$2:'Sheet2'!K$569,MATCH($A292,Sheet2!$A$2:'Sheet2'!$A$531,0)),0)</f>
        <v>37</v>
      </c>
      <c r="AA292">
        <f t="shared" si="84"/>
        <v>66</v>
      </c>
      <c r="AB292">
        <f>ROUND(INDEX(Sheet2!H$2:'Sheet2'!H$569,MATCH($A292,Sheet2!$A$2:'Sheet2'!$A$531,0)),0)</f>
        <v>13</v>
      </c>
      <c r="AC292">
        <f t="shared" si="85"/>
        <v>78</v>
      </c>
      <c r="AD292">
        <f t="shared" si="86"/>
        <v>73</v>
      </c>
      <c r="AE292">
        <f t="shared" si="87"/>
        <v>75</v>
      </c>
      <c r="AF292">
        <f t="shared" si="88"/>
        <v>-1</v>
      </c>
      <c r="AG292">
        <f t="shared" si="99"/>
        <v>5</v>
      </c>
      <c r="AH292">
        <f t="shared" si="89"/>
        <v>5</v>
      </c>
      <c r="AI292">
        <f t="shared" si="90"/>
        <v>5</v>
      </c>
      <c r="AJ292">
        <f t="shared" si="91"/>
        <v>79</v>
      </c>
      <c r="AK292">
        <f t="shared" si="92"/>
        <v>69</v>
      </c>
      <c r="AL292">
        <f t="shared" ca="1" si="93"/>
        <v>74.666666666666671</v>
      </c>
      <c r="AM292">
        <f t="shared" ca="1" si="94"/>
        <v>0.6666666666666714</v>
      </c>
      <c r="AN292">
        <f>ROUND(INDEX(Sheet2!T$2:'Sheet2'!T$569,MATCH($A292,Sheet2!$A$2:'Sheet2'!$A$531,0)),0)</f>
        <v>5</v>
      </c>
      <c r="AO292">
        <f t="shared" si="95"/>
        <v>63</v>
      </c>
      <c r="AP292">
        <f t="shared" si="96"/>
        <v>63</v>
      </c>
      <c r="AQ292">
        <f>INDEX(Sheet2!N$2:'Sheet2'!N$569,MATCH($A292,Sheet2!$A$2:'Sheet2'!$A$531,0))</f>
        <v>34.299999999999997</v>
      </c>
      <c r="AR292">
        <f t="shared" si="97"/>
        <v>68.599999999999994</v>
      </c>
      <c r="AS292">
        <f t="shared" si="100"/>
        <v>75.599999999999994</v>
      </c>
      <c r="AT292">
        <f t="shared" ca="1" si="98"/>
        <v>68</v>
      </c>
      <c r="AU292">
        <f t="shared" ca="1" si="101"/>
        <v>76</v>
      </c>
      <c r="AV292">
        <f t="shared" ca="1" si="102"/>
        <v>76</v>
      </c>
      <c r="AW292">
        <f t="shared" ca="1" si="103"/>
        <v>76</v>
      </c>
      <c r="AX292">
        <f t="shared" ca="1" si="104"/>
        <v>76</v>
      </c>
    </row>
    <row r="293" spans="1:50" x14ac:dyDescent="0.3">
      <c r="A293" t="s">
        <v>105</v>
      </c>
      <c r="B293">
        <v>3</v>
      </c>
      <c r="C293" t="s">
        <v>3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85</v>
      </c>
      <c r="P293">
        <v>85</v>
      </c>
      <c r="Q293">
        <v>66</v>
      </c>
      <c r="R293">
        <v>87</v>
      </c>
      <c r="S293">
        <v>70</v>
      </c>
      <c r="T293">
        <f>INDEX(Sheet1!C$2:'Sheet1'!C$569,MATCH($A293,Sheet1!$B$2:'Sheet1'!$B$569,0))</f>
        <v>5</v>
      </c>
      <c r="U293">
        <f>INDEX(Sheet1!D$2:'Sheet1'!D$569,MATCH($A293,Sheet1!$B$2:'Sheet1'!$B$569,0))</f>
        <v>28903805</v>
      </c>
      <c r="V293">
        <f>INDEX(Sheet2!C$2:'Sheet2'!C$569,MATCH($A293,Sheet2!$A$2:'Sheet2'!$A$531,0))</f>
        <v>30</v>
      </c>
      <c r="W293">
        <f>INDEX(Sheet2!G$2:'Sheet2'!G$569,MATCH($A293,Sheet2!$A$2:'Sheet2'!$A$531,0))</f>
        <v>27.2</v>
      </c>
      <c r="X293">
        <f>INDEX(Sheet2!M$2:'Sheet2'!M$569,MATCH($A293,Sheet2!$A$2:'Sheet2'!$A$531,0))</f>
        <v>6.7</v>
      </c>
      <c r="Y293">
        <f>ROUND(INDEX(Sheet2!Q$2:'Sheet2'!Q$569,MATCH($A293,Sheet2!$A$2:'Sheet2'!$A$531,0)),0)-1</f>
        <v>89</v>
      </c>
      <c r="Z293">
        <f>ROUND(INDEX(Sheet2!K$2:'Sheet2'!K$569,MATCH($A293,Sheet2!$A$2:'Sheet2'!$A$531,0)),0)</f>
        <v>39</v>
      </c>
      <c r="AA293">
        <f t="shared" si="84"/>
        <v>68</v>
      </c>
      <c r="AB293">
        <f>ROUND(INDEX(Sheet2!H$2:'Sheet2'!H$569,MATCH($A293,Sheet2!$A$2:'Sheet2'!$A$531,0)),0)</f>
        <v>17</v>
      </c>
      <c r="AC293">
        <f t="shared" si="85"/>
        <v>90</v>
      </c>
      <c r="AD293">
        <f t="shared" si="86"/>
        <v>81</v>
      </c>
      <c r="AE293">
        <f t="shared" si="87"/>
        <v>89</v>
      </c>
      <c r="AF293">
        <f t="shared" si="88"/>
        <v>-4</v>
      </c>
      <c r="AG293">
        <f t="shared" si="99"/>
        <v>2</v>
      </c>
      <c r="AH293">
        <f t="shared" si="89"/>
        <v>2</v>
      </c>
      <c r="AI293">
        <f t="shared" si="90"/>
        <v>2</v>
      </c>
      <c r="AJ293">
        <f t="shared" si="91"/>
        <v>87</v>
      </c>
      <c r="AK293">
        <f t="shared" si="92"/>
        <v>83</v>
      </c>
      <c r="AL293">
        <f t="shared" ca="1" si="93"/>
        <v>83</v>
      </c>
      <c r="AM293">
        <f t="shared" ca="1" si="94"/>
        <v>-2</v>
      </c>
      <c r="AN293">
        <f>ROUND(INDEX(Sheet2!T$2:'Sheet2'!T$569,MATCH($A293,Sheet2!$A$2:'Sheet2'!$A$531,0)),0)</f>
        <v>11</v>
      </c>
      <c r="AO293">
        <f t="shared" si="95"/>
        <v>90</v>
      </c>
      <c r="AP293">
        <f t="shared" si="96"/>
        <v>90</v>
      </c>
      <c r="AQ293">
        <f>INDEX(Sheet2!N$2:'Sheet2'!N$569,MATCH($A293,Sheet2!$A$2:'Sheet2'!$A$531,0))</f>
        <v>36.1</v>
      </c>
      <c r="AR293">
        <f t="shared" si="97"/>
        <v>72.2</v>
      </c>
      <c r="AS293">
        <f t="shared" si="100"/>
        <v>79.2</v>
      </c>
      <c r="AT293">
        <f t="shared" ca="1" si="98"/>
        <v>66</v>
      </c>
      <c r="AU293">
        <f t="shared" ca="1" si="101"/>
        <v>79</v>
      </c>
      <c r="AV293">
        <f t="shared" ca="1" si="102"/>
        <v>79</v>
      </c>
      <c r="AW293">
        <f t="shared" ca="1" si="103"/>
        <v>79</v>
      </c>
      <c r="AX293">
        <f t="shared" ca="1" si="104"/>
        <v>79</v>
      </c>
    </row>
    <row r="294" spans="1:50" x14ac:dyDescent="0.3">
      <c r="A294" t="s">
        <v>192</v>
      </c>
      <c r="B294">
        <v>3</v>
      </c>
      <c r="C294" t="s">
        <v>3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76</v>
      </c>
      <c r="P294">
        <v>76</v>
      </c>
      <c r="Q294">
        <v>61</v>
      </c>
      <c r="R294">
        <v>83</v>
      </c>
      <c r="S294">
        <v>64</v>
      </c>
      <c r="T294">
        <f>INDEX(Sheet1!C$2:'Sheet1'!C$569,MATCH($A294,Sheet1!$B$2:'Sheet1'!$B$569,0))</f>
        <v>1</v>
      </c>
      <c r="U294">
        <f>INDEX(Sheet1!D$2:'Sheet1'!D$569,MATCH($A294,Sheet1!$B$2:'Sheet1'!$B$569,0))</f>
        <v>1567007</v>
      </c>
      <c r="V294">
        <f>INDEX(Sheet2!C$2:'Sheet2'!C$569,MATCH($A294,Sheet2!$A$2:'Sheet2'!$A$531,0))</f>
        <v>23</v>
      </c>
      <c r="W294">
        <f>INDEX(Sheet2!G$2:'Sheet2'!G$569,MATCH($A294,Sheet2!$A$2:'Sheet2'!$A$531,0))</f>
        <v>18.5</v>
      </c>
      <c r="X294">
        <f>INDEX(Sheet2!M$2:'Sheet2'!M$569,MATCH($A294,Sheet2!$A$2:'Sheet2'!$A$531,0))</f>
        <v>0.1</v>
      </c>
      <c r="Y294">
        <f>ROUND(INDEX(Sheet2!Q$2:'Sheet2'!Q$569,MATCH($A294,Sheet2!$A$2:'Sheet2'!$A$531,0)),0)-1</f>
        <v>61</v>
      </c>
      <c r="Z294">
        <f>ROUND(INDEX(Sheet2!K$2:'Sheet2'!K$569,MATCH($A294,Sheet2!$A$2:'Sheet2'!$A$531,0)),0)</f>
        <v>63</v>
      </c>
      <c r="AA294">
        <f t="shared" si="84"/>
        <v>97</v>
      </c>
      <c r="AB294">
        <f>ROUND(INDEX(Sheet2!H$2:'Sheet2'!H$569,MATCH($A294,Sheet2!$A$2:'Sheet2'!$A$531,0)),0)</f>
        <v>6</v>
      </c>
      <c r="AC294">
        <f t="shared" si="85"/>
        <v>58</v>
      </c>
      <c r="AD294">
        <f t="shared" si="86"/>
        <v>77</v>
      </c>
      <c r="AE294">
        <f t="shared" si="87"/>
        <v>75</v>
      </c>
      <c r="AF294">
        <f t="shared" si="88"/>
        <v>1</v>
      </c>
      <c r="AG294">
        <f t="shared" si="99"/>
        <v>7</v>
      </c>
      <c r="AH294">
        <f t="shared" si="89"/>
        <v>7</v>
      </c>
      <c r="AI294">
        <f t="shared" si="90"/>
        <v>7</v>
      </c>
      <c r="AJ294">
        <f t="shared" si="91"/>
        <v>83</v>
      </c>
      <c r="AK294">
        <f t="shared" si="92"/>
        <v>69</v>
      </c>
      <c r="AL294">
        <f t="shared" ca="1" si="93"/>
        <v>67</v>
      </c>
      <c r="AM294">
        <f t="shared" ca="1" si="94"/>
        <v>-9</v>
      </c>
      <c r="AN294">
        <f>ROUND(INDEX(Sheet2!T$2:'Sheet2'!T$569,MATCH($A294,Sheet2!$A$2:'Sheet2'!$A$531,0)),0)</f>
        <v>5</v>
      </c>
      <c r="AO294">
        <f t="shared" si="95"/>
        <v>63</v>
      </c>
      <c r="AP294">
        <f t="shared" si="96"/>
        <v>63</v>
      </c>
      <c r="AQ294">
        <f>INDEX(Sheet2!N$2:'Sheet2'!N$569,MATCH($A294,Sheet2!$A$2:'Sheet2'!$A$531,0))</f>
        <v>10</v>
      </c>
      <c r="AR294">
        <f t="shared" si="97"/>
        <v>20</v>
      </c>
      <c r="AS294">
        <f t="shared" si="100"/>
        <v>27</v>
      </c>
      <c r="AT294">
        <f t="shared" ca="1" si="98"/>
        <v>48</v>
      </c>
      <c r="AU294">
        <f t="shared" ca="1" si="101"/>
        <v>49</v>
      </c>
      <c r="AV294">
        <f t="shared" ca="1" si="102"/>
        <v>49</v>
      </c>
      <c r="AW294">
        <f t="shared" ca="1" si="103"/>
        <v>49</v>
      </c>
      <c r="AX294">
        <f t="shared" ca="1" si="104"/>
        <v>49</v>
      </c>
    </row>
    <row r="295" spans="1:50" x14ac:dyDescent="0.3">
      <c r="A295" t="s">
        <v>393</v>
      </c>
      <c r="B295">
        <v>4</v>
      </c>
      <c r="C295" t="s">
        <v>3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74</v>
      </c>
      <c r="P295">
        <v>74</v>
      </c>
      <c r="Q295">
        <v>57</v>
      </c>
      <c r="R295">
        <v>86</v>
      </c>
      <c r="S295">
        <v>60</v>
      </c>
      <c r="T295">
        <f>INDEX(Sheet1!C$2:'Sheet1'!C$569,MATCH($A295,Sheet1!$B$2:'Sheet1'!$B$569,0))</f>
        <v>1</v>
      </c>
      <c r="U295">
        <f>INDEX(Sheet1!D$2:'Sheet1'!D$569,MATCH($A295,Sheet1!$B$2:'Sheet1'!$B$569,0))</f>
        <v>1378242</v>
      </c>
      <c r="V295">
        <f>INDEX(Sheet2!C$2:'Sheet2'!C$569,MATCH($A295,Sheet2!$A$2:'Sheet2'!$A$531,0))</f>
        <v>26</v>
      </c>
      <c r="W295">
        <f>INDEX(Sheet2!G$2:'Sheet2'!G$569,MATCH($A295,Sheet2!$A$2:'Sheet2'!$A$531,0))</f>
        <v>12.9</v>
      </c>
      <c r="X295">
        <f>INDEX(Sheet2!M$2:'Sheet2'!M$569,MATCH($A295,Sheet2!$A$2:'Sheet2'!$A$531,0))</f>
        <v>0</v>
      </c>
      <c r="Y295">
        <f>ROUND(INDEX(Sheet2!Q$2:'Sheet2'!Q$569,MATCH($A295,Sheet2!$A$2:'Sheet2'!$A$531,0)),0)-1</f>
        <v>69</v>
      </c>
      <c r="Z295">
        <f>ROUND(INDEX(Sheet2!K$2:'Sheet2'!K$569,MATCH($A295,Sheet2!$A$2:'Sheet2'!$A$531,0)),0)</f>
        <v>60</v>
      </c>
      <c r="AA295">
        <f t="shared" si="84"/>
        <v>93</v>
      </c>
      <c r="AB295">
        <f>ROUND(INDEX(Sheet2!H$2:'Sheet2'!H$569,MATCH($A295,Sheet2!$A$2:'Sheet2'!$A$531,0)),0)</f>
        <v>5</v>
      </c>
      <c r="AC295">
        <f t="shared" si="85"/>
        <v>55</v>
      </c>
      <c r="AD295">
        <f t="shared" si="86"/>
        <v>74</v>
      </c>
      <c r="AE295">
        <f t="shared" si="87"/>
        <v>74</v>
      </c>
      <c r="AF295">
        <f t="shared" si="88"/>
        <v>0</v>
      </c>
      <c r="AG295">
        <f t="shared" si="99"/>
        <v>6</v>
      </c>
      <c r="AH295">
        <f t="shared" si="89"/>
        <v>6</v>
      </c>
      <c r="AI295">
        <f t="shared" si="90"/>
        <v>6</v>
      </c>
      <c r="AJ295">
        <f t="shared" si="91"/>
        <v>80</v>
      </c>
      <c r="AK295">
        <f t="shared" si="92"/>
        <v>68</v>
      </c>
      <c r="AL295">
        <f t="shared" ca="1" si="93"/>
        <v>65</v>
      </c>
      <c r="AM295">
        <f t="shared" ca="1" si="94"/>
        <v>-9</v>
      </c>
      <c r="AN295">
        <f>ROUND(INDEX(Sheet2!T$2:'Sheet2'!T$569,MATCH($A295,Sheet2!$A$2:'Sheet2'!$A$531,0)),0)</f>
        <v>4</v>
      </c>
      <c r="AO295">
        <f t="shared" si="95"/>
        <v>58</v>
      </c>
      <c r="AP295">
        <f t="shared" si="96"/>
        <v>58</v>
      </c>
      <c r="AQ295">
        <f>INDEX(Sheet2!N$2:'Sheet2'!N$569,MATCH($A295,Sheet2!$A$2:'Sheet2'!$A$531,0))</f>
        <v>0</v>
      </c>
      <c r="AR295">
        <f t="shared" si="97"/>
        <v>0</v>
      </c>
      <c r="AS295">
        <f t="shared" si="100"/>
        <v>7</v>
      </c>
      <c r="AT295">
        <f t="shared" ca="1" si="98"/>
        <v>40</v>
      </c>
      <c r="AU295">
        <f t="shared" ca="1" si="101"/>
        <v>47</v>
      </c>
      <c r="AV295">
        <f t="shared" ca="1" si="102"/>
        <v>47</v>
      </c>
      <c r="AW295">
        <f t="shared" ca="1" si="103"/>
        <v>47</v>
      </c>
      <c r="AX295">
        <f t="shared" ca="1" si="104"/>
        <v>47</v>
      </c>
    </row>
    <row r="296" spans="1:50" x14ac:dyDescent="0.3">
      <c r="A296" t="s">
        <v>300</v>
      </c>
      <c r="B296">
        <v>1</v>
      </c>
      <c r="C296" t="s">
        <v>3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83</v>
      </c>
      <c r="P296">
        <v>83</v>
      </c>
      <c r="Q296">
        <v>83</v>
      </c>
      <c r="R296">
        <v>54</v>
      </c>
      <c r="S296">
        <v>83</v>
      </c>
      <c r="T296">
        <f>INDEX(Sheet1!C$2:'Sheet1'!C$569,MATCH($A296,Sheet1!$B$2:'Sheet1'!$B$569,0))</f>
        <v>2</v>
      </c>
      <c r="U296">
        <f>INDEX(Sheet1!D$2:'Sheet1'!D$569,MATCH($A296,Sheet1!$B$2:'Sheet1'!$B$569,0))</f>
        <v>6500000</v>
      </c>
      <c r="V296">
        <f>INDEX(Sheet2!C$2:'Sheet2'!C$569,MATCH($A296,Sheet2!$A$2:'Sheet2'!$A$531,0))</f>
        <v>27</v>
      </c>
      <c r="W296">
        <f>INDEX(Sheet2!G$2:'Sheet2'!G$569,MATCH($A296,Sheet2!$A$2:'Sheet2'!$A$531,0))</f>
        <v>31.1</v>
      </c>
      <c r="X296">
        <f>INDEX(Sheet2!M$2:'Sheet2'!M$569,MATCH($A296,Sheet2!$A$2:'Sheet2'!$A$531,0))</f>
        <v>6.2</v>
      </c>
      <c r="Y296">
        <f>ROUND(INDEX(Sheet2!Q$2:'Sheet2'!Q$569,MATCH($A296,Sheet2!$A$2:'Sheet2'!$A$531,0)),0)-1</f>
        <v>83</v>
      </c>
      <c r="Z296">
        <f>ROUND(INDEX(Sheet2!K$2:'Sheet2'!K$569,MATCH($A296,Sheet2!$A$2:'Sheet2'!$A$531,0)),0)</f>
        <v>44</v>
      </c>
      <c r="AA296">
        <f t="shared" si="84"/>
        <v>74</v>
      </c>
      <c r="AB296">
        <f>ROUND(INDEX(Sheet2!H$2:'Sheet2'!H$569,MATCH($A296,Sheet2!$A$2:'Sheet2'!$A$531,0)),0)</f>
        <v>18</v>
      </c>
      <c r="AC296">
        <f t="shared" si="85"/>
        <v>93</v>
      </c>
      <c r="AD296">
        <f t="shared" si="86"/>
        <v>83</v>
      </c>
      <c r="AE296">
        <f t="shared" si="87"/>
        <v>83</v>
      </c>
      <c r="AF296">
        <f t="shared" si="88"/>
        <v>0</v>
      </c>
      <c r="AG296">
        <f t="shared" si="99"/>
        <v>6</v>
      </c>
      <c r="AH296">
        <f t="shared" si="89"/>
        <v>6</v>
      </c>
      <c r="AI296">
        <f t="shared" si="90"/>
        <v>6</v>
      </c>
      <c r="AJ296">
        <f t="shared" si="91"/>
        <v>89</v>
      </c>
      <c r="AK296">
        <f t="shared" si="92"/>
        <v>77</v>
      </c>
      <c r="AL296">
        <f t="shared" ca="1" si="93"/>
        <v>83</v>
      </c>
      <c r="AM296">
        <f t="shared" ca="1" si="94"/>
        <v>0</v>
      </c>
      <c r="AN296">
        <f>ROUND(INDEX(Sheet2!T$2:'Sheet2'!T$569,MATCH($A296,Sheet2!$A$2:'Sheet2'!$A$531,0)),0)</f>
        <v>6</v>
      </c>
      <c r="AO296">
        <f t="shared" si="95"/>
        <v>67</v>
      </c>
      <c r="AP296">
        <f t="shared" si="96"/>
        <v>67</v>
      </c>
      <c r="AQ296">
        <f>INDEX(Sheet2!N$2:'Sheet2'!N$569,MATCH($A296,Sheet2!$A$2:'Sheet2'!$A$531,0))</f>
        <v>37.799999999999997</v>
      </c>
      <c r="AR296">
        <f t="shared" si="97"/>
        <v>75.599999999999994</v>
      </c>
      <c r="AS296">
        <f t="shared" si="100"/>
        <v>82.6</v>
      </c>
      <c r="AT296">
        <f t="shared" ca="1" si="98"/>
        <v>83</v>
      </c>
      <c r="AU296">
        <f t="shared" ca="1" si="101"/>
        <v>83</v>
      </c>
      <c r="AV296">
        <f t="shared" ca="1" si="102"/>
        <v>83</v>
      </c>
      <c r="AW296">
        <f t="shared" ca="1" si="103"/>
        <v>83</v>
      </c>
      <c r="AX296">
        <f t="shared" ca="1" si="104"/>
        <v>83</v>
      </c>
    </row>
    <row r="297" spans="1:50" x14ac:dyDescent="0.3">
      <c r="A297" t="s">
        <v>158</v>
      </c>
      <c r="B297">
        <v>1</v>
      </c>
      <c r="C297" t="s">
        <v>3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69</v>
      </c>
      <c r="P297">
        <v>69</v>
      </c>
      <c r="Q297">
        <v>69</v>
      </c>
      <c r="R297">
        <v>49</v>
      </c>
      <c r="S297">
        <v>69</v>
      </c>
      <c r="T297">
        <f>INDEX(Sheet1!C$2:'Sheet1'!C$569,MATCH($A297,Sheet1!$B$2:'Sheet1'!$B$569,0))</f>
        <v>3</v>
      </c>
      <c r="U297">
        <f>INDEX(Sheet1!D$2:'Sheet1'!D$569,MATCH($A297,Sheet1!$B$2:'Sheet1'!$B$569,0))</f>
        <v>558976</v>
      </c>
      <c r="V297">
        <f>INDEX(Sheet2!C$2:'Sheet2'!C$569,MATCH($A297,Sheet2!$A$2:'Sheet2'!$A$531,0))</f>
        <v>22</v>
      </c>
      <c r="W297">
        <f>INDEX(Sheet2!G$2:'Sheet2'!G$569,MATCH($A297,Sheet2!$A$2:'Sheet2'!$A$531,0))</f>
        <v>7.5</v>
      </c>
      <c r="X297">
        <f>INDEX(Sheet2!M$2:'Sheet2'!M$569,MATCH($A297,Sheet2!$A$2:'Sheet2'!$A$531,0))</f>
        <v>1.3</v>
      </c>
      <c r="Y297">
        <f>ROUND(INDEX(Sheet2!Q$2:'Sheet2'!Q$569,MATCH($A297,Sheet2!$A$2:'Sheet2'!$A$531,0)),0)-1</f>
        <v>63</v>
      </c>
      <c r="Z297">
        <f>ROUND(INDEX(Sheet2!K$2:'Sheet2'!K$569,MATCH($A297,Sheet2!$A$2:'Sheet2'!$A$531,0)),0)</f>
        <v>32</v>
      </c>
      <c r="AA297">
        <f t="shared" si="84"/>
        <v>60</v>
      </c>
      <c r="AB297">
        <f>ROUND(INDEX(Sheet2!H$2:'Sheet2'!H$569,MATCH($A297,Sheet2!$A$2:'Sheet2'!$A$531,0)),0)</f>
        <v>2</v>
      </c>
      <c r="AC297">
        <f t="shared" si="85"/>
        <v>46</v>
      </c>
      <c r="AD297">
        <f t="shared" si="86"/>
        <v>58</v>
      </c>
      <c r="AE297">
        <f t="shared" si="87"/>
        <v>80</v>
      </c>
      <c r="AF297">
        <f t="shared" si="88"/>
        <v>-11</v>
      </c>
      <c r="AG297">
        <f t="shared" si="99"/>
        <v>-5</v>
      </c>
      <c r="AH297">
        <f t="shared" si="89"/>
        <v>-5</v>
      </c>
      <c r="AI297">
        <f t="shared" si="90"/>
        <v>-5</v>
      </c>
      <c r="AJ297">
        <f t="shared" si="91"/>
        <v>64</v>
      </c>
      <c r="AK297">
        <f t="shared" si="92"/>
        <v>74</v>
      </c>
      <c r="AL297">
        <f t="shared" ca="1" si="93"/>
        <v>67.333333333333329</v>
      </c>
      <c r="AM297">
        <f t="shared" ca="1" si="94"/>
        <v>-1.6666666666666714</v>
      </c>
      <c r="AN297">
        <f>ROUND(INDEX(Sheet2!T$2:'Sheet2'!T$569,MATCH($A297,Sheet2!$A$2:'Sheet2'!$A$531,0)),0)</f>
        <v>1</v>
      </c>
      <c r="AO297">
        <f t="shared" si="95"/>
        <v>45</v>
      </c>
      <c r="AP297">
        <f t="shared" si="96"/>
        <v>45</v>
      </c>
      <c r="AQ297">
        <f>INDEX(Sheet2!N$2:'Sheet2'!N$569,MATCH($A297,Sheet2!$A$2:'Sheet2'!$A$531,0))</f>
        <v>28.6</v>
      </c>
      <c r="AR297">
        <f t="shared" si="97"/>
        <v>57.2</v>
      </c>
      <c r="AS297">
        <f t="shared" si="100"/>
        <v>64.2</v>
      </c>
      <c r="AT297">
        <f t="shared" ca="1" si="98"/>
        <v>69</v>
      </c>
      <c r="AU297">
        <f t="shared" ca="1" si="101"/>
        <v>64</v>
      </c>
      <c r="AV297">
        <f t="shared" ca="1" si="102"/>
        <v>64</v>
      </c>
      <c r="AW297">
        <f t="shared" ca="1" si="103"/>
        <v>64</v>
      </c>
      <c r="AX297">
        <f t="shared" ca="1" si="104"/>
        <v>64</v>
      </c>
    </row>
    <row r="298" spans="1:50" x14ac:dyDescent="0.3">
      <c r="A298" t="s">
        <v>178</v>
      </c>
      <c r="B298">
        <v>1</v>
      </c>
      <c r="C298" t="s">
        <v>179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88</v>
      </c>
      <c r="P298">
        <v>88</v>
      </c>
      <c r="Q298">
        <v>88</v>
      </c>
      <c r="R298">
        <v>56</v>
      </c>
      <c r="S298">
        <v>88</v>
      </c>
      <c r="T298">
        <f>INDEX(Sheet1!C$2:'Sheet1'!C$569,MATCH($A298,Sheet1!$B$2:'Sheet1'!$B$569,0))</f>
        <v>1</v>
      </c>
      <c r="U298">
        <f>INDEX(Sheet1!D$2:'Sheet1'!D$569,MATCH($A298,Sheet1!$B$2:'Sheet1'!$B$569,0))</f>
        <v>18988725</v>
      </c>
      <c r="V298">
        <f>INDEX(Sheet2!C$2:'Sheet2'!C$569,MATCH($A298,Sheet2!$A$2:'Sheet2'!$A$531,0))</f>
        <v>29</v>
      </c>
      <c r="W298">
        <f>INDEX(Sheet2!G$2:'Sheet2'!G$569,MATCH($A298,Sheet2!$A$2:'Sheet2'!$A$531,0))</f>
        <v>34</v>
      </c>
      <c r="X298">
        <f>INDEX(Sheet2!M$2:'Sheet2'!M$569,MATCH($A298,Sheet2!$A$2:'Sheet2'!$A$531,0))</f>
        <v>7.7</v>
      </c>
      <c r="Y298">
        <f>ROUND(INDEX(Sheet2!Q$2:'Sheet2'!Q$569,MATCH($A298,Sheet2!$A$2:'Sheet2'!$A$531,0)),0)-1</f>
        <v>81</v>
      </c>
      <c r="Z298">
        <f>ROUND(INDEX(Sheet2!K$2:'Sheet2'!K$569,MATCH($A298,Sheet2!$A$2:'Sheet2'!$A$531,0)),0)</f>
        <v>47</v>
      </c>
      <c r="AA298">
        <f t="shared" si="84"/>
        <v>78</v>
      </c>
      <c r="AB298">
        <f>ROUND(INDEX(Sheet2!H$2:'Sheet2'!H$569,MATCH($A298,Sheet2!$A$2:'Sheet2'!$A$531,0)),0)</f>
        <v>22</v>
      </c>
      <c r="AC298">
        <f t="shared" si="85"/>
        <v>105</v>
      </c>
      <c r="AD298">
        <f t="shared" si="86"/>
        <v>90</v>
      </c>
      <c r="AE298">
        <f t="shared" si="87"/>
        <v>86</v>
      </c>
      <c r="AF298">
        <f t="shared" si="88"/>
        <v>2</v>
      </c>
      <c r="AG298">
        <f t="shared" si="99"/>
        <v>8</v>
      </c>
      <c r="AH298">
        <f t="shared" si="89"/>
        <v>8</v>
      </c>
      <c r="AI298">
        <f t="shared" si="90"/>
        <v>8</v>
      </c>
      <c r="AJ298">
        <f t="shared" si="91"/>
        <v>96</v>
      </c>
      <c r="AK298">
        <f t="shared" si="92"/>
        <v>80</v>
      </c>
      <c r="AL298">
        <f t="shared" ca="1" si="93"/>
        <v>87.666666666666671</v>
      </c>
      <c r="AM298">
        <f t="shared" ca="1" si="94"/>
        <v>-0.3333333333333286</v>
      </c>
      <c r="AN298">
        <f>ROUND(INDEX(Sheet2!T$2:'Sheet2'!T$569,MATCH($A298,Sheet2!$A$2:'Sheet2'!$A$531,0)),0)</f>
        <v>4</v>
      </c>
      <c r="AO298">
        <f t="shared" si="95"/>
        <v>58</v>
      </c>
      <c r="AP298">
        <f t="shared" si="96"/>
        <v>58</v>
      </c>
      <c r="AQ298">
        <f>INDEX(Sheet2!N$2:'Sheet2'!N$569,MATCH($A298,Sheet2!$A$2:'Sheet2'!$A$531,0))</f>
        <v>40.200000000000003</v>
      </c>
      <c r="AR298">
        <f t="shared" si="97"/>
        <v>80.400000000000006</v>
      </c>
      <c r="AS298">
        <f t="shared" si="100"/>
        <v>87.4</v>
      </c>
      <c r="AT298">
        <f t="shared" ca="1" si="98"/>
        <v>88</v>
      </c>
      <c r="AU298">
        <f t="shared" ca="1" si="101"/>
        <v>87</v>
      </c>
      <c r="AV298">
        <f t="shared" ca="1" si="102"/>
        <v>87</v>
      </c>
      <c r="AW298">
        <f t="shared" ca="1" si="103"/>
        <v>87</v>
      </c>
      <c r="AX298">
        <f t="shared" ca="1" si="104"/>
        <v>87</v>
      </c>
    </row>
    <row r="299" spans="1:50" x14ac:dyDescent="0.3">
      <c r="A299" t="s">
        <v>458</v>
      </c>
      <c r="B299">
        <v>4</v>
      </c>
      <c r="C299" t="s">
        <v>3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73</v>
      </c>
      <c r="P299">
        <v>73</v>
      </c>
      <c r="Q299">
        <v>56</v>
      </c>
      <c r="R299">
        <v>86</v>
      </c>
      <c r="S299">
        <v>59</v>
      </c>
      <c r="T299">
        <f>INDEX(Sheet1!C$2:'Sheet1'!C$569,MATCH($A299,Sheet1!$B$2:'Sheet1'!$B$569,0))</f>
        <v>1</v>
      </c>
      <c r="U299">
        <f>INDEX(Sheet1!D$2:'Sheet1'!D$569,MATCH($A299,Sheet1!$B$2:'Sheet1'!$B$569,0))</f>
        <v>8739500</v>
      </c>
      <c r="V299">
        <f>INDEX(Sheet2!C$2:'Sheet2'!C$569,MATCH($A299,Sheet2!$A$2:'Sheet2'!$A$531,0))</f>
        <v>30</v>
      </c>
      <c r="W299">
        <f>INDEX(Sheet2!G$2:'Sheet2'!G$569,MATCH($A299,Sheet2!$A$2:'Sheet2'!$A$531,0))</f>
        <v>11.9</v>
      </c>
      <c r="X299">
        <f>INDEX(Sheet2!M$2:'Sheet2'!M$569,MATCH($A299,Sheet2!$A$2:'Sheet2'!$A$531,0))</f>
        <v>0</v>
      </c>
      <c r="Y299">
        <f>ROUND(INDEX(Sheet2!Q$2:'Sheet2'!Q$569,MATCH($A299,Sheet2!$A$2:'Sheet2'!$A$531,0)),0)-1</f>
        <v>41</v>
      </c>
      <c r="Z299">
        <f>ROUND(INDEX(Sheet2!K$2:'Sheet2'!K$569,MATCH($A299,Sheet2!$A$2:'Sheet2'!$A$531,0)),0)</f>
        <v>48</v>
      </c>
      <c r="AA299">
        <f t="shared" si="84"/>
        <v>79</v>
      </c>
      <c r="AB299">
        <f>ROUND(INDEX(Sheet2!H$2:'Sheet2'!H$569,MATCH($A299,Sheet2!$A$2:'Sheet2'!$A$531,0)),0)</f>
        <v>4</v>
      </c>
      <c r="AC299">
        <f t="shared" si="85"/>
        <v>52</v>
      </c>
      <c r="AD299">
        <f t="shared" si="86"/>
        <v>68</v>
      </c>
      <c r="AE299">
        <f t="shared" si="87"/>
        <v>78</v>
      </c>
      <c r="AF299">
        <f t="shared" si="88"/>
        <v>-5</v>
      </c>
      <c r="AG299">
        <f t="shared" si="99"/>
        <v>1</v>
      </c>
      <c r="AH299">
        <f t="shared" si="89"/>
        <v>1</v>
      </c>
      <c r="AI299">
        <f t="shared" si="90"/>
        <v>1</v>
      </c>
      <c r="AJ299">
        <f t="shared" si="91"/>
        <v>74</v>
      </c>
      <c r="AK299">
        <f t="shared" si="92"/>
        <v>72</v>
      </c>
      <c r="AL299">
        <f t="shared" ca="1" si="93"/>
        <v>64.333333333333329</v>
      </c>
      <c r="AM299">
        <f t="shared" ca="1" si="94"/>
        <v>-8.6666666666666714</v>
      </c>
      <c r="AN299">
        <f>ROUND(INDEX(Sheet2!T$2:'Sheet2'!T$569,MATCH($A299,Sheet2!$A$2:'Sheet2'!$A$531,0)),0)</f>
        <v>4</v>
      </c>
      <c r="AO299">
        <f t="shared" si="95"/>
        <v>58</v>
      </c>
      <c r="AP299">
        <f t="shared" si="96"/>
        <v>58</v>
      </c>
      <c r="AQ299">
        <f>INDEX(Sheet2!N$2:'Sheet2'!N$569,MATCH($A299,Sheet2!$A$2:'Sheet2'!$A$531,0))</f>
        <v>0</v>
      </c>
      <c r="AR299">
        <f t="shared" si="97"/>
        <v>0</v>
      </c>
      <c r="AS299">
        <f t="shared" si="100"/>
        <v>7</v>
      </c>
      <c r="AT299">
        <f t="shared" ca="1" si="98"/>
        <v>47</v>
      </c>
      <c r="AU299">
        <f t="shared" ca="1" si="101"/>
        <v>47</v>
      </c>
      <c r="AV299">
        <f t="shared" ca="1" si="102"/>
        <v>47</v>
      </c>
      <c r="AW299">
        <f t="shared" ca="1" si="103"/>
        <v>47</v>
      </c>
      <c r="AX299">
        <f t="shared" ca="1" si="104"/>
        <v>47</v>
      </c>
    </row>
    <row r="300" spans="1:50" x14ac:dyDescent="0.3">
      <c r="A300" t="s">
        <v>119</v>
      </c>
      <c r="B300">
        <v>3</v>
      </c>
      <c r="C300" t="s">
        <v>3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67</v>
      </c>
      <c r="P300">
        <v>67</v>
      </c>
      <c r="Q300">
        <v>56</v>
      </c>
      <c r="R300">
        <v>78</v>
      </c>
      <c r="S300">
        <v>58</v>
      </c>
      <c r="T300" t="e">
        <f>INDEX(Sheet1!C$2:'Sheet1'!C$569,MATCH($A300,Sheet1!$B$2:'Sheet1'!$B$569,0))</f>
        <v>#N/A</v>
      </c>
      <c r="U300" t="e">
        <f>INDEX(Sheet1!D$2:'Sheet1'!D$569,MATCH($A300,Sheet1!$B$2:'Sheet1'!$B$569,0))</f>
        <v>#N/A</v>
      </c>
      <c r="V300">
        <f>INDEX(Sheet2!C$2:'Sheet2'!C$569,MATCH($A300,Sheet2!$A$2:'Sheet2'!$A$531,0))</f>
        <v>21</v>
      </c>
      <c r="W300">
        <f>INDEX(Sheet2!G$2:'Sheet2'!G$569,MATCH($A300,Sheet2!$A$2:'Sheet2'!$A$531,0))</f>
        <v>5.3</v>
      </c>
      <c r="X300">
        <f>INDEX(Sheet2!M$2:'Sheet2'!M$569,MATCH($A300,Sheet2!$A$2:'Sheet2'!$A$531,0))</f>
        <v>0</v>
      </c>
      <c r="Y300">
        <f>ROUND(INDEX(Sheet2!Q$2:'Sheet2'!Q$569,MATCH($A300,Sheet2!$A$2:'Sheet2'!$A$531,0)),0)-1</f>
        <v>49</v>
      </c>
      <c r="Z300">
        <f>ROUND(INDEX(Sheet2!K$2:'Sheet2'!K$569,MATCH($A300,Sheet2!$A$2:'Sheet2'!$A$531,0)),0)</f>
        <v>0</v>
      </c>
      <c r="AA300">
        <f t="shared" si="84"/>
        <v>22</v>
      </c>
      <c r="AB300">
        <f>ROUND(INDEX(Sheet2!H$2:'Sheet2'!H$569,MATCH($A300,Sheet2!$A$2:'Sheet2'!$A$531,0)),0)</f>
        <v>1</v>
      </c>
      <c r="AC300">
        <f t="shared" si="85"/>
        <v>43</v>
      </c>
      <c r="AD300">
        <f t="shared" si="86"/>
        <v>44</v>
      </c>
      <c r="AE300">
        <f t="shared" si="87"/>
        <v>90</v>
      </c>
      <c r="AF300">
        <f t="shared" si="88"/>
        <v>-23</v>
      </c>
      <c r="AG300">
        <f t="shared" si="99"/>
        <v>-17</v>
      </c>
      <c r="AH300">
        <f t="shared" si="89"/>
        <v>-17</v>
      </c>
      <c r="AI300">
        <f t="shared" si="90"/>
        <v>-12</v>
      </c>
      <c r="AJ300">
        <f t="shared" si="91"/>
        <v>55</v>
      </c>
      <c r="AK300">
        <f t="shared" si="92"/>
        <v>79</v>
      </c>
      <c r="AL300">
        <f t="shared" ca="1" si="93"/>
        <v>58.333333333333336</v>
      </c>
      <c r="AM300">
        <f t="shared" ca="1" si="94"/>
        <v>-8.6666666666666643</v>
      </c>
      <c r="AN300">
        <f>ROUND(INDEX(Sheet2!T$2:'Sheet2'!T$569,MATCH($A300,Sheet2!$A$2:'Sheet2'!$A$531,0)),0)</f>
        <v>1</v>
      </c>
      <c r="AO300">
        <f t="shared" si="95"/>
        <v>45</v>
      </c>
      <c r="AP300">
        <f t="shared" si="96"/>
        <v>45</v>
      </c>
      <c r="AQ300">
        <f>INDEX(Sheet2!N$2:'Sheet2'!N$569,MATCH($A300,Sheet2!$A$2:'Sheet2'!$A$531,0))</f>
        <v>0</v>
      </c>
      <c r="AR300">
        <f t="shared" si="97"/>
        <v>0</v>
      </c>
      <c r="AS300">
        <f t="shared" si="100"/>
        <v>7</v>
      </c>
      <c r="AT300">
        <f t="shared" ca="1" si="98"/>
        <v>44</v>
      </c>
      <c r="AU300">
        <f t="shared" ca="1" si="101"/>
        <v>41</v>
      </c>
      <c r="AV300">
        <f t="shared" ca="1" si="102"/>
        <v>41</v>
      </c>
      <c r="AW300">
        <f t="shared" ca="1" si="103"/>
        <v>41</v>
      </c>
      <c r="AX300">
        <f t="shared" ca="1" si="104"/>
        <v>41</v>
      </c>
    </row>
    <row r="301" spans="1:50" x14ac:dyDescent="0.3">
      <c r="A301" t="s">
        <v>82</v>
      </c>
      <c r="B301">
        <v>0</v>
      </c>
      <c r="C301" t="s">
        <v>3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75</v>
      </c>
      <c r="P301">
        <v>75</v>
      </c>
      <c r="Q301">
        <v>75</v>
      </c>
      <c r="R301">
        <v>51</v>
      </c>
      <c r="S301">
        <v>75</v>
      </c>
      <c r="T301">
        <f>INDEX(Sheet1!C$2:'Sheet1'!C$569,MATCH($A301,Sheet1!$B$2:'Sheet1'!$B$569,0))</f>
        <v>2</v>
      </c>
      <c r="U301">
        <f>INDEX(Sheet1!D$2:'Sheet1'!D$569,MATCH($A301,Sheet1!$B$2:'Sheet1'!$B$569,0))</f>
        <v>4784503.5</v>
      </c>
      <c r="V301">
        <f>INDEX(Sheet2!C$2:'Sheet2'!C$569,MATCH($A301,Sheet2!$A$2:'Sheet2'!$A$531,0))</f>
        <v>25</v>
      </c>
      <c r="W301">
        <f>INDEX(Sheet2!G$2:'Sheet2'!G$569,MATCH($A301,Sheet2!$A$2:'Sheet2'!$A$531,0))</f>
        <v>30.2</v>
      </c>
      <c r="X301">
        <f>INDEX(Sheet2!M$2:'Sheet2'!M$569,MATCH($A301,Sheet2!$A$2:'Sheet2'!$A$531,0))</f>
        <v>2.1</v>
      </c>
      <c r="Y301">
        <f>ROUND(INDEX(Sheet2!Q$2:'Sheet2'!Q$569,MATCH($A301,Sheet2!$A$2:'Sheet2'!$A$531,0)),0)-1</f>
        <v>79</v>
      </c>
      <c r="Z301">
        <f>ROUND(INDEX(Sheet2!K$2:'Sheet2'!K$569,MATCH($A301,Sheet2!$A$2:'Sheet2'!$A$531,0)),0)</f>
        <v>43</v>
      </c>
      <c r="AA301">
        <f t="shared" si="84"/>
        <v>73</v>
      </c>
      <c r="AB301">
        <f>ROUND(INDEX(Sheet2!H$2:'Sheet2'!H$569,MATCH($A301,Sheet2!$A$2:'Sheet2'!$A$531,0)),0)</f>
        <v>11</v>
      </c>
      <c r="AC301">
        <f t="shared" si="85"/>
        <v>72</v>
      </c>
      <c r="AD301">
        <f t="shared" si="86"/>
        <v>73</v>
      </c>
      <c r="AE301">
        <f t="shared" si="87"/>
        <v>77</v>
      </c>
      <c r="AF301">
        <f t="shared" si="88"/>
        <v>-2</v>
      </c>
      <c r="AG301">
        <f t="shared" si="99"/>
        <v>4</v>
      </c>
      <c r="AH301">
        <f t="shared" si="89"/>
        <v>4</v>
      </c>
      <c r="AI301">
        <f t="shared" si="90"/>
        <v>4</v>
      </c>
      <c r="AJ301">
        <f t="shared" si="91"/>
        <v>79</v>
      </c>
      <c r="AK301">
        <f t="shared" si="92"/>
        <v>71</v>
      </c>
      <c r="AL301">
        <f t="shared" ca="1" si="93"/>
        <v>76</v>
      </c>
      <c r="AM301">
        <f t="shared" ca="1" si="94"/>
        <v>1</v>
      </c>
      <c r="AN301">
        <f>ROUND(INDEX(Sheet2!T$2:'Sheet2'!T$569,MATCH($A301,Sheet2!$A$2:'Sheet2'!$A$531,0)),0)</f>
        <v>4</v>
      </c>
      <c r="AO301">
        <f t="shared" si="95"/>
        <v>58</v>
      </c>
      <c r="AP301">
        <f t="shared" si="96"/>
        <v>58</v>
      </c>
      <c r="AQ301">
        <f>INDEX(Sheet2!N$2:'Sheet2'!N$569,MATCH($A301,Sheet2!$A$2:'Sheet2'!$A$531,0))</f>
        <v>35.4</v>
      </c>
      <c r="AR301">
        <f t="shared" si="97"/>
        <v>70.8</v>
      </c>
      <c r="AS301">
        <f t="shared" si="100"/>
        <v>77.8</v>
      </c>
      <c r="AT301">
        <f t="shared" ca="1" si="98"/>
        <v>75</v>
      </c>
      <c r="AU301">
        <f t="shared" ca="1" si="101"/>
        <v>78</v>
      </c>
      <c r="AV301">
        <f t="shared" ca="1" si="102"/>
        <v>78</v>
      </c>
      <c r="AW301">
        <f t="shared" ca="1" si="103"/>
        <v>78</v>
      </c>
      <c r="AX301">
        <f t="shared" ca="1" si="104"/>
        <v>78</v>
      </c>
    </row>
    <row r="302" spans="1:50" x14ac:dyDescent="0.3">
      <c r="A302" t="s">
        <v>124</v>
      </c>
      <c r="B302">
        <v>3</v>
      </c>
      <c r="C302" t="s">
        <v>3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68</v>
      </c>
      <c r="R302">
        <v>89</v>
      </c>
      <c r="S302">
        <v>72</v>
      </c>
      <c r="T302">
        <f>INDEX(Sheet1!C$2:'Sheet1'!C$569,MATCH($A302,Sheet1!$B$2:'Sheet1'!$B$569,0))</f>
        <v>1</v>
      </c>
      <c r="U302">
        <f>INDEX(Sheet1!D$2:'Sheet1'!D$569,MATCH($A302,Sheet1!$B$2:'Sheet1'!$B$569,0))</f>
        <v>5697054</v>
      </c>
      <c r="V302" t="e">
        <f>INDEX(Sheet2!C$2:'Sheet2'!C$569,MATCH($A302,Sheet2!$A$2:'Sheet2'!$A$531,0))</f>
        <v>#N/A</v>
      </c>
      <c r="W302" t="e">
        <f>INDEX(Sheet2!G$2:'Sheet2'!G$569,MATCH($A302,Sheet2!$A$2:'Sheet2'!$A$531,0))</f>
        <v>#N/A</v>
      </c>
      <c r="X302" t="e">
        <f>INDEX(Sheet2!M$2:'Sheet2'!M$569,MATCH($A302,Sheet2!$A$2:'Sheet2'!$A$531,0))</f>
        <v>#N/A</v>
      </c>
      <c r="Y302" t="e">
        <f>ROUND(INDEX(Sheet2!Q$2:'Sheet2'!Q$569,MATCH($A302,Sheet2!$A$2:'Sheet2'!$A$531,0)),0)-1</f>
        <v>#N/A</v>
      </c>
      <c r="Z302" t="e">
        <f>ROUND(INDEX(Sheet2!K$2:'Sheet2'!K$569,MATCH($A302,Sheet2!$A$2:'Sheet2'!$A$531,0)),0)</f>
        <v>#N/A</v>
      </c>
      <c r="AA302" t="e">
        <f t="shared" si="84"/>
        <v>#N/A</v>
      </c>
      <c r="AB302" t="e">
        <f>ROUND(INDEX(Sheet2!H$2:'Sheet2'!H$569,MATCH($A302,Sheet2!$A$2:'Sheet2'!$A$531,0)),0)</f>
        <v>#N/A</v>
      </c>
      <c r="AC302" t="e">
        <f t="shared" si="85"/>
        <v>#N/A</v>
      </c>
      <c r="AD302" t="e">
        <f t="shared" si="86"/>
        <v>#N/A</v>
      </c>
      <c r="AE302" t="e">
        <f t="shared" si="87"/>
        <v>#N/A</v>
      </c>
      <c r="AF302" t="e">
        <f t="shared" si="88"/>
        <v>#N/A</v>
      </c>
      <c r="AG302" t="e">
        <f t="shared" si="99"/>
        <v>#N/A</v>
      </c>
      <c r="AH302" t="e">
        <f t="shared" si="89"/>
        <v>#N/A</v>
      </c>
      <c r="AI302" t="e">
        <f t="shared" si="90"/>
        <v>#N/A</v>
      </c>
      <c r="AJ302" t="e">
        <f t="shared" si="91"/>
        <v>#N/A</v>
      </c>
      <c r="AK302" t="e">
        <f t="shared" si="92"/>
        <v>#N/A</v>
      </c>
      <c r="AL302" t="e">
        <f t="shared" ca="1" si="93"/>
        <v>#N/A</v>
      </c>
      <c r="AM302" t="e">
        <f t="shared" ca="1" si="94"/>
        <v>#N/A</v>
      </c>
      <c r="AN302" t="e">
        <f>ROUND(INDEX(Sheet2!T$2:'Sheet2'!T$569,MATCH($A302,Sheet2!$A$2:'Sheet2'!$A$531,0)),0)</f>
        <v>#N/A</v>
      </c>
      <c r="AO302" t="e">
        <f t="shared" si="95"/>
        <v>#N/A</v>
      </c>
      <c r="AP302" t="e">
        <f t="shared" si="96"/>
        <v>#N/A</v>
      </c>
      <c r="AQ302" t="e">
        <f>INDEX(Sheet2!N$2:'Sheet2'!N$569,MATCH($A302,Sheet2!$A$2:'Sheet2'!$A$531,0))</f>
        <v>#N/A</v>
      </c>
      <c r="AR302" t="e">
        <f t="shared" si="97"/>
        <v>#N/A</v>
      </c>
      <c r="AS302" t="e">
        <f t="shared" si="100"/>
        <v>#N/A</v>
      </c>
      <c r="AT302" t="e">
        <f t="shared" ca="1" si="98"/>
        <v>#N/A</v>
      </c>
      <c r="AU302" t="e">
        <f t="shared" ca="1" si="101"/>
        <v>#N/A</v>
      </c>
      <c r="AV302" t="e">
        <f t="shared" ca="1" si="102"/>
        <v>#N/A</v>
      </c>
      <c r="AW302">
        <f t="shared" ca="1" si="103"/>
        <v>88</v>
      </c>
      <c r="AX302">
        <f t="shared" ca="1" si="104"/>
        <v>88</v>
      </c>
    </row>
    <row r="303" spans="1:50" x14ac:dyDescent="0.3">
      <c r="A303" t="s">
        <v>278</v>
      </c>
      <c r="B303">
        <v>2</v>
      </c>
      <c r="C303" t="s">
        <v>3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74</v>
      </c>
      <c r="P303">
        <v>74</v>
      </c>
      <c r="Q303">
        <v>68</v>
      </c>
      <c r="R303">
        <v>66</v>
      </c>
      <c r="S303">
        <v>68</v>
      </c>
      <c r="T303">
        <f>INDEX(Sheet1!C$2:'Sheet1'!C$569,MATCH($A303,Sheet1!$B$2:'Sheet1'!$B$569,0))</f>
        <v>4</v>
      </c>
      <c r="U303">
        <f>INDEX(Sheet1!D$2:'Sheet1'!D$569,MATCH($A303,Sheet1!$B$2:'Sheet1'!$B$569,0))</f>
        <v>9289075</v>
      </c>
      <c r="V303">
        <f>INDEX(Sheet2!C$2:'Sheet2'!C$569,MATCH($A303,Sheet2!$A$2:'Sheet2'!$A$531,0))</f>
        <v>25</v>
      </c>
      <c r="W303">
        <f>INDEX(Sheet2!G$2:'Sheet2'!G$569,MATCH($A303,Sheet2!$A$2:'Sheet2'!$A$531,0))</f>
        <v>29.8</v>
      </c>
      <c r="X303">
        <f>INDEX(Sheet2!M$2:'Sheet2'!M$569,MATCH($A303,Sheet2!$A$2:'Sheet2'!$A$531,0))</f>
        <v>0.8</v>
      </c>
      <c r="Y303">
        <f>ROUND(INDEX(Sheet2!Q$2:'Sheet2'!Q$569,MATCH($A303,Sheet2!$A$2:'Sheet2'!$A$531,0)),0)-1</f>
        <v>57</v>
      </c>
      <c r="Z303">
        <f>ROUND(INDEX(Sheet2!K$2:'Sheet2'!K$569,MATCH($A303,Sheet2!$A$2:'Sheet2'!$A$531,0)),0)</f>
        <v>54</v>
      </c>
      <c r="AA303">
        <f t="shared" si="84"/>
        <v>86</v>
      </c>
      <c r="AB303">
        <f>ROUND(INDEX(Sheet2!H$2:'Sheet2'!H$569,MATCH($A303,Sheet2!$A$2:'Sheet2'!$A$531,0)),0)</f>
        <v>8</v>
      </c>
      <c r="AC303">
        <f t="shared" si="85"/>
        <v>64</v>
      </c>
      <c r="AD303">
        <f t="shared" si="86"/>
        <v>75</v>
      </c>
      <c r="AE303">
        <f t="shared" si="87"/>
        <v>73</v>
      </c>
      <c r="AF303">
        <f t="shared" si="88"/>
        <v>1</v>
      </c>
      <c r="AG303">
        <f t="shared" si="99"/>
        <v>7</v>
      </c>
      <c r="AH303">
        <f t="shared" si="89"/>
        <v>7</v>
      </c>
      <c r="AI303">
        <f t="shared" si="90"/>
        <v>7</v>
      </c>
      <c r="AJ303">
        <f t="shared" si="91"/>
        <v>81</v>
      </c>
      <c r="AK303">
        <f t="shared" si="92"/>
        <v>67</v>
      </c>
      <c r="AL303">
        <f t="shared" ca="1" si="93"/>
        <v>69.333333333333329</v>
      </c>
      <c r="AM303">
        <f t="shared" ca="1" si="94"/>
        <v>-4.6666666666666714</v>
      </c>
      <c r="AN303">
        <f>ROUND(INDEX(Sheet2!T$2:'Sheet2'!T$569,MATCH($A303,Sheet2!$A$2:'Sheet2'!$A$531,0)),0)</f>
        <v>6</v>
      </c>
      <c r="AO303">
        <f t="shared" si="95"/>
        <v>67</v>
      </c>
      <c r="AP303">
        <f t="shared" si="96"/>
        <v>67</v>
      </c>
      <c r="AQ303">
        <f>INDEX(Sheet2!N$2:'Sheet2'!N$569,MATCH($A303,Sheet2!$A$2:'Sheet2'!$A$531,0))</f>
        <v>26.5</v>
      </c>
      <c r="AR303">
        <f t="shared" si="97"/>
        <v>53</v>
      </c>
      <c r="AS303">
        <f t="shared" si="100"/>
        <v>60</v>
      </c>
      <c r="AT303">
        <f t="shared" ca="1" si="98"/>
        <v>68</v>
      </c>
      <c r="AU303">
        <f t="shared" ca="1" si="101"/>
        <v>60</v>
      </c>
      <c r="AV303">
        <f t="shared" ca="1" si="102"/>
        <v>60</v>
      </c>
      <c r="AW303">
        <f t="shared" ca="1" si="103"/>
        <v>60</v>
      </c>
      <c r="AX303">
        <f t="shared" ca="1" si="104"/>
        <v>60</v>
      </c>
    </row>
    <row r="304" spans="1:50" x14ac:dyDescent="0.3">
      <c r="A304" t="s">
        <v>494</v>
      </c>
      <c r="B304">
        <v>1</v>
      </c>
      <c r="C304" t="s">
        <v>3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74</v>
      </c>
      <c r="P304">
        <v>74</v>
      </c>
      <c r="Q304">
        <v>74</v>
      </c>
      <c r="R304">
        <v>51</v>
      </c>
      <c r="S304">
        <v>74</v>
      </c>
      <c r="T304">
        <f>INDEX(Sheet1!C$2:'Sheet1'!C$569,MATCH($A304,Sheet1!$B$2:'Sheet1'!$B$569,0))</f>
        <v>2</v>
      </c>
      <c r="U304">
        <f>INDEX(Sheet1!D$2:'Sheet1'!D$569,MATCH($A304,Sheet1!$B$2:'Sheet1'!$B$569,0))</f>
        <v>5500000</v>
      </c>
      <c r="V304">
        <f>INDEX(Sheet2!C$2:'Sheet2'!C$569,MATCH($A304,Sheet2!$A$2:'Sheet2'!$A$531,0))</f>
        <v>38</v>
      </c>
      <c r="W304">
        <f>INDEX(Sheet2!G$2:'Sheet2'!G$569,MATCH($A304,Sheet2!$A$2:'Sheet2'!$A$531,0))</f>
        <v>19.100000000000001</v>
      </c>
      <c r="X304">
        <f>INDEX(Sheet2!M$2:'Sheet2'!M$569,MATCH($A304,Sheet2!$A$2:'Sheet2'!$A$531,0))</f>
        <v>5</v>
      </c>
      <c r="Y304">
        <f>ROUND(INDEX(Sheet2!Q$2:'Sheet2'!Q$569,MATCH($A304,Sheet2!$A$2:'Sheet2'!$A$531,0)),0)-1</f>
        <v>81</v>
      </c>
      <c r="Z304">
        <f>ROUND(INDEX(Sheet2!K$2:'Sheet2'!K$569,MATCH($A304,Sheet2!$A$2:'Sheet2'!$A$531,0)),0)</f>
        <v>42</v>
      </c>
      <c r="AA304">
        <f t="shared" si="84"/>
        <v>72</v>
      </c>
      <c r="AB304">
        <f>ROUND(INDEX(Sheet2!H$2:'Sheet2'!H$569,MATCH($A304,Sheet2!$A$2:'Sheet2'!$A$531,0)),0)</f>
        <v>9</v>
      </c>
      <c r="AC304">
        <f t="shared" si="85"/>
        <v>67</v>
      </c>
      <c r="AD304">
        <f t="shared" si="86"/>
        <v>71</v>
      </c>
      <c r="AE304">
        <f t="shared" si="87"/>
        <v>77</v>
      </c>
      <c r="AF304">
        <f t="shared" si="88"/>
        <v>-3</v>
      </c>
      <c r="AG304">
        <f t="shared" si="99"/>
        <v>3</v>
      </c>
      <c r="AH304">
        <f t="shared" si="89"/>
        <v>3</v>
      </c>
      <c r="AI304">
        <f t="shared" si="90"/>
        <v>3</v>
      </c>
      <c r="AJ304">
        <f t="shared" si="91"/>
        <v>77</v>
      </c>
      <c r="AK304">
        <f t="shared" si="92"/>
        <v>71</v>
      </c>
      <c r="AL304">
        <f t="shared" ca="1" si="93"/>
        <v>78</v>
      </c>
      <c r="AM304">
        <f t="shared" ca="1" si="94"/>
        <v>4</v>
      </c>
      <c r="AN304">
        <f>ROUND(INDEX(Sheet2!T$2:'Sheet2'!T$569,MATCH($A304,Sheet2!$A$2:'Sheet2'!$A$531,0)),0)</f>
        <v>2</v>
      </c>
      <c r="AO304">
        <f t="shared" si="95"/>
        <v>49</v>
      </c>
      <c r="AP304">
        <f t="shared" si="96"/>
        <v>49</v>
      </c>
      <c r="AQ304">
        <f>INDEX(Sheet2!N$2:'Sheet2'!N$569,MATCH($A304,Sheet2!$A$2:'Sheet2'!$A$531,0))</f>
        <v>39.700000000000003</v>
      </c>
      <c r="AR304">
        <f t="shared" si="97"/>
        <v>79.400000000000006</v>
      </c>
      <c r="AS304">
        <f t="shared" si="100"/>
        <v>86.4</v>
      </c>
      <c r="AT304">
        <f t="shared" ca="1" si="98"/>
        <v>74</v>
      </c>
      <c r="AU304">
        <f t="shared" ca="1" si="101"/>
        <v>86</v>
      </c>
      <c r="AV304">
        <f t="shared" ca="1" si="102"/>
        <v>86</v>
      </c>
      <c r="AW304">
        <f t="shared" ca="1" si="103"/>
        <v>86</v>
      </c>
      <c r="AX304">
        <f t="shared" ca="1" si="104"/>
        <v>86</v>
      </c>
    </row>
    <row r="305" spans="1:50" x14ac:dyDescent="0.3">
      <c r="A305" t="s">
        <v>252</v>
      </c>
      <c r="B305">
        <v>3</v>
      </c>
      <c r="C305" t="s">
        <v>3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83</v>
      </c>
      <c r="P305">
        <v>83</v>
      </c>
      <c r="Q305">
        <v>65</v>
      </c>
      <c r="R305">
        <v>86</v>
      </c>
      <c r="S305">
        <v>69</v>
      </c>
      <c r="T305">
        <f>INDEX(Sheet1!C$2:'Sheet1'!C$569,MATCH($A305,Sheet1!$B$2:'Sheet1'!$B$569,0))</f>
        <v>3</v>
      </c>
      <c r="U305">
        <f>INDEX(Sheet1!D$2:'Sheet1'!D$569,MATCH($A305,Sheet1!$B$2:'Sheet1'!$B$569,0))</f>
        <v>1221480</v>
      </c>
      <c r="V305">
        <f>INDEX(Sheet2!C$2:'Sheet2'!C$569,MATCH($A305,Sheet2!$A$2:'Sheet2'!$A$531,0))</f>
        <v>23</v>
      </c>
      <c r="W305">
        <f>INDEX(Sheet2!G$2:'Sheet2'!G$569,MATCH($A305,Sheet2!$A$2:'Sheet2'!$A$531,0))</f>
        <v>33.1</v>
      </c>
      <c r="X305">
        <f>INDEX(Sheet2!M$2:'Sheet2'!M$569,MATCH($A305,Sheet2!$A$2:'Sheet2'!$A$531,0))</f>
        <v>6</v>
      </c>
      <c r="Y305">
        <f>ROUND(INDEX(Sheet2!Q$2:'Sheet2'!Q$569,MATCH($A305,Sheet2!$A$2:'Sheet2'!$A$531,0)),0)-1</f>
        <v>74</v>
      </c>
      <c r="Z305">
        <f>ROUND(INDEX(Sheet2!K$2:'Sheet2'!K$569,MATCH($A305,Sheet2!$A$2:'Sheet2'!$A$531,0)),0)</f>
        <v>46</v>
      </c>
      <c r="AA305">
        <f t="shared" si="84"/>
        <v>77</v>
      </c>
      <c r="AB305">
        <f>ROUND(INDEX(Sheet2!H$2:'Sheet2'!H$569,MATCH($A305,Sheet2!$A$2:'Sheet2'!$A$531,0)),0)</f>
        <v>19</v>
      </c>
      <c r="AC305">
        <f t="shared" si="85"/>
        <v>96</v>
      </c>
      <c r="AD305">
        <f t="shared" si="86"/>
        <v>85</v>
      </c>
      <c r="AE305">
        <f t="shared" si="87"/>
        <v>81</v>
      </c>
      <c r="AF305">
        <f t="shared" si="88"/>
        <v>2</v>
      </c>
      <c r="AG305">
        <f t="shared" si="99"/>
        <v>8</v>
      </c>
      <c r="AH305">
        <f t="shared" si="89"/>
        <v>8</v>
      </c>
      <c r="AI305">
        <f t="shared" si="90"/>
        <v>8</v>
      </c>
      <c r="AJ305">
        <f t="shared" si="91"/>
        <v>91</v>
      </c>
      <c r="AK305">
        <f t="shared" si="92"/>
        <v>75</v>
      </c>
      <c r="AL305">
        <f t="shared" ca="1" si="93"/>
        <v>78</v>
      </c>
      <c r="AM305">
        <f t="shared" ca="1" si="94"/>
        <v>-5</v>
      </c>
      <c r="AN305">
        <f>ROUND(INDEX(Sheet2!T$2:'Sheet2'!T$569,MATCH($A305,Sheet2!$A$2:'Sheet2'!$A$531,0)),0)</f>
        <v>6</v>
      </c>
      <c r="AO305">
        <f t="shared" si="95"/>
        <v>67</v>
      </c>
      <c r="AP305">
        <f t="shared" si="96"/>
        <v>67</v>
      </c>
      <c r="AQ305">
        <f>INDEX(Sheet2!N$2:'Sheet2'!N$569,MATCH($A305,Sheet2!$A$2:'Sheet2'!$A$531,0))</f>
        <v>30.3</v>
      </c>
      <c r="AR305">
        <f t="shared" si="97"/>
        <v>60.6</v>
      </c>
      <c r="AS305">
        <f t="shared" si="100"/>
        <v>67.599999999999994</v>
      </c>
      <c r="AT305">
        <f t="shared" ca="1" si="98"/>
        <v>65</v>
      </c>
      <c r="AU305">
        <f t="shared" ca="1" si="101"/>
        <v>68</v>
      </c>
      <c r="AV305">
        <f t="shared" ca="1" si="102"/>
        <v>68</v>
      </c>
      <c r="AW305">
        <f t="shared" ca="1" si="103"/>
        <v>68</v>
      </c>
      <c r="AX305">
        <f t="shared" ca="1" si="104"/>
        <v>68</v>
      </c>
    </row>
    <row r="306" spans="1:50" x14ac:dyDescent="0.3">
      <c r="A306" t="s">
        <v>499</v>
      </c>
      <c r="B306">
        <v>0</v>
      </c>
      <c r="C306" t="s">
        <v>3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84</v>
      </c>
      <c r="P306">
        <v>84</v>
      </c>
      <c r="Q306">
        <v>84</v>
      </c>
      <c r="R306">
        <v>54</v>
      </c>
      <c r="S306">
        <v>84</v>
      </c>
      <c r="T306">
        <f>INDEX(Sheet1!C$2:'Sheet1'!C$569,MATCH($A306,Sheet1!$B$2:'Sheet1'!$B$569,0))</f>
        <v>2</v>
      </c>
      <c r="U306">
        <f>INDEX(Sheet1!D$2:'Sheet1'!D$569,MATCH($A306,Sheet1!$B$2:'Sheet1'!$B$569,0))</f>
        <v>32248148</v>
      </c>
      <c r="V306">
        <f>INDEX(Sheet2!C$2:'Sheet2'!C$569,MATCH($A306,Sheet2!$A$2:'Sheet2'!$A$531,0))</f>
        <v>33</v>
      </c>
      <c r="W306">
        <f>INDEX(Sheet2!G$2:'Sheet2'!G$569,MATCH($A306,Sheet2!$A$2:'Sheet2'!$A$531,0))</f>
        <v>34.1</v>
      </c>
      <c r="X306">
        <f>INDEX(Sheet2!M$2:'Sheet2'!M$569,MATCH($A306,Sheet2!$A$2:'Sheet2'!$A$531,0))</f>
        <v>7</v>
      </c>
      <c r="Y306">
        <f>ROUND(INDEX(Sheet2!Q$2:'Sheet2'!Q$569,MATCH($A306,Sheet2!$A$2:'Sheet2'!$A$531,0)),0)-1</f>
        <v>82</v>
      </c>
      <c r="Z306">
        <f>ROUND(INDEX(Sheet2!K$2:'Sheet2'!K$569,MATCH($A306,Sheet2!$A$2:'Sheet2'!$A$531,0)),0)</f>
        <v>41</v>
      </c>
      <c r="AA306">
        <f t="shared" si="84"/>
        <v>71</v>
      </c>
      <c r="AB306">
        <f>ROUND(INDEX(Sheet2!H$2:'Sheet2'!H$569,MATCH($A306,Sheet2!$A$2:'Sheet2'!$A$531,0)),0)</f>
        <v>14</v>
      </c>
      <c r="AC306">
        <f t="shared" si="85"/>
        <v>81</v>
      </c>
      <c r="AD306">
        <f t="shared" si="86"/>
        <v>79</v>
      </c>
      <c r="AE306">
        <f t="shared" si="87"/>
        <v>89</v>
      </c>
      <c r="AF306">
        <f t="shared" si="88"/>
        <v>-5</v>
      </c>
      <c r="AG306">
        <f t="shared" si="99"/>
        <v>1</v>
      </c>
      <c r="AH306">
        <f t="shared" si="89"/>
        <v>1</v>
      </c>
      <c r="AI306">
        <f t="shared" si="90"/>
        <v>1</v>
      </c>
      <c r="AJ306">
        <f t="shared" si="91"/>
        <v>85</v>
      </c>
      <c r="AK306">
        <f t="shared" si="92"/>
        <v>83</v>
      </c>
      <c r="AL306">
        <f t="shared" ca="1" si="93"/>
        <v>81.333333333333329</v>
      </c>
      <c r="AM306">
        <f t="shared" ca="1" si="94"/>
        <v>-2.6666666666666714</v>
      </c>
      <c r="AN306">
        <f>ROUND(INDEX(Sheet2!T$2:'Sheet2'!T$569,MATCH($A306,Sheet2!$A$2:'Sheet2'!$A$531,0)),0)</f>
        <v>5</v>
      </c>
      <c r="AO306">
        <f t="shared" si="95"/>
        <v>63</v>
      </c>
      <c r="AP306">
        <f t="shared" si="96"/>
        <v>63</v>
      </c>
      <c r="AQ306">
        <f>INDEX(Sheet2!N$2:'Sheet2'!N$569,MATCH($A306,Sheet2!$A$2:'Sheet2'!$A$531,0))</f>
        <v>34.700000000000003</v>
      </c>
      <c r="AR306">
        <f t="shared" si="97"/>
        <v>69.400000000000006</v>
      </c>
      <c r="AS306">
        <f t="shared" si="100"/>
        <v>76.400000000000006</v>
      </c>
      <c r="AT306">
        <f t="shared" ca="1" si="98"/>
        <v>84</v>
      </c>
      <c r="AU306">
        <f t="shared" ca="1" si="101"/>
        <v>76</v>
      </c>
      <c r="AV306">
        <f t="shared" ca="1" si="102"/>
        <v>76</v>
      </c>
      <c r="AW306">
        <f t="shared" ca="1" si="103"/>
        <v>76</v>
      </c>
      <c r="AX306">
        <f t="shared" ca="1" si="104"/>
        <v>76</v>
      </c>
    </row>
    <row r="307" spans="1:50" x14ac:dyDescent="0.3">
      <c r="A307" t="s">
        <v>220</v>
      </c>
      <c r="B307">
        <v>4</v>
      </c>
      <c r="C307" t="s">
        <v>3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73</v>
      </c>
      <c r="P307">
        <v>73</v>
      </c>
      <c r="Q307">
        <v>56</v>
      </c>
      <c r="R307">
        <v>86</v>
      </c>
      <c r="S307">
        <v>59</v>
      </c>
      <c r="T307">
        <f>INDEX(Sheet1!C$2:'Sheet1'!C$569,MATCH($A307,Sheet1!$B$2:'Sheet1'!$B$569,0))</f>
        <v>1</v>
      </c>
      <c r="U307">
        <f>INDEX(Sheet1!D$2:'Sheet1'!D$569,MATCH($A307,Sheet1!$B$2:'Sheet1'!$B$569,0))</f>
        <v>4449000</v>
      </c>
      <c r="V307">
        <f>INDEX(Sheet2!C$2:'Sheet2'!C$569,MATCH($A307,Sheet2!$A$2:'Sheet2'!$A$531,0))</f>
        <v>29</v>
      </c>
      <c r="W307">
        <f>INDEX(Sheet2!G$2:'Sheet2'!G$569,MATCH($A307,Sheet2!$A$2:'Sheet2'!$A$531,0))</f>
        <v>8.1999999999999993</v>
      </c>
      <c r="X307">
        <f>INDEX(Sheet2!M$2:'Sheet2'!M$569,MATCH($A307,Sheet2!$A$2:'Sheet2'!$A$531,0))</f>
        <v>0.3</v>
      </c>
      <c r="Y307">
        <f>ROUND(INDEX(Sheet2!Q$2:'Sheet2'!Q$569,MATCH($A307,Sheet2!$A$2:'Sheet2'!$A$531,0)),0)-1</f>
        <v>80</v>
      </c>
      <c r="Z307">
        <f>ROUND(INDEX(Sheet2!K$2:'Sheet2'!K$569,MATCH($A307,Sheet2!$A$2:'Sheet2'!$A$531,0)),0)</f>
        <v>51</v>
      </c>
      <c r="AA307">
        <f t="shared" si="84"/>
        <v>82</v>
      </c>
      <c r="AB307">
        <f>ROUND(INDEX(Sheet2!H$2:'Sheet2'!H$569,MATCH($A307,Sheet2!$A$2:'Sheet2'!$A$531,0)),0)</f>
        <v>4</v>
      </c>
      <c r="AC307">
        <f t="shared" si="85"/>
        <v>52</v>
      </c>
      <c r="AD307">
        <f t="shared" si="86"/>
        <v>69</v>
      </c>
      <c r="AE307">
        <f t="shared" si="87"/>
        <v>77</v>
      </c>
      <c r="AF307">
        <f t="shared" si="88"/>
        <v>-4</v>
      </c>
      <c r="AG307">
        <f t="shared" si="99"/>
        <v>2</v>
      </c>
      <c r="AH307">
        <f t="shared" si="89"/>
        <v>2</v>
      </c>
      <c r="AI307">
        <f t="shared" si="90"/>
        <v>2</v>
      </c>
      <c r="AJ307">
        <f t="shared" si="91"/>
        <v>75</v>
      </c>
      <c r="AK307">
        <f t="shared" si="92"/>
        <v>71</v>
      </c>
      <c r="AL307">
        <f t="shared" ca="1" si="93"/>
        <v>65</v>
      </c>
      <c r="AM307">
        <f t="shared" ca="1" si="94"/>
        <v>-8</v>
      </c>
      <c r="AN307">
        <f>ROUND(INDEX(Sheet2!T$2:'Sheet2'!T$569,MATCH($A307,Sheet2!$A$2:'Sheet2'!$A$531,0)),0)</f>
        <v>3</v>
      </c>
      <c r="AO307">
        <f t="shared" si="95"/>
        <v>54</v>
      </c>
      <c r="AP307">
        <f t="shared" si="96"/>
        <v>54</v>
      </c>
      <c r="AQ307">
        <f>INDEX(Sheet2!N$2:'Sheet2'!N$569,MATCH($A307,Sheet2!$A$2:'Sheet2'!$A$531,0))</f>
        <v>8.3000000000000007</v>
      </c>
      <c r="AR307">
        <f t="shared" si="97"/>
        <v>16.600000000000001</v>
      </c>
      <c r="AS307">
        <f t="shared" si="100"/>
        <v>23.6</v>
      </c>
      <c r="AT307">
        <f t="shared" ca="1" si="98"/>
        <v>42</v>
      </c>
      <c r="AU307">
        <f t="shared" ca="1" si="101"/>
        <v>49</v>
      </c>
      <c r="AV307">
        <f t="shared" ca="1" si="102"/>
        <v>49</v>
      </c>
      <c r="AW307">
        <f t="shared" ca="1" si="103"/>
        <v>49</v>
      </c>
      <c r="AX307">
        <f t="shared" ca="1" si="104"/>
        <v>49</v>
      </c>
    </row>
    <row r="308" spans="1:50" x14ac:dyDescent="0.3">
      <c r="A308" t="s">
        <v>29</v>
      </c>
      <c r="B308">
        <v>0</v>
      </c>
      <c r="C308" t="s">
        <v>3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92</v>
      </c>
      <c r="P308">
        <v>92</v>
      </c>
      <c r="Q308">
        <v>92</v>
      </c>
      <c r="R308">
        <v>57</v>
      </c>
      <c r="S308">
        <v>92</v>
      </c>
      <c r="T308">
        <f>INDEX(Sheet1!C$2:'Sheet1'!C$569,MATCH($A308,Sheet1!$B$2:'Sheet1'!$B$569,0))</f>
        <v>2</v>
      </c>
      <c r="U308">
        <f>INDEX(Sheet1!D$2:'Sheet1'!D$569,MATCH($A308,Sheet1!$B$2:'Sheet1'!$B$569,0))</f>
        <v>10049594.5</v>
      </c>
      <c r="V308">
        <f>INDEX(Sheet2!C$2:'Sheet2'!C$569,MATCH($A308,Sheet2!$A$2:'Sheet2'!$A$531,0))</f>
        <v>27</v>
      </c>
      <c r="W308">
        <f>INDEX(Sheet2!G$2:'Sheet2'!G$569,MATCH($A308,Sheet2!$A$2:'Sheet2'!$A$531,0))</f>
        <v>33</v>
      </c>
      <c r="X308">
        <f>INDEX(Sheet2!M$2:'Sheet2'!M$569,MATCH($A308,Sheet2!$A$2:'Sheet2'!$A$531,0))</f>
        <v>6.5</v>
      </c>
      <c r="Y308">
        <f>ROUND(INDEX(Sheet2!Q$2:'Sheet2'!Q$569,MATCH($A308,Sheet2!$A$2:'Sheet2'!$A$531,0)),0)-1</f>
        <v>86</v>
      </c>
      <c r="Z308">
        <f>ROUND(INDEX(Sheet2!K$2:'Sheet2'!K$569,MATCH($A308,Sheet2!$A$2:'Sheet2'!$A$531,0)),0)</f>
        <v>49</v>
      </c>
      <c r="AA308">
        <f t="shared" si="84"/>
        <v>80</v>
      </c>
      <c r="AB308">
        <f>ROUND(INDEX(Sheet2!H$2:'Sheet2'!H$569,MATCH($A308,Sheet2!$A$2:'Sheet2'!$A$531,0)),0)</f>
        <v>24</v>
      </c>
      <c r="AC308">
        <f t="shared" si="85"/>
        <v>111</v>
      </c>
      <c r="AD308">
        <f t="shared" si="86"/>
        <v>94</v>
      </c>
      <c r="AE308">
        <f t="shared" si="87"/>
        <v>90</v>
      </c>
      <c r="AF308">
        <f t="shared" si="88"/>
        <v>2</v>
      </c>
      <c r="AG308">
        <f t="shared" si="99"/>
        <v>8</v>
      </c>
      <c r="AH308">
        <f t="shared" si="89"/>
        <v>8</v>
      </c>
      <c r="AI308">
        <f t="shared" si="90"/>
        <v>8</v>
      </c>
      <c r="AJ308">
        <f t="shared" si="91"/>
        <v>99</v>
      </c>
      <c r="AK308">
        <f t="shared" si="92"/>
        <v>84</v>
      </c>
      <c r="AL308">
        <f t="shared" ca="1" si="93"/>
        <v>90.333333333333329</v>
      </c>
      <c r="AM308">
        <f t="shared" ca="1" si="94"/>
        <v>-1.6666666666666714</v>
      </c>
      <c r="AN308">
        <f>ROUND(INDEX(Sheet2!T$2:'Sheet2'!T$569,MATCH($A308,Sheet2!$A$2:'Sheet2'!$A$531,0)),0)</f>
        <v>5</v>
      </c>
      <c r="AO308">
        <f t="shared" si="95"/>
        <v>63</v>
      </c>
      <c r="AP308">
        <f t="shared" si="96"/>
        <v>63</v>
      </c>
      <c r="AQ308">
        <f>INDEX(Sheet2!N$2:'Sheet2'!N$569,MATCH($A308,Sheet2!$A$2:'Sheet2'!$A$531,0))</f>
        <v>40.1</v>
      </c>
      <c r="AR308">
        <f t="shared" si="97"/>
        <v>80.2</v>
      </c>
      <c r="AS308">
        <f t="shared" si="100"/>
        <v>87.2</v>
      </c>
      <c r="AT308">
        <f t="shared" ca="1" si="98"/>
        <v>92</v>
      </c>
      <c r="AU308">
        <f t="shared" ca="1" si="101"/>
        <v>87</v>
      </c>
      <c r="AV308">
        <f t="shared" ca="1" si="102"/>
        <v>87</v>
      </c>
      <c r="AW308">
        <f t="shared" ca="1" si="103"/>
        <v>87</v>
      </c>
      <c r="AX308">
        <f t="shared" ca="1" si="104"/>
        <v>87</v>
      </c>
    </row>
    <row r="309" spans="1:50" x14ac:dyDescent="0.3">
      <c r="A309" t="s">
        <v>471</v>
      </c>
      <c r="B309">
        <v>3</v>
      </c>
      <c r="C309" t="s">
        <v>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88</v>
      </c>
      <c r="P309">
        <v>88</v>
      </c>
      <c r="Q309">
        <v>68</v>
      </c>
      <c r="R309">
        <v>89</v>
      </c>
      <c r="S309">
        <v>72</v>
      </c>
      <c r="T309">
        <f>INDEX(Sheet1!C$2:'Sheet1'!C$569,MATCH($A309,Sheet1!$B$2:'Sheet1'!$B$569,0))</f>
        <v>3</v>
      </c>
      <c r="U309">
        <f>INDEX(Sheet1!D$2:'Sheet1'!D$569,MATCH($A309,Sheet1!$B$2:'Sheet1'!$B$569,0))</f>
        <v>18449005</v>
      </c>
      <c r="V309">
        <f>INDEX(Sheet2!C$2:'Sheet2'!C$569,MATCH($A309,Sheet2!$A$2:'Sheet2'!$A$531,0))</f>
        <v>33</v>
      </c>
      <c r="W309">
        <f>INDEX(Sheet2!G$2:'Sheet2'!G$569,MATCH($A309,Sheet2!$A$2:'Sheet2'!$A$531,0))</f>
        <v>33.200000000000003</v>
      </c>
      <c r="X309">
        <f>INDEX(Sheet2!M$2:'Sheet2'!M$569,MATCH($A309,Sheet2!$A$2:'Sheet2'!$A$531,0))</f>
        <v>0.5</v>
      </c>
      <c r="Y309">
        <f>ROUND(INDEX(Sheet2!Q$2:'Sheet2'!Q$569,MATCH($A309,Sheet2!$A$2:'Sheet2'!$A$531,0)),0)-1</f>
        <v>84</v>
      </c>
      <c r="Z309">
        <f>ROUND(INDEX(Sheet2!K$2:'Sheet2'!K$569,MATCH($A309,Sheet2!$A$2:'Sheet2'!$A$531,0)),0)</f>
        <v>52</v>
      </c>
      <c r="AA309">
        <f t="shared" si="84"/>
        <v>84</v>
      </c>
      <c r="AB309">
        <f>ROUND(INDEX(Sheet2!H$2:'Sheet2'!H$569,MATCH($A309,Sheet2!$A$2:'Sheet2'!$A$531,0)),0)</f>
        <v>21</v>
      </c>
      <c r="AC309">
        <f t="shared" si="85"/>
        <v>102</v>
      </c>
      <c r="AD309">
        <f t="shared" si="86"/>
        <v>91</v>
      </c>
      <c r="AE309">
        <f t="shared" si="87"/>
        <v>85</v>
      </c>
      <c r="AF309">
        <f t="shared" si="88"/>
        <v>3</v>
      </c>
      <c r="AG309">
        <f t="shared" si="99"/>
        <v>9</v>
      </c>
      <c r="AH309">
        <f t="shared" si="89"/>
        <v>9</v>
      </c>
      <c r="AI309">
        <f t="shared" si="90"/>
        <v>9</v>
      </c>
      <c r="AJ309">
        <f t="shared" si="91"/>
        <v>97</v>
      </c>
      <c r="AK309">
        <f t="shared" si="92"/>
        <v>79</v>
      </c>
      <c r="AL309">
        <f t="shared" ca="1" si="93"/>
        <v>72</v>
      </c>
      <c r="AM309">
        <f t="shared" ca="1" si="94"/>
        <v>-16</v>
      </c>
      <c r="AN309">
        <f>ROUND(INDEX(Sheet2!T$2:'Sheet2'!T$569,MATCH($A309,Sheet2!$A$2:'Sheet2'!$A$531,0)),0)</f>
        <v>9</v>
      </c>
      <c r="AO309">
        <f t="shared" si="95"/>
        <v>81</v>
      </c>
      <c r="AP309">
        <f t="shared" si="96"/>
        <v>81</v>
      </c>
      <c r="AQ309">
        <f>INDEX(Sheet2!N$2:'Sheet2'!N$569,MATCH($A309,Sheet2!$A$2:'Sheet2'!$A$531,0))</f>
        <v>23.8</v>
      </c>
      <c r="AR309">
        <f t="shared" si="97"/>
        <v>47.6</v>
      </c>
      <c r="AS309">
        <f t="shared" si="100"/>
        <v>54.6</v>
      </c>
      <c r="AT309">
        <f t="shared" ca="1" si="98"/>
        <v>40</v>
      </c>
      <c r="AU309">
        <f t="shared" ca="1" si="101"/>
        <v>40</v>
      </c>
      <c r="AV309">
        <f t="shared" ca="1" si="102"/>
        <v>40</v>
      </c>
      <c r="AW309">
        <f t="shared" ca="1" si="103"/>
        <v>40</v>
      </c>
      <c r="AX309">
        <f t="shared" ca="1" si="104"/>
        <v>40</v>
      </c>
    </row>
    <row r="310" spans="1:50" x14ac:dyDescent="0.3">
      <c r="A310" t="s">
        <v>258</v>
      </c>
      <c r="B310">
        <v>1</v>
      </c>
      <c r="C310" t="s">
        <v>3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74</v>
      </c>
      <c r="P310">
        <v>74</v>
      </c>
      <c r="Q310">
        <v>74</v>
      </c>
      <c r="R310">
        <v>51</v>
      </c>
      <c r="S310">
        <v>74</v>
      </c>
      <c r="T310">
        <f>INDEX(Sheet1!C$2:'Sheet1'!C$569,MATCH($A310,Sheet1!$B$2:'Sheet1'!$B$569,0))</f>
        <v>1</v>
      </c>
      <c r="U310">
        <f>INDEX(Sheet1!D$2:'Sheet1'!D$569,MATCH($A310,Sheet1!$B$2:'Sheet1'!$B$569,0))</f>
        <v>4449000</v>
      </c>
      <c r="V310">
        <f>INDEX(Sheet2!C$2:'Sheet2'!C$569,MATCH($A310,Sheet2!$A$2:'Sheet2'!$A$531,0))</f>
        <v>28</v>
      </c>
      <c r="W310">
        <f>INDEX(Sheet2!G$2:'Sheet2'!G$569,MATCH($A310,Sheet2!$A$2:'Sheet2'!$A$531,0))</f>
        <v>16.5</v>
      </c>
      <c r="X310">
        <f>INDEX(Sheet2!M$2:'Sheet2'!M$569,MATCH($A310,Sheet2!$A$2:'Sheet2'!$A$531,0))</f>
        <v>2.9</v>
      </c>
      <c r="Y310">
        <f>ROUND(INDEX(Sheet2!Q$2:'Sheet2'!Q$569,MATCH($A310,Sheet2!$A$2:'Sheet2'!$A$531,0)),0)-1</f>
        <v>68</v>
      </c>
      <c r="Z310">
        <f>ROUND(INDEX(Sheet2!K$2:'Sheet2'!K$569,MATCH($A310,Sheet2!$A$2:'Sheet2'!$A$531,0)),0)</f>
        <v>43</v>
      </c>
      <c r="AA310">
        <f t="shared" si="84"/>
        <v>73</v>
      </c>
      <c r="AB310">
        <f>ROUND(INDEX(Sheet2!H$2:'Sheet2'!H$569,MATCH($A310,Sheet2!$A$2:'Sheet2'!$A$531,0)),0)</f>
        <v>7</v>
      </c>
      <c r="AC310">
        <f t="shared" si="85"/>
        <v>61</v>
      </c>
      <c r="AD310">
        <f t="shared" si="86"/>
        <v>69</v>
      </c>
      <c r="AE310">
        <f t="shared" si="87"/>
        <v>79</v>
      </c>
      <c r="AF310">
        <f t="shared" si="88"/>
        <v>-5</v>
      </c>
      <c r="AG310">
        <f t="shared" si="99"/>
        <v>1</v>
      </c>
      <c r="AH310">
        <f t="shared" si="89"/>
        <v>1</v>
      </c>
      <c r="AI310">
        <f t="shared" si="90"/>
        <v>1</v>
      </c>
      <c r="AJ310">
        <f t="shared" si="91"/>
        <v>75</v>
      </c>
      <c r="AK310">
        <f t="shared" si="92"/>
        <v>73</v>
      </c>
      <c r="AL310">
        <f t="shared" ca="1" si="93"/>
        <v>76.333333333333329</v>
      </c>
      <c r="AM310">
        <f t="shared" ca="1" si="94"/>
        <v>2.3333333333333286</v>
      </c>
      <c r="AN310">
        <f>ROUND(INDEX(Sheet2!T$2:'Sheet2'!T$569,MATCH($A310,Sheet2!$A$2:'Sheet2'!$A$531,0)),0)</f>
        <v>3</v>
      </c>
      <c r="AO310">
        <f t="shared" si="95"/>
        <v>54</v>
      </c>
      <c r="AP310">
        <f t="shared" si="96"/>
        <v>54</v>
      </c>
      <c r="AQ310">
        <f>INDEX(Sheet2!N$2:'Sheet2'!N$569,MATCH($A310,Sheet2!$A$2:'Sheet2'!$A$531,0))</f>
        <v>37.1</v>
      </c>
      <c r="AR310">
        <f t="shared" si="97"/>
        <v>74.2</v>
      </c>
      <c r="AS310">
        <f t="shared" si="100"/>
        <v>81.2</v>
      </c>
      <c r="AT310">
        <f t="shared" ca="1" si="98"/>
        <v>74</v>
      </c>
      <c r="AU310">
        <f t="shared" ca="1" si="101"/>
        <v>81</v>
      </c>
      <c r="AV310">
        <f t="shared" ca="1" si="102"/>
        <v>81</v>
      </c>
      <c r="AW310">
        <f t="shared" ca="1" si="103"/>
        <v>81</v>
      </c>
      <c r="AX310">
        <f t="shared" ca="1" si="104"/>
        <v>81</v>
      </c>
    </row>
    <row r="311" spans="1:50" x14ac:dyDescent="0.3">
      <c r="A311" t="s">
        <v>352</v>
      </c>
      <c r="B311">
        <v>2</v>
      </c>
      <c r="C311" t="s">
        <v>3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68</v>
      </c>
      <c r="P311">
        <v>68</v>
      </c>
      <c r="Q311">
        <v>63</v>
      </c>
      <c r="R311">
        <v>64</v>
      </c>
      <c r="S311">
        <v>63</v>
      </c>
      <c r="T311">
        <f>INDEX(Sheet1!C$2:'Sheet1'!C$569,MATCH($A311,Sheet1!$B$2:'Sheet1'!$B$569,0))</f>
        <v>2</v>
      </c>
      <c r="U311">
        <f>INDEX(Sheet1!D$2:'Sheet1'!D$569,MATCH($A311,Sheet1!$B$2:'Sheet1'!$B$569,0))</f>
        <v>4059825</v>
      </c>
      <c r="V311">
        <f>INDEX(Sheet2!C$2:'Sheet2'!C$569,MATCH($A311,Sheet2!$A$2:'Sheet2'!$A$531,0))</f>
        <v>30</v>
      </c>
      <c r="W311">
        <f>INDEX(Sheet2!G$2:'Sheet2'!G$569,MATCH($A311,Sheet2!$A$2:'Sheet2'!$A$531,0))</f>
        <v>17</v>
      </c>
      <c r="X311">
        <f>INDEX(Sheet2!M$2:'Sheet2'!M$569,MATCH($A311,Sheet2!$A$2:'Sheet2'!$A$531,0))</f>
        <v>1.7</v>
      </c>
      <c r="Y311">
        <f>ROUND(INDEX(Sheet2!Q$2:'Sheet2'!Q$569,MATCH($A311,Sheet2!$A$2:'Sheet2'!$A$531,0)),0)-1</f>
        <v>74</v>
      </c>
      <c r="Z311">
        <f>ROUND(INDEX(Sheet2!K$2:'Sheet2'!K$569,MATCH($A311,Sheet2!$A$2:'Sheet2'!$A$531,0)),0)</f>
        <v>40</v>
      </c>
      <c r="AA311">
        <f t="shared" si="84"/>
        <v>70</v>
      </c>
      <c r="AB311">
        <f>ROUND(INDEX(Sheet2!H$2:'Sheet2'!H$569,MATCH($A311,Sheet2!$A$2:'Sheet2'!$A$531,0)),0)</f>
        <v>5</v>
      </c>
      <c r="AC311">
        <f t="shared" si="85"/>
        <v>55</v>
      </c>
      <c r="AD311">
        <f t="shared" si="86"/>
        <v>64</v>
      </c>
      <c r="AE311">
        <f t="shared" si="87"/>
        <v>72</v>
      </c>
      <c r="AF311">
        <f t="shared" si="88"/>
        <v>-4</v>
      </c>
      <c r="AG311">
        <f t="shared" si="99"/>
        <v>2</v>
      </c>
      <c r="AH311">
        <f t="shared" si="89"/>
        <v>2</v>
      </c>
      <c r="AI311">
        <f t="shared" si="90"/>
        <v>2</v>
      </c>
      <c r="AJ311">
        <f t="shared" si="91"/>
        <v>70</v>
      </c>
      <c r="AK311">
        <f t="shared" si="92"/>
        <v>66</v>
      </c>
      <c r="AL311">
        <f t="shared" ca="1" si="93"/>
        <v>66.333333333333329</v>
      </c>
      <c r="AM311">
        <f t="shared" ca="1" si="94"/>
        <v>-1.6666666666666714</v>
      </c>
      <c r="AN311">
        <f>ROUND(INDEX(Sheet2!T$2:'Sheet2'!T$569,MATCH($A311,Sheet2!$A$2:'Sheet2'!$A$531,0)),0)</f>
        <v>3</v>
      </c>
      <c r="AO311">
        <f t="shared" si="95"/>
        <v>54</v>
      </c>
      <c r="AP311">
        <f t="shared" si="96"/>
        <v>54</v>
      </c>
      <c r="AQ311">
        <f>INDEX(Sheet2!N$2:'Sheet2'!N$569,MATCH($A311,Sheet2!$A$2:'Sheet2'!$A$531,0))</f>
        <v>27.8</v>
      </c>
      <c r="AR311">
        <f t="shared" si="97"/>
        <v>55.6</v>
      </c>
      <c r="AS311">
        <f t="shared" si="100"/>
        <v>62.6</v>
      </c>
      <c r="AT311">
        <f t="shared" ca="1" si="98"/>
        <v>63</v>
      </c>
      <c r="AU311">
        <f t="shared" ca="1" si="101"/>
        <v>63</v>
      </c>
      <c r="AV311">
        <f t="shared" ca="1" si="102"/>
        <v>63</v>
      </c>
      <c r="AW311">
        <f t="shared" ca="1" si="103"/>
        <v>63</v>
      </c>
      <c r="AX311">
        <f t="shared" ca="1" si="104"/>
        <v>63</v>
      </c>
    </row>
    <row r="312" spans="1:50" x14ac:dyDescent="0.3">
      <c r="A312" t="s">
        <v>242</v>
      </c>
      <c r="B312">
        <v>0</v>
      </c>
      <c r="C312" t="s">
        <v>3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76</v>
      </c>
      <c r="P312">
        <v>76</v>
      </c>
      <c r="Q312">
        <v>76</v>
      </c>
      <c r="R312">
        <v>52</v>
      </c>
      <c r="S312">
        <v>76</v>
      </c>
      <c r="T312">
        <f>INDEX(Sheet1!C$2:'Sheet1'!C$569,MATCH($A312,Sheet1!$B$2:'Sheet1'!$B$569,0))</f>
        <v>4</v>
      </c>
      <c r="U312">
        <f>INDEX(Sheet1!D$2:'Sheet1'!D$569,MATCH($A312,Sheet1!$B$2:'Sheet1'!$B$569,0))</f>
        <v>924690</v>
      </c>
      <c r="V312">
        <f>INDEX(Sheet2!C$2:'Sheet2'!C$569,MATCH($A312,Sheet2!$A$2:'Sheet2'!$A$531,0))</f>
        <v>22</v>
      </c>
      <c r="W312">
        <f>INDEX(Sheet2!G$2:'Sheet2'!G$569,MATCH($A312,Sheet2!$A$2:'Sheet2'!$A$531,0))</f>
        <v>22.8</v>
      </c>
      <c r="X312">
        <f>INDEX(Sheet2!M$2:'Sheet2'!M$569,MATCH($A312,Sheet2!$A$2:'Sheet2'!$A$531,0))</f>
        <v>5</v>
      </c>
      <c r="Y312">
        <f>ROUND(INDEX(Sheet2!Q$2:'Sheet2'!Q$569,MATCH($A312,Sheet2!$A$2:'Sheet2'!$A$531,0)),0)-1</f>
        <v>80</v>
      </c>
      <c r="Z312">
        <f>ROUND(INDEX(Sheet2!K$2:'Sheet2'!K$569,MATCH($A312,Sheet2!$A$2:'Sheet2'!$A$531,0)),0)</f>
        <v>43</v>
      </c>
      <c r="AA312">
        <f t="shared" si="84"/>
        <v>73</v>
      </c>
      <c r="AB312">
        <f>ROUND(INDEX(Sheet2!H$2:'Sheet2'!H$569,MATCH($A312,Sheet2!$A$2:'Sheet2'!$A$531,0)),0)</f>
        <v>9</v>
      </c>
      <c r="AC312">
        <f t="shared" si="85"/>
        <v>67</v>
      </c>
      <c r="AD312">
        <f t="shared" si="86"/>
        <v>72</v>
      </c>
      <c r="AE312">
        <f t="shared" si="87"/>
        <v>80</v>
      </c>
      <c r="AF312">
        <f t="shared" si="88"/>
        <v>-4</v>
      </c>
      <c r="AG312">
        <f t="shared" si="99"/>
        <v>2</v>
      </c>
      <c r="AH312">
        <f t="shared" si="89"/>
        <v>2</v>
      </c>
      <c r="AI312">
        <f t="shared" si="90"/>
        <v>2</v>
      </c>
      <c r="AJ312">
        <f t="shared" si="91"/>
        <v>78</v>
      </c>
      <c r="AK312">
        <f t="shared" si="92"/>
        <v>74</v>
      </c>
      <c r="AL312">
        <f t="shared" ca="1" si="93"/>
        <v>81</v>
      </c>
      <c r="AM312">
        <f t="shared" ca="1" si="94"/>
        <v>5</v>
      </c>
      <c r="AN312">
        <f>ROUND(INDEX(Sheet2!T$2:'Sheet2'!T$569,MATCH($A312,Sheet2!$A$2:'Sheet2'!$A$531,0)),0)</f>
        <v>2</v>
      </c>
      <c r="AO312">
        <f t="shared" si="95"/>
        <v>49</v>
      </c>
      <c r="AP312">
        <f t="shared" si="96"/>
        <v>49</v>
      </c>
      <c r="AQ312">
        <f>INDEX(Sheet2!N$2:'Sheet2'!N$569,MATCH($A312,Sheet2!$A$2:'Sheet2'!$A$531,0))</f>
        <v>42.2</v>
      </c>
      <c r="AR312">
        <f t="shared" si="97"/>
        <v>84.4</v>
      </c>
      <c r="AS312">
        <f t="shared" si="100"/>
        <v>91.4</v>
      </c>
      <c r="AT312">
        <f t="shared" ca="1" si="98"/>
        <v>76</v>
      </c>
      <c r="AU312">
        <f t="shared" ca="1" si="101"/>
        <v>91</v>
      </c>
      <c r="AV312">
        <f t="shared" ca="1" si="102"/>
        <v>91</v>
      </c>
      <c r="AW312">
        <f t="shared" ca="1" si="103"/>
        <v>91</v>
      </c>
      <c r="AX312">
        <f t="shared" ca="1" si="104"/>
        <v>91</v>
      </c>
    </row>
    <row r="313" spans="1:50" x14ac:dyDescent="0.3">
      <c r="A313" t="s">
        <v>165</v>
      </c>
      <c r="B313">
        <v>1</v>
      </c>
      <c r="C313" t="s">
        <v>3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72</v>
      </c>
      <c r="P313">
        <v>72</v>
      </c>
      <c r="Q313">
        <v>72</v>
      </c>
      <c r="R313">
        <v>50</v>
      </c>
      <c r="S313">
        <v>72</v>
      </c>
      <c r="T313">
        <f>INDEX(Sheet1!C$2:'Sheet1'!C$569,MATCH($A313,Sheet1!$B$2:'Sheet1'!$B$569,0))</f>
        <v>2</v>
      </c>
      <c r="U313">
        <f>INDEX(Sheet1!D$2:'Sheet1'!D$569,MATCH($A313,Sheet1!$B$2:'Sheet1'!$B$569,0))</f>
        <v>7166666.5</v>
      </c>
      <c r="V313">
        <f>INDEX(Sheet2!C$2:'Sheet2'!C$569,MATCH($A313,Sheet2!$A$2:'Sheet2'!$A$531,0))</f>
        <v>27</v>
      </c>
      <c r="W313">
        <f>INDEX(Sheet2!G$2:'Sheet2'!G$569,MATCH($A313,Sheet2!$A$2:'Sheet2'!$A$531,0))</f>
        <v>21.8</v>
      </c>
      <c r="X313">
        <f>INDEX(Sheet2!M$2:'Sheet2'!M$569,MATCH($A313,Sheet2!$A$2:'Sheet2'!$A$531,0))</f>
        <v>4.8</v>
      </c>
      <c r="Y313">
        <f>ROUND(INDEX(Sheet2!Q$2:'Sheet2'!Q$569,MATCH($A313,Sheet2!$A$2:'Sheet2'!$A$531,0)),0)-1</f>
        <v>83</v>
      </c>
      <c r="Z313">
        <f>ROUND(INDEX(Sheet2!K$2:'Sheet2'!K$569,MATCH($A313,Sheet2!$A$2:'Sheet2'!$A$531,0)),0)</f>
        <v>39</v>
      </c>
      <c r="AA313">
        <f t="shared" si="84"/>
        <v>68</v>
      </c>
      <c r="AB313">
        <f>ROUND(INDEX(Sheet2!H$2:'Sheet2'!H$569,MATCH($A313,Sheet2!$A$2:'Sheet2'!$A$531,0)),0)</f>
        <v>8</v>
      </c>
      <c r="AC313">
        <f t="shared" si="85"/>
        <v>64</v>
      </c>
      <c r="AD313">
        <f t="shared" si="86"/>
        <v>68</v>
      </c>
      <c r="AE313">
        <f t="shared" si="87"/>
        <v>76</v>
      </c>
      <c r="AF313">
        <f t="shared" si="88"/>
        <v>-4</v>
      </c>
      <c r="AG313">
        <f t="shared" si="99"/>
        <v>2</v>
      </c>
      <c r="AH313">
        <f t="shared" si="89"/>
        <v>2</v>
      </c>
      <c r="AI313">
        <f t="shared" si="90"/>
        <v>2</v>
      </c>
      <c r="AJ313">
        <f t="shared" si="91"/>
        <v>74</v>
      </c>
      <c r="AK313">
        <f t="shared" si="92"/>
        <v>70</v>
      </c>
      <c r="AL313">
        <f t="shared" ca="1" si="93"/>
        <v>74</v>
      </c>
      <c r="AM313">
        <f t="shared" ca="1" si="94"/>
        <v>2</v>
      </c>
      <c r="AN313">
        <f>ROUND(INDEX(Sheet2!T$2:'Sheet2'!T$569,MATCH($A313,Sheet2!$A$2:'Sheet2'!$A$531,0)),0)</f>
        <v>2</v>
      </c>
      <c r="AO313">
        <f t="shared" si="95"/>
        <v>49</v>
      </c>
      <c r="AP313">
        <f t="shared" si="96"/>
        <v>49</v>
      </c>
      <c r="AQ313">
        <f>INDEX(Sheet2!N$2:'Sheet2'!N$569,MATCH($A313,Sheet2!$A$2:'Sheet2'!$A$531,0))</f>
        <v>35.5</v>
      </c>
      <c r="AR313">
        <f t="shared" si="97"/>
        <v>71</v>
      </c>
      <c r="AS313">
        <f t="shared" si="100"/>
        <v>78</v>
      </c>
      <c r="AT313">
        <f t="shared" ca="1" si="98"/>
        <v>72</v>
      </c>
      <c r="AU313">
        <f t="shared" ca="1" si="101"/>
        <v>78</v>
      </c>
      <c r="AV313">
        <f t="shared" ca="1" si="102"/>
        <v>78</v>
      </c>
      <c r="AW313">
        <f t="shared" ca="1" si="103"/>
        <v>78</v>
      </c>
      <c r="AX313">
        <f t="shared" ca="1" si="104"/>
        <v>78</v>
      </c>
    </row>
    <row r="314" spans="1:50" x14ac:dyDescent="0.3">
      <c r="A314" t="s">
        <v>115</v>
      </c>
      <c r="B314">
        <v>3</v>
      </c>
      <c r="C314" t="s">
        <v>3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79</v>
      </c>
      <c r="P314">
        <v>79</v>
      </c>
      <c r="Q314">
        <v>63</v>
      </c>
      <c r="R314">
        <v>84</v>
      </c>
      <c r="S314">
        <v>66</v>
      </c>
      <c r="T314" t="e">
        <f>INDEX(Sheet1!C$2:'Sheet1'!C$569,MATCH($A314,Sheet1!$B$2:'Sheet1'!$B$569,0))</f>
        <v>#N/A</v>
      </c>
      <c r="U314" t="e">
        <f>INDEX(Sheet1!D$2:'Sheet1'!D$569,MATCH($A314,Sheet1!$B$2:'Sheet1'!$B$569,0))</f>
        <v>#N/A</v>
      </c>
      <c r="V314">
        <f>INDEX(Sheet2!C$2:'Sheet2'!C$569,MATCH($A314,Sheet2!$A$2:'Sheet2'!$A$531,0))</f>
        <v>26</v>
      </c>
      <c r="W314">
        <f>INDEX(Sheet2!G$2:'Sheet2'!G$569,MATCH($A314,Sheet2!$A$2:'Sheet2'!$A$531,0))</f>
        <v>26.8</v>
      </c>
      <c r="X314">
        <f>INDEX(Sheet2!M$2:'Sheet2'!M$569,MATCH($A314,Sheet2!$A$2:'Sheet2'!$A$531,0))</f>
        <v>1.5</v>
      </c>
      <c r="Y314">
        <f>ROUND(INDEX(Sheet2!Q$2:'Sheet2'!Q$569,MATCH($A314,Sheet2!$A$2:'Sheet2'!$A$531,0)),0)-1</f>
        <v>71</v>
      </c>
      <c r="Z314">
        <f>ROUND(INDEX(Sheet2!K$2:'Sheet2'!K$569,MATCH($A314,Sheet2!$A$2:'Sheet2'!$A$531,0)),0)</f>
        <v>52</v>
      </c>
      <c r="AA314">
        <f t="shared" si="84"/>
        <v>84</v>
      </c>
      <c r="AB314">
        <f>ROUND(INDEX(Sheet2!H$2:'Sheet2'!H$569,MATCH($A314,Sheet2!$A$2:'Sheet2'!$A$531,0)),0)</f>
        <v>9</v>
      </c>
      <c r="AC314">
        <f t="shared" si="85"/>
        <v>67</v>
      </c>
      <c r="AD314">
        <f t="shared" si="86"/>
        <v>77</v>
      </c>
      <c r="AE314">
        <f t="shared" si="87"/>
        <v>81</v>
      </c>
      <c r="AF314">
        <f t="shared" si="88"/>
        <v>-2</v>
      </c>
      <c r="AG314">
        <f t="shared" si="99"/>
        <v>4</v>
      </c>
      <c r="AH314">
        <f t="shared" si="89"/>
        <v>4</v>
      </c>
      <c r="AI314">
        <f t="shared" si="90"/>
        <v>4</v>
      </c>
      <c r="AJ314">
        <f t="shared" si="91"/>
        <v>83</v>
      </c>
      <c r="AK314">
        <f t="shared" si="92"/>
        <v>75</v>
      </c>
      <c r="AL314">
        <f t="shared" ca="1" si="93"/>
        <v>77.333333333333329</v>
      </c>
      <c r="AM314">
        <f t="shared" ca="1" si="94"/>
        <v>-1.6666666666666714</v>
      </c>
      <c r="AN314">
        <f>ROUND(INDEX(Sheet2!T$2:'Sheet2'!T$569,MATCH($A314,Sheet2!$A$2:'Sheet2'!$A$531,0)),0)</f>
        <v>8</v>
      </c>
      <c r="AO314">
        <f t="shared" si="95"/>
        <v>76</v>
      </c>
      <c r="AP314">
        <f t="shared" si="96"/>
        <v>76</v>
      </c>
      <c r="AQ314">
        <f>INDEX(Sheet2!N$2:'Sheet2'!N$569,MATCH($A314,Sheet2!$A$2:'Sheet2'!$A$531,0))</f>
        <v>33.700000000000003</v>
      </c>
      <c r="AR314">
        <f t="shared" si="97"/>
        <v>67.400000000000006</v>
      </c>
      <c r="AS314">
        <f t="shared" si="100"/>
        <v>74.400000000000006</v>
      </c>
      <c r="AT314">
        <f t="shared" ca="1" si="98"/>
        <v>63</v>
      </c>
      <c r="AU314">
        <f t="shared" ca="1" si="101"/>
        <v>74</v>
      </c>
      <c r="AV314">
        <f t="shared" ca="1" si="102"/>
        <v>74</v>
      </c>
      <c r="AW314">
        <f t="shared" ca="1" si="103"/>
        <v>74</v>
      </c>
      <c r="AX314">
        <f t="shared" ca="1" si="104"/>
        <v>74</v>
      </c>
    </row>
    <row r="315" spans="1:50" x14ac:dyDescent="0.3">
      <c r="A315" t="s">
        <v>88</v>
      </c>
      <c r="B315">
        <v>3</v>
      </c>
      <c r="C315" t="s">
        <v>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83</v>
      </c>
      <c r="P315">
        <v>83</v>
      </c>
      <c r="Q315">
        <v>65</v>
      </c>
      <c r="R315">
        <v>86</v>
      </c>
      <c r="S315">
        <v>69</v>
      </c>
      <c r="T315">
        <f>INDEX(Sheet1!C$2:'Sheet1'!C$569,MATCH($A315,Sheet1!$B$2:'Sheet1'!$B$569,0))</f>
        <v>3</v>
      </c>
      <c r="U315">
        <f>INDEX(Sheet1!D$2:'Sheet1'!D$569,MATCH($A315,Sheet1!$B$2:'Sheet1'!$B$569,0))</f>
        <v>3278840</v>
      </c>
      <c r="V315">
        <f>INDEX(Sheet2!C$2:'Sheet2'!C$569,MATCH($A315,Sheet2!$A$2:'Sheet2'!$A$531,0))</f>
        <v>21</v>
      </c>
      <c r="W315">
        <f>INDEX(Sheet2!G$2:'Sheet2'!G$569,MATCH($A315,Sheet2!$A$2:'Sheet2'!$A$531,0))</f>
        <v>32.299999999999997</v>
      </c>
      <c r="X315">
        <f>INDEX(Sheet2!M$2:'Sheet2'!M$569,MATCH($A315,Sheet2!$A$2:'Sheet2'!$A$531,0))</f>
        <v>6.4</v>
      </c>
      <c r="Y315">
        <f>ROUND(INDEX(Sheet2!Q$2:'Sheet2'!Q$569,MATCH($A315,Sheet2!$A$2:'Sheet2'!$A$531,0)),0)-1</f>
        <v>86</v>
      </c>
      <c r="Z315">
        <f>ROUND(INDEX(Sheet2!K$2:'Sheet2'!K$569,MATCH($A315,Sheet2!$A$2:'Sheet2'!$A$531,0)),0)</f>
        <v>43</v>
      </c>
      <c r="AA315">
        <f t="shared" si="84"/>
        <v>73</v>
      </c>
      <c r="AB315">
        <f>ROUND(INDEX(Sheet2!H$2:'Sheet2'!H$569,MATCH($A315,Sheet2!$A$2:'Sheet2'!$A$531,0)),0)</f>
        <v>19</v>
      </c>
      <c r="AC315">
        <f t="shared" si="85"/>
        <v>96</v>
      </c>
      <c r="AD315">
        <f t="shared" si="86"/>
        <v>84</v>
      </c>
      <c r="AE315">
        <f t="shared" si="87"/>
        <v>82</v>
      </c>
      <c r="AF315">
        <f t="shared" si="88"/>
        <v>1</v>
      </c>
      <c r="AG315">
        <f t="shared" si="99"/>
        <v>7</v>
      </c>
      <c r="AH315">
        <f t="shared" si="89"/>
        <v>7</v>
      </c>
      <c r="AI315">
        <f t="shared" si="90"/>
        <v>7</v>
      </c>
      <c r="AJ315">
        <f t="shared" si="91"/>
        <v>90</v>
      </c>
      <c r="AK315">
        <f t="shared" si="92"/>
        <v>76</v>
      </c>
      <c r="AL315">
        <f t="shared" ca="1" si="93"/>
        <v>81.666666666666671</v>
      </c>
      <c r="AM315">
        <f t="shared" ca="1" si="94"/>
        <v>-1.3333333333333286</v>
      </c>
      <c r="AN315">
        <f>ROUND(INDEX(Sheet2!T$2:'Sheet2'!T$569,MATCH($A315,Sheet2!$A$2:'Sheet2'!$A$531,0)),0)</f>
        <v>9</v>
      </c>
      <c r="AO315">
        <f t="shared" si="95"/>
        <v>81</v>
      </c>
      <c r="AP315">
        <f t="shared" si="96"/>
        <v>81</v>
      </c>
      <c r="AQ315">
        <f>INDEX(Sheet2!N$2:'Sheet2'!N$569,MATCH($A315,Sheet2!$A$2:'Sheet2'!$A$531,0))</f>
        <v>36.1</v>
      </c>
      <c r="AR315">
        <f t="shared" si="97"/>
        <v>72.2</v>
      </c>
      <c r="AS315">
        <f t="shared" si="100"/>
        <v>79.2</v>
      </c>
      <c r="AT315">
        <f t="shared" ca="1" si="98"/>
        <v>65</v>
      </c>
      <c r="AU315">
        <f t="shared" ca="1" si="101"/>
        <v>79</v>
      </c>
      <c r="AV315">
        <f t="shared" ca="1" si="102"/>
        <v>79</v>
      </c>
      <c r="AW315">
        <f t="shared" ca="1" si="103"/>
        <v>79</v>
      </c>
      <c r="AX315">
        <f t="shared" ca="1" si="104"/>
        <v>79</v>
      </c>
    </row>
    <row r="316" spans="1:50" x14ac:dyDescent="0.3">
      <c r="A316" t="s">
        <v>250</v>
      </c>
      <c r="B316">
        <v>2</v>
      </c>
      <c r="C316" t="s">
        <v>263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96</v>
      </c>
      <c r="P316">
        <v>96</v>
      </c>
      <c r="Q316">
        <v>87</v>
      </c>
      <c r="R316">
        <v>73</v>
      </c>
      <c r="S316">
        <v>87</v>
      </c>
      <c r="T316">
        <f>INDEX(Sheet1!C$2:'Sheet1'!C$569,MATCH($A316,Sheet1!$B$2:'Sheet1'!$B$569,0))</f>
        <v>4</v>
      </c>
      <c r="U316">
        <f>INDEX(Sheet1!D$2:'Sheet1'!D$569,MATCH($A316,Sheet1!$B$2:'Sheet1'!$B$569,0))</f>
        <v>28327643.25</v>
      </c>
      <c r="V316">
        <f>INDEX(Sheet2!C$2:'Sheet2'!C$569,MATCH($A316,Sheet2!$A$2:'Sheet2'!$A$531,0))</f>
        <v>34</v>
      </c>
      <c r="W316">
        <f>INDEX(Sheet2!G$2:'Sheet2'!G$569,MATCH($A316,Sheet2!$A$2:'Sheet2'!$A$531,0))</f>
        <v>35.200000000000003</v>
      </c>
      <c r="X316">
        <f>INDEX(Sheet2!M$2:'Sheet2'!M$569,MATCH($A316,Sheet2!$A$2:'Sheet2'!$A$531,0))</f>
        <v>5.9</v>
      </c>
      <c r="Y316">
        <f>ROUND(INDEX(Sheet2!Q$2:'Sheet2'!Q$569,MATCH($A316,Sheet2!$A$2:'Sheet2'!$A$531,0)),0)-1</f>
        <v>66</v>
      </c>
      <c r="Z316">
        <f>ROUND(INDEX(Sheet2!K$2:'Sheet2'!K$569,MATCH($A316,Sheet2!$A$2:'Sheet2'!$A$531,0)),0)</f>
        <v>51</v>
      </c>
      <c r="AA316">
        <f t="shared" si="84"/>
        <v>82</v>
      </c>
      <c r="AB316">
        <f>ROUND(INDEX(Sheet2!H$2:'Sheet2'!H$569,MATCH($A316,Sheet2!$A$2:'Sheet2'!$A$531,0)),0)</f>
        <v>27</v>
      </c>
      <c r="AC316">
        <f t="shared" si="85"/>
        <v>120</v>
      </c>
      <c r="AD316">
        <f t="shared" si="86"/>
        <v>99</v>
      </c>
      <c r="AE316">
        <f t="shared" si="87"/>
        <v>93</v>
      </c>
      <c r="AF316">
        <f t="shared" si="88"/>
        <v>3</v>
      </c>
      <c r="AG316">
        <f t="shared" si="99"/>
        <v>9</v>
      </c>
      <c r="AH316">
        <f t="shared" si="89"/>
        <v>9</v>
      </c>
      <c r="AI316">
        <f t="shared" si="90"/>
        <v>9</v>
      </c>
      <c r="AJ316">
        <f t="shared" si="91"/>
        <v>99</v>
      </c>
      <c r="AK316">
        <f t="shared" si="92"/>
        <v>87</v>
      </c>
      <c r="AL316">
        <f t="shared" ca="1" si="93"/>
        <v>89</v>
      </c>
      <c r="AM316">
        <f t="shared" ca="1" si="94"/>
        <v>-7</v>
      </c>
      <c r="AN316">
        <f>ROUND(INDEX(Sheet2!T$2:'Sheet2'!T$569,MATCH($A316,Sheet2!$A$2:'Sheet2'!$A$531,0)),0)</f>
        <v>9</v>
      </c>
      <c r="AO316">
        <f t="shared" si="95"/>
        <v>81</v>
      </c>
      <c r="AP316">
        <f t="shared" si="96"/>
        <v>81</v>
      </c>
      <c r="AQ316">
        <f>INDEX(Sheet2!N$2:'Sheet2'!N$569,MATCH($A316,Sheet2!$A$2:'Sheet2'!$A$531,0))</f>
        <v>33.9</v>
      </c>
      <c r="AR316">
        <f t="shared" si="97"/>
        <v>67.8</v>
      </c>
      <c r="AS316">
        <f t="shared" si="100"/>
        <v>74.8</v>
      </c>
      <c r="AT316">
        <f t="shared" ca="1" si="98"/>
        <v>87</v>
      </c>
      <c r="AU316">
        <f t="shared" ca="1" si="101"/>
        <v>75</v>
      </c>
      <c r="AV316">
        <f t="shared" ca="1" si="102"/>
        <v>75</v>
      </c>
      <c r="AW316">
        <f t="shared" ca="1" si="103"/>
        <v>75</v>
      </c>
      <c r="AX316">
        <f t="shared" ca="1" si="104"/>
        <v>75</v>
      </c>
    </row>
    <row r="317" spans="1:50" x14ac:dyDescent="0.3">
      <c r="A317" t="s">
        <v>475</v>
      </c>
      <c r="B317">
        <v>1</v>
      </c>
      <c r="C317" t="s">
        <v>3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73</v>
      </c>
      <c r="P317">
        <v>73</v>
      </c>
      <c r="Q317">
        <v>73</v>
      </c>
      <c r="R317">
        <v>51</v>
      </c>
      <c r="S317">
        <v>73</v>
      </c>
      <c r="T317" t="e">
        <f>INDEX(Sheet1!C$2:'Sheet1'!C$569,MATCH($A317,Sheet1!$B$2:'Sheet1'!$B$569,0))</f>
        <v>#N/A</v>
      </c>
      <c r="U317" t="e">
        <f>INDEX(Sheet1!D$2:'Sheet1'!D$569,MATCH($A317,Sheet1!$B$2:'Sheet1'!$B$569,0))</f>
        <v>#N/A</v>
      </c>
      <c r="V317">
        <f>INDEX(Sheet2!C$2:'Sheet2'!C$569,MATCH($A317,Sheet2!$A$2:'Sheet2'!$A$531,0))</f>
        <v>20</v>
      </c>
      <c r="W317">
        <f>INDEX(Sheet2!G$2:'Sheet2'!G$569,MATCH($A317,Sheet2!$A$2:'Sheet2'!$A$531,0))</f>
        <v>6.9</v>
      </c>
      <c r="X317">
        <f>INDEX(Sheet2!M$2:'Sheet2'!M$569,MATCH($A317,Sheet2!$A$2:'Sheet2'!$A$531,0))</f>
        <v>0.8</v>
      </c>
      <c r="Y317">
        <f>ROUND(INDEX(Sheet2!Q$2:'Sheet2'!Q$569,MATCH($A317,Sheet2!$A$2:'Sheet2'!$A$531,0)),0)-1</f>
        <v>79</v>
      </c>
      <c r="Z317">
        <f>ROUND(INDEX(Sheet2!K$2:'Sheet2'!K$569,MATCH($A317,Sheet2!$A$2:'Sheet2'!$A$531,0)),0)</f>
        <v>35</v>
      </c>
      <c r="AA317">
        <f t="shared" si="84"/>
        <v>64</v>
      </c>
      <c r="AB317">
        <f>ROUND(INDEX(Sheet2!H$2:'Sheet2'!H$569,MATCH($A317,Sheet2!$A$2:'Sheet2'!$A$531,0)),0)</f>
        <v>3</v>
      </c>
      <c r="AC317">
        <f t="shared" si="85"/>
        <v>49</v>
      </c>
      <c r="AD317">
        <f t="shared" si="86"/>
        <v>62</v>
      </c>
      <c r="AE317">
        <f t="shared" si="87"/>
        <v>84</v>
      </c>
      <c r="AF317">
        <f t="shared" si="88"/>
        <v>-11</v>
      </c>
      <c r="AG317">
        <f t="shared" si="99"/>
        <v>-5</v>
      </c>
      <c r="AH317">
        <f t="shared" si="89"/>
        <v>-5</v>
      </c>
      <c r="AI317">
        <f t="shared" si="90"/>
        <v>-5</v>
      </c>
      <c r="AJ317">
        <f t="shared" si="91"/>
        <v>68</v>
      </c>
      <c r="AK317">
        <f t="shared" si="92"/>
        <v>78</v>
      </c>
      <c r="AL317">
        <f t="shared" ca="1" si="93"/>
        <v>76.666666666666671</v>
      </c>
      <c r="AM317">
        <f t="shared" ca="1" si="94"/>
        <v>3.6666666666666714</v>
      </c>
      <c r="AN317">
        <f>ROUND(INDEX(Sheet2!T$2:'Sheet2'!T$569,MATCH($A317,Sheet2!$A$2:'Sheet2'!$A$531,0)),0)</f>
        <v>1</v>
      </c>
      <c r="AO317">
        <f t="shared" si="95"/>
        <v>45</v>
      </c>
      <c r="AP317">
        <f t="shared" si="96"/>
        <v>45</v>
      </c>
      <c r="AQ317">
        <f>INDEX(Sheet2!N$2:'Sheet2'!N$569,MATCH($A317,Sheet2!$A$2:'Sheet2'!$A$531,0))</f>
        <v>38.5</v>
      </c>
      <c r="AR317">
        <f t="shared" si="97"/>
        <v>77</v>
      </c>
      <c r="AS317">
        <f t="shared" si="100"/>
        <v>84</v>
      </c>
      <c r="AT317">
        <f t="shared" ca="1" si="98"/>
        <v>73</v>
      </c>
      <c r="AU317">
        <f t="shared" ca="1" si="101"/>
        <v>84</v>
      </c>
      <c r="AV317">
        <f t="shared" ca="1" si="102"/>
        <v>84</v>
      </c>
      <c r="AW317">
        <f t="shared" ca="1" si="103"/>
        <v>84</v>
      </c>
      <c r="AX317">
        <f t="shared" ca="1" si="104"/>
        <v>84</v>
      </c>
    </row>
    <row r="318" spans="1:50" x14ac:dyDescent="0.3">
      <c r="A318" t="s">
        <v>246</v>
      </c>
      <c r="B318">
        <v>0</v>
      </c>
      <c r="C318" t="s">
        <v>3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77</v>
      </c>
      <c r="P318">
        <v>77</v>
      </c>
      <c r="Q318">
        <v>77</v>
      </c>
      <c r="R318">
        <v>52</v>
      </c>
      <c r="S318">
        <v>77</v>
      </c>
      <c r="T318">
        <f>INDEX(Sheet1!C$2:'Sheet1'!C$569,MATCH($A318,Sheet1!$B$2:'Sheet1'!$B$569,0))</f>
        <v>3</v>
      </c>
      <c r="U318">
        <f>INDEX(Sheet1!D$2:'Sheet1'!D$569,MATCH($A318,Sheet1!$B$2:'Sheet1'!$B$569,0))</f>
        <v>5393760</v>
      </c>
      <c r="V318">
        <f>INDEX(Sheet2!C$2:'Sheet2'!C$569,MATCH($A318,Sheet2!$A$2:'Sheet2'!$A$531,0))</f>
        <v>21</v>
      </c>
      <c r="W318">
        <f>INDEX(Sheet2!G$2:'Sheet2'!G$569,MATCH($A318,Sheet2!$A$2:'Sheet2'!$A$531,0))</f>
        <v>30.3</v>
      </c>
      <c r="X318">
        <f>INDEX(Sheet2!M$2:'Sheet2'!M$569,MATCH($A318,Sheet2!$A$2:'Sheet2'!$A$531,0))</f>
        <v>4.9000000000000004</v>
      </c>
      <c r="Y318">
        <f>ROUND(INDEX(Sheet2!Q$2:'Sheet2'!Q$569,MATCH($A318,Sheet2!$A$2:'Sheet2'!$A$531,0)),0)-1</f>
        <v>41</v>
      </c>
      <c r="Z318">
        <f>ROUND(INDEX(Sheet2!K$2:'Sheet2'!K$569,MATCH($A318,Sheet2!$A$2:'Sheet2'!$A$531,0)),0)</f>
        <v>41</v>
      </c>
      <c r="AA318">
        <f t="shared" si="84"/>
        <v>71</v>
      </c>
      <c r="AB318">
        <f>ROUND(INDEX(Sheet2!H$2:'Sheet2'!H$569,MATCH($A318,Sheet2!$A$2:'Sheet2'!$A$531,0)),0)</f>
        <v>10</v>
      </c>
      <c r="AC318">
        <f t="shared" si="85"/>
        <v>70</v>
      </c>
      <c r="AD318">
        <f t="shared" si="86"/>
        <v>73</v>
      </c>
      <c r="AE318">
        <f t="shared" si="87"/>
        <v>81</v>
      </c>
      <c r="AF318">
        <f t="shared" si="88"/>
        <v>-4</v>
      </c>
      <c r="AG318">
        <f t="shared" si="99"/>
        <v>2</v>
      </c>
      <c r="AH318">
        <f t="shared" si="89"/>
        <v>2</v>
      </c>
      <c r="AI318">
        <f t="shared" si="90"/>
        <v>2</v>
      </c>
      <c r="AJ318">
        <f t="shared" si="91"/>
        <v>79</v>
      </c>
      <c r="AK318">
        <f t="shared" si="92"/>
        <v>75</v>
      </c>
      <c r="AL318">
        <f t="shared" ca="1" si="93"/>
        <v>75.666666666666671</v>
      </c>
      <c r="AM318">
        <f t="shared" ca="1" si="94"/>
        <v>-1.3333333333333286</v>
      </c>
      <c r="AN318">
        <f>ROUND(INDEX(Sheet2!T$2:'Sheet2'!T$569,MATCH($A318,Sheet2!$A$2:'Sheet2'!$A$531,0)),0)</f>
        <v>5</v>
      </c>
      <c r="AO318">
        <f t="shared" si="95"/>
        <v>63</v>
      </c>
      <c r="AP318">
        <f t="shared" si="96"/>
        <v>63</v>
      </c>
      <c r="AQ318">
        <f>INDEX(Sheet2!N$2:'Sheet2'!N$569,MATCH($A318,Sheet2!$A$2:'Sheet2'!$A$531,0))</f>
        <v>32.9</v>
      </c>
      <c r="AR318">
        <f t="shared" si="97"/>
        <v>65.8</v>
      </c>
      <c r="AS318">
        <f t="shared" si="100"/>
        <v>72.8</v>
      </c>
      <c r="AT318">
        <f t="shared" ca="1" si="98"/>
        <v>77</v>
      </c>
      <c r="AU318">
        <f t="shared" ca="1" si="101"/>
        <v>73</v>
      </c>
      <c r="AV318">
        <f t="shared" ca="1" si="102"/>
        <v>73</v>
      </c>
      <c r="AW318">
        <f t="shared" ca="1" si="103"/>
        <v>73</v>
      </c>
      <c r="AX318">
        <f t="shared" ca="1" si="104"/>
        <v>73</v>
      </c>
    </row>
    <row r="319" spans="1:50" x14ac:dyDescent="0.3">
      <c r="A319" t="s">
        <v>231</v>
      </c>
      <c r="B319">
        <v>1</v>
      </c>
      <c r="C319" t="s">
        <v>3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85</v>
      </c>
      <c r="P319">
        <v>85</v>
      </c>
      <c r="Q319">
        <v>85</v>
      </c>
      <c r="R319">
        <v>55</v>
      </c>
      <c r="S319">
        <v>85</v>
      </c>
      <c r="T319">
        <f>INDEX(Sheet1!C$2:'Sheet1'!C$569,MATCH($A319,Sheet1!$B$2:'Sheet1'!$B$569,0))</f>
        <v>3</v>
      </c>
      <c r="U319">
        <f>INDEX(Sheet1!D$2:'Sheet1'!D$569,MATCH($A319,Sheet1!$B$2:'Sheet1'!$B$569,0))</f>
        <v>5333333.333333333</v>
      </c>
      <c r="V319">
        <f>INDEX(Sheet2!C$2:'Sheet2'!C$569,MATCH($A319,Sheet2!$A$2:'Sheet2'!$A$531,0))</f>
        <v>32</v>
      </c>
      <c r="W319">
        <f>INDEX(Sheet2!G$2:'Sheet2'!G$569,MATCH($A319,Sheet2!$A$2:'Sheet2'!$A$531,0))</f>
        <v>26.6</v>
      </c>
      <c r="X319">
        <f>INDEX(Sheet2!M$2:'Sheet2'!M$569,MATCH($A319,Sheet2!$A$2:'Sheet2'!$A$531,0))</f>
        <v>3.9</v>
      </c>
      <c r="Y319">
        <f>ROUND(INDEX(Sheet2!Q$2:'Sheet2'!Q$569,MATCH($A319,Sheet2!$A$2:'Sheet2'!$A$531,0)),0)-1</f>
        <v>87</v>
      </c>
      <c r="Z319">
        <f>ROUND(INDEX(Sheet2!K$2:'Sheet2'!K$569,MATCH($A319,Sheet2!$A$2:'Sheet2'!$A$531,0)),0)</f>
        <v>43</v>
      </c>
      <c r="AA319">
        <f t="shared" si="84"/>
        <v>73</v>
      </c>
      <c r="AB319">
        <f>ROUND(INDEX(Sheet2!H$2:'Sheet2'!H$569,MATCH($A319,Sheet2!$A$2:'Sheet2'!$A$531,0)),0)</f>
        <v>20</v>
      </c>
      <c r="AC319">
        <f t="shared" si="85"/>
        <v>99</v>
      </c>
      <c r="AD319">
        <f t="shared" si="86"/>
        <v>86</v>
      </c>
      <c r="AE319">
        <f t="shared" si="87"/>
        <v>84</v>
      </c>
      <c r="AF319">
        <f t="shared" si="88"/>
        <v>1</v>
      </c>
      <c r="AG319">
        <f t="shared" si="99"/>
        <v>7</v>
      </c>
      <c r="AH319">
        <f t="shared" si="89"/>
        <v>7</v>
      </c>
      <c r="AI319">
        <f t="shared" si="90"/>
        <v>7</v>
      </c>
      <c r="AJ319">
        <f t="shared" si="91"/>
        <v>92</v>
      </c>
      <c r="AK319">
        <f t="shared" si="92"/>
        <v>78</v>
      </c>
      <c r="AL319">
        <f t="shared" ca="1" si="93"/>
        <v>83</v>
      </c>
      <c r="AM319">
        <f t="shared" ca="1" si="94"/>
        <v>-2</v>
      </c>
      <c r="AN319">
        <f>ROUND(INDEX(Sheet2!T$2:'Sheet2'!T$569,MATCH($A319,Sheet2!$A$2:'Sheet2'!$A$531,0)),0)</f>
        <v>3</v>
      </c>
      <c r="AO319">
        <f t="shared" si="95"/>
        <v>54</v>
      </c>
      <c r="AP319">
        <f t="shared" si="96"/>
        <v>54</v>
      </c>
      <c r="AQ319">
        <f>INDEX(Sheet2!N$2:'Sheet2'!N$569,MATCH($A319,Sheet2!$A$2:'Sheet2'!$A$531,0))</f>
        <v>36.1</v>
      </c>
      <c r="AR319">
        <f t="shared" si="97"/>
        <v>72.2</v>
      </c>
      <c r="AS319">
        <f t="shared" si="100"/>
        <v>79.2</v>
      </c>
      <c r="AT319">
        <f t="shared" ca="1" si="98"/>
        <v>85</v>
      </c>
      <c r="AU319">
        <f t="shared" ca="1" si="101"/>
        <v>79</v>
      </c>
      <c r="AV319">
        <f t="shared" ca="1" si="102"/>
        <v>79</v>
      </c>
      <c r="AW319">
        <f t="shared" ca="1" si="103"/>
        <v>79</v>
      </c>
      <c r="AX319">
        <f t="shared" ca="1" si="104"/>
        <v>79</v>
      </c>
    </row>
    <row r="320" spans="1:50" x14ac:dyDescent="0.3">
      <c r="A320" t="s">
        <v>241</v>
      </c>
      <c r="B320">
        <v>3</v>
      </c>
      <c r="C320" t="s">
        <v>3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75</v>
      </c>
      <c r="P320">
        <v>75</v>
      </c>
      <c r="Q320">
        <v>60</v>
      </c>
      <c r="R320">
        <v>82</v>
      </c>
      <c r="S320">
        <v>63</v>
      </c>
      <c r="T320">
        <f>INDEX(Sheet1!C$2:'Sheet1'!C$569,MATCH($A320,Sheet1!$B$2:'Sheet1'!$B$569,0))</f>
        <v>1</v>
      </c>
      <c r="U320">
        <f>INDEX(Sheet1!D$2:'Sheet1'!D$569,MATCH($A320,Sheet1!$B$2:'Sheet1'!$B$569,0))</f>
        <v>4320500</v>
      </c>
      <c r="V320">
        <f>INDEX(Sheet2!C$2:'Sheet2'!C$569,MATCH($A320,Sheet2!$A$2:'Sheet2'!$A$531,0))</f>
        <v>32</v>
      </c>
      <c r="W320">
        <f>INDEX(Sheet2!G$2:'Sheet2'!G$569,MATCH($A320,Sheet2!$A$2:'Sheet2'!$A$531,0))</f>
        <v>15.3</v>
      </c>
      <c r="X320">
        <f>INDEX(Sheet2!M$2:'Sheet2'!M$569,MATCH($A320,Sheet2!$A$2:'Sheet2'!$A$531,0))</f>
        <v>1.5</v>
      </c>
      <c r="Y320">
        <f>ROUND(INDEX(Sheet2!Q$2:'Sheet2'!Q$569,MATCH($A320,Sheet2!$A$2:'Sheet2'!$A$531,0)),0)-1</f>
        <v>39</v>
      </c>
      <c r="Z320">
        <f>ROUND(INDEX(Sheet2!K$2:'Sheet2'!K$569,MATCH($A320,Sheet2!$A$2:'Sheet2'!$A$531,0)),0)</f>
        <v>44</v>
      </c>
      <c r="AA320">
        <f t="shared" si="84"/>
        <v>74</v>
      </c>
      <c r="AB320">
        <f>ROUND(INDEX(Sheet2!H$2:'Sheet2'!H$569,MATCH($A320,Sheet2!$A$2:'Sheet2'!$A$531,0)),0)</f>
        <v>5</v>
      </c>
      <c r="AC320">
        <f t="shared" si="85"/>
        <v>55</v>
      </c>
      <c r="AD320">
        <f t="shared" si="86"/>
        <v>68</v>
      </c>
      <c r="AE320">
        <f t="shared" si="87"/>
        <v>82</v>
      </c>
      <c r="AF320">
        <f t="shared" si="88"/>
        <v>-7</v>
      </c>
      <c r="AG320">
        <f t="shared" si="99"/>
        <v>-1</v>
      </c>
      <c r="AH320">
        <f t="shared" si="89"/>
        <v>-1</v>
      </c>
      <c r="AI320">
        <f t="shared" si="90"/>
        <v>-1</v>
      </c>
      <c r="AJ320">
        <f t="shared" si="91"/>
        <v>74</v>
      </c>
      <c r="AK320">
        <f t="shared" si="92"/>
        <v>76</v>
      </c>
      <c r="AL320">
        <f t="shared" ca="1" si="93"/>
        <v>74.666666666666671</v>
      </c>
      <c r="AM320">
        <f t="shared" ca="1" si="94"/>
        <v>-0.3333333333333286</v>
      </c>
      <c r="AN320">
        <f>ROUND(INDEX(Sheet2!T$2:'Sheet2'!T$569,MATCH($A320,Sheet2!$A$2:'Sheet2'!$A$531,0)),0)</f>
        <v>2</v>
      </c>
      <c r="AO320">
        <f t="shared" si="95"/>
        <v>49</v>
      </c>
      <c r="AP320">
        <f t="shared" si="96"/>
        <v>49</v>
      </c>
      <c r="AQ320">
        <f>INDEX(Sheet2!N$2:'Sheet2'!N$569,MATCH($A320,Sheet2!$A$2:'Sheet2'!$A$531,0))</f>
        <v>33.299999999999997</v>
      </c>
      <c r="AR320">
        <f t="shared" si="97"/>
        <v>66.599999999999994</v>
      </c>
      <c r="AS320">
        <f t="shared" si="100"/>
        <v>73.599999999999994</v>
      </c>
      <c r="AT320">
        <f t="shared" ca="1" si="98"/>
        <v>60</v>
      </c>
      <c r="AU320">
        <f t="shared" ca="1" si="101"/>
        <v>74</v>
      </c>
      <c r="AV320">
        <f t="shared" ca="1" si="102"/>
        <v>74</v>
      </c>
      <c r="AW320">
        <f t="shared" ca="1" si="103"/>
        <v>74</v>
      </c>
      <c r="AX320">
        <f t="shared" ca="1" si="104"/>
        <v>74</v>
      </c>
    </row>
    <row r="321" spans="1:50" x14ac:dyDescent="0.3">
      <c r="A321" t="s">
        <v>120</v>
      </c>
      <c r="B321">
        <v>1</v>
      </c>
      <c r="C321" t="s">
        <v>3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87</v>
      </c>
      <c r="P321">
        <v>87</v>
      </c>
      <c r="Q321">
        <v>87</v>
      </c>
      <c r="R321">
        <v>55</v>
      </c>
      <c r="S321">
        <v>87</v>
      </c>
      <c r="T321">
        <f>INDEX(Sheet1!C$2:'Sheet1'!C$569,MATCH($A321,Sheet1!$B$2:'Sheet1'!$B$569,0))</f>
        <v>4</v>
      </c>
      <c r="U321">
        <f>INDEX(Sheet1!D$2:'Sheet1'!D$569,MATCH($A321,Sheet1!$B$2:'Sheet1'!$B$569,0))</f>
        <v>3561000</v>
      </c>
      <c r="V321">
        <f>INDEX(Sheet2!C$2:'Sheet2'!C$569,MATCH($A321,Sheet2!$A$2:'Sheet2'!$A$531,0))</f>
        <v>20</v>
      </c>
      <c r="W321">
        <f>INDEX(Sheet2!G$2:'Sheet2'!G$569,MATCH($A321,Sheet2!$A$2:'Sheet2'!$A$531,0))</f>
        <v>32.200000000000003</v>
      </c>
      <c r="X321">
        <f>INDEX(Sheet2!M$2:'Sheet2'!M$569,MATCH($A321,Sheet2!$A$2:'Sheet2'!$A$531,0))</f>
        <v>7.1</v>
      </c>
      <c r="Y321">
        <f>ROUND(INDEX(Sheet2!Q$2:'Sheet2'!Q$569,MATCH($A321,Sheet2!$A$2:'Sheet2'!$A$531,0)),0)-1</f>
        <v>70</v>
      </c>
      <c r="Z321">
        <f>ROUND(INDEX(Sheet2!K$2:'Sheet2'!K$569,MATCH($A321,Sheet2!$A$2:'Sheet2'!$A$531,0)),0)</f>
        <v>43</v>
      </c>
      <c r="AA321">
        <f t="shared" si="84"/>
        <v>73</v>
      </c>
      <c r="AB321">
        <f>ROUND(INDEX(Sheet2!H$2:'Sheet2'!H$569,MATCH($A321,Sheet2!$A$2:'Sheet2'!$A$531,0)),0)</f>
        <v>21</v>
      </c>
      <c r="AC321">
        <f t="shared" si="85"/>
        <v>102</v>
      </c>
      <c r="AD321">
        <f t="shared" si="86"/>
        <v>87</v>
      </c>
      <c r="AE321">
        <f t="shared" si="87"/>
        <v>87</v>
      </c>
      <c r="AF321">
        <f t="shared" si="88"/>
        <v>0</v>
      </c>
      <c r="AG321">
        <f t="shared" si="99"/>
        <v>6</v>
      </c>
      <c r="AH321">
        <f t="shared" si="89"/>
        <v>6</v>
      </c>
      <c r="AI321">
        <f t="shared" si="90"/>
        <v>6</v>
      </c>
      <c r="AJ321">
        <f t="shared" si="91"/>
        <v>93</v>
      </c>
      <c r="AK321">
        <f t="shared" si="92"/>
        <v>81</v>
      </c>
      <c r="AL321">
        <f t="shared" ca="1" si="93"/>
        <v>82</v>
      </c>
      <c r="AM321">
        <f t="shared" ca="1" si="94"/>
        <v>-5</v>
      </c>
      <c r="AN321">
        <f>ROUND(INDEX(Sheet2!T$2:'Sheet2'!T$569,MATCH($A321,Sheet2!$A$2:'Sheet2'!$A$531,0)),0)</f>
        <v>8</v>
      </c>
      <c r="AO321">
        <f t="shared" si="95"/>
        <v>76</v>
      </c>
      <c r="AP321">
        <f t="shared" si="96"/>
        <v>76</v>
      </c>
      <c r="AQ321">
        <f>INDEX(Sheet2!N$2:'Sheet2'!N$569,MATCH($A321,Sheet2!$A$2:'Sheet2'!$A$531,0))</f>
        <v>32.700000000000003</v>
      </c>
      <c r="AR321">
        <f t="shared" si="97"/>
        <v>65.400000000000006</v>
      </c>
      <c r="AS321">
        <f t="shared" si="100"/>
        <v>72.400000000000006</v>
      </c>
      <c r="AT321">
        <f t="shared" ca="1" si="98"/>
        <v>87</v>
      </c>
      <c r="AU321">
        <f t="shared" ca="1" si="101"/>
        <v>72</v>
      </c>
      <c r="AV321">
        <f t="shared" ca="1" si="102"/>
        <v>72</v>
      </c>
      <c r="AW321">
        <f t="shared" ca="1" si="103"/>
        <v>72</v>
      </c>
      <c r="AX321">
        <f t="shared" ca="1" si="104"/>
        <v>72</v>
      </c>
    </row>
    <row r="322" spans="1:50" x14ac:dyDescent="0.3">
      <c r="A322" t="s">
        <v>157</v>
      </c>
      <c r="B322">
        <v>1</v>
      </c>
      <c r="C322" t="s">
        <v>172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75</v>
      </c>
      <c r="P322">
        <v>75</v>
      </c>
      <c r="Q322">
        <v>75</v>
      </c>
      <c r="R322">
        <v>51</v>
      </c>
      <c r="S322">
        <v>75</v>
      </c>
      <c r="T322">
        <f>INDEX(Sheet1!C$2:'Sheet1'!C$569,MATCH($A322,Sheet1!$B$2:'Sheet1'!$B$569,0))</f>
        <v>3</v>
      </c>
      <c r="U322">
        <f>INDEX(Sheet1!D$2:'Sheet1'!D$569,MATCH($A322,Sheet1!$B$2:'Sheet1'!$B$569,0))</f>
        <v>2367480</v>
      </c>
      <c r="V322">
        <f>INDEX(Sheet2!C$2:'Sheet2'!C$569,MATCH($A322,Sheet2!$A$2:'Sheet2'!$A$531,0))</f>
        <v>22</v>
      </c>
      <c r="W322">
        <f>INDEX(Sheet2!G$2:'Sheet2'!G$569,MATCH($A322,Sheet2!$A$2:'Sheet2'!$A$531,0))</f>
        <v>22.8</v>
      </c>
      <c r="X322">
        <f>INDEX(Sheet2!M$2:'Sheet2'!M$569,MATCH($A322,Sheet2!$A$2:'Sheet2'!$A$531,0))</f>
        <v>4.3</v>
      </c>
      <c r="Y322">
        <f>ROUND(INDEX(Sheet2!Q$2:'Sheet2'!Q$569,MATCH($A322,Sheet2!$A$2:'Sheet2'!$A$531,0)),0)-1</f>
        <v>83</v>
      </c>
      <c r="Z322">
        <f>ROUND(INDEX(Sheet2!K$2:'Sheet2'!K$569,MATCH($A322,Sheet2!$A$2:'Sheet2'!$A$531,0)),0)</f>
        <v>44</v>
      </c>
      <c r="AA322">
        <f t="shared" ref="AA322:AA385" si="105">ROUND(((99-40)*(Z322-15)/(65-15)+40),0)</f>
        <v>74</v>
      </c>
      <c r="AB322">
        <f>ROUND(INDEX(Sheet2!H$2:'Sheet2'!H$569,MATCH($A322,Sheet2!$A$2:'Sheet2'!$A$531,0)),0)</f>
        <v>10</v>
      </c>
      <c r="AC322">
        <f t="shared" ref="AC322:AC385" si="106">ROUND(((99-40)*(AB322-0)/(20-0)+40),0)</f>
        <v>70</v>
      </c>
      <c r="AD322">
        <f t="shared" ref="AD322:AD385" si="107">ROUND((AC322+AA322+O322)/3,0)</f>
        <v>73</v>
      </c>
      <c r="AE322">
        <f t="shared" ref="AE322:AE385" si="108">(P322-AD322)+P322</f>
        <v>77</v>
      </c>
      <c r="AF322">
        <f t="shared" ref="AF322:AF385" si="109">(AD322-AE322)/2</f>
        <v>-2</v>
      </c>
      <c r="AG322">
        <f t="shared" si="99"/>
        <v>4</v>
      </c>
      <c r="AH322">
        <f t="shared" ref="AH322:AH385" si="110">IF(AG322&gt;12,12,AG322)</f>
        <v>4</v>
      </c>
      <c r="AI322">
        <f t="shared" ref="AI322:AI385" si="111">IF(AH322&lt;-12,-12,AH322)</f>
        <v>4</v>
      </c>
      <c r="AJ322">
        <f t="shared" ref="AJ322:AJ385" si="112">IF(O322+AI322&gt;99,99,O322+AI322)</f>
        <v>79</v>
      </c>
      <c r="AK322">
        <f t="shared" ref="AK322:AK385" si="113">IF(P322-AI322&gt;99,99,P322-AI322)</f>
        <v>71</v>
      </c>
      <c r="AL322">
        <f t="shared" ref="AL322:AL385" ca="1" si="114">(AD322+AE322+AV322)/3</f>
        <v>78.666666666666671</v>
      </c>
      <c r="AM322">
        <f t="shared" ref="AM322:AM385" ca="1" si="115">AL322-M322</f>
        <v>3.6666666666666714</v>
      </c>
      <c r="AN322">
        <f>ROUND(INDEX(Sheet2!T$2:'Sheet2'!T$569,MATCH($A322,Sheet2!$A$2:'Sheet2'!$A$531,0)),0)</f>
        <v>3</v>
      </c>
      <c r="AO322">
        <f t="shared" ref="AO322:AO385" si="116">ROUND(((99-40)*(AN322-0)/(13-0)+40),0)</f>
        <v>54</v>
      </c>
      <c r="AP322">
        <f t="shared" ref="AP322:AP385" si="117">IF(AO322&gt;99,99,AO322)</f>
        <v>54</v>
      </c>
      <c r="AQ322">
        <f>INDEX(Sheet2!N$2:'Sheet2'!N$569,MATCH($A322,Sheet2!$A$2:'Sheet2'!$A$531,0))</f>
        <v>39.4</v>
      </c>
      <c r="AR322">
        <f t="shared" ref="AR322:AR385" si="118">AQ322*2</f>
        <v>78.8</v>
      </c>
      <c r="AS322">
        <f t="shared" si="100"/>
        <v>85.8</v>
      </c>
      <c r="AT322">
        <f t="shared" ref="AT322:AT385" ca="1" si="119">IF(X322&lt;0.6,RANDBETWEEN(40,49),Q322)</f>
        <v>75</v>
      </c>
      <c r="AU322">
        <f t="shared" ca="1" si="101"/>
        <v>86</v>
      </c>
      <c r="AV322">
        <f t="shared" ca="1" si="102"/>
        <v>86</v>
      </c>
      <c r="AW322">
        <f t="shared" ca="1" si="103"/>
        <v>86</v>
      </c>
      <c r="AX322">
        <f t="shared" ca="1" si="104"/>
        <v>86</v>
      </c>
    </row>
    <row r="323" spans="1:50" x14ac:dyDescent="0.3">
      <c r="A323" t="s">
        <v>356</v>
      </c>
      <c r="B323">
        <v>4</v>
      </c>
      <c r="C323" t="s">
        <v>3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71</v>
      </c>
      <c r="P323">
        <v>71</v>
      </c>
      <c r="Q323">
        <v>55</v>
      </c>
      <c r="R323">
        <v>85</v>
      </c>
      <c r="S323">
        <v>58</v>
      </c>
      <c r="T323">
        <f>INDEX(Sheet1!C$2:'Sheet1'!C$569,MATCH($A323,Sheet1!$B$2:'Sheet1'!$B$569,0))</f>
        <v>1</v>
      </c>
      <c r="U323">
        <f>INDEX(Sheet1!D$2:'Sheet1'!D$569,MATCH($A323,Sheet1!$B$2:'Sheet1'!$B$569,0))</f>
        <v>1619000</v>
      </c>
      <c r="V323">
        <f>INDEX(Sheet2!C$2:'Sheet2'!C$569,MATCH($A323,Sheet2!$A$2:'Sheet2'!$A$531,0))</f>
        <v>23</v>
      </c>
      <c r="W323">
        <f>INDEX(Sheet2!G$2:'Sheet2'!G$569,MATCH($A323,Sheet2!$A$2:'Sheet2'!$A$531,0))</f>
        <v>17</v>
      </c>
      <c r="X323">
        <f>INDEX(Sheet2!M$2:'Sheet2'!M$569,MATCH($A323,Sheet2!$A$2:'Sheet2'!$A$531,0))</f>
        <v>4.2</v>
      </c>
      <c r="Y323">
        <f>ROUND(INDEX(Sheet2!Q$2:'Sheet2'!Q$569,MATCH($A323,Sheet2!$A$2:'Sheet2'!$A$531,0)),0)-1</f>
        <v>82</v>
      </c>
      <c r="Z323">
        <f>ROUND(INDEX(Sheet2!K$2:'Sheet2'!K$569,MATCH($A323,Sheet2!$A$2:'Sheet2'!$A$531,0)),0)</f>
        <v>38</v>
      </c>
      <c r="AA323">
        <f t="shared" si="105"/>
        <v>67</v>
      </c>
      <c r="AB323">
        <f>ROUND(INDEX(Sheet2!H$2:'Sheet2'!H$569,MATCH($A323,Sheet2!$A$2:'Sheet2'!$A$531,0)),0)</f>
        <v>7</v>
      </c>
      <c r="AC323">
        <f t="shared" si="106"/>
        <v>61</v>
      </c>
      <c r="AD323">
        <f t="shared" si="107"/>
        <v>66</v>
      </c>
      <c r="AE323">
        <f t="shared" si="108"/>
        <v>76</v>
      </c>
      <c r="AF323">
        <f t="shared" si="109"/>
        <v>-5</v>
      </c>
      <c r="AG323">
        <f t="shared" ref="AG323:AG386" si="120">AF323+6</f>
        <v>1</v>
      </c>
      <c r="AH323">
        <f t="shared" si="110"/>
        <v>1</v>
      </c>
      <c r="AI323">
        <f t="shared" si="111"/>
        <v>1</v>
      </c>
      <c r="AJ323">
        <f t="shared" si="112"/>
        <v>72</v>
      </c>
      <c r="AK323">
        <f t="shared" si="113"/>
        <v>70</v>
      </c>
      <c r="AL323">
        <f t="shared" ca="1" si="114"/>
        <v>74</v>
      </c>
      <c r="AM323">
        <f t="shared" ca="1" si="115"/>
        <v>3</v>
      </c>
      <c r="AN323">
        <f>ROUND(INDEX(Sheet2!T$2:'Sheet2'!T$569,MATCH($A323,Sheet2!$A$2:'Sheet2'!$A$531,0)),0)</f>
        <v>3</v>
      </c>
      <c r="AO323">
        <f t="shared" si="116"/>
        <v>54</v>
      </c>
      <c r="AP323">
        <f t="shared" si="117"/>
        <v>54</v>
      </c>
      <c r="AQ323">
        <f>INDEX(Sheet2!N$2:'Sheet2'!N$569,MATCH($A323,Sheet2!$A$2:'Sheet2'!$A$531,0))</f>
        <v>36.299999999999997</v>
      </c>
      <c r="AR323">
        <f t="shared" si="118"/>
        <v>72.599999999999994</v>
      </c>
      <c r="AS323">
        <f t="shared" ref="AS323:AS386" si="121">AR323+7</f>
        <v>79.599999999999994</v>
      </c>
      <c r="AT323">
        <f t="shared" ca="1" si="119"/>
        <v>55</v>
      </c>
      <c r="AU323">
        <f t="shared" ref="AU323:AU386" ca="1" si="122">IF(X323&gt;0.5,ROUND(AS323,0),RANDBETWEEN(40,49))</f>
        <v>80</v>
      </c>
      <c r="AV323">
        <f t="shared" ref="AV323:AV386" ca="1" si="123">IF(AU323&gt;99,99,AU323)</f>
        <v>80</v>
      </c>
      <c r="AW323">
        <f t="shared" ref="AW323:AW386" ca="1" si="124">_xlfn.IFNA(AV323,M323)</f>
        <v>80</v>
      </c>
      <c r="AX323">
        <f t="shared" ref="AX323:AX386" ca="1" si="125">IF(AW323&lt;40,40,AW323)</f>
        <v>80</v>
      </c>
    </row>
    <row r="324" spans="1:50" x14ac:dyDescent="0.3">
      <c r="A324" t="s">
        <v>327</v>
      </c>
      <c r="B324">
        <v>2</v>
      </c>
      <c r="C324" t="s">
        <v>3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73</v>
      </c>
      <c r="P324">
        <v>73</v>
      </c>
      <c r="Q324">
        <v>67</v>
      </c>
      <c r="R324">
        <v>66</v>
      </c>
      <c r="S324">
        <v>67</v>
      </c>
      <c r="T324">
        <f>INDEX(Sheet1!C$2:'Sheet1'!C$569,MATCH($A324,Sheet1!$B$2:'Sheet1'!$B$569,0))</f>
        <v>4</v>
      </c>
      <c r="U324">
        <f>INDEX(Sheet1!D$2:'Sheet1'!D$569,MATCH($A324,Sheet1!$B$2:'Sheet1'!$B$569,0))</f>
        <v>7331016.75</v>
      </c>
      <c r="V324">
        <f>INDEX(Sheet2!C$2:'Sheet2'!C$569,MATCH($A324,Sheet2!$A$2:'Sheet2'!$A$531,0))</f>
        <v>34</v>
      </c>
      <c r="W324">
        <f>INDEX(Sheet2!G$2:'Sheet2'!G$569,MATCH($A324,Sheet2!$A$2:'Sheet2'!$A$531,0))</f>
        <v>17.8</v>
      </c>
      <c r="X324">
        <f>INDEX(Sheet2!M$2:'Sheet2'!M$569,MATCH($A324,Sheet2!$A$2:'Sheet2'!$A$531,0))</f>
        <v>2</v>
      </c>
      <c r="Y324">
        <f>ROUND(INDEX(Sheet2!Q$2:'Sheet2'!Q$569,MATCH($A324,Sheet2!$A$2:'Sheet2'!$A$531,0)),0)-1</f>
        <v>70</v>
      </c>
      <c r="Z324">
        <f>ROUND(INDEX(Sheet2!K$2:'Sheet2'!K$569,MATCH($A324,Sheet2!$A$2:'Sheet2'!$A$531,0)),0)</f>
        <v>50</v>
      </c>
      <c r="AA324">
        <f t="shared" si="105"/>
        <v>81</v>
      </c>
      <c r="AB324">
        <f>ROUND(INDEX(Sheet2!H$2:'Sheet2'!H$569,MATCH($A324,Sheet2!$A$2:'Sheet2'!$A$531,0)),0)</f>
        <v>7</v>
      </c>
      <c r="AC324">
        <f t="shared" si="106"/>
        <v>61</v>
      </c>
      <c r="AD324">
        <f t="shared" si="107"/>
        <v>72</v>
      </c>
      <c r="AE324">
        <f t="shared" si="108"/>
        <v>74</v>
      </c>
      <c r="AF324">
        <f t="shared" si="109"/>
        <v>-1</v>
      </c>
      <c r="AG324">
        <f t="shared" si="120"/>
        <v>5</v>
      </c>
      <c r="AH324">
        <f t="shared" si="110"/>
        <v>5</v>
      </c>
      <c r="AI324">
        <f t="shared" si="111"/>
        <v>5</v>
      </c>
      <c r="AJ324">
        <f t="shared" si="112"/>
        <v>78</v>
      </c>
      <c r="AK324">
        <f t="shared" si="113"/>
        <v>68</v>
      </c>
      <c r="AL324">
        <f t="shared" ca="1" si="114"/>
        <v>72.333333333333329</v>
      </c>
      <c r="AM324">
        <f t="shared" ca="1" si="115"/>
        <v>-0.6666666666666714</v>
      </c>
      <c r="AN324">
        <f>ROUND(INDEX(Sheet2!T$2:'Sheet2'!T$569,MATCH($A324,Sheet2!$A$2:'Sheet2'!$A$531,0)),0)</f>
        <v>3</v>
      </c>
      <c r="AO324">
        <f t="shared" si="116"/>
        <v>54</v>
      </c>
      <c r="AP324">
        <f t="shared" si="117"/>
        <v>54</v>
      </c>
      <c r="AQ324">
        <f>INDEX(Sheet2!N$2:'Sheet2'!N$569,MATCH($A324,Sheet2!$A$2:'Sheet2'!$A$531,0))</f>
        <v>31.8</v>
      </c>
      <c r="AR324">
        <f t="shared" si="118"/>
        <v>63.6</v>
      </c>
      <c r="AS324">
        <f t="shared" si="121"/>
        <v>70.599999999999994</v>
      </c>
      <c r="AT324">
        <f t="shared" ca="1" si="119"/>
        <v>67</v>
      </c>
      <c r="AU324">
        <f t="shared" ca="1" si="122"/>
        <v>71</v>
      </c>
      <c r="AV324">
        <f t="shared" ca="1" si="123"/>
        <v>71</v>
      </c>
      <c r="AW324">
        <f t="shared" ca="1" si="124"/>
        <v>71</v>
      </c>
      <c r="AX324">
        <f t="shared" ca="1" si="125"/>
        <v>71</v>
      </c>
    </row>
    <row r="325" spans="1:50" x14ac:dyDescent="0.3">
      <c r="A325" t="s">
        <v>312</v>
      </c>
      <c r="B325">
        <v>0</v>
      </c>
      <c r="C325" t="s">
        <v>3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83</v>
      </c>
      <c r="P325">
        <v>83</v>
      </c>
      <c r="Q325">
        <v>83</v>
      </c>
      <c r="R325">
        <v>54</v>
      </c>
      <c r="S325">
        <v>83</v>
      </c>
      <c r="T325">
        <f>INDEX(Sheet1!C$2:'Sheet1'!C$569,MATCH($A325,Sheet1!$B$2:'Sheet1'!$B$569,0))</f>
        <v>1</v>
      </c>
      <c r="U325">
        <f>INDEX(Sheet1!D$2:'Sheet1'!D$569,MATCH($A325,Sheet1!$B$2:'Sheet1'!$B$569,0))</f>
        <v>1544951</v>
      </c>
      <c r="V325">
        <f>INDEX(Sheet2!C$2:'Sheet2'!C$569,MATCH($A325,Sheet2!$A$2:'Sheet2'!$A$531,0))</f>
        <v>26</v>
      </c>
      <c r="W325">
        <f>INDEX(Sheet2!G$2:'Sheet2'!G$569,MATCH($A325,Sheet2!$A$2:'Sheet2'!$A$531,0))</f>
        <v>28.6</v>
      </c>
      <c r="X325">
        <f>INDEX(Sheet2!M$2:'Sheet2'!M$569,MATCH($A325,Sheet2!$A$2:'Sheet2'!$A$531,0))</f>
        <v>3.8</v>
      </c>
      <c r="Y325">
        <f>ROUND(INDEX(Sheet2!Q$2:'Sheet2'!Q$569,MATCH($A325,Sheet2!$A$2:'Sheet2'!$A$531,0)),0)-1</f>
        <v>92</v>
      </c>
      <c r="Z325">
        <f>ROUND(INDEX(Sheet2!K$2:'Sheet2'!K$569,MATCH($A325,Sheet2!$A$2:'Sheet2'!$A$531,0)),0)</f>
        <v>51</v>
      </c>
      <c r="AA325">
        <f t="shared" si="105"/>
        <v>82</v>
      </c>
      <c r="AB325">
        <f>ROUND(INDEX(Sheet2!H$2:'Sheet2'!H$569,MATCH($A325,Sheet2!$A$2:'Sheet2'!$A$531,0)),0)</f>
        <v>16</v>
      </c>
      <c r="AC325">
        <f t="shared" si="106"/>
        <v>87</v>
      </c>
      <c r="AD325">
        <f t="shared" si="107"/>
        <v>84</v>
      </c>
      <c r="AE325">
        <f t="shared" si="108"/>
        <v>82</v>
      </c>
      <c r="AF325">
        <f t="shared" si="109"/>
        <v>1</v>
      </c>
      <c r="AG325">
        <f t="shared" si="120"/>
        <v>7</v>
      </c>
      <c r="AH325">
        <f t="shared" si="110"/>
        <v>7</v>
      </c>
      <c r="AI325">
        <f t="shared" si="111"/>
        <v>7</v>
      </c>
      <c r="AJ325">
        <f t="shared" si="112"/>
        <v>90</v>
      </c>
      <c r="AK325">
        <f t="shared" si="113"/>
        <v>76</v>
      </c>
      <c r="AL325">
        <f t="shared" ca="1" si="114"/>
        <v>86</v>
      </c>
      <c r="AM325">
        <f t="shared" ca="1" si="115"/>
        <v>3</v>
      </c>
      <c r="AN325">
        <f>ROUND(INDEX(Sheet2!T$2:'Sheet2'!T$569,MATCH($A325,Sheet2!$A$2:'Sheet2'!$A$531,0)),0)</f>
        <v>5</v>
      </c>
      <c r="AO325">
        <f t="shared" si="116"/>
        <v>63</v>
      </c>
      <c r="AP325">
        <f t="shared" si="117"/>
        <v>63</v>
      </c>
      <c r="AQ325">
        <f>INDEX(Sheet2!N$2:'Sheet2'!N$569,MATCH($A325,Sheet2!$A$2:'Sheet2'!$A$531,0))</f>
        <v>42.6</v>
      </c>
      <c r="AR325">
        <f t="shared" si="118"/>
        <v>85.2</v>
      </c>
      <c r="AS325">
        <f t="shared" si="121"/>
        <v>92.2</v>
      </c>
      <c r="AT325">
        <f t="shared" ca="1" si="119"/>
        <v>83</v>
      </c>
      <c r="AU325">
        <f t="shared" ca="1" si="122"/>
        <v>92</v>
      </c>
      <c r="AV325">
        <f t="shared" ca="1" si="123"/>
        <v>92</v>
      </c>
      <c r="AW325">
        <f t="shared" ca="1" si="124"/>
        <v>92</v>
      </c>
      <c r="AX325">
        <f t="shared" ca="1" si="125"/>
        <v>92</v>
      </c>
    </row>
    <row r="326" spans="1:50" x14ac:dyDescent="0.3">
      <c r="A326" t="s">
        <v>500</v>
      </c>
      <c r="B326">
        <v>2</v>
      </c>
      <c r="C326" t="s">
        <v>3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68</v>
      </c>
      <c r="P326">
        <v>68</v>
      </c>
      <c r="Q326">
        <v>63</v>
      </c>
      <c r="R326">
        <v>64</v>
      </c>
      <c r="S326">
        <v>63</v>
      </c>
      <c r="T326">
        <f>INDEX(Sheet1!C$2:'Sheet1'!C$569,MATCH($A326,Sheet1!$B$2:'Sheet1'!$B$569,0))</f>
        <v>2</v>
      </c>
      <c r="U326">
        <f>INDEX(Sheet1!D$2:'Sheet1'!D$569,MATCH($A326,Sheet1!$B$2:'Sheet1'!$B$569,0))</f>
        <v>228709</v>
      </c>
      <c r="V326">
        <f>INDEX(Sheet2!C$2:'Sheet2'!C$569,MATCH($A326,Sheet2!$A$2:'Sheet2'!$A$531,0))</f>
        <v>26</v>
      </c>
      <c r="W326">
        <f>INDEX(Sheet2!G$2:'Sheet2'!G$569,MATCH($A326,Sheet2!$A$2:'Sheet2'!$A$531,0))</f>
        <v>6.7</v>
      </c>
      <c r="X326">
        <f>INDEX(Sheet2!M$2:'Sheet2'!M$569,MATCH($A326,Sheet2!$A$2:'Sheet2'!$A$531,0))</f>
        <v>2.1</v>
      </c>
      <c r="Y326">
        <f>ROUND(INDEX(Sheet2!Q$2:'Sheet2'!Q$569,MATCH($A326,Sheet2!$A$2:'Sheet2'!$A$531,0)),0)-1</f>
        <v>74</v>
      </c>
      <c r="Z326">
        <f>ROUND(INDEX(Sheet2!K$2:'Sheet2'!K$569,MATCH($A326,Sheet2!$A$2:'Sheet2'!$A$531,0)),0)</f>
        <v>42</v>
      </c>
      <c r="AA326">
        <f t="shared" si="105"/>
        <v>72</v>
      </c>
      <c r="AB326">
        <f>ROUND(INDEX(Sheet2!H$2:'Sheet2'!H$569,MATCH($A326,Sheet2!$A$2:'Sheet2'!$A$531,0)),0)</f>
        <v>4</v>
      </c>
      <c r="AC326">
        <f t="shared" si="106"/>
        <v>52</v>
      </c>
      <c r="AD326">
        <f t="shared" si="107"/>
        <v>64</v>
      </c>
      <c r="AE326">
        <f t="shared" si="108"/>
        <v>72</v>
      </c>
      <c r="AF326">
        <f t="shared" si="109"/>
        <v>-4</v>
      </c>
      <c r="AG326">
        <f t="shared" si="120"/>
        <v>2</v>
      </c>
      <c r="AH326">
        <f t="shared" si="110"/>
        <v>2</v>
      </c>
      <c r="AI326">
        <f t="shared" si="111"/>
        <v>2</v>
      </c>
      <c r="AJ326">
        <f t="shared" si="112"/>
        <v>70</v>
      </c>
      <c r="AK326">
        <f t="shared" si="113"/>
        <v>66</v>
      </c>
      <c r="AL326">
        <f t="shared" ca="1" si="114"/>
        <v>78.333333333333329</v>
      </c>
      <c r="AM326">
        <f t="shared" ca="1" si="115"/>
        <v>10.333333333333329</v>
      </c>
      <c r="AN326">
        <f>ROUND(INDEX(Sheet2!T$2:'Sheet2'!T$569,MATCH($A326,Sheet2!$A$2:'Sheet2'!$A$531,0)),0)</f>
        <v>1</v>
      </c>
      <c r="AO326">
        <f t="shared" si="116"/>
        <v>45</v>
      </c>
      <c r="AP326">
        <f t="shared" si="117"/>
        <v>45</v>
      </c>
      <c r="AQ326">
        <f>INDEX(Sheet2!N$2:'Sheet2'!N$569,MATCH($A326,Sheet2!$A$2:'Sheet2'!$A$531,0))</f>
        <v>47.6</v>
      </c>
      <c r="AR326">
        <f t="shared" si="118"/>
        <v>95.2</v>
      </c>
      <c r="AS326">
        <f t="shared" si="121"/>
        <v>102.2</v>
      </c>
      <c r="AT326">
        <f t="shared" ca="1" si="119"/>
        <v>63</v>
      </c>
      <c r="AU326">
        <f t="shared" ca="1" si="122"/>
        <v>102</v>
      </c>
      <c r="AV326">
        <f t="shared" ca="1" si="123"/>
        <v>99</v>
      </c>
      <c r="AW326">
        <f t="shared" ca="1" si="124"/>
        <v>99</v>
      </c>
      <c r="AX326">
        <f t="shared" ca="1" si="125"/>
        <v>99</v>
      </c>
    </row>
    <row r="327" spans="1:50" x14ac:dyDescent="0.3">
      <c r="A327" t="s">
        <v>152</v>
      </c>
      <c r="B327">
        <v>1</v>
      </c>
      <c r="C327" t="s">
        <v>3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78</v>
      </c>
      <c r="P327">
        <v>78</v>
      </c>
      <c r="Q327">
        <v>78</v>
      </c>
      <c r="R327">
        <v>52</v>
      </c>
      <c r="S327">
        <v>78</v>
      </c>
      <c r="T327">
        <f>INDEX(Sheet1!C$2:'Sheet1'!C$569,MATCH($A327,Sheet1!$B$2:'Sheet1'!$B$569,0))</f>
        <v>2</v>
      </c>
      <c r="U327">
        <f>INDEX(Sheet1!D$2:'Sheet1'!D$569,MATCH($A327,Sheet1!$B$2:'Sheet1'!$B$569,0))</f>
        <v>2252777</v>
      </c>
      <c r="V327">
        <f>INDEX(Sheet2!C$2:'Sheet2'!C$569,MATCH($A327,Sheet2!$A$2:'Sheet2'!$A$531,0))</f>
        <v>22</v>
      </c>
      <c r="W327">
        <f>INDEX(Sheet2!G$2:'Sheet2'!G$569,MATCH($A327,Sheet2!$A$2:'Sheet2'!$A$531,0))</f>
        <v>23.2</v>
      </c>
      <c r="X327">
        <f>INDEX(Sheet2!M$2:'Sheet2'!M$569,MATCH($A327,Sheet2!$A$2:'Sheet2'!$A$531,0))</f>
        <v>5</v>
      </c>
      <c r="Y327">
        <f>ROUND(INDEX(Sheet2!Q$2:'Sheet2'!Q$569,MATCH($A327,Sheet2!$A$2:'Sheet2'!$A$531,0)),0)-1</f>
        <v>84</v>
      </c>
      <c r="Z327">
        <f>ROUND(INDEX(Sheet2!K$2:'Sheet2'!K$569,MATCH($A327,Sheet2!$A$2:'Sheet2'!$A$531,0)),0)</f>
        <v>47</v>
      </c>
      <c r="AA327">
        <f t="shared" si="105"/>
        <v>78</v>
      </c>
      <c r="AB327">
        <f>ROUND(INDEX(Sheet2!H$2:'Sheet2'!H$569,MATCH($A327,Sheet2!$A$2:'Sheet2'!$A$531,0)),0)</f>
        <v>11</v>
      </c>
      <c r="AC327">
        <f t="shared" si="106"/>
        <v>72</v>
      </c>
      <c r="AD327">
        <f t="shared" si="107"/>
        <v>76</v>
      </c>
      <c r="AE327">
        <f t="shared" si="108"/>
        <v>80</v>
      </c>
      <c r="AF327">
        <f t="shared" si="109"/>
        <v>-2</v>
      </c>
      <c r="AG327">
        <f t="shared" si="120"/>
        <v>4</v>
      </c>
      <c r="AH327">
        <f t="shared" si="110"/>
        <v>4</v>
      </c>
      <c r="AI327">
        <f t="shared" si="111"/>
        <v>4</v>
      </c>
      <c r="AJ327">
        <f t="shared" si="112"/>
        <v>82</v>
      </c>
      <c r="AK327">
        <f t="shared" si="113"/>
        <v>74</v>
      </c>
      <c r="AL327">
        <f t="shared" ca="1" si="114"/>
        <v>81</v>
      </c>
      <c r="AM327">
        <f t="shared" ca="1" si="115"/>
        <v>3</v>
      </c>
      <c r="AN327">
        <f>ROUND(INDEX(Sheet2!T$2:'Sheet2'!T$569,MATCH($A327,Sheet2!$A$2:'Sheet2'!$A$531,0)),0)</f>
        <v>3</v>
      </c>
      <c r="AO327">
        <f t="shared" si="116"/>
        <v>54</v>
      </c>
      <c r="AP327">
        <f t="shared" si="117"/>
        <v>54</v>
      </c>
      <c r="AQ327">
        <f>INDEX(Sheet2!N$2:'Sheet2'!N$569,MATCH($A327,Sheet2!$A$2:'Sheet2'!$A$531,0))</f>
        <v>40.200000000000003</v>
      </c>
      <c r="AR327">
        <f t="shared" si="118"/>
        <v>80.400000000000006</v>
      </c>
      <c r="AS327">
        <f t="shared" si="121"/>
        <v>87.4</v>
      </c>
      <c r="AT327">
        <f t="shared" ca="1" si="119"/>
        <v>78</v>
      </c>
      <c r="AU327">
        <f t="shared" ca="1" si="122"/>
        <v>87</v>
      </c>
      <c r="AV327">
        <f t="shared" ca="1" si="123"/>
        <v>87</v>
      </c>
      <c r="AW327">
        <f t="shared" ca="1" si="124"/>
        <v>87</v>
      </c>
      <c r="AX327">
        <f t="shared" ca="1" si="125"/>
        <v>87</v>
      </c>
    </row>
    <row r="328" spans="1:50" x14ac:dyDescent="0.3">
      <c r="A328" t="s">
        <v>75</v>
      </c>
      <c r="B328">
        <v>1</v>
      </c>
      <c r="C328" t="s">
        <v>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75</v>
      </c>
      <c r="P328">
        <v>75</v>
      </c>
      <c r="Q328">
        <v>75</v>
      </c>
      <c r="R328">
        <v>51</v>
      </c>
      <c r="S328">
        <v>75</v>
      </c>
      <c r="T328">
        <f>INDEX(Sheet1!C$2:'Sheet1'!C$569,MATCH($A328,Sheet1!$B$2:'Sheet1'!$B$569,0))</f>
        <v>3</v>
      </c>
      <c r="U328">
        <f>INDEX(Sheet1!D$2:'Sheet1'!D$569,MATCH($A328,Sheet1!$B$2:'Sheet1'!$B$569,0))</f>
        <v>2491960</v>
      </c>
      <c r="V328">
        <f>INDEX(Sheet2!C$2:'Sheet2'!C$569,MATCH($A328,Sheet2!$A$2:'Sheet2'!$A$531,0))</f>
        <v>21</v>
      </c>
      <c r="W328">
        <f>INDEX(Sheet2!G$2:'Sheet2'!G$569,MATCH($A328,Sheet2!$A$2:'Sheet2'!$A$531,0))</f>
        <v>17.2</v>
      </c>
      <c r="X328">
        <f>INDEX(Sheet2!M$2:'Sheet2'!M$569,MATCH($A328,Sheet2!$A$2:'Sheet2'!$A$531,0))</f>
        <v>4.5</v>
      </c>
      <c r="Y328">
        <f>ROUND(INDEX(Sheet2!Q$2:'Sheet2'!Q$569,MATCH($A328,Sheet2!$A$2:'Sheet2'!$A$531,0)),0)-1</f>
        <v>87</v>
      </c>
      <c r="Z328">
        <f>ROUND(INDEX(Sheet2!K$2:'Sheet2'!K$569,MATCH($A328,Sheet2!$A$2:'Sheet2'!$A$531,0)),0)</f>
        <v>39</v>
      </c>
      <c r="AA328">
        <f t="shared" si="105"/>
        <v>68</v>
      </c>
      <c r="AB328">
        <f>ROUND(INDEX(Sheet2!H$2:'Sheet2'!H$569,MATCH($A328,Sheet2!$A$2:'Sheet2'!$A$531,0)),0)</f>
        <v>9</v>
      </c>
      <c r="AC328">
        <f t="shared" si="106"/>
        <v>67</v>
      </c>
      <c r="AD328">
        <f t="shared" si="107"/>
        <v>70</v>
      </c>
      <c r="AE328">
        <f t="shared" si="108"/>
        <v>80</v>
      </c>
      <c r="AF328">
        <f t="shared" si="109"/>
        <v>-5</v>
      </c>
      <c r="AG328">
        <f t="shared" si="120"/>
        <v>1</v>
      </c>
      <c r="AH328">
        <f t="shared" si="110"/>
        <v>1</v>
      </c>
      <c r="AI328">
        <f t="shared" si="111"/>
        <v>1</v>
      </c>
      <c r="AJ328">
        <f t="shared" si="112"/>
        <v>76</v>
      </c>
      <c r="AK328">
        <f t="shared" si="113"/>
        <v>74</v>
      </c>
      <c r="AL328">
        <f t="shared" ca="1" si="114"/>
        <v>74.333333333333329</v>
      </c>
      <c r="AM328">
        <f t="shared" ca="1" si="115"/>
        <v>-0.6666666666666714</v>
      </c>
      <c r="AN328">
        <f>ROUND(INDEX(Sheet2!T$2:'Sheet2'!T$569,MATCH($A328,Sheet2!$A$2:'Sheet2'!$A$531,0)),0)</f>
        <v>2</v>
      </c>
      <c r="AO328">
        <f t="shared" si="116"/>
        <v>49</v>
      </c>
      <c r="AP328">
        <f t="shared" si="117"/>
        <v>49</v>
      </c>
      <c r="AQ328">
        <f>INDEX(Sheet2!N$2:'Sheet2'!N$569,MATCH($A328,Sheet2!$A$2:'Sheet2'!$A$531,0))</f>
        <v>33</v>
      </c>
      <c r="AR328">
        <f t="shared" si="118"/>
        <v>66</v>
      </c>
      <c r="AS328">
        <f t="shared" si="121"/>
        <v>73</v>
      </c>
      <c r="AT328">
        <f t="shared" ca="1" si="119"/>
        <v>75</v>
      </c>
      <c r="AU328">
        <f t="shared" ca="1" si="122"/>
        <v>73</v>
      </c>
      <c r="AV328">
        <f t="shared" ca="1" si="123"/>
        <v>73</v>
      </c>
      <c r="AW328">
        <f t="shared" ca="1" si="124"/>
        <v>73</v>
      </c>
      <c r="AX328">
        <f t="shared" ca="1" si="125"/>
        <v>73</v>
      </c>
    </row>
    <row r="329" spans="1:50" x14ac:dyDescent="0.3">
      <c r="A329" t="s">
        <v>507</v>
      </c>
      <c r="B329">
        <v>4</v>
      </c>
      <c r="C329" t="s">
        <v>3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83</v>
      </c>
      <c r="P329">
        <v>83</v>
      </c>
      <c r="Q329">
        <v>61</v>
      </c>
      <c r="R329">
        <v>91</v>
      </c>
      <c r="S329">
        <v>65</v>
      </c>
      <c r="T329">
        <f>INDEX(Sheet1!C$2:'Sheet1'!C$569,MATCH($A329,Sheet1!$B$2:'Sheet1'!$B$569,0))</f>
        <v>2</v>
      </c>
      <c r="U329">
        <f>INDEX(Sheet1!D$2:'Sheet1'!D$569,MATCH($A329,Sheet1!$B$2:'Sheet1'!$B$569,0))</f>
        <v>12059512.5</v>
      </c>
      <c r="V329">
        <f>INDEX(Sheet2!C$2:'Sheet2'!C$569,MATCH($A329,Sheet2!$A$2:'Sheet2'!$A$531,0))</f>
        <v>34</v>
      </c>
      <c r="W329">
        <f>INDEX(Sheet2!G$2:'Sheet2'!G$569,MATCH($A329,Sheet2!$A$2:'Sheet2'!$A$531,0))</f>
        <v>30.8</v>
      </c>
      <c r="X329">
        <f>INDEX(Sheet2!M$2:'Sheet2'!M$569,MATCH($A329,Sheet2!$A$2:'Sheet2'!$A$531,0))</f>
        <v>3.5</v>
      </c>
      <c r="Y329">
        <f>ROUND(INDEX(Sheet2!Q$2:'Sheet2'!Q$569,MATCH($A329,Sheet2!$A$2:'Sheet2'!$A$531,0)),0)-1</f>
        <v>75</v>
      </c>
      <c r="Z329">
        <f>ROUND(INDEX(Sheet2!K$2:'Sheet2'!K$569,MATCH($A329,Sheet2!$A$2:'Sheet2'!$A$531,0)),0)</f>
        <v>45</v>
      </c>
      <c r="AA329">
        <f t="shared" si="105"/>
        <v>75</v>
      </c>
      <c r="AB329">
        <f>ROUND(INDEX(Sheet2!H$2:'Sheet2'!H$569,MATCH($A329,Sheet2!$A$2:'Sheet2'!$A$531,0)),0)</f>
        <v>14</v>
      </c>
      <c r="AC329">
        <f t="shared" si="106"/>
        <v>81</v>
      </c>
      <c r="AD329">
        <f t="shared" si="107"/>
        <v>80</v>
      </c>
      <c r="AE329">
        <f t="shared" si="108"/>
        <v>86</v>
      </c>
      <c r="AF329">
        <f t="shared" si="109"/>
        <v>-3</v>
      </c>
      <c r="AG329">
        <f t="shared" si="120"/>
        <v>3</v>
      </c>
      <c r="AH329">
        <f t="shared" si="110"/>
        <v>3</v>
      </c>
      <c r="AI329">
        <f t="shared" si="111"/>
        <v>3</v>
      </c>
      <c r="AJ329">
        <f t="shared" si="112"/>
        <v>86</v>
      </c>
      <c r="AK329">
        <f t="shared" si="113"/>
        <v>80</v>
      </c>
      <c r="AL329">
        <f t="shared" ca="1" si="114"/>
        <v>82</v>
      </c>
      <c r="AM329">
        <f t="shared" ca="1" si="115"/>
        <v>-1</v>
      </c>
      <c r="AN329">
        <f>ROUND(INDEX(Sheet2!T$2:'Sheet2'!T$569,MATCH($A329,Sheet2!$A$2:'Sheet2'!$A$531,0)),0)</f>
        <v>8</v>
      </c>
      <c r="AO329">
        <f t="shared" si="116"/>
        <v>76</v>
      </c>
      <c r="AP329">
        <f t="shared" si="117"/>
        <v>76</v>
      </c>
      <c r="AQ329">
        <f>INDEX(Sheet2!N$2:'Sheet2'!N$569,MATCH($A329,Sheet2!$A$2:'Sheet2'!$A$531,0))</f>
        <v>36.299999999999997</v>
      </c>
      <c r="AR329">
        <f t="shared" si="118"/>
        <v>72.599999999999994</v>
      </c>
      <c r="AS329">
        <f t="shared" si="121"/>
        <v>79.599999999999994</v>
      </c>
      <c r="AT329">
        <f t="shared" ca="1" si="119"/>
        <v>61</v>
      </c>
      <c r="AU329">
        <f t="shared" ca="1" si="122"/>
        <v>80</v>
      </c>
      <c r="AV329">
        <f t="shared" ca="1" si="123"/>
        <v>80</v>
      </c>
      <c r="AW329">
        <f t="shared" ca="1" si="124"/>
        <v>80</v>
      </c>
      <c r="AX329">
        <f t="shared" ca="1" si="125"/>
        <v>80</v>
      </c>
    </row>
    <row r="330" spans="1:50" x14ac:dyDescent="0.3">
      <c r="A330" t="s">
        <v>478</v>
      </c>
      <c r="B330">
        <v>1</v>
      </c>
      <c r="C330" t="s">
        <v>3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75</v>
      </c>
      <c r="P330">
        <v>75</v>
      </c>
      <c r="Q330">
        <v>75</v>
      </c>
      <c r="R330">
        <v>51</v>
      </c>
      <c r="S330">
        <v>75</v>
      </c>
      <c r="T330">
        <f>INDEX(Sheet1!C$2:'Sheet1'!C$569,MATCH($A330,Sheet1!$B$2:'Sheet1'!$B$569,0))</f>
        <v>2</v>
      </c>
      <c r="U330">
        <f>INDEX(Sheet1!D$2:'Sheet1'!D$569,MATCH($A330,Sheet1!$B$2:'Sheet1'!$B$569,0))</f>
        <v>6000000</v>
      </c>
      <c r="V330">
        <f>INDEX(Sheet2!C$2:'Sheet2'!C$569,MATCH($A330,Sheet2!$A$2:'Sheet2'!$A$531,0))</f>
        <v>33</v>
      </c>
      <c r="W330">
        <f>INDEX(Sheet2!G$2:'Sheet2'!G$569,MATCH($A330,Sheet2!$A$2:'Sheet2'!$A$531,0))</f>
        <v>23</v>
      </c>
      <c r="X330">
        <f>INDEX(Sheet2!M$2:'Sheet2'!M$569,MATCH($A330,Sheet2!$A$2:'Sheet2'!$A$531,0))</f>
        <v>5</v>
      </c>
      <c r="Y330">
        <f>ROUND(INDEX(Sheet2!Q$2:'Sheet2'!Q$569,MATCH($A330,Sheet2!$A$2:'Sheet2'!$A$531,0)),0)-1</f>
        <v>89</v>
      </c>
      <c r="Z330">
        <f>ROUND(INDEX(Sheet2!K$2:'Sheet2'!K$569,MATCH($A330,Sheet2!$A$2:'Sheet2'!$A$531,0)),0)</f>
        <v>41</v>
      </c>
      <c r="AA330">
        <f t="shared" si="105"/>
        <v>71</v>
      </c>
      <c r="AB330">
        <f>ROUND(INDEX(Sheet2!H$2:'Sheet2'!H$569,MATCH($A330,Sheet2!$A$2:'Sheet2'!$A$531,0)),0)</f>
        <v>11</v>
      </c>
      <c r="AC330">
        <f t="shared" si="106"/>
        <v>72</v>
      </c>
      <c r="AD330">
        <f t="shared" si="107"/>
        <v>73</v>
      </c>
      <c r="AE330">
        <f t="shared" si="108"/>
        <v>77</v>
      </c>
      <c r="AF330">
        <f t="shared" si="109"/>
        <v>-2</v>
      </c>
      <c r="AG330">
        <f t="shared" si="120"/>
        <v>4</v>
      </c>
      <c r="AH330">
        <f t="shared" si="110"/>
        <v>4</v>
      </c>
      <c r="AI330">
        <f t="shared" si="111"/>
        <v>4</v>
      </c>
      <c r="AJ330">
        <f t="shared" si="112"/>
        <v>79</v>
      </c>
      <c r="AK330">
        <f t="shared" si="113"/>
        <v>71</v>
      </c>
      <c r="AL330">
        <f t="shared" ca="1" si="114"/>
        <v>77</v>
      </c>
      <c r="AM330">
        <f t="shared" ca="1" si="115"/>
        <v>2</v>
      </c>
      <c r="AN330">
        <f>ROUND(INDEX(Sheet2!T$2:'Sheet2'!T$569,MATCH($A330,Sheet2!$A$2:'Sheet2'!$A$531,0)),0)</f>
        <v>3</v>
      </c>
      <c r="AO330">
        <f t="shared" si="116"/>
        <v>54</v>
      </c>
      <c r="AP330">
        <f t="shared" si="117"/>
        <v>54</v>
      </c>
      <c r="AQ330">
        <f>INDEX(Sheet2!N$2:'Sheet2'!N$569,MATCH($A330,Sheet2!$A$2:'Sheet2'!$A$531,0))</f>
        <v>37.200000000000003</v>
      </c>
      <c r="AR330">
        <f t="shared" si="118"/>
        <v>74.400000000000006</v>
      </c>
      <c r="AS330">
        <f t="shared" si="121"/>
        <v>81.400000000000006</v>
      </c>
      <c r="AT330">
        <f t="shared" ca="1" si="119"/>
        <v>75</v>
      </c>
      <c r="AU330">
        <f t="shared" ca="1" si="122"/>
        <v>81</v>
      </c>
      <c r="AV330">
        <f t="shared" ca="1" si="123"/>
        <v>81</v>
      </c>
      <c r="AW330">
        <f t="shared" ca="1" si="124"/>
        <v>81</v>
      </c>
      <c r="AX330">
        <f t="shared" ca="1" si="125"/>
        <v>81</v>
      </c>
    </row>
    <row r="331" spans="1:50" x14ac:dyDescent="0.3">
      <c r="A331" t="s">
        <v>175</v>
      </c>
      <c r="B331">
        <v>2</v>
      </c>
      <c r="C331" t="s">
        <v>3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67</v>
      </c>
      <c r="P331">
        <v>67</v>
      </c>
      <c r="Q331">
        <v>62</v>
      </c>
      <c r="R331">
        <v>64</v>
      </c>
      <c r="S331">
        <v>62</v>
      </c>
      <c r="T331" t="e">
        <f>INDEX(Sheet1!C$2:'Sheet1'!C$569,MATCH($A331,Sheet1!$B$2:'Sheet1'!$B$569,0))</f>
        <v>#N/A</v>
      </c>
      <c r="U331" t="e">
        <f>INDEX(Sheet1!D$2:'Sheet1'!D$569,MATCH($A331,Sheet1!$B$2:'Sheet1'!$B$569,0))</f>
        <v>#N/A</v>
      </c>
      <c r="V331">
        <f>INDEX(Sheet2!C$2:'Sheet2'!C$569,MATCH($A331,Sheet2!$A$2:'Sheet2'!$A$531,0))</f>
        <v>23</v>
      </c>
      <c r="W331">
        <f>INDEX(Sheet2!G$2:'Sheet2'!G$569,MATCH($A331,Sheet2!$A$2:'Sheet2'!$A$531,0))</f>
        <v>6.1</v>
      </c>
      <c r="X331">
        <f>INDEX(Sheet2!M$2:'Sheet2'!M$569,MATCH($A331,Sheet2!$A$2:'Sheet2'!$A$531,0))</f>
        <v>1.8</v>
      </c>
      <c r="Y331">
        <f>ROUND(INDEX(Sheet2!Q$2:'Sheet2'!Q$569,MATCH($A331,Sheet2!$A$2:'Sheet2'!$A$531,0)),0)-1</f>
        <v>79</v>
      </c>
      <c r="Z331">
        <f>ROUND(INDEX(Sheet2!K$2:'Sheet2'!K$569,MATCH($A331,Sheet2!$A$2:'Sheet2'!$A$531,0)),0)</f>
        <v>49</v>
      </c>
      <c r="AA331">
        <f t="shared" si="105"/>
        <v>80</v>
      </c>
      <c r="AB331">
        <f>ROUND(INDEX(Sheet2!H$2:'Sheet2'!H$569,MATCH($A331,Sheet2!$A$2:'Sheet2'!$A$531,0)),0)</f>
        <v>4</v>
      </c>
      <c r="AC331">
        <f t="shared" si="106"/>
        <v>52</v>
      </c>
      <c r="AD331">
        <f t="shared" si="107"/>
        <v>66</v>
      </c>
      <c r="AE331">
        <f t="shared" si="108"/>
        <v>68</v>
      </c>
      <c r="AF331">
        <f t="shared" si="109"/>
        <v>-1</v>
      </c>
      <c r="AG331">
        <f t="shared" si="120"/>
        <v>5</v>
      </c>
      <c r="AH331">
        <f t="shared" si="110"/>
        <v>5</v>
      </c>
      <c r="AI331">
        <f t="shared" si="111"/>
        <v>5</v>
      </c>
      <c r="AJ331">
        <f t="shared" si="112"/>
        <v>72</v>
      </c>
      <c r="AK331">
        <f t="shared" si="113"/>
        <v>62</v>
      </c>
      <c r="AL331">
        <f t="shared" ca="1" si="114"/>
        <v>77.666666666666671</v>
      </c>
      <c r="AM331">
        <f t="shared" ca="1" si="115"/>
        <v>10.666666666666671</v>
      </c>
      <c r="AN331">
        <f>ROUND(INDEX(Sheet2!T$2:'Sheet2'!T$569,MATCH($A331,Sheet2!$A$2:'Sheet2'!$A$531,0)),0)</f>
        <v>1</v>
      </c>
      <c r="AO331">
        <f t="shared" si="116"/>
        <v>45</v>
      </c>
      <c r="AP331">
        <f t="shared" si="117"/>
        <v>45</v>
      </c>
      <c r="AQ331">
        <f>INDEX(Sheet2!N$2:'Sheet2'!N$569,MATCH($A331,Sheet2!$A$2:'Sheet2'!$A$531,0))</f>
        <v>50</v>
      </c>
      <c r="AR331">
        <f t="shared" si="118"/>
        <v>100</v>
      </c>
      <c r="AS331">
        <f t="shared" si="121"/>
        <v>107</v>
      </c>
      <c r="AT331">
        <f t="shared" ca="1" si="119"/>
        <v>62</v>
      </c>
      <c r="AU331">
        <f t="shared" ca="1" si="122"/>
        <v>107</v>
      </c>
      <c r="AV331">
        <f t="shared" ca="1" si="123"/>
        <v>99</v>
      </c>
      <c r="AW331">
        <f t="shared" ca="1" si="124"/>
        <v>99</v>
      </c>
      <c r="AX331">
        <f t="shared" ca="1" si="125"/>
        <v>99</v>
      </c>
    </row>
    <row r="332" spans="1:50" x14ac:dyDescent="0.3">
      <c r="A332" t="s">
        <v>45</v>
      </c>
      <c r="B332">
        <v>2</v>
      </c>
      <c r="C332" t="s">
        <v>3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73</v>
      </c>
      <c r="R332">
        <v>68</v>
      </c>
      <c r="S332">
        <v>73</v>
      </c>
      <c r="T332" t="e">
        <f>INDEX(Sheet1!C$2:'Sheet1'!C$569,MATCH($A332,Sheet1!$B$2:'Sheet1'!$B$569,0))</f>
        <v>#N/A</v>
      </c>
      <c r="U332" t="e">
        <f>INDEX(Sheet1!D$2:'Sheet1'!D$569,MATCH($A332,Sheet1!$B$2:'Sheet1'!$B$569,0))</f>
        <v>#N/A</v>
      </c>
      <c r="V332" t="e">
        <f>INDEX(Sheet2!C$2:'Sheet2'!C$569,MATCH($A332,Sheet2!$A$2:'Sheet2'!$A$531,0))</f>
        <v>#N/A</v>
      </c>
      <c r="W332" t="e">
        <f>INDEX(Sheet2!G$2:'Sheet2'!G$569,MATCH($A332,Sheet2!$A$2:'Sheet2'!$A$531,0))</f>
        <v>#N/A</v>
      </c>
      <c r="X332" t="e">
        <f>INDEX(Sheet2!M$2:'Sheet2'!M$569,MATCH($A332,Sheet2!$A$2:'Sheet2'!$A$531,0))</f>
        <v>#N/A</v>
      </c>
      <c r="Y332" t="e">
        <f>ROUND(INDEX(Sheet2!Q$2:'Sheet2'!Q$569,MATCH($A332,Sheet2!$A$2:'Sheet2'!$A$531,0)),0)-1</f>
        <v>#N/A</v>
      </c>
      <c r="Z332" t="e">
        <f>ROUND(INDEX(Sheet2!K$2:'Sheet2'!K$569,MATCH($A332,Sheet2!$A$2:'Sheet2'!$A$531,0)),0)</f>
        <v>#N/A</v>
      </c>
      <c r="AA332" t="e">
        <f t="shared" si="105"/>
        <v>#N/A</v>
      </c>
      <c r="AB332" t="e">
        <f>ROUND(INDEX(Sheet2!H$2:'Sheet2'!H$569,MATCH($A332,Sheet2!$A$2:'Sheet2'!$A$531,0)),0)</f>
        <v>#N/A</v>
      </c>
      <c r="AC332" t="e">
        <f t="shared" si="106"/>
        <v>#N/A</v>
      </c>
      <c r="AD332" t="e">
        <f t="shared" si="107"/>
        <v>#N/A</v>
      </c>
      <c r="AE332" t="e">
        <f t="shared" si="108"/>
        <v>#N/A</v>
      </c>
      <c r="AF332" t="e">
        <f t="shared" si="109"/>
        <v>#N/A</v>
      </c>
      <c r="AG332" t="e">
        <f t="shared" si="120"/>
        <v>#N/A</v>
      </c>
      <c r="AH332" t="e">
        <f t="shared" si="110"/>
        <v>#N/A</v>
      </c>
      <c r="AI332" t="e">
        <f t="shared" si="111"/>
        <v>#N/A</v>
      </c>
      <c r="AJ332" t="e">
        <f t="shared" si="112"/>
        <v>#N/A</v>
      </c>
      <c r="AK332" t="e">
        <f t="shared" si="113"/>
        <v>#N/A</v>
      </c>
      <c r="AL332" t="e">
        <f t="shared" ca="1" si="114"/>
        <v>#N/A</v>
      </c>
      <c r="AM332" t="e">
        <f t="shared" ca="1" si="115"/>
        <v>#N/A</v>
      </c>
      <c r="AN332" t="e">
        <f>ROUND(INDEX(Sheet2!T$2:'Sheet2'!T$569,MATCH($A332,Sheet2!$A$2:'Sheet2'!$A$531,0)),0)</f>
        <v>#N/A</v>
      </c>
      <c r="AO332" t="e">
        <f t="shared" si="116"/>
        <v>#N/A</v>
      </c>
      <c r="AP332" t="e">
        <f t="shared" si="117"/>
        <v>#N/A</v>
      </c>
      <c r="AQ332" t="e">
        <f>INDEX(Sheet2!N$2:'Sheet2'!N$569,MATCH($A332,Sheet2!$A$2:'Sheet2'!$A$531,0))</f>
        <v>#N/A</v>
      </c>
      <c r="AR332" t="e">
        <f t="shared" si="118"/>
        <v>#N/A</v>
      </c>
      <c r="AS332" t="e">
        <f t="shared" si="121"/>
        <v>#N/A</v>
      </c>
      <c r="AT332" t="e">
        <f t="shared" ca="1" si="119"/>
        <v>#N/A</v>
      </c>
      <c r="AU332" t="e">
        <f t="shared" ca="1" si="122"/>
        <v>#N/A</v>
      </c>
      <c r="AV332" t="e">
        <f t="shared" ca="1" si="123"/>
        <v>#N/A</v>
      </c>
      <c r="AW332">
        <f t="shared" ca="1" si="124"/>
        <v>79</v>
      </c>
      <c r="AX332">
        <f t="shared" ca="1" si="125"/>
        <v>79</v>
      </c>
    </row>
    <row r="333" spans="1:50" x14ac:dyDescent="0.3">
      <c r="A333" t="s">
        <v>44</v>
      </c>
      <c r="B333">
        <v>1</v>
      </c>
      <c r="C333" t="s">
        <v>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79</v>
      </c>
      <c r="R333">
        <v>53</v>
      </c>
      <c r="S333">
        <v>79</v>
      </c>
      <c r="T333">
        <f>INDEX(Sheet1!C$2:'Sheet1'!C$569,MATCH($A333,Sheet1!$B$2:'Sheet1'!$B$569,0))</f>
        <v>4</v>
      </c>
      <c r="U333">
        <f>INDEX(Sheet1!D$2:'Sheet1'!D$569,MATCH($A333,Sheet1!$B$2:'Sheet1'!$B$569,0))</f>
        <v>12999975</v>
      </c>
      <c r="V333">
        <f>INDEX(Sheet2!C$2:'Sheet2'!C$569,MATCH($A333,Sheet2!$A$2:'Sheet2'!$A$531,0))</f>
        <v>25</v>
      </c>
      <c r="W333">
        <f>INDEX(Sheet2!G$2:'Sheet2'!G$569,MATCH($A333,Sheet2!$A$2:'Sheet2'!$A$531,0))</f>
        <v>27.5</v>
      </c>
      <c r="X333">
        <f>INDEX(Sheet2!M$2:'Sheet2'!M$569,MATCH($A333,Sheet2!$A$2:'Sheet2'!$A$531,0))</f>
        <v>4.3</v>
      </c>
      <c r="Y333">
        <f>ROUND(INDEX(Sheet2!Q$2:'Sheet2'!Q$569,MATCH($A333,Sheet2!$A$2:'Sheet2'!$A$531,0)),0)-1</f>
        <v>80</v>
      </c>
      <c r="Z333">
        <f>ROUND(INDEX(Sheet2!K$2:'Sheet2'!K$569,MATCH($A333,Sheet2!$A$2:'Sheet2'!$A$531,0)),0)</f>
        <v>42</v>
      </c>
      <c r="AA333">
        <f t="shared" si="105"/>
        <v>72</v>
      </c>
      <c r="AB333">
        <f>ROUND(INDEX(Sheet2!H$2:'Sheet2'!H$569,MATCH($A333,Sheet2!$A$2:'Sheet2'!$A$531,0)),0)</f>
        <v>9</v>
      </c>
      <c r="AC333">
        <f t="shared" si="106"/>
        <v>67</v>
      </c>
      <c r="AD333">
        <f t="shared" si="107"/>
        <v>73</v>
      </c>
      <c r="AE333">
        <f t="shared" si="108"/>
        <v>85</v>
      </c>
      <c r="AF333">
        <f t="shared" si="109"/>
        <v>-6</v>
      </c>
      <c r="AG333">
        <f t="shared" si="120"/>
        <v>0</v>
      </c>
      <c r="AH333">
        <f t="shared" si="110"/>
        <v>0</v>
      </c>
      <c r="AI333">
        <f t="shared" si="111"/>
        <v>0</v>
      </c>
      <c r="AJ333">
        <f t="shared" si="112"/>
        <v>79</v>
      </c>
      <c r="AK333">
        <f t="shared" si="113"/>
        <v>79</v>
      </c>
      <c r="AL333">
        <f t="shared" ca="1" si="114"/>
        <v>79.333333333333329</v>
      </c>
      <c r="AM333">
        <f t="shared" ca="1" si="115"/>
        <v>0.3333333333333286</v>
      </c>
      <c r="AN333">
        <f>ROUND(INDEX(Sheet2!T$2:'Sheet2'!T$569,MATCH($A333,Sheet2!$A$2:'Sheet2'!$A$531,0)),0)</f>
        <v>3</v>
      </c>
      <c r="AO333">
        <f t="shared" si="116"/>
        <v>54</v>
      </c>
      <c r="AP333">
        <f t="shared" si="117"/>
        <v>54</v>
      </c>
      <c r="AQ333">
        <f>INDEX(Sheet2!N$2:'Sheet2'!N$569,MATCH($A333,Sheet2!$A$2:'Sheet2'!$A$531,0))</f>
        <v>36.4</v>
      </c>
      <c r="AR333">
        <f t="shared" si="118"/>
        <v>72.8</v>
      </c>
      <c r="AS333">
        <f t="shared" si="121"/>
        <v>79.8</v>
      </c>
      <c r="AT333">
        <f t="shared" ca="1" si="119"/>
        <v>79</v>
      </c>
      <c r="AU333">
        <f t="shared" ca="1" si="122"/>
        <v>80</v>
      </c>
      <c r="AV333">
        <f t="shared" ca="1" si="123"/>
        <v>80</v>
      </c>
      <c r="AW333">
        <f t="shared" ca="1" si="124"/>
        <v>80</v>
      </c>
      <c r="AX333">
        <f t="shared" ca="1" si="125"/>
        <v>80</v>
      </c>
    </row>
    <row r="334" spans="1:50" x14ac:dyDescent="0.3">
      <c r="A334" t="s">
        <v>359</v>
      </c>
      <c r="B334">
        <v>1</v>
      </c>
      <c r="C334" t="s">
        <v>3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73</v>
      </c>
      <c r="P334">
        <v>73</v>
      </c>
      <c r="Q334">
        <v>73</v>
      </c>
      <c r="R334">
        <v>51</v>
      </c>
      <c r="S334">
        <v>73</v>
      </c>
      <c r="T334">
        <f>INDEX(Sheet1!C$2:'Sheet1'!C$569,MATCH($A334,Sheet1!$B$2:'Sheet1'!$B$569,0))</f>
        <v>1</v>
      </c>
      <c r="U334">
        <f>INDEX(Sheet1!D$2:'Sheet1'!D$569,MATCH($A334,Sheet1!$B$2:'Sheet1'!$B$569,0))</f>
        <v>6500000</v>
      </c>
      <c r="V334">
        <f>INDEX(Sheet2!C$2:'Sheet2'!C$569,MATCH($A334,Sheet2!$A$2:'Sheet2'!$A$531,0))</f>
        <v>24</v>
      </c>
      <c r="W334">
        <f>INDEX(Sheet2!G$2:'Sheet2'!G$569,MATCH($A334,Sheet2!$A$2:'Sheet2'!$A$531,0))</f>
        <v>20.8</v>
      </c>
      <c r="X334">
        <f>INDEX(Sheet2!M$2:'Sheet2'!M$569,MATCH($A334,Sheet2!$A$2:'Sheet2'!$A$531,0))</f>
        <v>2.6</v>
      </c>
      <c r="Y334">
        <f>ROUND(INDEX(Sheet2!Q$2:'Sheet2'!Q$569,MATCH($A334,Sheet2!$A$2:'Sheet2'!$A$531,0)),0)-1</f>
        <v>75</v>
      </c>
      <c r="Z334">
        <f>ROUND(INDEX(Sheet2!K$2:'Sheet2'!K$569,MATCH($A334,Sheet2!$A$2:'Sheet2'!$A$531,0)),0)</f>
        <v>41</v>
      </c>
      <c r="AA334">
        <f t="shared" si="105"/>
        <v>71</v>
      </c>
      <c r="AB334">
        <f>ROUND(INDEX(Sheet2!H$2:'Sheet2'!H$569,MATCH($A334,Sheet2!$A$2:'Sheet2'!$A$531,0)),0)</f>
        <v>9</v>
      </c>
      <c r="AC334">
        <f t="shared" si="106"/>
        <v>67</v>
      </c>
      <c r="AD334">
        <f t="shared" si="107"/>
        <v>70</v>
      </c>
      <c r="AE334">
        <f t="shared" si="108"/>
        <v>76</v>
      </c>
      <c r="AF334">
        <f t="shared" si="109"/>
        <v>-3</v>
      </c>
      <c r="AG334">
        <f t="shared" si="120"/>
        <v>3</v>
      </c>
      <c r="AH334">
        <f t="shared" si="110"/>
        <v>3</v>
      </c>
      <c r="AI334">
        <f t="shared" si="111"/>
        <v>3</v>
      </c>
      <c r="AJ334">
        <f t="shared" si="112"/>
        <v>76</v>
      </c>
      <c r="AK334">
        <f t="shared" si="113"/>
        <v>70</v>
      </c>
      <c r="AL334">
        <f t="shared" ca="1" si="114"/>
        <v>69.333333333333329</v>
      </c>
      <c r="AM334">
        <f t="shared" ca="1" si="115"/>
        <v>-3.6666666666666714</v>
      </c>
      <c r="AN334">
        <f>ROUND(INDEX(Sheet2!T$2:'Sheet2'!T$569,MATCH($A334,Sheet2!$A$2:'Sheet2'!$A$531,0)),0)</f>
        <v>4</v>
      </c>
      <c r="AO334">
        <f t="shared" si="116"/>
        <v>58</v>
      </c>
      <c r="AP334">
        <f t="shared" si="117"/>
        <v>58</v>
      </c>
      <c r="AQ334">
        <f>INDEX(Sheet2!N$2:'Sheet2'!N$569,MATCH($A334,Sheet2!$A$2:'Sheet2'!$A$531,0))</f>
        <v>27.6</v>
      </c>
      <c r="AR334">
        <f t="shared" si="118"/>
        <v>55.2</v>
      </c>
      <c r="AS334">
        <f t="shared" si="121"/>
        <v>62.2</v>
      </c>
      <c r="AT334">
        <f t="shared" ca="1" si="119"/>
        <v>73</v>
      </c>
      <c r="AU334">
        <f t="shared" ca="1" si="122"/>
        <v>62</v>
      </c>
      <c r="AV334">
        <f t="shared" ca="1" si="123"/>
        <v>62</v>
      </c>
      <c r="AW334">
        <f t="shared" ca="1" si="124"/>
        <v>62</v>
      </c>
      <c r="AX334">
        <f t="shared" ca="1" si="125"/>
        <v>62</v>
      </c>
    </row>
    <row r="335" spans="1:50" x14ac:dyDescent="0.3">
      <c r="A335" t="s">
        <v>396</v>
      </c>
      <c r="B335">
        <v>0</v>
      </c>
      <c r="C335" t="s">
        <v>3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74</v>
      </c>
      <c r="P335">
        <v>74</v>
      </c>
      <c r="Q335">
        <v>74</v>
      </c>
      <c r="R335">
        <v>51</v>
      </c>
      <c r="S335">
        <v>74</v>
      </c>
      <c r="T335">
        <f>INDEX(Sheet1!C$2:'Sheet1'!C$569,MATCH($A335,Sheet1!$B$2:'Sheet1'!$B$569,0))</f>
        <v>3</v>
      </c>
      <c r="U335">
        <f>INDEX(Sheet1!D$2:'Sheet1'!D$569,MATCH($A335,Sheet1!$B$2:'Sheet1'!$B$569,0))</f>
        <v>6028360</v>
      </c>
      <c r="V335">
        <f>INDEX(Sheet2!C$2:'Sheet2'!C$569,MATCH($A335,Sheet2!$A$2:'Sheet2'!$A$531,0))</f>
        <v>20</v>
      </c>
      <c r="W335">
        <f>INDEX(Sheet2!G$2:'Sheet2'!G$569,MATCH($A335,Sheet2!$A$2:'Sheet2'!$A$531,0))</f>
        <v>22.5</v>
      </c>
      <c r="X335">
        <f>INDEX(Sheet2!M$2:'Sheet2'!M$569,MATCH($A335,Sheet2!$A$2:'Sheet2'!$A$531,0))</f>
        <v>0.7</v>
      </c>
      <c r="Y335">
        <f>ROUND(INDEX(Sheet2!Q$2:'Sheet2'!Q$569,MATCH($A335,Sheet2!$A$2:'Sheet2'!$A$531,0)),0)-1</f>
        <v>56</v>
      </c>
      <c r="Z335">
        <f>ROUND(INDEX(Sheet2!K$2:'Sheet2'!K$569,MATCH($A335,Sheet2!$A$2:'Sheet2'!$A$531,0)),0)</f>
        <v>42</v>
      </c>
      <c r="AA335">
        <f t="shared" si="105"/>
        <v>72</v>
      </c>
      <c r="AB335">
        <f>ROUND(INDEX(Sheet2!H$2:'Sheet2'!H$569,MATCH($A335,Sheet2!$A$2:'Sheet2'!$A$531,0)),0)</f>
        <v>8</v>
      </c>
      <c r="AC335">
        <f t="shared" si="106"/>
        <v>64</v>
      </c>
      <c r="AD335">
        <f t="shared" si="107"/>
        <v>70</v>
      </c>
      <c r="AE335">
        <f t="shared" si="108"/>
        <v>78</v>
      </c>
      <c r="AF335">
        <f t="shared" si="109"/>
        <v>-4</v>
      </c>
      <c r="AG335">
        <f t="shared" si="120"/>
        <v>2</v>
      </c>
      <c r="AH335">
        <f t="shared" si="110"/>
        <v>2</v>
      </c>
      <c r="AI335">
        <f t="shared" si="111"/>
        <v>2</v>
      </c>
      <c r="AJ335">
        <f t="shared" si="112"/>
        <v>76</v>
      </c>
      <c r="AK335">
        <f t="shared" si="113"/>
        <v>72</v>
      </c>
      <c r="AL335">
        <f t="shared" ca="1" si="114"/>
        <v>70.666666666666671</v>
      </c>
      <c r="AM335">
        <f t="shared" ca="1" si="115"/>
        <v>-3.3333333333333286</v>
      </c>
      <c r="AN335">
        <f>ROUND(INDEX(Sheet2!T$2:'Sheet2'!T$569,MATCH($A335,Sheet2!$A$2:'Sheet2'!$A$531,0)),0)</f>
        <v>4</v>
      </c>
      <c r="AO335">
        <f t="shared" si="116"/>
        <v>58</v>
      </c>
      <c r="AP335">
        <f t="shared" si="117"/>
        <v>58</v>
      </c>
      <c r="AQ335">
        <f>INDEX(Sheet2!N$2:'Sheet2'!N$569,MATCH($A335,Sheet2!$A$2:'Sheet2'!$A$531,0))</f>
        <v>28.6</v>
      </c>
      <c r="AR335">
        <f t="shared" si="118"/>
        <v>57.2</v>
      </c>
      <c r="AS335">
        <f t="shared" si="121"/>
        <v>64.2</v>
      </c>
      <c r="AT335">
        <f t="shared" ca="1" si="119"/>
        <v>74</v>
      </c>
      <c r="AU335">
        <f t="shared" ca="1" si="122"/>
        <v>64</v>
      </c>
      <c r="AV335">
        <f t="shared" ca="1" si="123"/>
        <v>64</v>
      </c>
      <c r="AW335">
        <f t="shared" ca="1" si="124"/>
        <v>64</v>
      </c>
      <c r="AX335">
        <f t="shared" ca="1" si="125"/>
        <v>64</v>
      </c>
    </row>
    <row r="336" spans="1:50" x14ac:dyDescent="0.3">
      <c r="A336" t="s">
        <v>377</v>
      </c>
      <c r="B336">
        <v>3</v>
      </c>
      <c r="C336" t="s">
        <v>3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74</v>
      </c>
      <c r="P336">
        <v>74</v>
      </c>
      <c r="Q336">
        <v>60</v>
      </c>
      <c r="R336">
        <v>82</v>
      </c>
      <c r="S336">
        <v>63</v>
      </c>
      <c r="T336">
        <f>INDEX(Sheet1!C$2:'Sheet1'!C$569,MATCH($A336,Sheet1!$B$2:'Sheet1'!$B$569,0))</f>
        <v>1</v>
      </c>
      <c r="U336">
        <f>INDEX(Sheet1!D$2:'Sheet1'!D$569,MATCH($A336,Sheet1!$B$2:'Sheet1'!$B$569,0))</f>
        <v>8600000</v>
      </c>
      <c r="V336">
        <f>INDEX(Sheet2!C$2:'Sheet2'!C$569,MATCH($A336,Sheet2!$A$2:'Sheet2'!$A$531,0))</f>
        <v>29</v>
      </c>
      <c r="W336">
        <f>INDEX(Sheet2!G$2:'Sheet2'!G$569,MATCH($A336,Sheet2!$A$2:'Sheet2'!$A$531,0))</f>
        <v>21.9</v>
      </c>
      <c r="X336">
        <f>INDEX(Sheet2!M$2:'Sheet2'!M$569,MATCH($A336,Sheet2!$A$2:'Sheet2'!$A$531,0))</f>
        <v>3.5</v>
      </c>
      <c r="Y336">
        <f>ROUND(INDEX(Sheet2!Q$2:'Sheet2'!Q$569,MATCH($A336,Sheet2!$A$2:'Sheet2'!$A$531,0)),0)-1</f>
        <v>76</v>
      </c>
      <c r="Z336">
        <f>ROUND(INDEX(Sheet2!K$2:'Sheet2'!K$569,MATCH($A336,Sheet2!$A$2:'Sheet2'!$A$531,0)),0)</f>
        <v>42</v>
      </c>
      <c r="AA336">
        <f t="shared" si="105"/>
        <v>72</v>
      </c>
      <c r="AB336">
        <f>ROUND(INDEX(Sheet2!H$2:'Sheet2'!H$569,MATCH($A336,Sheet2!$A$2:'Sheet2'!$A$531,0)),0)</f>
        <v>9</v>
      </c>
      <c r="AC336">
        <f t="shared" si="106"/>
        <v>67</v>
      </c>
      <c r="AD336">
        <f t="shared" si="107"/>
        <v>71</v>
      </c>
      <c r="AE336">
        <f t="shared" si="108"/>
        <v>77</v>
      </c>
      <c r="AF336">
        <f t="shared" si="109"/>
        <v>-3</v>
      </c>
      <c r="AG336">
        <f t="shared" si="120"/>
        <v>3</v>
      </c>
      <c r="AH336">
        <f t="shared" si="110"/>
        <v>3</v>
      </c>
      <c r="AI336">
        <f t="shared" si="111"/>
        <v>3</v>
      </c>
      <c r="AJ336">
        <f t="shared" si="112"/>
        <v>77</v>
      </c>
      <c r="AK336">
        <f t="shared" si="113"/>
        <v>71</v>
      </c>
      <c r="AL336">
        <f t="shared" ca="1" si="114"/>
        <v>74</v>
      </c>
      <c r="AM336">
        <f t="shared" ca="1" si="115"/>
        <v>0</v>
      </c>
      <c r="AN336">
        <f>ROUND(INDEX(Sheet2!T$2:'Sheet2'!T$569,MATCH($A336,Sheet2!$A$2:'Sheet2'!$A$531,0)),0)</f>
        <v>5</v>
      </c>
      <c r="AO336">
        <f t="shared" si="116"/>
        <v>63</v>
      </c>
      <c r="AP336">
        <f t="shared" si="117"/>
        <v>63</v>
      </c>
      <c r="AQ336">
        <f>INDEX(Sheet2!N$2:'Sheet2'!N$569,MATCH($A336,Sheet2!$A$2:'Sheet2'!$A$531,0))</f>
        <v>33.5</v>
      </c>
      <c r="AR336">
        <f t="shared" si="118"/>
        <v>67</v>
      </c>
      <c r="AS336">
        <f t="shared" si="121"/>
        <v>74</v>
      </c>
      <c r="AT336">
        <f t="shared" ca="1" si="119"/>
        <v>60</v>
      </c>
      <c r="AU336">
        <f t="shared" ca="1" si="122"/>
        <v>74</v>
      </c>
      <c r="AV336">
        <f t="shared" ca="1" si="123"/>
        <v>74</v>
      </c>
      <c r="AW336">
        <f t="shared" ca="1" si="124"/>
        <v>74</v>
      </c>
      <c r="AX336">
        <f t="shared" ca="1" si="125"/>
        <v>74</v>
      </c>
    </row>
    <row r="337" spans="1:50" x14ac:dyDescent="0.3">
      <c r="A337" t="s">
        <v>106</v>
      </c>
      <c r="B337">
        <v>3</v>
      </c>
      <c r="C337" t="s">
        <v>3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73</v>
      </c>
      <c r="P337">
        <v>73</v>
      </c>
      <c r="Q337">
        <v>59</v>
      </c>
      <c r="R337">
        <v>81</v>
      </c>
      <c r="S337">
        <v>62</v>
      </c>
      <c r="T337">
        <f>INDEX(Sheet1!C$2:'Sheet1'!C$569,MATCH($A337,Sheet1!$B$2:'Sheet1'!$B$569,0))</f>
        <v>1</v>
      </c>
      <c r="U337">
        <f>INDEX(Sheet1!D$2:'Sheet1'!D$569,MATCH($A337,Sheet1!$B$2:'Sheet1'!$B$569,0))</f>
        <v>3206160</v>
      </c>
      <c r="V337">
        <f>INDEX(Sheet2!C$2:'Sheet2'!C$569,MATCH($A337,Sheet2!$A$2:'Sheet2'!$A$531,0))</f>
        <v>21</v>
      </c>
      <c r="W337">
        <f>INDEX(Sheet2!G$2:'Sheet2'!G$569,MATCH($A337,Sheet2!$A$2:'Sheet2'!$A$531,0))</f>
        <v>11.6</v>
      </c>
      <c r="X337">
        <f>INDEX(Sheet2!M$2:'Sheet2'!M$569,MATCH($A337,Sheet2!$A$2:'Sheet2'!$A$531,0))</f>
        <v>1.7</v>
      </c>
      <c r="Y337">
        <f>ROUND(INDEX(Sheet2!Q$2:'Sheet2'!Q$569,MATCH($A337,Sheet2!$A$2:'Sheet2'!$A$531,0)),0)-1</f>
        <v>70</v>
      </c>
      <c r="Z337">
        <f>ROUND(INDEX(Sheet2!K$2:'Sheet2'!K$569,MATCH($A337,Sheet2!$A$2:'Sheet2'!$A$531,0)),0)</f>
        <v>37</v>
      </c>
      <c r="AA337">
        <f t="shared" si="105"/>
        <v>66</v>
      </c>
      <c r="AB337">
        <f>ROUND(INDEX(Sheet2!H$2:'Sheet2'!H$569,MATCH($A337,Sheet2!$A$2:'Sheet2'!$A$531,0)),0)</f>
        <v>4</v>
      </c>
      <c r="AC337">
        <f t="shared" si="106"/>
        <v>52</v>
      </c>
      <c r="AD337">
        <f t="shared" si="107"/>
        <v>64</v>
      </c>
      <c r="AE337">
        <f t="shared" si="108"/>
        <v>82</v>
      </c>
      <c r="AF337">
        <f t="shared" si="109"/>
        <v>-9</v>
      </c>
      <c r="AG337">
        <f t="shared" si="120"/>
        <v>-3</v>
      </c>
      <c r="AH337">
        <f t="shared" si="110"/>
        <v>-3</v>
      </c>
      <c r="AI337">
        <f t="shared" si="111"/>
        <v>-3</v>
      </c>
      <c r="AJ337">
        <f t="shared" si="112"/>
        <v>70</v>
      </c>
      <c r="AK337">
        <f t="shared" si="113"/>
        <v>76</v>
      </c>
      <c r="AL337">
        <f t="shared" ca="1" si="114"/>
        <v>65.666666666666671</v>
      </c>
      <c r="AM337">
        <f t="shared" ca="1" si="115"/>
        <v>-7.3333333333333286</v>
      </c>
      <c r="AN337">
        <f>ROUND(INDEX(Sheet2!T$2:'Sheet2'!T$569,MATCH($A337,Sheet2!$A$2:'Sheet2'!$A$531,0)),0)</f>
        <v>3</v>
      </c>
      <c r="AO337">
        <f t="shared" si="116"/>
        <v>54</v>
      </c>
      <c r="AP337">
        <f t="shared" si="117"/>
        <v>54</v>
      </c>
      <c r="AQ337">
        <f>INDEX(Sheet2!N$2:'Sheet2'!N$569,MATCH($A337,Sheet2!$A$2:'Sheet2'!$A$531,0))</f>
        <v>22.2</v>
      </c>
      <c r="AR337">
        <f t="shared" si="118"/>
        <v>44.4</v>
      </c>
      <c r="AS337">
        <f t="shared" si="121"/>
        <v>51.4</v>
      </c>
      <c r="AT337">
        <f t="shared" ca="1" si="119"/>
        <v>59</v>
      </c>
      <c r="AU337">
        <f t="shared" ca="1" si="122"/>
        <v>51</v>
      </c>
      <c r="AV337">
        <f t="shared" ca="1" si="123"/>
        <v>51</v>
      </c>
      <c r="AW337">
        <f t="shared" ca="1" si="124"/>
        <v>51</v>
      </c>
      <c r="AX337">
        <f t="shared" ca="1" si="125"/>
        <v>51</v>
      </c>
    </row>
    <row r="338" spans="1:50" x14ac:dyDescent="0.3">
      <c r="A338" t="s">
        <v>454</v>
      </c>
      <c r="B338">
        <v>3</v>
      </c>
      <c r="C338" t="s">
        <v>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81</v>
      </c>
      <c r="P338">
        <v>81</v>
      </c>
      <c r="Q338">
        <v>64</v>
      </c>
      <c r="R338">
        <v>85</v>
      </c>
      <c r="S338">
        <v>67</v>
      </c>
      <c r="T338" t="e">
        <f>INDEX(Sheet1!C$2:'Sheet1'!C$569,MATCH($A338,Sheet1!$B$2:'Sheet1'!$B$569,0))</f>
        <v>#N/A</v>
      </c>
      <c r="U338" t="e">
        <f>INDEX(Sheet1!D$2:'Sheet1'!D$569,MATCH($A338,Sheet1!$B$2:'Sheet1'!$B$569,0))</f>
        <v>#N/A</v>
      </c>
      <c r="V338">
        <f>INDEX(Sheet2!C$2:'Sheet2'!C$569,MATCH($A338,Sheet2!$A$2:'Sheet2'!$A$531,0))</f>
        <v>20</v>
      </c>
      <c r="W338">
        <f>INDEX(Sheet2!G$2:'Sheet2'!G$569,MATCH($A338,Sheet2!$A$2:'Sheet2'!$A$531,0))</f>
        <v>25.3</v>
      </c>
      <c r="X338">
        <f>INDEX(Sheet2!M$2:'Sheet2'!M$569,MATCH($A338,Sheet2!$A$2:'Sheet2'!$A$531,0))</f>
        <v>1.5</v>
      </c>
      <c r="Y338">
        <f>ROUND(INDEX(Sheet2!Q$2:'Sheet2'!Q$569,MATCH($A338,Sheet2!$A$2:'Sheet2'!$A$531,0)),0)-1</f>
        <v>68</v>
      </c>
      <c r="Z338">
        <f>ROUND(INDEX(Sheet2!K$2:'Sheet2'!K$569,MATCH($A338,Sheet2!$A$2:'Sheet2'!$A$531,0)),0)</f>
        <v>50</v>
      </c>
      <c r="AA338">
        <f t="shared" si="105"/>
        <v>81</v>
      </c>
      <c r="AB338">
        <f>ROUND(INDEX(Sheet2!H$2:'Sheet2'!H$569,MATCH($A338,Sheet2!$A$2:'Sheet2'!$A$531,0)),0)</f>
        <v>15</v>
      </c>
      <c r="AC338">
        <f t="shared" si="106"/>
        <v>84</v>
      </c>
      <c r="AD338">
        <f t="shared" si="107"/>
        <v>82</v>
      </c>
      <c r="AE338">
        <f t="shared" si="108"/>
        <v>80</v>
      </c>
      <c r="AF338">
        <f t="shared" si="109"/>
        <v>1</v>
      </c>
      <c r="AG338">
        <f t="shared" si="120"/>
        <v>7</v>
      </c>
      <c r="AH338">
        <f t="shared" si="110"/>
        <v>7</v>
      </c>
      <c r="AI338">
        <f t="shared" si="111"/>
        <v>7</v>
      </c>
      <c r="AJ338">
        <f t="shared" si="112"/>
        <v>88</v>
      </c>
      <c r="AK338">
        <f t="shared" si="113"/>
        <v>74</v>
      </c>
      <c r="AL338">
        <f t="shared" ca="1" si="114"/>
        <v>77.333333333333329</v>
      </c>
      <c r="AM338">
        <f t="shared" ca="1" si="115"/>
        <v>-3.6666666666666714</v>
      </c>
      <c r="AN338">
        <f>ROUND(INDEX(Sheet2!T$2:'Sheet2'!T$569,MATCH($A338,Sheet2!$A$2:'Sheet2'!$A$531,0)),0)</f>
        <v>8</v>
      </c>
      <c r="AO338">
        <f t="shared" si="116"/>
        <v>76</v>
      </c>
      <c r="AP338">
        <f t="shared" si="117"/>
        <v>76</v>
      </c>
      <c r="AQ338">
        <f>INDEX(Sheet2!N$2:'Sheet2'!N$569,MATCH($A338,Sheet2!$A$2:'Sheet2'!$A$531,0))</f>
        <v>31.3</v>
      </c>
      <c r="AR338">
        <f t="shared" si="118"/>
        <v>62.6</v>
      </c>
      <c r="AS338">
        <f t="shared" si="121"/>
        <v>69.599999999999994</v>
      </c>
      <c r="AT338">
        <f t="shared" ca="1" si="119"/>
        <v>64</v>
      </c>
      <c r="AU338">
        <f t="shared" ca="1" si="122"/>
        <v>70</v>
      </c>
      <c r="AV338">
        <f t="shared" ca="1" si="123"/>
        <v>70</v>
      </c>
      <c r="AW338">
        <f t="shared" ca="1" si="124"/>
        <v>70</v>
      </c>
      <c r="AX338">
        <f t="shared" ca="1" si="125"/>
        <v>70</v>
      </c>
    </row>
    <row r="339" spans="1:50" x14ac:dyDescent="0.3">
      <c r="A339" t="s">
        <v>71</v>
      </c>
      <c r="B339">
        <v>3</v>
      </c>
      <c r="C339" t="s">
        <v>3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76</v>
      </c>
      <c r="P339">
        <v>76</v>
      </c>
      <c r="Q339">
        <v>61</v>
      </c>
      <c r="R339">
        <v>83</v>
      </c>
      <c r="S339">
        <v>64</v>
      </c>
      <c r="T339">
        <f>INDEX(Sheet1!C$2:'Sheet1'!C$569,MATCH($A339,Sheet1!$B$2:'Sheet1'!$B$569,0))</f>
        <v>2</v>
      </c>
      <c r="U339">
        <f>INDEX(Sheet1!D$2:'Sheet1'!D$569,MATCH($A339,Sheet1!$B$2:'Sheet1'!$B$569,0))</f>
        <v>7043750</v>
      </c>
      <c r="V339">
        <f>INDEX(Sheet2!C$2:'Sheet2'!C$569,MATCH($A339,Sheet2!$A$2:'Sheet2'!$A$531,0))</f>
        <v>32</v>
      </c>
      <c r="W339">
        <f>INDEX(Sheet2!G$2:'Sheet2'!G$569,MATCH($A339,Sheet2!$A$2:'Sheet2'!$A$531,0))</f>
        <v>28.4</v>
      </c>
      <c r="X339">
        <f>INDEX(Sheet2!M$2:'Sheet2'!M$569,MATCH($A339,Sheet2!$A$2:'Sheet2'!$A$531,0))</f>
        <v>5.0999999999999996</v>
      </c>
      <c r="Y339">
        <f>ROUND(INDEX(Sheet2!Q$2:'Sheet2'!Q$569,MATCH($A339,Sheet2!$A$2:'Sheet2'!$A$531,0)),0)-1</f>
        <v>76</v>
      </c>
      <c r="Z339">
        <f>ROUND(INDEX(Sheet2!K$2:'Sheet2'!K$569,MATCH($A339,Sheet2!$A$2:'Sheet2'!$A$531,0)),0)</f>
        <v>42</v>
      </c>
      <c r="AA339">
        <f t="shared" si="105"/>
        <v>72</v>
      </c>
      <c r="AB339">
        <f>ROUND(INDEX(Sheet2!H$2:'Sheet2'!H$569,MATCH($A339,Sheet2!$A$2:'Sheet2'!$A$531,0)),0)</f>
        <v>10</v>
      </c>
      <c r="AC339">
        <f t="shared" si="106"/>
        <v>70</v>
      </c>
      <c r="AD339">
        <f t="shared" si="107"/>
        <v>73</v>
      </c>
      <c r="AE339">
        <f t="shared" si="108"/>
        <v>79</v>
      </c>
      <c r="AF339">
        <f t="shared" si="109"/>
        <v>-3</v>
      </c>
      <c r="AG339">
        <f t="shared" si="120"/>
        <v>3</v>
      </c>
      <c r="AH339">
        <f t="shared" si="110"/>
        <v>3</v>
      </c>
      <c r="AI339">
        <f t="shared" si="111"/>
        <v>3</v>
      </c>
      <c r="AJ339">
        <f t="shared" si="112"/>
        <v>79</v>
      </c>
      <c r="AK339">
        <f t="shared" si="113"/>
        <v>73</v>
      </c>
      <c r="AL339">
        <f t="shared" ca="1" si="114"/>
        <v>77.333333333333329</v>
      </c>
      <c r="AM339">
        <f t="shared" ca="1" si="115"/>
        <v>1.3333333333333286</v>
      </c>
      <c r="AN339">
        <f>ROUND(INDEX(Sheet2!T$2:'Sheet2'!T$569,MATCH($A339,Sheet2!$A$2:'Sheet2'!$A$531,0)),0)</f>
        <v>5</v>
      </c>
      <c r="AO339">
        <f t="shared" si="116"/>
        <v>63</v>
      </c>
      <c r="AP339">
        <f t="shared" si="117"/>
        <v>63</v>
      </c>
      <c r="AQ339">
        <f>INDEX(Sheet2!N$2:'Sheet2'!N$569,MATCH($A339,Sheet2!$A$2:'Sheet2'!$A$531,0))</f>
        <v>36.6</v>
      </c>
      <c r="AR339">
        <f t="shared" si="118"/>
        <v>73.2</v>
      </c>
      <c r="AS339">
        <f t="shared" si="121"/>
        <v>80.2</v>
      </c>
      <c r="AT339">
        <f t="shared" ca="1" si="119"/>
        <v>61</v>
      </c>
      <c r="AU339">
        <f t="shared" ca="1" si="122"/>
        <v>80</v>
      </c>
      <c r="AV339">
        <f t="shared" ca="1" si="123"/>
        <v>80</v>
      </c>
      <c r="AW339">
        <f t="shared" ca="1" si="124"/>
        <v>80</v>
      </c>
      <c r="AX339">
        <f t="shared" ca="1" si="125"/>
        <v>80</v>
      </c>
    </row>
    <row r="340" spans="1:50" x14ac:dyDescent="0.3">
      <c r="A340" t="s">
        <v>151</v>
      </c>
      <c r="B340">
        <v>4</v>
      </c>
      <c r="C340" t="s">
        <v>3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78</v>
      </c>
      <c r="P340">
        <v>78</v>
      </c>
      <c r="Q340">
        <v>59</v>
      </c>
      <c r="R340">
        <v>88</v>
      </c>
      <c r="S340">
        <v>62</v>
      </c>
      <c r="T340">
        <f>INDEX(Sheet1!C$2:'Sheet1'!C$569,MATCH($A340,Sheet1!$B$2:'Sheet1'!$B$569,0))</f>
        <v>2</v>
      </c>
      <c r="U340">
        <f>INDEX(Sheet1!D$2:'Sheet1'!D$569,MATCH($A340,Sheet1!$B$2:'Sheet1'!$B$569,0))</f>
        <v>13479452</v>
      </c>
      <c r="V340">
        <f>INDEX(Sheet2!C$2:'Sheet2'!C$569,MATCH($A340,Sheet2!$A$2:'Sheet2'!$A$531,0))</f>
        <v>29</v>
      </c>
      <c r="W340">
        <f>INDEX(Sheet2!G$2:'Sheet2'!G$569,MATCH($A340,Sheet2!$A$2:'Sheet2'!$A$531,0))</f>
        <v>21.1</v>
      </c>
      <c r="X340">
        <f>INDEX(Sheet2!M$2:'Sheet2'!M$569,MATCH($A340,Sheet2!$A$2:'Sheet2'!$A$531,0))</f>
        <v>0.1</v>
      </c>
      <c r="Y340">
        <f>ROUND(INDEX(Sheet2!Q$2:'Sheet2'!Q$569,MATCH($A340,Sheet2!$A$2:'Sheet2'!$A$531,0)),0)-1</f>
        <v>55</v>
      </c>
      <c r="Z340">
        <f>ROUND(INDEX(Sheet2!K$2:'Sheet2'!K$569,MATCH($A340,Sheet2!$A$2:'Sheet2'!$A$531,0)),0)</f>
        <v>59</v>
      </c>
      <c r="AA340">
        <f t="shared" si="105"/>
        <v>92</v>
      </c>
      <c r="AB340">
        <f>ROUND(INDEX(Sheet2!H$2:'Sheet2'!H$569,MATCH($A340,Sheet2!$A$2:'Sheet2'!$A$531,0)),0)</f>
        <v>8</v>
      </c>
      <c r="AC340">
        <f t="shared" si="106"/>
        <v>64</v>
      </c>
      <c r="AD340">
        <f t="shared" si="107"/>
        <v>78</v>
      </c>
      <c r="AE340">
        <f t="shared" si="108"/>
        <v>78</v>
      </c>
      <c r="AF340">
        <f t="shared" si="109"/>
        <v>0</v>
      </c>
      <c r="AG340">
        <f t="shared" si="120"/>
        <v>6</v>
      </c>
      <c r="AH340">
        <f t="shared" si="110"/>
        <v>6</v>
      </c>
      <c r="AI340">
        <f t="shared" si="111"/>
        <v>6</v>
      </c>
      <c r="AJ340">
        <f t="shared" si="112"/>
        <v>84</v>
      </c>
      <c r="AK340">
        <f t="shared" si="113"/>
        <v>72</v>
      </c>
      <c r="AL340">
        <f t="shared" ca="1" si="114"/>
        <v>68</v>
      </c>
      <c r="AM340">
        <f t="shared" ca="1" si="115"/>
        <v>-10</v>
      </c>
      <c r="AN340">
        <f>ROUND(INDEX(Sheet2!T$2:'Sheet2'!T$569,MATCH($A340,Sheet2!$A$2:'Sheet2'!$A$531,0)),0)</f>
        <v>6</v>
      </c>
      <c r="AO340">
        <f t="shared" si="116"/>
        <v>67</v>
      </c>
      <c r="AP340">
        <f t="shared" si="117"/>
        <v>67</v>
      </c>
      <c r="AQ340">
        <f>INDEX(Sheet2!N$2:'Sheet2'!N$569,MATCH($A340,Sheet2!$A$2:'Sheet2'!$A$531,0))</f>
        <v>20</v>
      </c>
      <c r="AR340">
        <f t="shared" si="118"/>
        <v>40</v>
      </c>
      <c r="AS340">
        <f t="shared" si="121"/>
        <v>47</v>
      </c>
      <c r="AT340">
        <f t="shared" ca="1" si="119"/>
        <v>47</v>
      </c>
      <c r="AU340">
        <f t="shared" ca="1" si="122"/>
        <v>48</v>
      </c>
      <c r="AV340">
        <f t="shared" ca="1" si="123"/>
        <v>48</v>
      </c>
      <c r="AW340">
        <f t="shared" ca="1" si="124"/>
        <v>48</v>
      </c>
      <c r="AX340">
        <f t="shared" ca="1" si="125"/>
        <v>48</v>
      </c>
    </row>
    <row r="341" spans="1:50" x14ac:dyDescent="0.3">
      <c r="A341" t="s">
        <v>109</v>
      </c>
      <c r="B341">
        <v>0</v>
      </c>
      <c r="C341" t="s">
        <v>3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73</v>
      </c>
      <c r="R341">
        <v>51</v>
      </c>
      <c r="S341">
        <v>73</v>
      </c>
      <c r="T341">
        <f>INDEX(Sheet1!C$2:'Sheet1'!C$569,MATCH($A341,Sheet1!$B$2:'Sheet1'!$B$569,0))</f>
        <v>2</v>
      </c>
      <c r="U341">
        <f>INDEX(Sheet1!D$2:'Sheet1'!D$569,MATCH($A341,Sheet1!$B$2:'Sheet1'!$B$569,0))</f>
        <v>9607500</v>
      </c>
      <c r="V341">
        <f>INDEX(Sheet2!C$2:'Sheet2'!C$569,MATCH($A341,Sheet2!$A$2:'Sheet2'!$A$531,0))</f>
        <v>28</v>
      </c>
      <c r="W341">
        <f>INDEX(Sheet2!G$2:'Sheet2'!G$569,MATCH($A341,Sheet2!$A$2:'Sheet2'!$A$531,0))</f>
        <v>16.899999999999999</v>
      </c>
      <c r="X341">
        <f>INDEX(Sheet2!M$2:'Sheet2'!M$569,MATCH($A341,Sheet2!$A$2:'Sheet2'!$A$531,0))</f>
        <v>2.7</v>
      </c>
      <c r="Y341">
        <f>ROUND(INDEX(Sheet2!Q$2:'Sheet2'!Q$569,MATCH($A341,Sheet2!$A$2:'Sheet2'!$A$531,0)),0)-1</f>
        <v>80</v>
      </c>
      <c r="Z341">
        <f>ROUND(INDEX(Sheet2!K$2:'Sheet2'!K$569,MATCH($A341,Sheet2!$A$2:'Sheet2'!$A$531,0)),0)</f>
        <v>41</v>
      </c>
      <c r="AA341">
        <f t="shared" si="105"/>
        <v>71</v>
      </c>
      <c r="AB341">
        <f>ROUND(INDEX(Sheet2!H$2:'Sheet2'!H$569,MATCH($A341,Sheet2!$A$2:'Sheet2'!$A$531,0)),0)</f>
        <v>6</v>
      </c>
      <c r="AC341">
        <f t="shared" si="106"/>
        <v>58</v>
      </c>
      <c r="AD341">
        <f t="shared" si="107"/>
        <v>67</v>
      </c>
      <c r="AE341">
        <f t="shared" si="108"/>
        <v>79</v>
      </c>
      <c r="AF341">
        <f t="shared" si="109"/>
        <v>-6</v>
      </c>
      <c r="AG341">
        <f t="shared" si="120"/>
        <v>0</v>
      </c>
      <c r="AH341">
        <f t="shared" si="110"/>
        <v>0</v>
      </c>
      <c r="AI341">
        <f t="shared" si="111"/>
        <v>0</v>
      </c>
      <c r="AJ341">
        <f t="shared" si="112"/>
        <v>73</v>
      </c>
      <c r="AK341">
        <f t="shared" si="113"/>
        <v>73</v>
      </c>
      <c r="AL341">
        <f t="shared" ca="1" si="114"/>
        <v>73.666666666666671</v>
      </c>
      <c r="AM341">
        <f t="shared" ca="1" si="115"/>
        <v>0.6666666666666714</v>
      </c>
      <c r="AN341">
        <f>ROUND(INDEX(Sheet2!T$2:'Sheet2'!T$569,MATCH($A341,Sheet2!$A$2:'Sheet2'!$A$531,0)),0)</f>
        <v>2</v>
      </c>
      <c r="AO341">
        <f t="shared" si="116"/>
        <v>49</v>
      </c>
      <c r="AP341">
        <f t="shared" si="117"/>
        <v>49</v>
      </c>
      <c r="AQ341">
        <f>INDEX(Sheet2!N$2:'Sheet2'!N$569,MATCH($A341,Sheet2!$A$2:'Sheet2'!$A$531,0))</f>
        <v>33.799999999999997</v>
      </c>
      <c r="AR341">
        <f t="shared" si="118"/>
        <v>67.599999999999994</v>
      </c>
      <c r="AS341">
        <f t="shared" si="121"/>
        <v>74.599999999999994</v>
      </c>
      <c r="AT341">
        <f t="shared" ca="1" si="119"/>
        <v>73</v>
      </c>
      <c r="AU341">
        <f t="shared" ca="1" si="122"/>
        <v>75</v>
      </c>
      <c r="AV341">
        <f t="shared" ca="1" si="123"/>
        <v>75</v>
      </c>
      <c r="AW341">
        <f t="shared" ca="1" si="124"/>
        <v>75</v>
      </c>
      <c r="AX341">
        <f t="shared" ca="1" si="125"/>
        <v>75</v>
      </c>
    </row>
    <row r="342" spans="1:50" x14ac:dyDescent="0.3">
      <c r="A342" t="s">
        <v>442</v>
      </c>
      <c r="B342">
        <v>2</v>
      </c>
      <c r="C342" t="s">
        <v>3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74</v>
      </c>
      <c r="P342">
        <v>74</v>
      </c>
      <c r="Q342">
        <v>68</v>
      </c>
      <c r="R342">
        <v>66</v>
      </c>
      <c r="S342">
        <v>68</v>
      </c>
      <c r="T342">
        <f>INDEX(Sheet1!C$2:'Sheet1'!C$569,MATCH($A342,Sheet1!$B$2:'Sheet1'!$B$569,0))</f>
        <v>2</v>
      </c>
      <c r="U342">
        <f>INDEX(Sheet1!D$2:'Sheet1'!D$569,MATCH($A342,Sheet1!$B$2:'Sheet1'!$B$569,0))</f>
        <v>11174156.5</v>
      </c>
      <c r="V342">
        <f>INDEX(Sheet2!C$2:'Sheet2'!C$569,MATCH($A342,Sheet2!$A$2:'Sheet2'!$A$531,0))</f>
        <v>25</v>
      </c>
      <c r="W342">
        <f>INDEX(Sheet2!G$2:'Sheet2'!G$569,MATCH($A342,Sheet2!$A$2:'Sheet2'!$A$531,0))</f>
        <v>23.6</v>
      </c>
      <c r="X342">
        <f>INDEX(Sheet2!M$2:'Sheet2'!M$569,MATCH($A342,Sheet2!$A$2:'Sheet2'!$A$531,0))</f>
        <v>2</v>
      </c>
      <c r="Y342">
        <f>ROUND(INDEX(Sheet2!Q$2:'Sheet2'!Q$569,MATCH($A342,Sheet2!$A$2:'Sheet2'!$A$531,0)),0)-1</f>
        <v>66</v>
      </c>
      <c r="Z342">
        <f>ROUND(INDEX(Sheet2!K$2:'Sheet2'!K$569,MATCH($A342,Sheet2!$A$2:'Sheet2'!$A$531,0)),0)</f>
        <v>49</v>
      </c>
      <c r="AA342">
        <f t="shared" si="105"/>
        <v>80</v>
      </c>
      <c r="AB342">
        <f>ROUND(INDEX(Sheet2!H$2:'Sheet2'!H$569,MATCH($A342,Sheet2!$A$2:'Sheet2'!$A$531,0)),0)</f>
        <v>8</v>
      </c>
      <c r="AC342">
        <f t="shared" si="106"/>
        <v>64</v>
      </c>
      <c r="AD342">
        <f t="shared" si="107"/>
        <v>73</v>
      </c>
      <c r="AE342">
        <f t="shared" si="108"/>
        <v>75</v>
      </c>
      <c r="AF342">
        <f t="shared" si="109"/>
        <v>-1</v>
      </c>
      <c r="AG342">
        <f t="shared" si="120"/>
        <v>5</v>
      </c>
      <c r="AH342">
        <f t="shared" si="110"/>
        <v>5</v>
      </c>
      <c r="AI342">
        <f t="shared" si="111"/>
        <v>5</v>
      </c>
      <c r="AJ342">
        <f t="shared" si="112"/>
        <v>79</v>
      </c>
      <c r="AK342">
        <f t="shared" si="113"/>
        <v>69</v>
      </c>
      <c r="AL342">
        <f t="shared" ca="1" si="114"/>
        <v>70</v>
      </c>
      <c r="AM342">
        <f t="shared" ca="1" si="115"/>
        <v>-4</v>
      </c>
      <c r="AN342">
        <f>ROUND(INDEX(Sheet2!T$2:'Sheet2'!T$569,MATCH($A342,Sheet2!$A$2:'Sheet2'!$A$531,0)),0)</f>
        <v>5</v>
      </c>
      <c r="AO342">
        <f t="shared" si="116"/>
        <v>63</v>
      </c>
      <c r="AP342">
        <f t="shared" si="117"/>
        <v>63</v>
      </c>
      <c r="AQ342">
        <f>INDEX(Sheet2!N$2:'Sheet2'!N$569,MATCH($A342,Sheet2!$A$2:'Sheet2'!$A$531,0))</f>
        <v>27.5</v>
      </c>
      <c r="AR342">
        <f t="shared" si="118"/>
        <v>55</v>
      </c>
      <c r="AS342">
        <f t="shared" si="121"/>
        <v>62</v>
      </c>
      <c r="AT342">
        <f t="shared" ca="1" si="119"/>
        <v>68</v>
      </c>
      <c r="AU342">
        <f t="shared" ca="1" si="122"/>
        <v>62</v>
      </c>
      <c r="AV342">
        <f t="shared" ca="1" si="123"/>
        <v>62</v>
      </c>
      <c r="AW342">
        <f t="shared" ca="1" si="124"/>
        <v>62</v>
      </c>
      <c r="AX342">
        <f t="shared" ca="1" si="125"/>
        <v>62</v>
      </c>
    </row>
    <row r="343" spans="1:50" x14ac:dyDescent="0.3">
      <c r="A343" t="s">
        <v>130</v>
      </c>
      <c r="B343">
        <v>3</v>
      </c>
      <c r="C343" t="s">
        <v>3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74</v>
      </c>
      <c r="P343">
        <v>74</v>
      </c>
      <c r="Q343">
        <v>60</v>
      </c>
      <c r="R343">
        <v>82</v>
      </c>
      <c r="S343">
        <v>63</v>
      </c>
      <c r="T343">
        <f>INDEX(Sheet1!C$2:'Sheet1'!C$569,MATCH($A343,Sheet1!$B$2:'Sheet1'!$B$569,0))</f>
        <v>1</v>
      </c>
      <c r="U343">
        <f>INDEX(Sheet1!D$2:'Sheet1'!D$569,MATCH($A343,Sheet1!$B$2:'Sheet1'!$B$569,0))</f>
        <v>1378242</v>
      </c>
      <c r="V343">
        <f>INDEX(Sheet2!C$2:'Sheet2'!C$569,MATCH($A343,Sheet2!$A$2:'Sheet2'!$A$531,0))</f>
        <v>27</v>
      </c>
      <c r="W343">
        <f>INDEX(Sheet2!G$2:'Sheet2'!G$569,MATCH($A343,Sheet2!$A$2:'Sheet2'!$A$531,0))</f>
        <v>21.2</v>
      </c>
      <c r="X343">
        <f>INDEX(Sheet2!M$2:'Sheet2'!M$569,MATCH($A343,Sheet2!$A$2:'Sheet2'!$A$531,0))</f>
        <v>3.1</v>
      </c>
      <c r="Y343">
        <f>ROUND(INDEX(Sheet2!Q$2:'Sheet2'!Q$569,MATCH($A343,Sheet2!$A$2:'Sheet2'!$A$531,0)),0)-1</f>
        <v>77</v>
      </c>
      <c r="Z343">
        <f>ROUND(INDEX(Sheet2!K$2:'Sheet2'!K$569,MATCH($A343,Sheet2!$A$2:'Sheet2'!$A$531,0)),0)</f>
        <v>45</v>
      </c>
      <c r="AA343">
        <f t="shared" si="105"/>
        <v>75</v>
      </c>
      <c r="AB343">
        <f>ROUND(INDEX(Sheet2!H$2:'Sheet2'!H$569,MATCH($A343,Sheet2!$A$2:'Sheet2'!$A$531,0)),0)</f>
        <v>7</v>
      </c>
      <c r="AC343">
        <f t="shared" si="106"/>
        <v>61</v>
      </c>
      <c r="AD343">
        <f t="shared" si="107"/>
        <v>70</v>
      </c>
      <c r="AE343">
        <f t="shared" si="108"/>
        <v>78</v>
      </c>
      <c r="AF343">
        <f t="shared" si="109"/>
        <v>-4</v>
      </c>
      <c r="AG343">
        <f t="shared" si="120"/>
        <v>2</v>
      </c>
      <c r="AH343">
        <f t="shared" si="110"/>
        <v>2</v>
      </c>
      <c r="AI343">
        <f t="shared" si="111"/>
        <v>2</v>
      </c>
      <c r="AJ343">
        <f t="shared" si="112"/>
        <v>76</v>
      </c>
      <c r="AK343">
        <f t="shared" si="113"/>
        <v>72</v>
      </c>
      <c r="AL343">
        <f t="shared" ca="1" si="114"/>
        <v>75.333333333333329</v>
      </c>
      <c r="AM343">
        <f t="shared" ca="1" si="115"/>
        <v>1.3333333333333286</v>
      </c>
      <c r="AN343">
        <f>ROUND(INDEX(Sheet2!T$2:'Sheet2'!T$569,MATCH($A343,Sheet2!$A$2:'Sheet2'!$A$531,0)),0)</f>
        <v>5</v>
      </c>
      <c r="AO343">
        <f t="shared" si="116"/>
        <v>63</v>
      </c>
      <c r="AP343">
        <f t="shared" si="117"/>
        <v>63</v>
      </c>
      <c r="AQ343">
        <f>INDEX(Sheet2!N$2:'Sheet2'!N$569,MATCH($A343,Sheet2!$A$2:'Sheet2'!$A$531,0))</f>
        <v>35.299999999999997</v>
      </c>
      <c r="AR343">
        <f t="shared" si="118"/>
        <v>70.599999999999994</v>
      </c>
      <c r="AS343">
        <f t="shared" si="121"/>
        <v>77.599999999999994</v>
      </c>
      <c r="AT343">
        <f t="shared" ca="1" si="119"/>
        <v>60</v>
      </c>
      <c r="AU343">
        <f t="shared" ca="1" si="122"/>
        <v>78</v>
      </c>
      <c r="AV343">
        <f t="shared" ca="1" si="123"/>
        <v>78</v>
      </c>
      <c r="AW343">
        <f t="shared" ca="1" si="124"/>
        <v>78</v>
      </c>
      <c r="AX343">
        <f t="shared" ca="1" si="125"/>
        <v>78</v>
      </c>
    </row>
    <row r="344" spans="1:50" x14ac:dyDescent="0.3">
      <c r="A344" t="s">
        <v>387</v>
      </c>
      <c r="B344">
        <v>1</v>
      </c>
      <c r="C344" t="s">
        <v>3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49</v>
      </c>
      <c r="S344">
        <v>69</v>
      </c>
      <c r="T344">
        <f>INDEX(Sheet1!C$2:'Sheet1'!C$569,MATCH($A344,Sheet1!$B$2:'Sheet1'!$B$569,0))</f>
        <v>3</v>
      </c>
      <c r="U344">
        <f>INDEX(Sheet1!D$2:'Sheet1'!D$569,MATCH($A344,Sheet1!$B$2:'Sheet1'!$B$569,0))</f>
        <v>822284</v>
      </c>
      <c r="V344" t="e">
        <f>INDEX(Sheet2!C$2:'Sheet2'!C$569,MATCH($A344,Sheet2!$A$2:'Sheet2'!$A$531,0))</f>
        <v>#N/A</v>
      </c>
      <c r="W344" t="e">
        <f>INDEX(Sheet2!G$2:'Sheet2'!G$569,MATCH($A344,Sheet2!$A$2:'Sheet2'!$A$531,0))</f>
        <v>#N/A</v>
      </c>
      <c r="X344" t="e">
        <f>INDEX(Sheet2!M$2:'Sheet2'!M$569,MATCH($A344,Sheet2!$A$2:'Sheet2'!$A$531,0))</f>
        <v>#N/A</v>
      </c>
      <c r="Y344" t="e">
        <f>ROUND(INDEX(Sheet2!Q$2:'Sheet2'!Q$569,MATCH($A344,Sheet2!$A$2:'Sheet2'!$A$531,0)),0)-1</f>
        <v>#N/A</v>
      </c>
      <c r="Z344" t="e">
        <f>ROUND(INDEX(Sheet2!K$2:'Sheet2'!K$569,MATCH($A344,Sheet2!$A$2:'Sheet2'!$A$531,0)),0)</f>
        <v>#N/A</v>
      </c>
      <c r="AA344" t="e">
        <f t="shared" si="105"/>
        <v>#N/A</v>
      </c>
      <c r="AB344" t="e">
        <f>ROUND(INDEX(Sheet2!H$2:'Sheet2'!H$569,MATCH($A344,Sheet2!$A$2:'Sheet2'!$A$531,0)),0)</f>
        <v>#N/A</v>
      </c>
      <c r="AC344" t="e">
        <f t="shared" si="106"/>
        <v>#N/A</v>
      </c>
      <c r="AD344" t="e">
        <f t="shared" si="107"/>
        <v>#N/A</v>
      </c>
      <c r="AE344" t="e">
        <f t="shared" si="108"/>
        <v>#N/A</v>
      </c>
      <c r="AF344" t="e">
        <f t="shared" si="109"/>
        <v>#N/A</v>
      </c>
      <c r="AG344" t="e">
        <f t="shared" si="120"/>
        <v>#N/A</v>
      </c>
      <c r="AH344" t="e">
        <f t="shared" si="110"/>
        <v>#N/A</v>
      </c>
      <c r="AI344" t="e">
        <f t="shared" si="111"/>
        <v>#N/A</v>
      </c>
      <c r="AJ344" t="e">
        <f t="shared" si="112"/>
        <v>#N/A</v>
      </c>
      <c r="AK344" t="e">
        <f t="shared" si="113"/>
        <v>#N/A</v>
      </c>
      <c r="AL344" t="e">
        <f t="shared" ca="1" si="114"/>
        <v>#N/A</v>
      </c>
      <c r="AM344" t="e">
        <f t="shared" ca="1" si="115"/>
        <v>#N/A</v>
      </c>
      <c r="AN344" t="e">
        <f>ROUND(INDEX(Sheet2!T$2:'Sheet2'!T$569,MATCH($A344,Sheet2!$A$2:'Sheet2'!$A$531,0)),0)</f>
        <v>#N/A</v>
      </c>
      <c r="AO344" t="e">
        <f t="shared" si="116"/>
        <v>#N/A</v>
      </c>
      <c r="AP344" t="e">
        <f t="shared" si="117"/>
        <v>#N/A</v>
      </c>
      <c r="AQ344" t="e">
        <f>INDEX(Sheet2!N$2:'Sheet2'!N$569,MATCH($A344,Sheet2!$A$2:'Sheet2'!$A$531,0))</f>
        <v>#N/A</v>
      </c>
      <c r="AR344" t="e">
        <f t="shared" si="118"/>
        <v>#N/A</v>
      </c>
      <c r="AS344" t="e">
        <f t="shared" si="121"/>
        <v>#N/A</v>
      </c>
      <c r="AT344" t="e">
        <f t="shared" ca="1" si="119"/>
        <v>#N/A</v>
      </c>
      <c r="AU344" t="e">
        <f t="shared" ca="1" si="122"/>
        <v>#N/A</v>
      </c>
      <c r="AV344" t="e">
        <f t="shared" ca="1" si="123"/>
        <v>#N/A</v>
      </c>
      <c r="AW344">
        <f t="shared" ca="1" si="124"/>
        <v>69</v>
      </c>
      <c r="AX344">
        <f t="shared" ca="1" si="125"/>
        <v>69</v>
      </c>
    </row>
    <row r="345" spans="1:50" x14ac:dyDescent="0.3">
      <c r="A345" t="s">
        <v>445</v>
      </c>
      <c r="B345">
        <v>4</v>
      </c>
      <c r="C345" t="s">
        <v>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76</v>
      </c>
      <c r="P345">
        <v>76</v>
      </c>
      <c r="Q345">
        <v>58</v>
      </c>
      <c r="R345">
        <v>87</v>
      </c>
      <c r="S345">
        <v>61</v>
      </c>
      <c r="T345">
        <f>INDEX(Sheet1!C$2:'Sheet1'!C$569,MATCH($A345,Sheet1!$B$2:'Sheet1'!$B$569,0))</f>
        <v>2</v>
      </c>
      <c r="U345">
        <f>INDEX(Sheet1!D$2:'Sheet1'!D$569,MATCH($A345,Sheet1!$B$2:'Sheet1'!$B$569,0))</f>
        <v>10941010.5</v>
      </c>
      <c r="V345">
        <f>INDEX(Sheet2!C$2:'Sheet2'!C$569,MATCH($A345,Sheet2!$A$2:'Sheet2'!$A$531,0))</f>
        <v>27</v>
      </c>
      <c r="W345">
        <f>INDEX(Sheet2!G$2:'Sheet2'!G$569,MATCH($A345,Sheet2!$A$2:'Sheet2'!$A$531,0))</f>
        <v>14.4</v>
      </c>
      <c r="X345">
        <f>INDEX(Sheet2!M$2:'Sheet2'!M$569,MATCH($A345,Sheet2!$A$2:'Sheet2'!$A$531,0))</f>
        <v>1.8</v>
      </c>
      <c r="Y345">
        <f>ROUND(INDEX(Sheet2!Q$2:'Sheet2'!Q$569,MATCH($A345,Sheet2!$A$2:'Sheet2'!$A$531,0)),0)-1</f>
        <v>83</v>
      </c>
      <c r="Z345">
        <f>ROUND(INDEX(Sheet2!K$2:'Sheet2'!K$569,MATCH($A345,Sheet2!$A$2:'Sheet2'!$A$531,0)),0)</f>
        <v>55</v>
      </c>
      <c r="AA345">
        <f t="shared" si="105"/>
        <v>87</v>
      </c>
      <c r="AB345">
        <f>ROUND(INDEX(Sheet2!H$2:'Sheet2'!H$569,MATCH($A345,Sheet2!$A$2:'Sheet2'!$A$531,0)),0)</f>
        <v>6</v>
      </c>
      <c r="AC345">
        <f t="shared" si="106"/>
        <v>58</v>
      </c>
      <c r="AD345">
        <f t="shared" si="107"/>
        <v>74</v>
      </c>
      <c r="AE345">
        <f t="shared" si="108"/>
        <v>78</v>
      </c>
      <c r="AF345">
        <f t="shared" si="109"/>
        <v>-2</v>
      </c>
      <c r="AG345">
        <f t="shared" si="120"/>
        <v>4</v>
      </c>
      <c r="AH345">
        <f t="shared" si="110"/>
        <v>4</v>
      </c>
      <c r="AI345">
        <f t="shared" si="111"/>
        <v>4</v>
      </c>
      <c r="AJ345">
        <f t="shared" si="112"/>
        <v>80</v>
      </c>
      <c r="AK345">
        <f t="shared" si="113"/>
        <v>72</v>
      </c>
      <c r="AL345">
        <f t="shared" ca="1" si="114"/>
        <v>83</v>
      </c>
      <c r="AM345">
        <f t="shared" ca="1" si="115"/>
        <v>7</v>
      </c>
      <c r="AN345">
        <f>ROUND(INDEX(Sheet2!T$2:'Sheet2'!T$569,MATCH($A345,Sheet2!$A$2:'Sheet2'!$A$531,0)),0)</f>
        <v>4</v>
      </c>
      <c r="AO345">
        <f t="shared" si="116"/>
        <v>58</v>
      </c>
      <c r="AP345">
        <f t="shared" si="117"/>
        <v>58</v>
      </c>
      <c r="AQ345">
        <f>INDEX(Sheet2!N$2:'Sheet2'!N$569,MATCH($A345,Sheet2!$A$2:'Sheet2'!$A$531,0))</f>
        <v>45</v>
      </c>
      <c r="AR345">
        <f t="shared" si="118"/>
        <v>90</v>
      </c>
      <c r="AS345">
        <f t="shared" si="121"/>
        <v>97</v>
      </c>
      <c r="AT345">
        <f t="shared" ca="1" si="119"/>
        <v>58</v>
      </c>
      <c r="AU345">
        <f t="shared" ca="1" si="122"/>
        <v>97</v>
      </c>
      <c r="AV345">
        <f t="shared" ca="1" si="123"/>
        <v>97</v>
      </c>
      <c r="AW345">
        <f t="shared" ca="1" si="124"/>
        <v>97</v>
      </c>
      <c r="AX345">
        <f t="shared" ca="1" si="125"/>
        <v>97</v>
      </c>
    </row>
    <row r="346" spans="1:50" x14ac:dyDescent="0.3">
      <c r="A346" t="s">
        <v>391</v>
      </c>
      <c r="B346">
        <v>0</v>
      </c>
      <c r="C346" t="s">
        <v>3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71</v>
      </c>
      <c r="P346">
        <v>71</v>
      </c>
      <c r="Q346">
        <v>71</v>
      </c>
      <c r="R346">
        <v>50</v>
      </c>
      <c r="S346">
        <v>71</v>
      </c>
      <c r="T346">
        <f>INDEX(Sheet1!C$2:'Sheet1'!C$569,MATCH($A346,Sheet1!$B$2:'Sheet1'!$B$569,0))</f>
        <v>1</v>
      </c>
      <c r="U346">
        <f>INDEX(Sheet1!D$2:'Sheet1'!D$569,MATCH($A346,Sheet1!$B$2:'Sheet1'!$B$569,0))</f>
        <v>1200000</v>
      </c>
      <c r="V346">
        <f>INDEX(Sheet2!C$2:'Sheet2'!C$569,MATCH($A346,Sheet2!$A$2:'Sheet2'!$A$531,0))</f>
        <v>27</v>
      </c>
      <c r="W346">
        <f>INDEX(Sheet2!G$2:'Sheet2'!G$569,MATCH($A346,Sheet2!$A$2:'Sheet2'!$A$531,0))</f>
        <v>13.3</v>
      </c>
      <c r="X346">
        <f>INDEX(Sheet2!M$2:'Sheet2'!M$569,MATCH($A346,Sheet2!$A$2:'Sheet2'!$A$531,0))</f>
        <v>1.4</v>
      </c>
      <c r="Y346">
        <f>ROUND(INDEX(Sheet2!Q$2:'Sheet2'!Q$569,MATCH($A346,Sheet2!$A$2:'Sheet2'!$A$531,0)),0)-1</f>
        <v>59</v>
      </c>
      <c r="Z346">
        <f>ROUND(INDEX(Sheet2!K$2:'Sheet2'!K$569,MATCH($A346,Sheet2!$A$2:'Sheet2'!$A$531,0)),0)</f>
        <v>37</v>
      </c>
      <c r="AA346">
        <f t="shared" si="105"/>
        <v>66</v>
      </c>
      <c r="AB346">
        <f>ROUND(INDEX(Sheet2!H$2:'Sheet2'!H$569,MATCH($A346,Sheet2!$A$2:'Sheet2'!$A$531,0)),0)</f>
        <v>5</v>
      </c>
      <c r="AC346">
        <f t="shared" si="106"/>
        <v>55</v>
      </c>
      <c r="AD346">
        <f t="shared" si="107"/>
        <v>64</v>
      </c>
      <c r="AE346">
        <f t="shared" si="108"/>
        <v>78</v>
      </c>
      <c r="AF346">
        <f t="shared" si="109"/>
        <v>-7</v>
      </c>
      <c r="AG346">
        <f t="shared" si="120"/>
        <v>-1</v>
      </c>
      <c r="AH346">
        <f t="shared" si="110"/>
        <v>-1</v>
      </c>
      <c r="AI346">
        <f t="shared" si="111"/>
        <v>-1</v>
      </c>
      <c r="AJ346">
        <f t="shared" si="112"/>
        <v>70</v>
      </c>
      <c r="AK346">
        <f t="shared" si="113"/>
        <v>72</v>
      </c>
      <c r="AL346">
        <f t="shared" ca="1" si="114"/>
        <v>67.333333333333329</v>
      </c>
      <c r="AM346">
        <f t="shared" ca="1" si="115"/>
        <v>-3.6666666666666714</v>
      </c>
      <c r="AN346">
        <f>ROUND(INDEX(Sheet2!T$2:'Sheet2'!T$569,MATCH($A346,Sheet2!$A$2:'Sheet2'!$A$531,0)),0)</f>
        <v>3</v>
      </c>
      <c r="AO346">
        <f t="shared" si="116"/>
        <v>54</v>
      </c>
      <c r="AP346">
        <f t="shared" si="117"/>
        <v>54</v>
      </c>
      <c r="AQ346">
        <f>INDEX(Sheet2!N$2:'Sheet2'!N$569,MATCH($A346,Sheet2!$A$2:'Sheet2'!$A$531,0))</f>
        <v>26.3</v>
      </c>
      <c r="AR346">
        <f t="shared" si="118"/>
        <v>52.6</v>
      </c>
      <c r="AS346">
        <f t="shared" si="121"/>
        <v>59.6</v>
      </c>
      <c r="AT346">
        <f t="shared" ca="1" si="119"/>
        <v>71</v>
      </c>
      <c r="AU346">
        <f t="shared" ca="1" si="122"/>
        <v>60</v>
      </c>
      <c r="AV346">
        <f t="shared" ca="1" si="123"/>
        <v>60</v>
      </c>
      <c r="AW346">
        <f t="shared" ca="1" si="124"/>
        <v>60</v>
      </c>
      <c r="AX346">
        <f t="shared" ca="1" si="125"/>
        <v>60</v>
      </c>
    </row>
    <row r="347" spans="1:50" x14ac:dyDescent="0.3">
      <c r="A347" t="s">
        <v>69</v>
      </c>
      <c r="B347">
        <v>2</v>
      </c>
      <c r="C347" t="s">
        <v>3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77</v>
      </c>
      <c r="P347">
        <v>77</v>
      </c>
      <c r="Q347">
        <v>71</v>
      </c>
      <c r="R347">
        <v>67</v>
      </c>
      <c r="S347">
        <v>71</v>
      </c>
      <c r="T347">
        <f>INDEX(Sheet1!C$2:'Sheet1'!C$569,MATCH($A347,Sheet1!$B$2:'Sheet1'!$B$569,0))</f>
        <v>2</v>
      </c>
      <c r="U347">
        <f>INDEX(Sheet1!D$2:'Sheet1'!D$569,MATCH($A347,Sheet1!$B$2:'Sheet1'!$B$569,0))</f>
        <v>6500000</v>
      </c>
      <c r="V347">
        <f>INDEX(Sheet2!C$2:'Sheet2'!C$569,MATCH($A347,Sheet2!$A$2:'Sheet2'!$A$531,0))</f>
        <v>25</v>
      </c>
      <c r="W347">
        <f>INDEX(Sheet2!G$2:'Sheet2'!G$569,MATCH($A347,Sheet2!$A$2:'Sheet2'!$A$531,0))</f>
        <v>18.399999999999999</v>
      </c>
      <c r="X347">
        <f>INDEX(Sheet2!M$2:'Sheet2'!M$569,MATCH($A347,Sheet2!$A$2:'Sheet2'!$A$531,0))</f>
        <v>0.7</v>
      </c>
      <c r="Y347">
        <f>ROUND(INDEX(Sheet2!Q$2:'Sheet2'!Q$569,MATCH($A347,Sheet2!$A$2:'Sheet2'!$A$531,0)),0)-1</f>
        <v>76</v>
      </c>
      <c r="Z347">
        <f>ROUND(INDEX(Sheet2!K$2:'Sheet2'!K$569,MATCH($A347,Sheet2!$A$2:'Sheet2'!$A$531,0)),0)</f>
        <v>48</v>
      </c>
      <c r="AA347">
        <f t="shared" si="105"/>
        <v>79</v>
      </c>
      <c r="AB347">
        <f>ROUND(INDEX(Sheet2!H$2:'Sheet2'!H$569,MATCH($A347,Sheet2!$A$2:'Sheet2'!$A$531,0)),0)</f>
        <v>7</v>
      </c>
      <c r="AC347">
        <f t="shared" si="106"/>
        <v>61</v>
      </c>
      <c r="AD347">
        <f t="shared" si="107"/>
        <v>72</v>
      </c>
      <c r="AE347">
        <f t="shared" si="108"/>
        <v>82</v>
      </c>
      <c r="AF347">
        <f t="shared" si="109"/>
        <v>-5</v>
      </c>
      <c r="AG347">
        <f t="shared" si="120"/>
        <v>1</v>
      </c>
      <c r="AH347">
        <f t="shared" si="110"/>
        <v>1</v>
      </c>
      <c r="AI347">
        <f t="shared" si="111"/>
        <v>1</v>
      </c>
      <c r="AJ347">
        <f t="shared" si="112"/>
        <v>78</v>
      </c>
      <c r="AK347">
        <f t="shared" si="113"/>
        <v>76</v>
      </c>
      <c r="AL347">
        <f t="shared" ca="1" si="114"/>
        <v>76.333333333333329</v>
      </c>
      <c r="AM347">
        <f t="shared" ca="1" si="115"/>
        <v>-0.6666666666666714</v>
      </c>
      <c r="AN347">
        <f>ROUND(INDEX(Sheet2!T$2:'Sheet2'!T$569,MATCH($A347,Sheet2!$A$2:'Sheet2'!$A$531,0)),0)</f>
        <v>4</v>
      </c>
      <c r="AO347">
        <f t="shared" si="116"/>
        <v>58</v>
      </c>
      <c r="AP347">
        <f t="shared" si="117"/>
        <v>58</v>
      </c>
      <c r="AQ347">
        <f>INDEX(Sheet2!N$2:'Sheet2'!N$569,MATCH($A347,Sheet2!$A$2:'Sheet2'!$A$531,0))</f>
        <v>34</v>
      </c>
      <c r="AR347">
        <f t="shared" si="118"/>
        <v>68</v>
      </c>
      <c r="AS347">
        <f t="shared" si="121"/>
        <v>75</v>
      </c>
      <c r="AT347">
        <f t="shared" ca="1" si="119"/>
        <v>71</v>
      </c>
      <c r="AU347">
        <f t="shared" ca="1" si="122"/>
        <v>75</v>
      </c>
      <c r="AV347">
        <f t="shared" ca="1" si="123"/>
        <v>75</v>
      </c>
      <c r="AW347">
        <f t="shared" ca="1" si="124"/>
        <v>75</v>
      </c>
      <c r="AX347">
        <f t="shared" ca="1" si="125"/>
        <v>75</v>
      </c>
    </row>
    <row r="348" spans="1:50" x14ac:dyDescent="0.3">
      <c r="A348" t="s">
        <v>141</v>
      </c>
      <c r="B348">
        <v>2</v>
      </c>
      <c r="C348" t="s">
        <v>3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70</v>
      </c>
      <c r="R348">
        <v>67</v>
      </c>
      <c r="S348">
        <v>70</v>
      </c>
      <c r="T348" t="e">
        <f>INDEX(Sheet1!C$2:'Sheet1'!C$569,MATCH($A348,Sheet1!$B$2:'Sheet1'!$B$569,0))</f>
        <v>#N/A</v>
      </c>
      <c r="U348" t="e">
        <f>INDEX(Sheet1!D$2:'Sheet1'!D$569,MATCH($A348,Sheet1!$B$2:'Sheet1'!$B$569,0))</f>
        <v>#N/A</v>
      </c>
      <c r="V348" t="e">
        <f>INDEX(Sheet2!C$2:'Sheet2'!C$569,MATCH($A348,Sheet2!$A$2:'Sheet2'!$A$531,0))</f>
        <v>#N/A</v>
      </c>
      <c r="W348" t="e">
        <f>INDEX(Sheet2!G$2:'Sheet2'!G$569,MATCH($A348,Sheet2!$A$2:'Sheet2'!$A$531,0))</f>
        <v>#N/A</v>
      </c>
      <c r="X348" t="e">
        <f>INDEX(Sheet2!M$2:'Sheet2'!M$569,MATCH($A348,Sheet2!$A$2:'Sheet2'!$A$531,0))</f>
        <v>#N/A</v>
      </c>
      <c r="Y348" t="e">
        <f>ROUND(INDEX(Sheet2!Q$2:'Sheet2'!Q$569,MATCH($A348,Sheet2!$A$2:'Sheet2'!$A$531,0)),0)-1</f>
        <v>#N/A</v>
      </c>
      <c r="Z348" t="e">
        <f>ROUND(INDEX(Sheet2!K$2:'Sheet2'!K$569,MATCH($A348,Sheet2!$A$2:'Sheet2'!$A$531,0)),0)</f>
        <v>#N/A</v>
      </c>
      <c r="AA348" t="e">
        <f t="shared" si="105"/>
        <v>#N/A</v>
      </c>
      <c r="AB348" t="e">
        <f>ROUND(INDEX(Sheet2!H$2:'Sheet2'!H$569,MATCH($A348,Sheet2!$A$2:'Sheet2'!$A$531,0)),0)</f>
        <v>#N/A</v>
      </c>
      <c r="AC348" t="e">
        <f t="shared" si="106"/>
        <v>#N/A</v>
      </c>
      <c r="AD348" t="e">
        <f t="shared" si="107"/>
        <v>#N/A</v>
      </c>
      <c r="AE348" t="e">
        <f t="shared" si="108"/>
        <v>#N/A</v>
      </c>
      <c r="AF348" t="e">
        <f t="shared" si="109"/>
        <v>#N/A</v>
      </c>
      <c r="AG348" t="e">
        <f t="shared" si="120"/>
        <v>#N/A</v>
      </c>
      <c r="AH348" t="e">
        <f t="shared" si="110"/>
        <v>#N/A</v>
      </c>
      <c r="AI348" t="e">
        <f t="shared" si="111"/>
        <v>#N/A</v>
      </c>
      <c r="AJ348" t="e">
        <f t="shared" si="112"/>
        <v>#N/A</v>
      </c>
      <c r="AK348" t="e">
        <f t="shared" si="113"/>
        <v>#N/A</v>
      </c>
      <c r="AL348" t="e">
        <f t="shared" ca="1" si="114"/>
        <v>#N/A</v>
      </c>
      <c r="AM348" t="e">
        <f t="shared" ca="1" si="115"/>
        <v>#N/A</v>
      </c>
      <c r="AN348" t="e">
        <f>ROUND(INDEX(Sheet2!T$2:'Sheet2'!T$569,MATCH($A348,Sheet2!$A$2:'Sheet2'!$A$531,0)),0)</f>
        <v>#N/A</v>
      </c>
      <c r="AO348" t="e">
        <f t="shared" si="116"/>
        <v>#N/A</v>
      </c>
      <c r="AP348" t="e">
        <f t="shared" si="117"/>
        <v>#N/A</v>
      </c>
      <c r="AQ348" t="e">
        <f>INDEX(Sheet2!N$2:'Sheet2'!N$569,MATCH($A348,Sheet2!$A$2:'Sheet2'!$A$531,0))</f>
        <v>#N/A</v>
      </c>
      <c r="AR348" t="e">
        <f t="shared" si="118"/>
        <v>#N/A</v>
      </c>
      <c r="AS348" t="e">
        <f t="shared" si="121"/>
        <v>#N/A</v>
      </c>
      <c r="AT348" t="e">
        <f t="shared" ca="1" si="119"/>
        <v>#N/A</v>
      </c>
      <c r="AU348" t="e">
        <f t="shared" ca="1" si="122"/>
        <v>#N/A</v>
      </c>
      <c r="AV348" t="e">
        <f t="shared" ca="1" si="123"/>
        <v>#N/A</v>
      </c>
      <c r="AW348">
        <f t="shared" ca="1" si="124"/>
        <v>76</v>
      </c>
      <c r="AX348">
        <f t="shared" ca="1" si="125"/>
        <v>76</v>
      </c>
    </row>
    <row r="349" spans="1:50" x14ac:dyDescent="0.3">
      <c r="A349" t="s">
        <v>428</v>
      </c>
      <c r="B349">
        <v>1</v>
      </c>
      <c r="C349" t="s">
        <v>3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75</v>
      </c>
      <c r="P349">
        <v>75</v>
      </c>
      <c r="Q349">
        <v>75</v>
      </c>
      <c r="R349">
        <v>51</v>
      </c>
      <c r="S349">
        <v>75</v>
      </c>
      <c r="T349">
        <f>INDEX(Sheet1!C$2:'Sheet1'!C$569,MATCH($A349,Sheet1!$B$2:'Sheet1'!$B$569,0))</f>
        <v>4</v>
      </c>
      <c r="U349">
        <f>INDEX(Sheet1!D$2:'Sheet1'!D$569,MATCH($A349,Sheet1!$B$2:'Sheet1'!$B$569,0))</f>
        <v>1928490</v>
      </c>
      <c r="V349">
        <f>INDEX(Sheet2!C$2:'Sheet2'!C$569,MATCH($A349,Sheet2!$A$2:'Sheet2'!$A$531,0))</f>
        <v>22</v>
      </c>
      <c r="W349">
        <f>INDEX(Sheet2!G$2:'Sheet2'!G$569,MATCH($A349,Sheet2!$A$2:'Sheet2'!$A$531,0))</f>
        <v>29.5</v>
      </c>
      <c r="X349">
        <f>INDEX(Sheet2!M$2:'Sheet2'!M$569,MATCH($A349,Sheet2!$A$2:'Sheet2'!$A$531,0))</f>
        <v>3.8</v>
      </c>
      <c r="Y349">
        <f>ROUND(INDEX(Sheet2!Q$2:'Sheet2'!Q$569,MATCH($A349,Sheet2!$A$2:'Sheet2'!$A$531,0)),0)-1</f>
        <v>80</v>
      </c>
      <c r="Z349">
        <f>ROUND(INDEX(Sheet2!K$2:'Sheet2'!K$569,MATCH($A349,Sheet2!$A$2:'Sheet2'!$A$531,0)),0)</f>
        <v>43</v>
      </c>
      <c r="AA349">
        <f t="shared" si="105"/>
        <v>73</v>
      </c>
      <c r="AB349">
        <f>ROUND(INDEX(Sheet2!H$2:'Sheet2'!H$569,MATCH($A349,Sheet2!$A$2:'Sheet2'!$A$531,0)),0)</f>
        <v>8</v>
      </c>
      <c r="AC349">
        <f t="shared" si="106"/>
        <v>64</v>
      </c>
      <c r="AD349">
        <f t="shared" si="107"/>
        <v>71</v>
      </c>
      <c r="AE349">
        <f t="shared" si="108"/>
        <v>79</v>
      </c>
      <c r="AF349">
        <f t="shared" si="109"/>
        <v>-4</v>
      </c>
      <c r="AG349">
        <f t="shared" si="120"/>
        <v>2</v>
      </c>
      <c r="AH349">
        <f t="shared" si="110"/>
        <v>2</v>
      </c>
      <c r="AI349">
        <f t="shared" si="111"/>
        <v>2</v>
      </c>
      <c r="AJ349">
        <f t="shared" si="112"/>
        <v>77</v>
      </c>
      <c r="AK349">
        <f t="shared" si="113"/>
        <v>73</v>
      </c>
      <c r="AL349">
        <f t="shared" ca="1" si="114"/>
        <v>74.666666666666671</v>
      </c>
      <c r="AM349">
        <f t="shared" ca="1" si="115"/>
        <v>-0.3333333333333286</v>
      </c>
      <c r="AN349">
        <f>ROUND(INDEX(Sheet2!T$2:'Sheet2'!T$569,MATCH($A349,Sheet2!$A$2:'Sheet2'!$A$531,0)),0)</f>
        <v>3</v>
      </c>
      <c r="AO349">
        <f t="shared" si="116"/>
        <v>54</v>
      </c>
      <c r="AP349">
        <f t="shared" si="117"/>
        <v>54</v>
      </c>
      <c r="AQ349">
        <f>INDEX(Sheet2!N$2:'Sheet2'!N$569,MATCH($A349,Sheet2!$A$2:'Sheet2'!$A$531,0))</f>
        <v>33.5</v>
      </c>
      <c r="AR349">
        <f t="shared" si="118"/>
        <v>67</v>
      </c>
      <c r="AS349">
        <f t="shared" si="121"/>
        <v>74</v>
      </c>
      <c r="AT349">
        <f t="shared" ca="1" si="119"/>
        <v>75</v>
      </c>
      <c r="AU349">
        <f t="shared" ca="1" si="122"/>
        <v>74</v>
      </c>
      <c r="AV349">
        <f t="shared" ca="1" si="123"/>
        <v>74</v>
      </c>
      <c r="AW349">
        <f t="shared" ca="1" si="124"/>
        <v>74</v>
      </c>
      <c r="AX349">
        <f t="shared" ca="1" si="125"/>
        <v>74</v>
      </c>
    </row>
    <row r="350" spans="1:50" x14ac:dyDescent="0.3">
      <c r="A350" t="s">
        <v>265</v>
      </c>
      <c r="B350">
        <v>0</v>
      </c>
      <c r="C350" t="s">
        <v>3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87</v>
      </c>
      <c r="P350">
        <v>87</v>
      </c>
      <c r="Q350">
        <v>87</v>
      </c>
      <c r="R350">
        <v>55</v>
      </c>
      <c r="S350">
        <v>87</v>
      </c>
      <c r="T350">
        <f>INDEX(Sheet1!C$2:'Sheet1'!C$569,MATCH($A350,Sheet1!$B$2:'Sheet1'!$B$569,0))</f>
        <v>3</v>
      </c>
      <c r="U350">
        <f>INDEX(Sheet1!D$2:'Sheet1'!D$569,MATCH($A350,Sheet1!$B$2:'Sheet1'!$B$569,0))</f>
        <v>28486374</v>
      </c>
      <c r="V350">
        <f>INDEX(Sheet2!C$2:'Sheet2'!C$569,MATCH($A350,Sheet2!$A$2:'Sheet2'!$A$531,0))</f>
        <v>31</v>
      </c>
      <c r="W350">
        <f>INDEX(Sheet2!G$2:'Sheet2'!G$569,MATCH($A350,Sheet2!$A$2:'Sheet2'!$A$531,0))</f>
        <v>33.5</v>
      </c>
      <c r="X350">
        <f>INDEX(Sheet2!M$2:'Sheet2'!M$569,MATCH($A350,Sheet2!$A$2:'Sheet2'!$A$531,0))</f>
        <v>6.1</v>
      </c>
      <c r="Y350">
        <f>ROUND(INDEX(Sheet2!Q$2:'Sheet2'!Q$569,MATCH($A350,Sheet2!$A$2:'Sheet2'!$A$531,0)),0)-1</f>
        <v>84</v>
      </c>
      <c r="Z350">
        <f>ROUND(INDEX(Sheet2!K$2:'Sheet2'!K$569,MATCH($A350,Sheet2!$A$2:'Sheet2'!$A$531,0)),0)</f>
        <v>44</v>
      </c>
      <c r="AA350">
        <f t="shared" si="105"/>
        <v>74</v>
      </c>
      <c r="AB350">
        <f>ROUND(INDEX(Sheet2!H$2:'Sheet2'!H$569,MATCH($A350,Sheet2!$A$2:'Sheet2'!$A$531,0)),0)</f>
        <v>21</v>
      </c>
      <c r="AC350">
        <f t="shared" si="106"/>
        <v>102</v>
      </c>
      <c r="AD350">
        <f t="shared" si="107"/>
        <v>88</v>
      </c>
      <c r="AE350">
        <f t="shared" si="108"/>
        <v>86</v>
      </c>
      <c r="AF350">
        <f t="shared" si="109"/>
        <v>1</v>
      </c>
      <c r="AG350">
        <f t="shared" si="120"/>
        <v>7</v>
      </c>
      <c r="AH350">
        <f t="shared" si="110"/>
        <v>7</v>
      </c>
      <c r="AI350">
        <f t="shared" si="111"/>
        <v>7</v>
      </c>
      <c r="AJ350">
        <f t="shared" si="112"/>
        <v>94</v>
      </c>
      <c r="AK350">
        <f t="shared" si="113"/>
        <v>80</v>
      </c>
      <c r="AL350">
        <f t="shared" ca="1" si="114"/>
        <v>84.666666666666671</v>
      </c>
      <c r="AM350">
        <f t="shared" ca="1" si="115"/>
        <v>-2.3333333333333286</v>
      </c>
      <c r="AN350">
        <f>ROUND(INDEX(Sheet2!T$2:'Sheet2'!T$569,MATCH($A350,Sheet2!$A$2:'Sheet2'!$A$531,0)),0)</f>
        <v>3</v>
      </c>
      <c r="AO350">
        <f t="shared" si="116"/>
        <v>54</v>
      </c>
      <c r="AP350">
        <f t="shared" si="117"/>
        <v>54</v>
      </c>
      <c r="AQ350">
        <f>INDEX(Sheet2!N$2:'Sheet2'!N$569,MATCH($A350,Sheet2!$A$2:'Sheet2'!$A$531,0))</f>
        <v>36.4</v>
      </c>
      <c r="AR350">
        <f t="shared" si="118"/>
        <v>72.8</v>
      </c>
      <c r="AS350">
        <f t="shared" si="121"/>
        <v>79.8</v>
      </c>
      <c r="AT350">
        <f t="shared" ca="1" si="119"/>
        <v>87</v>
      </c>
      <c r="AU350">
        <f t="shared" ca="1" si="122"/>
        <v>80</v>
      </c>
      <c r="AV350">
        <f t="shared" ca="1" si="123"/>
        <v>80</v>
      </c>
      <c r="AW350">
        <f t="shared" ca="1" si="124"/>
        <v>80</v>
      </c>
      <c r="AX350">
        <f t="shared" ca="1" si="125"/>
        <v>80</v>
      </c>
    </row>
    <row r="351" spans="1:50" x14ac:dyDescent="0.3">
      <c r="A351" t="s">
        <v>256</v>
      </c>
      <c r="B351">
        <v>4</v>
      </c>
      <c r="C351" t="s">
        <v>3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72</v>
      </c>
      <c r="P351">
        <v>72</v>
      </c>
      <c r="Q351">
        <v>56</v>
      </c>
      <c r="R351">
        <v>85</v>
      </c>
      <c r="S351">
        <v>58</v>
      </c>
      <c r="T351">
        <f>INDEX(Sheet1!C$2:'Sheet1'!C$569,MATCH($A351,Sheet1!$B$2:'Sheet1'!$B$569,0))</f>
        <v>1</v>
      </c>
      <c r="U351">
        <f>INDEX(Sheet1!D$2:'Sheet1'!D$569,MATCH($A351,Sheet1!$B$2:'Sheet1'!$B$569,0))</f>
        <v>5000000</v>
      </c>
      <c r="V351">
        <f>INDEX(Sheet2!C$2:'Sheet2'!C$569,MATCH($A351,Sheet2!$A$2:'Sheet2'!$A$531,0))</f>
        <v>27</v>
      </c>
      <c r="W351">
        <f>INDEX(Sheet2!G$2:'Sheet2'!G$569,MATCH($A351,Sheet2!$A$2:'Sheet2'!$A$531,0))</f>
        <v>20.399999999999999</v>
      </c>
      <c r="X351">
        <f>INDEX(Sheet2!M$2:'Sheet2'!M$569,MATCH($A351,Sheet2!$A$2:'Sheet2'!$A$531,0))</f>
        <v>4</v>
      </c>
      <c r="Y351">
        <f>ROUND(INDEX(Sheet2!Q$2:'Sheet2'!Q$569,MATCH($A351,Sheet2!$A$2:'Sheet2'!$A$531,0)),0)-1</f>
        <v>81</v>
      </c>
      <c r="Z351">
        <f>ROUND(INDEX(Sheet2!K$2:'Sheet2'!K$569,MATCH($A351,Sheet2!$A$2:'Sheet2'!$A$531,0)),0)</f>
        <v>40</v>
      </c>
      <c r="AA351">
        <f t="shared" si="105"/>
        <v>70</v>
      </c>
      <c r="AB351">
        <f>ROUND(INDEX(Sheet2!H$2:'Sheet2'!H$569,MATCH($A351,Sheet2!$A$2:'Sheet2'!$A$531,0)),0)</f>
        <v>7</v>
      </c>
      <c r="AC351">
        <f t="shared" si="106"/>
        <v>61</v>
      </c>
      <c r="AD351">
        <f t="shared" si="107"/>
        <v>68</v>
      </c>
      <c r="AE351">
        <f t="shared" si="108"/>
        <v>76</v>
      </c>
      <c r="AF351">
        <f t="shared" si="109"/>
        <v>-4</v>
      </c>
      <c r="AG351">
        <f t="shared" si="120"/>
        <v>2</v>
      </c>
      <c r="AH351">
        <f t="shared" si="110"/>
        <v>2</v>
      </c>
      <c r="AI351">
        <f t="shared" si="111"/>
        <v>2</v>
      </c>
      <c r="AJ351">
        <f t="shared" si="112"/>
        <v>74</v>
      </c>
      <c r="AK351">
        <f t="shared" si="113"/>
        <v>70</v>
      </c>
      <c r="AL351">
        <f t="shared" ca="1" si="114"/>
        <v>73.666666666666671</v>
      </c>
      <c r="AM351">
        <f t="shared" ca="1" si="115"/>
        <v>1.6666666666666714</v>
      </c>
      <c r="AN351">
        <f>ROUND(INDEX(Sheet2!T$2:'Sheet2'!T$569,MATCH($A351,Sheet2!$A$2:'Sheet2'!$A$531,0)),0)</f>
        <v>4</v>
      </c>
      <c r="AO351">
        <f t="shared" si="116"/>
        <v>58</v>
      </c>
      <c r="AP351">
        <f t="shared" si="117"/>
        <v>58</v>
      </c>
      <c r="AQ351">
        <f>INDEX(Sheet2!N$2:'Sheet2'!N$569,MATCH($A351,Sheet2!$A$2:'Sheet2'!$A$531,0))</f>
        <v>34.799999999999997</v>
      </c>
      <c r="AR351">
        <f t="shared" si="118"/>
        <v>69.599999999999994</v>
      </c>
      <c r="AS351">
        <f t="shared" si="121"/>
        <v>76.599999999999994</v>
      </c>
      <c r="AT351">
        <f t="shared" ca="1" si="119"/>
        <v>56</v>
      </c>
      <c r="AU351">
        <f t="shared" ca="1" si="122"/>
        <v>77</v>
      </c>
      <c r="AV351">
        <f t="shared" ca="1" si="123"/>
        <v>77</v>
      </c>
      <c r="AW351">
        <f t="shared" ca="1" si="124"/>
        <v>77</v>
      </c>
      <c r="AX351">
        <f t="shared" ca="1" si="125"/>
        <v>77</v>
      </c>
    </row>
    <row r="352" spans="1:50" x14ac:dyDescent="0.3">
      <c r="A352" t="s">
        <v>411</v>
      </c>
      <c r="B352">
        <v>3</v>
      </c>
      <c r="C352" t="s">
        <v>3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59</v>
      </c>
      <c r="R352">
        <v>81</v>
      </c>
      <c r="S352">
        <v>62</v>
      </c>
      <c r="T352">
        <f>INDEX(Sheet1!C$2:'Sheet1'!C$569,MATCH($A352,Sheet1!$B$2:'Sheet1'!$B$569,0))</f>
        <v>1</v>
      </c>
      <c r="U352">
        <f>INDEX(Sheet1!D$2:'Sheet1'!D$569,MATCH($A352,Sheet1!$B$2:'Sheet1'!$B$569,0))</f>
        <v>4320500</v>
      </c>
      <c r="V352">
        <f>INDEX(Sheet2!C$2:'Sheet2'!C$569,MATCH($A352,Sheet2!$A$2:'Sheet2'!$A$531,0))</f>
        <v>30</v>
      </c>
      <c r="W352">
        <f>INDEX(Sheet2!G$2:'Sheet2'!G$569,MATCH($A352,Sheet2!$A$2:'Sheet2'!$A$531,0))</f>
        <v>17.7</v>
      </c>
      <c r="X352">
        <f>INDEX(Sheet2!M$2:'Sheet2'!M$569,MATCH($A352,Sheet2!$A$2:'Sheet2'!$A$531,0))</f>
        <v>3.2</v>
      </c>
      <c r="Y352">
        <f>ROUND(INDEX(Sheet2!Q$2:'Sheet2'!Q$569,MATCH($A352,Sheet2!$A$2:'Sheet2'!$A$531,0)),0)-1</f>
        <v>66</v>
      </c>
      <c r="Z352">
        <f>ROUND(INDEX(Sheet2!K$2:'Sheet2'!K$569,MATCH($A352,Sheet2!$A$2:'Sheet2'!$A$531,0)),0)</f>
        <v>40</v>
      </c>
      <c r="AA352">
        <f t="shared" si="105"/>
        <v>70</v>
      </c>
      <c r="AB352">
        <f>ROUND(INDEX(Sheet2!H$2:'Sheet2'!H$569,MATCH($A352,Sheet2!$A$2:'Sheet2'!$A$531,0)),0)</f>
        <v>6</v>
      </c>
      <c r="AC352">
        <f t="shared" si="106"/>
        <v>58</v>
      </c>
      <c r="AD352">
        <f t="shared" si="107"/>
        <v>67</v>
      </c>
      <c r="AE352">
        <f t="shared" si="108"/>
        <v>79</v>
      </c>
      <c r="AF352">
        <f t="shared" si="109"/>
        <v>-6</v>
      </c>
      <c r="AG352">
        <f t="shared" si="120"/>
        <v>0</v>
      </c>
      <c r="AH352">
        <f t="shared" si="110"/>
        <v>0</v>
      </c>
      <c r="AI352">
        <f t="shared" si="111"/>
        <v>0</v>
      </c>
      <c r="AJ352">
        <f t="shared" si="112"/>
        <v>73</v>
      </c>
      <c r="AK352">
        <f t="shared" si="113"/>
        <v>73</v>
      </c>
      <c r="AL352">
        <f t="shared" ca="1" si="114"/>
        <v>77.666666666666671</v>
      </c>
      <c r="AM352">
        <f t="shared" ca="1" si="115"/>
        <v>4.6666666666666714</v>
      </c>
      <c r="AN352">
        <f>ROUND(INDEX(Sheet2!T$2:'Sheet2'!T$569,MATCH($A352,Sheet2!$A$2:'Sheet2'!$A$531,0)),0)</f>
        <v>4</v>
      </c>
      <c r="AO352">
        <f t="shared" si="116"/>
        <v>58</v>
      </c>
      <c r="AP352">
        <f t="shared" si="117"/>
        <v>58</v>
      </c>
      <c r="AQ352">
        <f>INDEX(Sheet2!N$2:'Sheet2'!N$569,MATCH($A352,Sheet2!$A$2:'Sheet2'!$A$531,0))</f>
        <v>40.1</v>
      </c>
      <c r="AR352">
        <f t="shared" si="118"/>
        <v>80.2</v>
      </c>
      <c r="AS352">
        <f t="shared" si="121"/>
        <v>87.2</v>
      </c>
      <c r="AT352">
        <f t="shared" ca="1" si="119"/>
        <v>59</v>
      </c>
      <c r="AU352">
        <f t="shared" ca="1" si="122"/>
        <v>87</v>
      </c>
      <c r="AV352">
        <f t="shared" ca="1" si="123"/>
        <v>87</v>
      </c>
      <c r="AW352">
        <f t="shared" ca="1" si="124"/>
        <v>87</v>
      </c>
      <c r="AX352">
        <f t="shared" ca="1" si="125"/>
        <v>87</v>
      </c>
    </row>
    <row r="353" spans="1:50" x14ac:dyDescent="0.3">
      <c r="A353" t="s">
        <v>74</v>
      </c>
      <c r="B353">
        <v>2</v>
      </c>
      <c r="C353" t="s">
        <v>3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75</v>
      </c>
      <c r="P353">
        <v>75</v>
      </c>
      <c r="Q353">
        <v>69</v>
      </c>
      <c r="R353">
        <v>66</v>
      </c>
      <c r="S353">
        <v>69</v>
      </c>
      <c r="T353">
        <f>INDEX(Sheet1!C$2:'Sheet1'!C$569,MATCH($A353,Sheet1!$B$2:'Sheet1'!$B$569,0))</f>
        <v>4</v>
      </c>
      <c r="U353">
        <f>INDEX(Sheet1!D$2:'Sheet1'!D$569,MATCH($A353,Sheet1!$B$2:'Sheet1'!$B$569,0))</f>
        <v>1740510</v>
      </c>
      <c r="V353">
        <f>INDEX(Sheet2!C$2:'Sheet2'!C$569,MATCH($A353,Sheet2!$A$2:'Sheet2'!$A$531,0))</f>
        <v>21</v>
      </c>
      <c r="W353">
        <f>INDEX(Sheet2!G$2:'Sheet2'!G$569,MATCH($A353,Sheet2!$A$2:'Sheet2'!$A$531,0))</f>
        <v>21.2</v>
      </c>
      <c r="X353">
        <f>INDEX(Sheet2!M$2:'Sheet2'!M$569,MATCH($A353,Sheet2!$A$2:'Sheet2'!$A$531,0))</f>
        <v>2.5</v>
      </c>
      <c r="Y353">
        <f>ROUND(INDEX(Sheet2!Q$2:'Sheet2'!Q$569,MATCH($A353,Sheet2!$A$2:'Sheet2'!$A$531,0)),0)-1</f>
        <v>74</v>
      </c>
      <c r="Z353">
        <f>ROUND(INDEX(Sheet2!K$2:'Sheet2'!K$569,MATCH($A353,Sheet2!$A$2:'Sheet2'!$A$531,0)),0)</f>
        <v>46</v>
      </c>
      <c r="AA353">
        <f t="shared" si="105"/>
        <v>77</v>
      </c>
      <c r="AB353">
        <f>ROUND(INDEX(Sheet2!H$2:'Sheet2'!H$569,MATCH($A353,Sheet2!$A$2:'Sheet2'!$A$531,0)),0)</f>
        <v>8</v>
      </c>
      <c r="AC353">
        <f t="shared" si="106"/>
        <v>64</v>
      </c>
      <c r="AD353">
        <f t="shared" si="107"/>
        <v>72</v>
      </c>
      <c r="AE353">
        <f t="shared" si="108"/>
        <v>78</v>
      </c>
      <c r="AF353">
        <f t="shared" si="109"/>
        <v>-3</v>
      </c>
      <c r="AG353">
        <f t="shared" si="120"/>
        <v>3</v>
      </c>
      <c r="AH353">
        <f t="shared" si="110"/>
        <v>3</v>
      </c>
      <c r="AI353">
        <f t="shared" si="111"/>
        <v>3</v>
      </c>
      <c r="AJ353">
        <f t="shared" si="112"/>
        <v>78</v>
      </c>
      <c r="AK353">
        <f t="shared" si="113"/>
        <v>72</v>
      </c>
      <c r="AL353">
        <f t="shared" ca="1" si="114"/>
        <v>74</v>
      </c>
      <c r="AM353">
        <f t="shared" ca="1" si="115"/>
        <v>-1</v>
      </c>
      <c r="AN353">
        <f>ROUND(INDEX(Sheet2!T$2:'Sheet2'!T$569,MATCH($A353,Sheet2!$A$2:'Sheet2'!$A$531,0)),0)</f>
        <v>4</v>
      </c>
      <c r="AO353">
        <f t="shared" si="116"/>
        <v>58</v>
      </c>
      <c r="AP353">
        <f t="shared" si="117"/>
        <v>58</v>
      </c>
      <c r="AQ353">
        <f>INDEX(Sheet2!N$2:'Sheet2'!N$569,MATCH($A353,Sheet2!$A$2:'Sheet2'!$A$531,0))</f>
        <v>32.5</v>
      </c>
      <c r="AR353">
        <f t="shared" si="118"/>
        <v>65</v>
      </c>
      <c r="AS353">
        <f t="shared" si="121"/>
        <v>72</v>
      </c>
      <c r="AT353">
        <f t="shared" ca="1" si="119"/>
        <v>69</v>
      </c>
      <c r="AU353">
        <f t="shared" ca="1" si="122"/>
        <v>72</v>
      </c>
      <c r="AV353">
        <f t="shared" ca="1" si="123"/>
        <v>72</v>
      </c>
      <c r="AW353">
        <f t="shared" ca="1" si="124"/>
        <v>72</v>
      </c>
      <c r="AX353">
        <f t="shared" ca="1" si="125"/>
        <v>72</v>
      </c>
    </row>
    <row r="354" spans="1:50" x14ac:dyDescent="0.3">
      <c r="A354" t="s">
        <v>14</v>
      </c>
      <c r="B354">
        <v>4</v>
      </c>
      <c r="C354" t="s">
        <v>3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71</v>
      </c>
      <c r="P354">
        <v>71</v>
      </c>
      <c r="Q354">
        <v>55</v>
      </c>
      <c r="R354">
        <v>85</v>
      </c>
      <c r="S354">
        <v>58</v>
      </c>
      <c r="T354">
        <f>INDEX(Sheet1!C$2:'Sheet1'!C$569,MATCH($A354,Sheet1!$B$2:'Sheet1'!$B$569,0))</f>
        <v>2</v>
      </c>
      <c r="U354">
        <f>INDEX(Sheet1!D$2:'Sheet1'!D$569,MATCH($A354,Sheet1!$B$2:'Sheet1'!$B$569,0))</f>
        <v>12500000</v>
      </c>
      <c r="V354">
        <f>INDEX(Sheet2!C$2:'Sheet2'!C$569,MATCH($A354,Sheet2!$A$2:'Sheet2'!$A$531,0))</f>
        <v>30</v>
      </c>
      <c r="W354">
        <f>INDEX(Sheet2!G$2:'Sheet2'!G$569,MATCH($A354,Sheet2!$A$2:'Sheet2'!$A$531,0))</f>
        <v>9.6</v>
      </c>
      <c r="X354">
        <f>INDEX(Sheet2!M$2:'Sheet2'!M$569,MATCH($A354,Sheet2!$A$2:'Sheet2'!$A$531,0))</f>
        <v>0</v>
      </c>
      <c r="Y354">
        <f>ROUND(INDEX(Sheet2!Q$2:'Sheet2'!Q$569,MATCH($A354,Sheet2!$A$2:'Sheet2'!$A$531,0)),0)-1</f>
        <v>52</v>
      </c>
      <c r="Z354">
        <f>ROUND(INDEX(Sheet2!K$2:'Sheet2'!K$569,MATCH($A354,Sheet2!$A$2:'Sheet2'!$A$531,0)),0)</f>
        <v>67</v>
      </c>
      <c r="AA354">
        <f t="shared" si="105"/>
        <v>101</v>
      </c>
      <c r="AB354">
        <f>ROUND(INDEX(Sheet2!H$2:'Sheet2'!H$569,MATCH($A354,Sheet2!$A$2:'Sheet2'!$A$531,0)),0)</f>
        <v>4</v>
      </c>
      <c r="AC354">
        <f t="shared" si="106"/>
        <v>52</v>
      </c>
      <c r="AD354">
        <f t="shared" si="107"/>
        <v>75</v>
      </c>
      <c r="AE354">
        <f t="shared" si="108"/>
        <v>67</v>
      </c>
      <c r="AF354">
        <f t="shared" si="109"/>
        <v>4</v>
      </c>
      <c r="AG354">
        <f t="shared" si="120"/>
        <v>10</v>
      </c>
      <c r="AH354">
        <f t="shared" si="110"/>
        <v>10</v>
      </c>
      <c r="AI354">
        <f t="shared" si="111"/>
        <v>10</v>
      </c>
      <c r="AJ354">
        <f t="shared" si="112"/>
        <v>81</v>
      </c>
      <c r="AK354">
        <f t="shared" si="113"/>
        <v>61</v>
      </c>
      <c r="AL354">
        <f t="shared" ca="1" si="114"/>
        <v>63.666666666666664</v>
      </c>
      <c r="AM354">
        <f t="shared" ca="1" si="115"/>
        <v>-7.3333333333333357</v>
      </c>
      <c r="AN354">
        <f>ROUND(INDEX(Sheet2!T$2:'Sheet2'!T$569,MATCH($A354,Sheet2!$A$2:'Sheet2'!$A$531,0)),0)</f>
        <v>2</v>
      </c>
      <c r="AO354">
        <f t="shared" si="116"/>
        <v>49</v>
      </c>
      <c r="AP354">
        <f t="shared" si="117"/>
        <v>49</v>
      </c>
      <c r="AQ354">
        <f>INDEX(Sheet2!N$2:'Sheet2'!N$569,MATCH($A354,Sheet2!$A$2:'Sheet2'!$A$531,0))</f>
        <v>0</v>
      </c>
      <c r="AR354">
        <f t="shared" si="118"/>
        <v>0</v>
      </c>
      <c r="AS354">
        <f t="shared" si="121"/>
        <v>7</v>
      </c>
      <c r="AT354">
        <f t="shared" ca="1" si="119"/>
        <v>42</v>
      </c>
      <c r="AU354">
        <f t="shared" ca="1" si="122"/>
        <v>49</v>
      </c>
      <c r="AV354">
        <f t="shared" ca="1" si="123"/>
        <v>49</v>
      </c>
      <c r="AW354">
        <f t="shared" ca="1" si="124"/>
        <v>49</v>
      </c>
      <c r="AX354">
        <f t="shared" ca="1" si="125"/>
        <v>49</v>
      </c>
    </row>
    <row r="355" spans="1:50" x14ac:dyDescent="0.3">
      <c r="A355" t="s">
        <v>314</v>
      </c>
      <c r="B355">
        <v>1</v>
      </c>
      <c r="C355" t="s">
        <v>3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65</v>
      </c>
      <c r="P355">
        <v>65</v>
      </c>
      <c r="Q355">
        <v>65</v>
      </c>
      <c r="R355">
        <v>48</v>
      </c>
      <c r="S355">
        <v>65</v>
      </c>
      <c r="T355" t="e">
        <f>INDEX(Sheet1!C$2:'Sheet1'!C$569,MATCH($A355,Sheet1!$B$2:'Sheet1'!$B$569,0))</f>
        <v>#N/A</v>
      </c>
      <c r="U355" t="e">
        <f>INDEX(Sheet1!D$2:'Sheet1'!D$569,MATCH($A355,Sheet1!$B$2:'Sheet1'!$B$569,0))</f>
        <v>#N/A</v>
      </c>
      <c r="V355">
        <f>INDEX(Sheet2!C$2:'Sheet2'!C$569,MATCH($A355,Sheet2!$A$2:'Sheet2'!$A$531,0))</f>
        <v>26</v>
      </c>
      <c r="W355">
        <f>INDEX(Sheet2!G$2:'Sheet2'!G$569,MATCH($A355,Sheet2!$A$2:'Sheet2'!$A$531,0))</f>
        <v>9.4</v>
      </c>
      <c r="X355">
        <f>INDEX(Sheet2!M$2:'Sheet2'!M$569,MATCH($A355,Sheet2!$A$2:'Sheet2'!$A$531,0))</f>
        <v>0.4</v>
      </c>
      <c r="Y355">
        <f>ROUND(INDEX(Sheet2!Q$2:'Sheet2'!Q$569,MATCH($A355,Sheet2!$A$2:'Sheet2'!$A$531,0)),0)-1</f>
        <v>70</v>
      </c>
      <c r="Z355">
        <f>ROUND(INDEX(Sheet2!K$2:'Sheet2'!K$569,MATCH($A355,Sheet2!$A$2:'Sheet2'!$A$531,0)),0)</f>
        <v>50</v>
      </c>
      <c r="AA355">
        <f t="shared" si="105"/>
        <v>81</v>
      </c>
      <c r="AB355">
        <f>ROUND(INDEX(Sheet2!H$2:'Sheet2'!H$569,MATCH($A355,Sheet2!$A$2:'Sheet2'!$A$531,0)),0)</f>
        <v>4</v>
      </c>
      <c r="AC355">
        <f t="shared" si="106"/>
        <v>52</v>
      </c>
      <c r="AD355">
        <f t="shared" si="107"/>
        <v>66</v>
      </c>
      <c r="AE355">
        <f t="shared" si="108"/>
        <v>64</v>
      </c>
      <c r="AF355">
        <f t="shared" si="109"/>
        <v>1</v>
      </c>
      <c r="AG355">
        <f t="shared" si="120"/>
        <v>7</v>
      </c>
      <c r="AH355">
        <f t="shared" si="110"/>
        <v>7</v>
      </c>
      <c r="AI355">
        <f t="shared" si="111"/>
        <v>7</v>
      </c>
      <c r="AJ355">
        <f t="shared" si="112"/>
        <v>72</v>
      </c>
      <c r="AK355">
        <f t="shared" si="113"/>
        <v>58</v>
      </c>
      <c r="AL355">
        <f t="shared" ca="1" si="114"/>
        <v>58.666666666666664</v>
      </c>
      <c r="AM355">
        <f t="shared" ca="1" si="115"/>
        <v>-6.3333333333333357</v>
      </c>
      <c r="AN355">
        <f>ROUND(INDEX(Sheet2!T$2:'Sheet2'!T$569,MATCH($A355,Sheet2!$A$2:'Sheet2'!$A$531,0)),0)</f>
        <v>2</v>
      </c>
      <c r="AO355">
        <f t="shared" si="116"/>
        <v>49</v>
      </c>
      <c r="AP355">
        <f t="shared" si="117"/>
        <v>49</v>
      </c>
      <c r="AQ355">
        <f>INDEX(Sheet2!N$2:'Sheet2'!N$569,MATCH($A355,Sheet2!$A$2:'Sheet2'!$A$531,0))</f>
        <v>0</v>
      </c>
      <c r="AR355">
        <f t="shared" si="118"/>
        <v>0</v>
      </c>
      <c r="AS355">
        <f t="shared" si="121"/>
        <v>7</v>
      </c>
      <c r="AT355">
        <f t="shared" ca="1" si="119"/>
        <v>42</v>
      </c>
      <c r="AU355">
        <f t="shared" ca="1" si="122"/>
        <v>46</v>
      </c>
      <c r="AV355">
        <f t="shared" ca="1" si="123"/>
        <v>46</v>
      </c>
      <c r="AW355">
        <f t="shared" ca="1" si="124"/>
        <v>46</v>
      </c>
      <c r="AX355">
        <f t="shared" ca="1" si="125"/>
        <v>46</v>
      </c>
    </row>
    <row r="356" spans="1:50" x14ac:dyDescent="0.3">
      <c r="A356" t="s">
        <v>362</v>
      </c>
      <c r="B356">
        <v>4</v>
      </c>
      <c r="C356" t="s">
        <v>3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76</v>
      </c>
      <c r="P356">
        <v>76</v>
      </c>
      <c r="Q356">
        <v>58</v>
      </c>
      <c r="R356">
        <v>87</v>
      </c>
      <c r="S356">
        <v>61</v>
      </c>
      <c r="T356">
        <f>INDEX(Sheet1!C$2:'Sheet1'!C$569,MATCH($A356,Sheet1!$B$2:'Sheet1'!$B$569,0))</f>
        <v>4</v>
      </c>
      <c r="U356">
        <f>INDEX(Sheet1!D$2:'Sheet1'!D$569,MATCH($A356,Sheet1!$B$2:'Sheet1'!$B$569,0))</f>
        <v>761288</v>
      </c>
      <c r="V356">
        <f>INDEX(Sheet2!C$2:'Sheet2'!C$569,MATCH($A356,Sheet2!$A$2:'Sheet2'!$A$531,0))</f>
        <v>21</v>
      </c>
      <c r="W356">
        <f>INDEX(Sheet2!G$2:'Sheet2'!G$569,MATCH($A356,Sheet2!$A$2:'Sheet2'!$A$531,0))</f>
        <v>20.6</v>
      </c>
      <c r="X356">
        <f>INDEX(Sheet2!M$2:'Sheet2'!M$569,MATCH($A356,Sheet2!$A$2:'Sheet2'!$A$531,0))</f>
        <v>0</v>
      </c>
      <c r="Y356">
        <f>ROUND(INDEX(Sheet2!Q$2:'Sheet2'!Q$569,MATCH($A356,Sheet2!$A$2:'Sheet2'!$A$531,0)),0)-1</f>
        <v>59</v>
      </c>
      <c r="Z356">
        <f>ROUND(INDEX(Sheet2!K$2:'Sheet2'!K$569,MATCH($A356,Sheet2!$A$2:'Sheet2'!$A$531,0)),0)</f>
        <v>69</v>
      </c>
      <c r="AA356">
        <f t="shared" si="105"/>
        <v>104</v>
      </c>
      <c r="AB356">
        <f>ROUND(INDEX(Sheet2!H$2:'Sheet2'!H$569,MATCH($A356,Sheet2!$A$2:'Sheet2'!$A$531,0)),0)</f>
        <v>7</v>
      </c>
      <c r="AC356">
        <f t="shared" si="106"/>
        <v>61</v>
      </c>
      <c r="AD356">
        <f t="shared" si="107"/>
        <v>80</v>
      </c>
      <c r="AE356">
        <f t="shared" si="108"/>
        <v>72</v>
      </c>
      <c r="AF356">
        <f t="shared" si="109"/>
        <v>4</v>
      </c>
      <c r="AG356">
        <f t="shared" si="120"/>
        <v>10</v>
      </c>
      <c r="AH356">
        <f t="shared" si="110"/>
        <v>10</v>
      </c>
      <c r="AI356">
        <f t="shared" si="111"/>
        <v>10</v>
      </c>
      <c r="AJ356">
        <f t="shared" si="112"/>
        <v>86</v>
      </c>
      <c r="AK356">
        <f t="shared" si="113"/>
        <v>66</v>
      </c>
      <c r="AL356">
        <f t="shared" ca="1" si="114"/>
        <v>65</v>
      </c>
      <c r="AM356">
        <f t="shared" ca="1" si="115"/>
        <v>-11</v>
      </c>
      <c r="AN356">
        <f>ROUND(INDEX(Sheet2!T$2:'Sheet2'!T$569,MATCH($A356,Sheet2!$A$2:'Sheet2'!$A$531,0)),0)</f>
        <v>6</v>
      </c>
      <c r="AO356">
        <f t="shared" si="116"/>
        <v>67</v>
      </c>
      <c r="AP356">
        <f t="shared" si="117"/>
        <v>67</v>
      </c>
      <c r="AQ356">
        <f>INDEX(Sheet2!N$2:'Sheet2'!N$569,MATCH($A356,Sheet2!$A$2:'Sheet2'!$A$531,0))</f>
        <v>0</v>
      </c>
      <c r="AR356">
        <f t="shared" si="118"/>
        <v>0</v>
      </c>
      <c r="AS356">
        <f t="shared" si="121"/>
        <v>7</v>
      </c>
      <c r="AT356">
        <f t="shared" ca="1" si="119"/>
        <v>46</v>
      </c>
      <c r="AU356">
        <f t="shared" ca="1" si="122"/>
        <v>43</v>
      </c>
      <c r="AV356">
        <f t="shared" ca="1" si="123"/>
        <v>43</v>
      </c>
      <c r="AW356">
        <f t="shared" ca="1" si="124"/>
        <v>43</v>
      </c>
      <c r="AX356">
        <f t="shared" ca="1" si="125"/>
        <v>43</v>
      </c>
    </row>
    <row r="357" spans="1:50" x14ac:dyDescent="0.3">
      <c r="A357" t="s">
        <v>398</v>
      </c>
      <c r="B357">
        <v>4</v>
      </c>
      <c r="C357" t="s">
        <v>3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59</v>
      </c>
      <c r="R357">
        <v>88</v>
      </c>
      <c r="S357">
        <v>62</v>
      </c>
      <c r="T357">
        <f>INDEX(Sheet1!C$2:'Sheet1'!C$569,MATCH($A357,Sheet1!$B$2:'Sheet1'!$B$569,0))</f>
        <v>4</v>
      </c>
      <c r="U357">
        <f>INDEX(Sheet1!D$2:'Sheet1'!D$569,MATCH($A357,Sheet1!$B$2:'Sheet1'!$B$569,0))</f>
        <v>6025105.5</v>
      </c>
      <c r="V357" t="e">
        <f>INDEX(Sheet2!C$2:'Sheet2'!C$569,MATCH($A357,Sheet2!$A$2:'Sheet2'!$A$531,0))</f>
        <v>#N/A</v>
      </c>
      <c r="W357" t="e">
        <f>INDEX(Sheet2!G$2:'Sheet2'!G$569,MATCH($A357,Sheet2!$A$2:'Sheet2'!$A$531,0))</f>
        <v>#N/A</v>
      </c>
      <c r="X357" t="e">
        <f>INDEX(Sheet2!M$2:'Sheet2'!M$569,MATCH($A357,Sheet2!$A$2:'Sheet2'!$A$531,0))</f>
        <v>#N/A</v>
      </c>
      <c r="Y357" t="e">
        <f>ROUND(INDEX(Sheet2!Q$2:'Sheet2'!Q$569,MATCH($A357,Sheet2!$A$2:'Sheet2'!$A$531,0)),0)-1</f>
        <v>#N/A</v>
      </c>
      <c r="Z357" t="e">
        <f>ROUND(INDEX(Sheet2!K$2:'Sheet2'!K$569,MATCH($A357,Sheet2!$A$2:'Sheet2'!$A$531,0)),0)</f>
        <v>#N/A</v>
      </c>
      <c r="AA357" t="e">
        <f t="shared" si="105"/>
        <v>#N/A</v>
      </c>
      <c r="AB357" t="e">
        <f>ROUND(INDEX(Sheet2!H$2:'Sheet2'!H$569,MATCH($A357,Sheet2!$A$2:'Sheet2'!$A$531,0)),0)</f>
        <v>#N/A</v>
      </c>
      <c r="AC357" t="e">
        <f t="shared" si="106"/>
        <v>#N/A</v>
      </c>
      <c r="AD357" t="e">
        <f t="shared" si="107"/>
        <v>#N/A</v>
      </c>
      <c r="AE357" t="e">
        <f t="shared" si="108"/>
        <v>#N/A</v>
      </c>
      <c r="AF357" t="e">
        <f t="shared" si="109"/>
        <v>#N/A</v>
      </c>
      <c r="AG357" t="e">
        <f t="shared" si="120"/>
        <v>#N/A</v>
      </c>
      <c r="AH357" t="e">
        <f t="shared" si="110"/>
        <v>#N/A</v>
      </c>
      <c r="AI357" t="e">
        <f t="shared" si="111"/>
        <v>#N/A</v>
      </c>
      <c r="AJ357" t="e">
        <f t="shared" si="112"/>
        <v>#N/A</v>
      </c>
      <c r="AK357" t="e">
        <f t="shared" si="113"/>
        <v>#N/A</v>
      </c>
      <c r="AL357" t="e">
        <f t="shared" ca="1" si="114"/>
        <v>#N/A</v>
      </c>
      <c r="AM357" t="e">
        <f t="shared" ca="1" si="115"/>
        <v>#N/A</v>
      </c>
      <c r="AN357" t="e">
        <f>ROUND(INDEX(Sheet2!T$2:'Sheet2'!T$569,MATCH($A357,Sheet2!$A$2:'Sheet2'!$A$531,0)),0)</f>
        <v>#N/A</v>
      </c>
      <c r="AO357" t="e">
        <f t="shared" si="116"/>
        <v>#N/A</v>
      </c>
      <c r="AP357" t="e">
        <f t="shared" si="117"/>
        <v>#N/A</v>
      </c>
      <c r="AQ357" t="e">
        <f>INDEX(Sheet2!N$2:'Sheet2'!N$569,MATCH($A357,Sheet2!$A$2:'Sheet2'!$A$531,0))</f>
        <v>#N/A</v>
      </c>
      <c r="AR357" t="e">
        <f t="shared" si="118"/>
        <v>#N/A</v>
      </c>
      <c r="AS357" t="e">
        <f t="shared" si="121"/>
        <v>#N/A</v>
      </c>
      <c r="AT357" t="e">
        <f t="shared" ca="1" si="119"/>
        <v>#N/A</v>
      </c>
      <c r="AU357" t="e">
        <f t="shared" ca="1" si="122"/>
        <v>#N/A</v>
      </c>
      <c r="AV357" t="e">
        <f t="shared" ca="1" si="123"/>
        <v>#N/A</v>
      </c>
      <c r="AW357">
        <f t="shared" ca="1" si="124"/>
        <v>78</v>
      </c>
      <c r="AX357">
        <f t="shared" ca="1" si="125"/>
        <v>78</v>
      </c>
    </row>
    <row r="358" spans="1:50" x14ac:dyDescent="0.3">
      <c r="A358" t="s">
        <v>150</v>
      </c>
      <c r="B358">
        <v>0</v>
      </c>
      <c r="C358" t="s">
        <v>3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78</v>
      </c>
      <c r="P358">
        <v>78</v>
      </c>
      <c r="Q358">
        <v>78</v>
      </c>
      <c r="R358">
        <v>52</v>
      </c>
      <c r="S358">
        <v>78</v>
      </c>
      <c r="T358">
        <f>INDEX(Sheet1!C$2:'Sheet1'!C$569,MATCH($A358,Sheet1!$B$2:'Sheet1'!$B$569,0))</f>
        <v>3</v>
      </c>
      <c r="U358">
        <f>INDEX(Sheet1!D$2:'Sheet1'!D$569,MATCH($A358,Sheet1!$B$2:'Sheet1'!$B$569,0))</f>
        <v>979204.66666666663</v>
      </c>
      <c r="V358">
        <f>INDEX(Sheet2!C$2:'Sheet2'!C$569,MATCH($A358,Sheet2!$A$2:'Sheet2'!$A$531,0))</f>
        <v>23</v>
      </c>
      <c r="W358">
        <f>INDEX(Sheet2!G$2:'Sheet2'!G$569,MATCH($A358,Sheet2!$A$2:'Sheet2'!$A$531,0))</f>
        <v>24</v>
      </c>
      <c r="X358">
        <f>INDEX(Sheet2!M$2:'Sheet2'!M$569,MATCH($A358,Sheet2!$A$2:'Sheet2'!$A$531,0))</f>
        <v>2.8</v>
      </c>
      <c r="Y358">
        <f>ROUND(INDEX(Sheet2!Q$2:'Sheet2'!Q$569,MATCH($A358,Sheet2!$A$2:'Sheet2'!$A$531,0)),0)-1</f>
        <v>79</v>
      </c>
      <c r="Z358">
        <f>ROUND(INDEX(Sheet2!K$2:'Sheet2'!K$569,MATCH($A358,Sheet2!$A$2:'Sheet2'!$A$531,0)),0)</f>
        <v>49</v>
      </c>
      <c r="AA358">
        <f t="shared" si="105"/>
        <v>80</v>
      </c>
      <c r="AB358">
        <f>ROUND(INDEX(Sheet2!H$2:'Sheet2'!H$569,MATCH($A358,Sheet2!$A$2:'Sheet2'!$A$531,0)),0)</f>
        <v>10</v>
      </c>
      <c r="AC358">
        <f t="shared" si="106"/>
        <v>70</v>
      </c>
      <c r="AD358">
        <f t="shared" si="107"/>
        <v>76</v>
      </c>
      <c r="AE358">
        <f t="shared" si="108"/>
        <v>80</v>
      </c>
      <c r="AF358">
        <f t="shared" si="109"/>
        <v>-2</v>
      </c>
      <c r="AG358">
        <f t="shared" si="120"/>
        <v>4</v>
      </c>
      <c r="AH358">
        <f t="shared" si="110"/>
        <v>4</v>
      </c>
      <c r="AI358">
        <f t="shared" si="111"/>
        <v>4</v>
      </c>
      <c r="AJ358">
        <f t="shared" si="112"/>
        <v>82</v>
      </c>
      <c r="AK358">
        <f t="shared" si="113"/>
        <v>74</v>
      </c>
      <c r="AL358">
        <f t="shared" ca="1" si="114"/>
        <v>82</v>
      </c>
      <c r="AM358">
        <f t="shared" ca="1" si="115"/>
        <v>4</v>
      </c>
      <c r="AN358">
        <f>ROUND(INDEX(Sheet2!T$2:'Sheet2'!T$569,MATCH($A358,Sheet2!$A$2:'Sheet2'!$A$531,0)),0)</f>
        <v>2</v>
      </c>
      <c r="AO358">
        <f t="shared" si="116"/>
        <v>49</v>
      </c>
      <c r="AP358">
        <f t="shared" si="117"/>
        <v>49</v>
      </c>
      <c r="AQ358">
        <f>INDEX(Sheet2!N$2:'Sheet2'!N$569,MATCH($A358,Sheet2!$A$2:'Sheet2'!$A$531,0))</f>
        <v>41.4</v>
      </c>
      <c r="AR358">
        <f t="shared" si="118"/>
        <v>82.8</v>
      </c>
      <c r="AS358">
        <f t="shared" si="121"/>
        <v>89.8</v>
      </c>
      <c r="AT358">
        <f t="shared" ca="1" si="119"/>
        <v>78</v>
      </c>
      <c r="AU358">
        <f t="shared" ca="1" si="122"/>
        <v>90</v>
      </c>
      <c r="AV358">
        <f t="shared" ca="1" si="123"/>
        <v>90</v>
      </c>
      <c r="AW358">
        <f t="shared" ca="1" si="124"/>
        <v>90</v>
      </c>
      <c r="AX358">
        <f t="shared" ca="1" si="125"/>
        <v>90</v>
      </c>
    </row>
    <row r="359" spans="1:50" x14ac:dyDescent="0.3">
      <c r="A359" t="s">
        <v>235</v>
      </c>
      <c r="B359">
        <v>3</v>
      </c>
      <c r="C359" t="s">
        <v>3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84</v>
      </c>
      <c r="P359">
        <v>84</v>
      </c>
      <c r="Q359">
        <v>66</v>
      </c>
      <c r="R359">
        <v>87</v>
      </c>
      <c r="S359">
        <v>69</v>
      </c>
      <c r="T359">
        <f>INDEX(Sheet1!C$2:'Sheet1'!C$569,MATCH($A359,Sheet1!$B$2:'Sheet1'!$B$569,0))</f>
        <v>2</v>
      </c>
      <c r="U359">
        <f>INDEX(Sheet1!D$2:'Sheet1'!D$569,MATCH($A359,Sheet1!$B$2:'Sheet1'!$B$569,0))</f>
        <v>6000000</v>
      </c>
      <c r="V359">
        <f>INDEX(Sheet2!C$2:'Sheet2'!C$569,MATCH($A359,Sheet2!$A$2:'Sheet2'!$A$531,0))</f>
        <v>25</v>
      </c>
      <c r="W359">
        <f>INDEX(Sheet2!G$2:'Sheet2'!G$569,MATCH($A359,Sheet2!$A$2:'Sheet2'!$A$531,0))</f>
        <v>26.3</v>
      </c>
      <c r="X359">
        <f>INDEX(Sheet2!M$2:'Sheet2'!M$569,MATCH($A359,Sheet2!$A$2:'Sheet2'!$A$531,0))</f>
        <v>0.2</v>
      </c>
      <c r="Y359">
        <f>ROUND(INDEX(Sheet2!Q$2:'Sheet2'!Q$569,MATCH($A359,Sheet2!$A$2:'Sheet2'!$A$531,0)),0)-1</f>
        <v>63</v>
      </c>
      <c r="Z359">
        <f>ROUND(INDEX(Sheet2!K$2:'Sheet2'!K$569,MATCH($A359,Sheet2!$A$2:'Sheet2'!$A$531,0)),0)</f>
        <v>62</v>
      </c>
      <c r="AA359">
        <f t="shared" si="105"/>
        <v>95</v>
      </c>
      <c r="AB359">
        <f>ROUND(INDEX(Sheet2!H$2:'Sheet2'!H$569,MATCH($A359,Sheet2!$A$2:'Sheet2'!$A$531,0)),0)</f>
        <v>17</v>
      </c>
      <c r="AC359">
        <f t="shared" si="106"/>
        <v>90</v>
      </c>
      <c r="AD359">
        <f t="shared" si="107"/>
        <v>90</v>
      </c>
      <c r="AE359">
        <f t="shared" si="108"/>
        <v>78</v>
      </c>
      <c r="AF359">
        <f t="shared" si="109"/>
        <v>6</v>
      </c>
      <c r="AG359">
        <f t="shared" si="120"/>
        <v>12</v>
      </c>
      <c r="AH359">
        <f t="shared" si="110"/>
        <v>12</v>
      </c>
      <c r="AI359">
        <f t="shared" si="111"/>
        <v>12</v>
      </c>
      <c r="AJ359">
        <f t="shared" si="112"/>
        <v>96</v>
      </c>
      <c r="AK359">
        <f t="shared" si="113"/>
        <v>72</v>
      </c>
      <c r="AL359">
        <f t="shared" ca="1" si="114"/>
        <v>71.333333333333329</v>
      </c>
      <c r="AM359">
        <f t="shared" ca="1" si="115"/>
        <v>-12.666666666666671</v>
      </c>
      <c r="AN359">
        <f>ROUND(INDEX(Sheet2!T$2:'Sheet2'!T$569,MATCH($A359,Sheet2!$A$2:'Sheet2'!$A$531,0)),0)</f>
        <v>7</v>
      </c>
      <c r="AO359">
        <f t="shared" si="116"/>
        <v>72</v>
      </c>
      <c r="AP359">
        <f t="shared" si="117"/>
        <v>72</v>
      </c>
      <c r="AQ359">
        <f>INDEX(Sheet2!N$2:'Sheet2'!N$569,MATCH($A359,Sheet2!$A$2:'Sheet2'!$A$531,0))</f>
        <v>17.600000000000001</v>
      </c>
      <c r="AR359">
        <f t="shared" si="118"/>
        <v>35.200000000000003</v>
      </c>
      <c r="AS359">
        <f t="shared" si="121"/>
        <v>42.2</v>
      </c>
      <c r="AT359">
        <f t="shared" ca="1" si="119"/>
        <v>48</v>
      </c>
      <c r="AU359">
        <f t="shared" ca="1" si="122"/>
        <v>46</v>
      </c>
      <c r="AV359">
        <f t="shared" ca="1" si="123"/>
        <v>46</v>
      </c>
      <c r="AW359">
        <f t="shared" ca="1" si="124"/>
        <v>46</v>
      </c>
      <c r="AX359">
        <f t="shared" ca="1" si="125"/>
        <v>46</v>
      </c>
    </row>
    <row r="360" spans="1:50" x14ac:dyDescent="0.3">
      <c r="A360" t="s">
        <v>255</v>
      </c>
      <c r="B360">
        <v>3</v>
      </c>
      <c r="C360" t="s">
        <v>3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71</v>
      </c>
      <c r="P360">
        <v>71</v>
      </c>
      <c r="Q360">
        <v>58</v>
      </c>
      <c r="R360">
        <v>80</v>
      </c>
      <c r="S360">
        <v>61</v>
      </c>
      <c r="T360">
        <f>INDEX(Sheet1!C$2:'Sheet1'!C$569,MATCH($A360,Sheet1!$B$2:'Sheet1'!$B$569,0))</f>
        <v>4</v>
      </c>
      <c r="U360">
        <f>INDEX(Sheet1!D$2:'Sheet1'!D$569,MATCH($A360,Sheet1!$B$2:'Sheet1'!$B$569,0))</f>
        <v>956400</v>
      </c>
      <c r="V360">
        <f>INDEX(Sheet2!C$2:'Sheet2'!C$569,MATCH($A360,Sheet2!$A$2:'Sheet2'!$A$531,0))</f>
        <v>21</v>
      </c>
      <c r="W360">
        <f>INDEX(Sheet2!G$2:'Sheet2'!G$569,MATCH($A360,Sheet2!$A$2:'Sheet2'!$A$531,0))</f>
        <v>10.4</v>
      </c>
      <c r="X360">
        <f>INDEX(Sheet2!M$2:'Sheet2'!M$569,MATCH($A360,Sheet2!$A$2:'Sheet2'!$A$531,0))</f>
        <v>1.8</v>
      </c>
      <c r="Y360">
        <f>ROUND(INDEX(Sheet2!Q$2:'Sheet2'!Q$569,MATCH($A360,Sheet2!$A$2:'Sheet2'!$A$531,0)),0)-1</f>
        <v>80</v>
      </c>
      <c r="Z360">
        <f>ROUND(INDEX(Sheet2!K$2:'Sheet2'!K$569,MATCH($A360,Sheet2!$A$2:'Sheet2'!$A$531,0)),0)</f>
        <v>42</v>
      </c>
      <c r="AA360">
        <f t="shared" si="105"/>
        <v>72</v>
      </c>
      <c r="AB360">
        <f>ROUND(INDEX(Sheet2!H$2:'Sheet2'!H$569,MATCH($A360,Sheet2!$A$2:'Sheet2'!$A$531,0)),0)</f>
        <v>5</v>
      </c>
      <c r="AC360">
        <f t="shared" si="106"/>
        <v>55</v>
      </c>
      <c r="AD360">
        <f t="shared" si="107"/>
        <v>66</v>
      </c>
      <c r="AE360">
        <f t="shared" si="108"/>
        <v>76</v>
      </c>
      <c r="AF360">
        <f t="shared" si="109"/>
        <v>-5</v>
      </c>
      <c r="AG360">
        <f t="shared" si="120"/>
        <v>1</v>
      </c>
      <c r="AH360">
        <f t="shared" si="110"/>
        <v>1</v>
      </c>
      <c r="AI360">
        <f t="shared" si="111"/>
        <v>1</v>
      </c>
      <c r="AJ360">
        <f t="shared" si="112"/>
        <v>72</v>
      </c>
      <c r="AK360">
        <f t="shared" si="113"/>
        <v>70</v>
      </c>
      <c r="AL360">
        <f t="shared" ca="1" si="114"/>
        <v>68.666666666666671</v>
      </c>
      <c r="AM360">
        <f t="shared" ca="1" si="115"/>
        <v>-2.3333333333333286</v>
      </c>
      <c r="AN360">
        <f>ROUND(INDEX(Sheet2!T$2:'Sheet2'!T$569,MATCH($A360,Sheet2!$A$2:'Sheet2'!$A$531,0)),0)</f>
        <v>2</v>
      </c>
      <c r="AO360">
        <f t="shared" si="116"/>
        <v>49</v>
      </c>
      <c r="AP360">
        <f t="shared" si="117"/>
        <v>49</v>
      </c>
      <c r="AQ360">
        <f>INDEX(Sheet2!N$2:'Sheet2'!N$569,MATCH($A360,Sheet2!$A$2:'Sheet2'!$A$531,0))</f>
        <v>28.6</v>
      </c>
      <c r="AR360">
        <f t="shared" si="118"/>
        <v>57.2</v>
      </c>
      <c r="AS360">
        <f t="shared" si="121"/>
        <v>64.2</v>
      </c>
      <c r="AT360">
        <f t="shared" ca="1" si="119"/>
        <v>58</v>
      </c>
      <c r="AU360">
        <f t="shared" ca="1" si="122"/>
        <v>64</v>
      </c>
      <c r="AV360">
        <f t="shared" ca="1" si="123"/>
        <v>64</v>
      </c>
      <c r="AW360">
        <f t="shared" ca="1" si="124"/>
        <v>64</v>
      </c>
      <c r="AX360">
        <f t="shared" ca="1" si="125"/>
        <v>64</v>
      </c>
    </row>
    <row r="361" spans="1:50" x14ac:dyDescent="0.3">
      <c r="A361" t="s">
        <v>221</v>
      </c>
      <c r="B361">
        <v>4</v>
      </c>
      <c r="C361" t="s">
        <v>3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82</v>
      </c>
      <c r="P361">
        <v>82</v>
      </c>
      <c r="Q361">
        <v>61</v>
      </c>
      <c r="R361">
        <v>90</v>
      </c>
      <c r="S361">
        <v>64</v>
      </c>
      <c r="T361">
        <f>INDEX(Sheet1!C$2:'Sheet1'!C$569,MATCH($A361,Sheet1!$B$2:'Sheet1'!$B$569,0))</f>
        <v>5</v>
      </c>
      <c r="U361">
        <f>INDEX(Sheet1!D$2:'Sheet1'!D$569,MATCH($A361,Sheet1!$B$2:'Sheet1'!$B$569,0))</f>
        <v>15082056.800000001</v>
      </c>
      <c r="V361">
        <f>INDEX(Sheet2!C$2:'Sheet2'!C$569,MATCH($A361,Sheet2!$A$2:'Sheet2'!$A$531,0))</f>
        <v>23</v>
      </c>
      <c r="W361">
        <f>INDEX(Sheet2!G$2:'Sheet2'!G$569,MATCH($A361,Sheet2!$A$2:'Sheet2'!$A$531,0))</f>
        <v>28.6</v>
      </c>
      <c r="X361">
        <f>INDEX(Sheet2!M$2:'Sheet2'!M$569,MATCH($A361,Sheet2!$A$2:'Sheet2'!$A$531,0))</f>
        <v>2.6</v>
      </c>
      <c r="Y361">
        <f>ROUND(INDEX(Sheet2!Q$2:'Sheet2'!Q$569,MATCH($A361,Sheet2!$A$2:'Sheet2'!$A$531,0)),0)-1</f>
        <v>73</v>
      </c>
      <c r="Z361">
        <f>ROUND(INDEX(Sheet2!K$2:'Sheet2'!K$569,MATCH($A361,Sheet2!$A$2:'Sheet2'!$A$531,0)),0)</f>
        <v>49</v>
      </c>
      <c r="AA361">
        <f t="shared" si="105"/>
        <v>80</v>
      </c>
      <c r="AB361">
        <f>ROUND(INDEX(Sheet2!H$2:'Sheet2'!H$569,MATCH($A361,Sheet2!$A$2:'Sheet2'!$A$531,0)),0)</f>
        <v>13</v>
      </c>
      <c r="AC361">
        <f t="shared" si="106"/>
        <v>78</v>
      </c>
      <c r="AD361">
        <f t="shared" si="107"/>
        <v>80</v>
      </c>
      <c r="AE361">
        <f t="shared" si="108"/>
        <v>84</v>
      </c>
      <c r="AF361">
        <f t="shared" si="109"/>
        <v>-2</v>
      </c>
      <c r="AG361">
        <f t="shared" si="120"/>
        <v>4</v>
      </c>
      <c r="AH361">
        <f t="shared" si="110"/>
        <v>4</v>
      </c>
      <c r="AI361">
        <f t="shared" si="111"/>
        <v>4</v>
      </c>
      <c r="AJ361">
        <f t="shared" si="112"/>
        <v>86</v>
      </c>
      <c r="AK361">
        <f t="shared" si="113"/>
        <v>78</v>
      </c>
      <c r="AL361">
        <f t="shared" ca="1" si="114"/>
        <v>83</v>
      </c>
      <c r="AM361">
        <f t="shared" ca="1" si="115"/>
        <v>1</v>
      </c>
      <c r="AN361">
        <f>ROUND(INDEX(Sheet2!T$2:'Sheet2'!T$569,MATCH($A361,Sheet2!$A$2:'Sheet2'!$A$531,0)),0)</f>
        <v>7</v>
      </c>
      <c r="AO361">
        <f t="shared" si="116"/>
        <v>72</v>
      </c>
      <c r="AP361">
        <f t="shared" si="117"/>
        <v>72</v>
      </c>
      <c r="AQ361">
        <f>INDEX(Sheet2!N$2:'Sheet2'!N$569,MATCH($A361,Sheet2!$A$2:'Sheet2'!$A$531,0))</f>
        <v>38.799999999999997</v>
      </c>
      <c r="AR361">
        <f t="shared" si="118"/>
        <v>77.599999999999994</v>
      </c>
      <c r="AS361">
        <f t="shared" si="121"/>
        <v>84.6</v>
      </c>
      <c r="AT361">
        <f t="shared" ca="1" si="119"/>
        <v>61</v>
      </c>
      <c r="AU361">
        <f t="shared" ca="1" si="122"/>
        <v>85</v>
      </c>
      <c r="AV361">
        <f t="shared" ca="1" si="123"/>
        <v>85</v>
      </c>
      <c r="AW361">
        <f t="shared" ca="1" si="124"/>
        <v>85</v>
      </c>
      <c r="AX361">
        <f t="shared" ca="1" si="125"/>
        <v>85</v>
      </c>
    </row>
    <row r="362" spans="1:50" x14ac:dyDescent="0.3">
      <c r="A362" t="s">
        <v>481</v>
      </c>
      <c r="B362">
        <v>0</v>
      </c>
      <c r="C362" t="s">
        <v>3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65</v>
      </c>
      <c r="P362">
        <v>65</v>
      </c>
      <c r="Q362">
        <v>65</v>
      </c>
      <c r="R362">
        <v>48</v>
      </c>
      <c r="S362">
        <v>65</v>
      </c>
      <c r="T362" t="e">
        <f>INDEX(Sheet1!C$2:'Sheet1'!C$569,MATCH($A362,Sheet1!$B$2:'Sheet1'!$B$569,0))</f>
        <v>#N/A</v>
      </c>
      <c r="U362" t="e">
        <f>INDEX(Sheet1!D$2:'Sheet1'!D$569,MATCH($A362,Sheet1!$B$2:'Sheet1'!$B$569,0))</f>
        <v>#N/A</v>
      </c>
      <c r="V362">
        <f>INDEX(Sheet2!C$2:'Sheet2'!C$569,MATCH($A362,Sheet2!$A$2:'Sheet2'!$A$531,0))</f>
        <v>25</v>
      </c>
      <c r="W362">
        <f>INDEX(Sheet2!G$2:'Sheet2'!G$569,MATCH($A362,Sheet2!$A$2:'Sheet2'!$A$531,0))</f>
        <v>6</v>
      </c>
      <c r="X362">
        <f>INDEX(Sheet2!M$2:'Sheet2'!M$569,MATCH($A362,Sheet2!$A$2:'Sheet2'!$A$531,0))</f>
        <v>0.8</v>
      </c>
      <c r="Y362">
        <f>ROUND(INDEX(Sheet2!Q$2:'Sheet2'!Q$569,MATCH($A362,Sheet2!$A$2:'Sheet2'!$A$531,0)),0)-1</f>
        <v>99</v>
      </c>
      <c r="Z362">
        <f>ROUND(INDEX(Sheet2!K$2:'Sheet2'!K$569,MATCH($A362,Sheet2!$A$2:'Sheet2'!$A$531,0)),0)</f>
        <v>30</v>
      </c>
      <c r="AA362">
        <f t="shared" si="105"/>
        <v>58</v>
      </c>
      <c r="AB362">
        <f>ROUND(INDEX(Sheet2!H$2:'Sheet2'!H$569,MATCH($A362,Sheet2!$A$2:'Sheet2'!$A$531,0)),0)</f>
        <v>1</v>
      </c>
      <c r="AC362">
        <f t="shared" si="106"/>
        <v>43</v>
      </c>
      <c r="AD362">
        <f t="shared" si="107"/>
        <v>55</v>
      </c>
      <c r="AE362">
        <f t="shared" si="108"/>
        <v>75</v>
      </c>
      <c r="AF362">
        <f t="shared" si="109"/>
        <v>-10</v>
      </c>
      <c r="AG362">
        <f t="shared" si="120"/>
        <v>-4</v>
      </c>
      <c r="AH362">
        <f t="shared" si="110"/>
        <v>-4</v>
      </c>
      <c r="AI362">
        <f t="shared" si="111"/>
        <v>-4</v>
      </c>
      <c r="AJ362">
        <f t="shared" si="112"/>
        <v>61</v>
      </c>
      <c r="AK362">
        <f t="shared" si="113"/>
        <v>69</v>
      </c>
      <c r="AL362">
        <f t="shared" ca="1" si="114"/>
        <v>57.666666666666664</v>
      </c>
      <c r="AM362">
        <f t="shared" ca="1" si="115"/>
        <v>-7.3333333333333357</v>
      </c>
      <c r="AN362">
        <f>ROUND(INDEX(Sheet2!T$2:'Sheet2'!T$569,MATCH($A362,Sheet2!$A$2:'Sheet2'!$A$531,0)),0)</f>
        <v>0</v>
      </c>
      <c r="AO362">
        <f t="shared" si="116"/>
        <v>40</v>
      </c>
      <c r="AP362">
        <f t="shared" si="117"/>
        <v>40</v>
      </c>
      <c r="AQ362">
        <f>INDEX(Sheet2!N$2:'Sheet2'!N$569,MATCH($A362,Sheet2!$A$2:'Sheet2'!$A$531,0))</f>
        <v>18.2</v>
      </c>
      <c r="AR362">
        <f t="shared" si="118"/>
        <v>36.4</v>
      </c>
      <c r="AS362">
        <f t="shared" si="121"/>
        <v>43.4</v>
      </c>
      <c r="AT362">
        <f t="shared" ca="1" si="119"/>
        <v>65</v>
      </c>
      <c r="AU362">
        <f t="shared" ca="1" si="122"/>
        <v>43</v>
      </c>
      <c r="AV362">
        <f t="shared" ca="1" si="123"/>
        <v>43</v>
      </c>
      <c r="AW362">
        <f t="shared" ca="1" si="124"/>
        <v>43</v>
      </c>
      <c r="AX362">
        <f t="shared" ca="1" si="125"/>
        <v>43</v>
      </c>
    </row>
    <row r="363" spans="1:50" x14ac:dyDescent="0.3">
      <c r="A363" t="s">
        <v>462</v>
      </c>
      <c r="B363">
        <v>3</v>
      </c>
      <c r="C363" t="s">
        <v>3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77</v>
      </c>
      <c r="P363">
        <v>77</v>
      </c>
      <c r="Q363">
        <v>61</v>
      </c>
      <c r="R363">
        <v>83</v>
      </c>
      <c r="S363">
        <v>65</v>
      </c>
      <c r="T363">
        <f>INDEX(Sheet1!C$2:'Sheet1'!C$569,MATCH($A363,Sheet1!$B$2:'Sheet1'!$B$569,0))</f>
        <v>3</v>
      </c>
      <c r="U363">
        <f>INDEX(Sheet1!D$2:'Sheet1'!D$569,MATCH($A363,Sheet1!$B$2:'Sheet1'!$B$569,0))</f>
        <v>4441666.666666667</v>
      </c>
      <c r="V363">
        <f>INDEX(Sheet2!C$2:'Sheet2'!C$569,MATCH($A363,Sheet2!$A$2:'Sheet2'!$A$531,0))</f>
        <v>30</v>
      </c>
      <c r="W363">
        <f>INDEX(Sheet2!G$2:'Sheet2'!G$569,MATCH($A363,Sheet2!$A$2:'Sheet2'!$A$531,0))</f>
        <v>23.2</v>
      </c>
      <c r="X363">
        <f>INDEX(Sheet2!M$2:'Sheet2'!M$569,MATCH($A363,Sheet2!$A$2:'Sheet2'!$A$531,0))</f>
        <v>3.3</v>
      </c>
      <c r="Y363">
        <f>ROUND(INDEX(Sheet2!Q$2:'Sheet2'!Q$569,MATCH($A363,Sheet2!$A$2:'Sheet2'!$A$531,0)),0)-1</f>
        <v>75</v>
      </c>
      <c r="Z363">
        <f>ROUND(INDEX(Sheet2!K$2:'Sheet2'!K$569,MATCH($A363,Sheet2!$A$2:'Sheet2'!$A$531,0)),0)</f>
        <v>48</v>
      </c>
      <c r="AA363">
        <f t="shared" si="105"/>
        <v>79</v>
      </c>
      <c r="AB363">
        <f>ROUND(INDEX(Sheet2!H$2:'Sheet2'!H$569,MATCH($A363,Sheet2!$A$2:'Sheet2'!$A$531,0)),0)</f>
        <v>10</v>
      </c>
      <c r="AC363">
        <f t="shared" si="106"/>
        <v>70</v>
      </c>
      <c r="AD363">
        <f t="shared" si="107"/>
        <v>75</v>
      </c>
      <c r="AE363">
        <f t="shared" si="108"/>
        <v>79</v>
      </c>
      <c r="AF363">
        <f t="shared" si="109"/>
        <v>-2</v>
      </c>
      <c r="AG363">
        <f t="shared" si="120"/>
        <v>4</v>
      </c>
      <c r="AH363">
        <f t="shared" si="110"/>
        <v>4</v>
      </c>
      <c r="AI363">
        <f t="shared" si="111"/>
        <v>4</v>
      </c>
      <c r="AJ363">
        <f t="shared" si="112"/>
        <v>81</v>
      </c>
      <c r="AK363">
        <f t="shared" si="113"/>
        <v>73</v>
      </c>
      <c r="AL363">
        <f t="shared" ca="1" si="114"/>
        <v>80.333333333333329</v>
      </c>
      <c r="AM363">
        <f t="shared" ca="1" si="115"/>
        <v>3.3333333333333286</v>
      </c>
      <c r="AN363">
        <f>ROUND(INDEX(Sheet2!T$2:'Sheet2'!T$569,MATCH($A363,Sheet2!$A$2:'Sheet2'!$A$531,0)),0)</f>
        <v>6</v>
      </c>
      <c r="AO363">
        <f t="shared" si="116"/>
        <v>67</v>
      </c>
      <c r="AP363">
        <f t="shared" si="117"/>
        <v>67</v>
      </c>
      <c r="AQ363">
        <f>INDEX(Sheet2!N$2:'Sheet2'!N$569,MATCH($A363,Sheet2!$A$2:'Sheet2'!$A$531,0))</f>
        <v>40.1</v>
      </c>
      <c r="AR363">
        <f t="shared" si="118"/>
        <v>80.2</v>
      </c>
      <c r="AS363">
        <f t="shared" si="121"/>
        <v>87.2</v>
      </c>
      <c r="AT363">
        <f t="shared" ca="1" si="119"/>
        <v>61</v>
      </c>
      <c r="AU363">
        <f t="shared" ca="1" si="122"/>
        <v>87</v>
      </c>
      <c r="AV363">
        <f t="shared" ca="1" si="123"/>
        <v>87</v>
      </c>
      <c r="AW363">
        <f t="shared" ca="1" si="124"/>
        <v>87</v>
      </c>
      <c r="AX363">
        <f t="shared" ca="1" si="125"/>
        <v>87</v>
      </c>
    </row>
    <row r="364" spans="1:50" x14ac:dyDescent="0.3">
      <c r="A364" t="s">
        <v>205</v>
      </c>
      <c r="B364">
        <v>4</v>
      </c>
      <c r="C364" t="s">
        <v>3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73</v>
      </c>
      <c r="P364">
        <v>73</v>
      </c>
      <c r="Q364">
        <v>56</v>
      </c>
      <c r="R364">
        <v>86</v>
      </c>
      <c r="S364">
        <v>59</v>
      </c>
      <c r="T364" t="e">
        <f>INDEX(Sheet1!C$2:'Sheet1'!C$569,MATCH($A364,Sheet1!$B$2:'Sheet1'!$B$569,0))</f>
        <v>#N/A</v>
      </c>
      <c r="U364" t="e">
        <f>INDEX(Sheet1!D$2:'Sheet1'!D$569,MATCH($A364,Sheet1!$B$2:'Sheet1'!$B$569,0))</f>
        <v>#N/A</v>
      </c>
      <c r="V364">
        <f>INDEX(Sheet2!C$2:'Sheet2'!C$569,MATCH($A364,Sheet2!$A$2:'Sheet2'!$A$531,0))</f>
        <v>36</v>
      </c>
      <c r="W364">
        <f>INDEX(Sheet2!G$2:'Sheet2'!G$569,MATCH($A364,Sheet2!$A$2:'Sheet2'!$A$531,0))</f>
        <v>13</v>
      </c>
      <c r="X364">
        <f>INDEX(Sheet2!M$2:'Sheet2'!M$569,MATCH($A364,Sheet2!$A$2:'Sheet2'!$A$531,0))</f>
        <v>0.1</v>
      </c>
      <c r="Y364">
        <f>ROUND(INDEX(Sheet2!Q$2:'Sheet2'!Q$569,MATCH($A364,Sheet2!$A$2:'Sheet2'!$A$531,0)),0)-1</f>
        <v>65</v>
      </c>
      <c r="Z364">
        <f>ROUND(INDEX(Sheet2!K$2:'Sheet2'!K$569,MATCH($A364,Sheet2!$A$2:'Sheet2'!$A$531,0)),0)</f>
        <v>52</v>
      </c>
      <c r="AA364">
        <f t="shared" si="105"/>
        <v>84</v>
      </c>
      <c r="AB364">
        <f>ROUND(INDEX(Sheet2!H$2:'Sheet2'!H$569,MATCH($A364,Sheet2!$A$2:'Sheet2'!$A$531,0)),0)</f>
        <v>4</v>
      </c>
      <c r="AC364">
        <f t="shared" si="106"/>
        <v>52</v>
      </c>
      <c r="AD364">
        <f t="shared" si="107"/>
        <v>70</v>
      </c>
      <c r="AE364">
        <f t="shared" si="108"/>
        <v>76</v>
      </c>
      <c r="AF364">
        <f t="shared" si="109"/>
        <v>-3</v>
      </c>
      <c r="AG364">
        <f t="shared" si="120"/>
        <v>3</v>
      </c>
      <c r="AH364">
        <f t="shared" si="110"/>
        <v>3</v>
      </c>
      <c r="AI364">
        <f t="shared" si="111"/>
        <v>3</v>
      </c>
      <c r="AJ364">
        <f t="shared" si="112"/>
        <v>76</v>
      </c>
      <c r="AK364">
        <f t="shared" si="113"/>
        <v>70</v>
      </c>
      <c r="AL364">
        <f t="shared" ca="1" si="114"/>
        <v>64.666666666666671</v>
      </c>
      <c r="AM364">
        <f t="shared" ca="1" si="115"/>
        <v>-8.3333333333333286</v>
      </c>
      <c r="AN364">
        <f>ROUND(INDEX(Sheet2!T$2:'Sheet2'!T$569,MATCH($A364,Sheet2!$A$2:'Sheet2'!$A$531,0)),0)</f>
        <v>3</v>
      </c>
      <c r="AO364">
        <f t="shared" si="116"/>
        <v>54</v>
      </c>
      <c r="AP364">
        <f t="shared" si="117"/>
        <v>54</v>
      </c>
      <c r="AQ364">
        <f>INDEX(Sheet2!N$2:'Sheet2'!N$569,MATCH($A364,Sheet2!$A$2:'Sheet2'!$A$531,0))</f>
        <v>0</v>
      </c>
      <c r="AR364">
        <f t="shared" si="118"/>
        <v>0</v>
      </c>
      <c r="AS364">
        <f t="shared" si="121"/>
        <v>7</v>
      </c>
      <c r="AT364">
        <f t="shared" ca="1" si="119"/>
        <v>41</v>
      </c>
      <c r="AU364">
        <f t="shared" ca="1" si="122"/>
        <v>48</v>
      </c>
      <c r="AV364">
        <f t="shared" ca="1" si="123"/>
        <v>48</v>
      </c>
      <c r="AW364">
        <f t="shared" ca="1" si="124"/>
        <v>48</v>
      </c>
      <c r="AX364">
        <f t="shared" ca="1" si="125"/>
        <v>48</v>
      </c>
    </row>
    <row r="365" spans="1:50" x14ac:dyDescent="0.3">
      <c r="A365" t="s">
        <v>379</v>
      </c>
      <c r="B365">
        <v>4</v>
      </c>
      <c r="C365" t="s">
        <v>3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77</v>
      </c>
      <c r="P365">
        <v>77</v>
      </c>
      <c r="Q365">
        <v>58</v>
      </c>
      <c r="R365">
        <v>88</v>
      </c>
      <c r="S365">
        <v>61</v>
      </c>
      <c r="T365">
        <f>INDEX(Sheet1!C$2:'Sheet1'!C$569,MATCH($A365,Sheet1!$B$2:'Sheet1'!$B$569,0))</f>
        <v>2</v>
      </c>
      <c r="U365">
        <f>INDEX(Sheet1!D$2:'Sheet1'!D$569,MATCH($A365,Sheet1!$B$2:'Sheet1'!$B$569,0))</f>
        <v>878714.5</v>
      </c>
      <c r="V365">
        <f>INDEX(Sheet2!C$2:'Sheet2'!C$569,MATCH($A365,Sheet2!$A$2:'Sheet2'!$A$531,0))</f>
        <v>25</v>
      </c>
      <c r="W365">
        <f>INDEX(Sheet2!G$2:'Sheet2'!G$569,MATCH($A365,Sheet2!$A$2:'Sheet2'!$A$531,0))</f>
        <v>13.7</v>
      </c>
      <c r="X365">
        <f>INDEX(Sheet2!M$2:'Sheet2'!M$569,MATCH($A365,Sheet2!$A$2:'Sheet2'!$A$531,0))</f>
        <v>0</v>
      </c>
      <c r="Y365">
        <f>ROUND(INDEX(Sheet2!Q$2:'Sheet2'!Q$569,MATCH($A365,Sheet2!$A$2:'Sheet2'!$A$531,0)),0)-1</f>
        <v>67</v>
      </c>
      <c r="Z365">
        <f>ROUND(INDEX(Sheet2!K$2:'Sheet2'!K$569,MATCH($A365,Sheet2!$A$2:'Sheet2'!$A$531,0)),0)</f>
        <v>59</v>
      </c>
      <c r="AA365">
        <f t="shared" si="105"/>
        <v>92</v>
      </c>
      <c r="AB365">
        <f>ROUND(INDEX(Sheet2!H$2:'Sheet2'!H$569,MATCH($A365,Sheet2!$A$2:'Sheet2'!$A$531,0)),0)</f>
        <v>5</v>
      </c>
      <c r="AC365">
        <f t="shared" si="106"/>
        <v>55</v>
      </c>
      <c r="AD365">
        <f t="shared" si="107"/>
        <v>75</v>
      </c>
      <c r="AE365">
        <f t="shared" si="108"/>
        <v>79</v>
      </c>
      <c r="AF365">
        <f t="shared" si="109"/>
        <v>-2</v>
      </c>
      <c r="AG365">
        <f t="shared" si="120"/>
        <v>4</v>
      </c>
      <c r="AH365">
        <f t="shared" si="110"/>
        <v>4</v>
      </c>
      <c r="AI365">
        <f t="shared" si="111"/>
        <v>4</v>
      </c>
      <c r="AJ365">
        <f t="shared" si="112"/>
        <v>81</v>
      </c>
      <c r="AK365">
        <f t="shared" si="113"/>
        <v>73</v>
      </c>
      <c r="AL365">
        <f t="shared" ca="1" si="114"/>
        <v>67</v>
      </c>
      <c r="AM365">
        <f t="shared" ca="1" si="115"/>
        <v>-10</v>
      </c>
      <c r="AN365">
        <f>ROUND(INDEX(Sheet2!T$2:'Sheet2'!T$569,MATCH($A365,Sheet2!$A$2:'Sheet2'!$A$531,0)),0)</f>
        <v>4</v>
      </c>
      <c r="AO365">
        <f t="shared" si="116"/>
        <v>58</v>
      </c>
      <c r="AP365">
        <f t="shared" si="117"/>
        <v>58</v>
      </c>
      <c r="AQ365">
        <f>INDEX(Sheet2!N$2:'Sheet2'!N$569,MATCH($A365,Sheet2!$A$2:'Sheet2'!$A$531,0))</f>
        <v>0</v>
      </c>
      <c r="AR365">
        <f t="shared" si="118"/>
        <v>0</v>
      </c>
      <c r="AS365">
        <f t="shared" si="121"/>
        <v>7</v>
      </c>
      <c r="AT365">
        <f t="shared" ca="1" si="119"/>
        <v>43</v>
      </c>
      <c r="AU365">
        <f t="shared" ca="1" si="122"/>
        <v>47</v>
      </c>
      <c r="AV365">
        <f t="shared" ca="1" si="123"/>
        <v>47</v>
      </c>
      <c r="AW365">
        <f t="shared" ca="1" si="124"/>
        <v>47</v>
      </c>
      <c r="AX365">
        <f t="shared" ca="1" si="125"/>
        <v>47</v>
      </c>
    </row>
    <row r="366" spans="1:50" x14ac:dyDescent="0.3">
      <c r="A366" t="s">
        <v>78</v>
      </c>
      <c r="B366">
        <v>2</v>
      </c>
      <c r="C366" t="s">
        <v>3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76</v>
      </c>
      <c r="P366">
        <v>76</v>
      </c>
      <c r="Q366">
        <v>70</v>
      </c>
      <c r="R366">
        <v>67</v>
      </c>
      <c r="S366">
        <v>70</v>
      </c>
      <c r="T366">
        <f>INDEX(Sheet1!C$2:'Sheet1'!C$569,MATCH($A366,Sheet1!$B$2:'Sheet1'!$B$569,0))</f>
        <v>3</v>
      </c>
      <c r="U366">
        <f>INDEX(Sheet1!D$2:'Sheet1'!D$569,MATCH($A366,Sheet1!$B$2:'Sheet1'!$B$569,0))</f>
        <v>16521739</v>
      </c>
      <c r="V366">
        <f>INDEX(Sheet2!C$2:'Sheet2'!C$569,MATCH($A366,Sheet2!$A$2:'Sheet2'!$A$531,0))</f>
        <v>30</v>
      </c>
      <c r="W366">
        <f>INDEX(Sheet2!G$2:'Sheet2'!G$569,MATCH($A366,Sheet2!$A$2:'Sheet2'!$A$531,0))</f>
        <v>31.4</v>
      </c>
      <c r="X366">
        <f>INDEX(Sheet2!M$2:'Sheet2'!M$569,MATCH($A366,Sheet2!$A$2:'Sheet2'!$A$531,0))</f>
        <v>4</v>
      </c>
      <c r="Y366">
        <f>ROUND(INDEX(Sheet2!Q$2:'Sheet2'!Q$569,MATCH($A366,Sheet2!$A$2:'Sheet2'!$A$531,0)),0)-1</f>
        <v>86</v>
      </c>
      <c r="Z366">
        <f>ROUND(INDEX(Sheet2!K$2:'Sheet2'!K$569,MATCH($A366,Sheet2!$A$2:'Sheet2'!$A$531,0)),0)</f>
        <v>45</v>
      </c>
      <c r="AA366">
        <f t="shared" si="105"/>
        <v>75</v>
      </c>
      <c r="AB366">
        <f>ROUND(INDEX(Sheet2!H$2:'Sheet2'!H$569,MATCH($A366,Sheet2!$A$2:'Sheet2'!$A$531,0)),0)</f>
        <v>9</v>
      </c>
      <c r="AC366">
        <f t="shared" si="106"/>
        <v>67</v>
      </c>
      <c r="AD366">
        <f t="shared" si="107"/>
        <v>73</v>
      </c>
      <c r="AE366">
        <f t="shared" si="108"/>
        <v>79</v>
      </c>
      <c r="AF366">
        <f t="shared" si="109"/>
        <v>-3</v>
      </c>
      <c r="AG366">
        <f t="shared" si="120"/>
        <v>3</v>
      </c>
      <c r="AH366">
        <f t="shared" si="110"/>
        <v>3</v>
      </c>
      <c r="AI366">
        <f t="shared" si="111"/>
        <v>3</v>
      </c>
      <c r="AJ366">
        <f t="shared" si="112"/>
        <v>79</v>
      </c>
      <c r="AK366">
        <f t="shared" si="113"/>
        <v>73</v>
      </c>
      <c r="AL366">
        <f t="shared" ca="1" si="114"/>
        <v>79</v>
      </c>
      <c r="AM366">
        <f t="shared" ca="1" si="115"/>
        <v>3</v>
      </c>
      <c r="AN366">
        <f>ROUND(INDEX(Sheet2!T$2:'Sheet2'!T$569,MATCH($A366,Sheet2!$A$2:'Sheet2'!$A$531,0)),0)</f>
        <v>5</v>
      </c>
      <c r="AO366">
        <f t="shared" si="116"/>
        <v>63</v>
      </c>
      <c r="AP366">
        <f t="shared" si="117"/>
        <v>63</v>
      </c>
      <c r="AQ366">
        <f>INDEX(Sheet2!N$2:'Sheet2'!N$569,MATCH($A366,Sheet2!$A$2:'Sheet2'!$A$531,0))</f>
        <v>38.9</v>
      </c>
      <c r="AR366">
        <f t="shared" si="118"/>
        <v>77.8</v>
      </c>
      <c r="AS366">
        <f t="shared" si="121"/>
        <v>84.8</v>
      </c>
      <c r="AT366">
        <f t="shared" ca="1" si="119"/>
        <v>70</v>
      </c>
      <c r="AU366">
        <f t="shared" ca="1" si="122"/>
        <v>85</v>
      </c>
      <c r="AV366">
        <f t="shared" ca="1" si="123"/>
        <v>85</v>
      </c>
      <c r="AW366">
        <f t="shared" ca="1" si="124"/>
        <v>85</v>
      </c>
      <c r="AX366">
        <f t="shared" ca="1" si="125"/>
        <v>85</v>
      </c>
    </row>
    <row r="367" spans="1:50" x14ac:dyDescent="0.3">
      <c r="A367" t="s">
        <v>104</v>
      </c>
      <c r="B367">
        <v>1</v>
      </c>
      <c r="C367" t="s">
        <v>3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73</v>
      </c>
      <c r="R367">
        <v>51</v>
      </c>
      <c r="S367">
        <v>73</v>
      </c>
      <c r="T367">
        <f>INDEX(Sheet1!C$2:'Sheet1'!C$569,MATCH($A367,Sheet1!$B$2:'Sheet1'!$B$569,0))</f>
        <v>1</v>
      </c>
      <c r="U367">
        <f>INDEX(Sheet1!D$2:'Sheet1'!D$569,MATCH($A367,Sheet1!$B$2:'Sheet1'!$B$569,0))</f>
        <v>1621415</v>
      </c>
      <c r="V367">
        <f>INDEX(Sheet2!C$2:'Sheet2'!C$569,MATCH($A367,Sheet2!$A$2:'Sheet2'!$A$531,0))</f>
        <v>25</v>
      </c>
      <c r="W367">
        <f>INDEX(Sheet2!G$2:'Sheet2'!G$569,MATCH($A367,Sheet2!$A$2:'Sheet2'!$A$531,0))</f>
        <v>14.9</v>
      </c>
      <c r="X367">
        <f>INDEX(Sheet2!M$2:'Sheet2'!M$569,MATCH($A367,Sheet2!$A$2:'Sheet2'!$A$531,0))</f>
        <v>2.8</v>
      </c>
      <c r="Y367">
        <f>ROUND(INDEX(Sheet2!Q$2:'Sheet2'!Q$569,MATCH($A367,Sheet2!$A$2:'Sheet2'!$A$531,0)),0)-1</f>
        <v>88</v>
      </c>
      <c r="Z367">
        <f>ROUND(INDEX(Sheet2!K$2:'Sheet2'!K$569,MATCH($A367,Sheet2!$A$2:'Sheet2'!$A$531,0)),0)</f>
        <v>40</v>
      </c>
      <c r="AA367">
        <f t="shared" si="105"/>
        <v>70</v>
      </c>
      <c r="AB367">
        <f>ROUND(INDEX(Sheet2!H$2:'Sheet2'!H$569,MATCH($A367,Sheet2!$A$2:'Sheet2'!$A$531,0)),0)</f>
        <v>6</v>
      </c>
      <c r="AC367">
        <f t="shared" si="106"/>
        <v>58</v>
      </c>
      <c r="AD367">
        <f t="shared" si="107"/>
        <v>67</v>
      </c>
      <c r="AE367">
        <f t="shared" si="108"/>
        <v>79</v>
      </c>
      <c r="AF367">
        <f t="shared" si="109"/>
        <v>-6</v>
      </c>
      <c r="AG367">
        <f t="shared" si="120"/>
        <v>0</v>
      </c>
      <c r="AH367">
        <f t="shared" si="110"/>
        <v>0</v>
      </c>
      <c r="AI367">
        <f t="shared" si="111"/>
        <v>0</v>
      </c>
      <c r="AJ367">
        <f t="shared" si="112"/>
        <v>73</v>
      </c>
      <c r="AK367">
        <f t="shared" si="113"/>
        <v>73</v>
      </c>
      <c r="AL367">
        <f t="shared" ca="1" si="114"/>
        <v>75.666666666666671</v>
      </c>
      <c r="AM367">
        <f t="shared" ca="1" si="115"/>
        <v>2.6666666666666714</v>
      </c>
      <c r="AN367">
        <f>ROUND(INDEX(Sheet2!T$2:'Sheet2'!T$569,MATCH($A367,Sheet2!$A$2:'Sheet2'!$A$531,0)),0)</f>
        <v>2</v>
      </c>
      <c r="AO367">
        <f t="shared" si="116"/>
        <v>49</v>
      </c>
      <c r="AP367">
        <f t="shared" si="117"/>
        <v>49</v>
      </c>
      <c r="AQ367">
        <f>INDEX(Sheet2!N$2:'Sheet2'!N$569,MATCH($A367,Sheet2!$A$2:'Sheet2'!$A$531,0))</f>
        <v>37.200000000000003</v>
      </c>
      <c r="AR367">
        <f t="shared" si="118"/>
        <v>74.400000000000006</v>
      </c>
      <c r="AS367">
        <f t="shared" si="121"/>
        <v>81.400000000000006</v>
      </c>
      <c r="AT367">
        <f t="shared" ca="1" si="119"/>
        <v>73</v>
      </c>
      <c r="AU367">
        <f t="shared" ca="1" si="122"/>
        <v>81</v>
      </c>
      <c r="AV367">
        <f t="shared" ca="1" si="123"/>
        <v>81</v>
      </c>
      <c r="AW367">
        <f t="shared" ca="1" si="124"/>
        <v>81</v>
      </c>
      <c r="AX367">
        <f t="shared" ca="1" si="125"/>
        <v>81</v>
      </c>
    </row>
    <row r="368" spans="1:50" x14ac:dyDescent="0.3">
      <c r="A368" t="s">
        <v>145</v>
      </c>
      <c r="B368">
        <v>4</v>
      </c>
      <c r="C368" t="s">
        <v>3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92</v>
      </c>
      <c r="P368">
        <v>92</v>
      </c>
      <c r="Q368">
        <v>66</v>
      </c>
      <c r="R368">
        <v>95</v>
      </c>
      <c r="S368">
        <v>70</v>
      </c>
      <c r="T368">
        <f>INDEX(Sheet1!C$2:'Sheet1'!C$569,MATCH($A368,Sheet1!$B$2:'Sheet1'!$B$569,0))</f>
        <v>5</v>
      </c>
      <c r="U368">
        <f>INDEX(Sheet1!D$2:'Sheet1'!D$569,MATCH($A368,Sheet1!$B$2:'Sheet1'!$B$569,0))</f>
        <v>28542009</v>
      </c>
      <c r="V368">
        <f>INDEX(Sheet2!C$2:'Sheet2'!C$569,MATCH($A368,Sheet2!$A$2:'Sheet2'!$A$531,0))</f>
        <v>24</v>
      </c>
      <c r="W368">
        <f>INDEX(Sheet2!G$2:'Sheet2'!G$569,MATCH($A368,Sheet2!$A$2:'Sheet2'!$A$531,0))</f>
        <v>31.3</v>
      </c>
      <c r="X368">
        <f>INDEX(Sheet2!M$2:'Sheet2'!M$569,MATCH($A368,Sheet2!$A$2:'Sheet2'!$A$531,0))</f>
        <v>3.4</v>
      </c>
      <c r="Y368">
        <f>ROUND(INDEX(Sheet2!Q$2:'Sheet2'!Q$569,MATCH($A368,Sheet2!$A$2:'Sheet2'!$A$531,0)),0)-1</f>
        <v>81</v>
      </c>
      <c r="Z368">
        <f>ROUND(INDEX(Sheet2!K$2:'Sheet2'!K$569,MATCH($A368,Sheet2!$A$2:'Sheet2'!$A$531,0)),0)</f>
        <v>51</v>
      </c>
      <c r="AA368">
        <f t="shared" si="105"/>
        <v>82</v>
      </c>
      <c r="AB368">
        <f>ROUND(INDEX(Sheet2!H$2:'Sheet2'!H$569,MATCH($A368,Sheet2!$A$2:'Sheet2'!$A$531,0)),0)</f>
        <v>20</v>
      </c>
      <c r="AC368">
        <f t="shared" si="106"/>
        <v>99</v>
      </c>
      <c r="AD368">
        <f t="shared" si="107"/>
        <v>91</v>
      </c>
      <c r="AE368">
        <f t="shared" si="108"/>
        <v>93</v>
      </c>
      <c r="AF368">
        <f t="shared" si="109"/>
        <v>-1</v>
      </c>
      <c r="AG368">
        <f t="shared" si="120"/>
        <v>5</v>
      </c>
      <c r="AH368">
        <f t="shared" si="110"/>
        <v>5</v>
      </c>
      <c r="AI368">
        <f t="shared" si="111"/>
        <v>5</v>
      </c>
      <c r="AJ368">
        <f t="shared" si="112"/>
        <v>97</v>
      </c>
      <c r="AK368">
        <f t="shared" si="113"/>
        <v>87</v>
      </c>
      <c r="AL368">
        <f t="shared" ca="1" si="114"/>
        <v>84</v>
      </c>
      <c r="AM368">
        <f t="shared" ca="1" si="115"/>
        <v>-8</v>
      </c>
      <c r="AN368">
        <f>ROUND(INDEX(Sheet2!T$2:'Sheet2'!T$569,MATCH($A368,Sheet2!$A$2:'Sheet2'!$A$531,0)),0)</f>
        <v>11</v>
      </c>
      <c r="AO368">
        <f t="shared" si="116"/>
        <v>90</v>
      </c>
      <c r="AP368">
        <f t="shared" si="117"/>
        <v>90</v>
      </c>
      <c r="AQ368">
        <f>INDEX(Sheet2!N$2:'Sheet2'!N$569,MATCH($A368,Sheet2!$A$2:'Sheet2'!$A$531,0))</f>
        <v>30.7</v>
      </c>
      <c r="AR368">
        <f t="shared" si="118"/>
        <v>61.4</v>
      </c>
      <c r="AS368">
        <f t="shared" si="121"/>
        <v>68.400000000000006</v>
      </c>
      <c r="AT368">
        <f t="shared" ca="1" si="119"/>
        <v>66</v>
      </c>
      <c r="AU368">
        <f t="shared" ca="1" si="122"/>
        <v>68</v>
      </c>
      <c r="AV368">
        <f t="shared" ca="1" si="123"/>
        <v>68</v>
      </c>
      <c r="AW368">
        <f t="shared" ca="1" si="124"/>
        <v>68</v>
      </c>
      <c r="AX368">
        <f t="shared" ca="1" si="125"/>
        <v>68</v>
      </c>
    </row>
    <row r="369" spans="1:50" x14ac:dyDescent="0.3">
      <c r="A369" t="s">
        <v>304</v>
      </c>
      <c r="B369">
        <v>3</v>
      </c>
      <c r="C369" t="s">
        <v>3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80</v>
      </c>
      <c r="P369">
        <v>80</v>
      </c>
      <c r="Q369">
        <v>63</v>
      </c>
      <c r="R369">
        <v>85</v>
      </c>
      <c r="S369">
        <v>67</v>
      </c>
      <c r="T369">
        <f>INDEX(Sheet1!C$2:'Sheet1'!C$569,MATCH($A369,Sheet1!$B$2:'Sheet1'!$B$569,0))</f>
        <v>1</v>
      </c>
      <c r="U369">
        <f>INDEX(Sheet1!D$2:'Sheet1'!D$569,MATCH($A369,Sheet1!$B$2:'Sheet1'!$B$569,0))</f>
        <v>12500000</v>
      </c>
      <c r="V369">
        <f>INDEX(Sheet2!C$2:'Sheet2'!C$569,MATCH($A369,Sheet2!$A$2:'Sheet2'!$A$531,0))</f>
        <v>28</v>
      </c>
      <c r="W369">
        <f>INDEX(Sheet2!G$2:'Sheet2'!G$569,MATCH($A369,Sheet2!$A$2:'Sheet2'!$A$531,0))</f>
        <v>27.1</v>
      </c>
      <c r="X369">
        <f>INDEX(Sheet2!M$2:'Sheet2'!M$569,MATCH($A369,Sheet2!$A$2:'Sheet2'!$A$531,0))</f>
        <v>6.9</v>
      </c>
      <c r="Y369">
        <f>ROUND(INDEX(Sheet2!Q$2:'Sheet2'!Q$569,MATCH($A369,Sheet2!$A$2:'Sheet2'!$A$531,0)),0)-1</f>
        <v>84</v>
      </c>
      <c r="Z369">
        <f>ROUND(INDEX(Sheet2!K$2:'Sheet2'!K$569,MATCH($A369,Sheet2!$A$2:'Sheet2'!$A$531,0)),0)</f>
        <v>44</v>
      </c>
      <c r="AA369">
        <f t="shared" si="105"/>
        <v>74</v>
      </c>
      <c r="AB369">
        <f>ROUND(INDEX(Sheet2!H$2:'Sheet2'!H$569,MATCH($A369,Sheet2!$A$2:'Sheet2'!$A$531,0)),0)</f>
        <v>15</v>
      </c>
      <c r="AC369">
        <f t="shared" si="106"/>
        <v>84</v>
      </c>
      <c r="AD369">
        <f t="shared" si="107"/>
        <v>79</v>
      </c>
      <c r="AE369">
        <f t="shared" si="108"/>
        <v>81</v>
      </c>
      <c r="AF369">
        <f t="shared" si="109"/>
        <v>-1</v>
      </c>
      <c r="AG369">
        <f t="shared" si="120"/>
        <v>5</v>
      </c>
      <c r="AH369">
        <f t="shared" si="110"/>
        <v>5</v>
      </c>
      <c r="AI369">
        <f t="shared" si="111"/>
        <v>5</v>
      </c>
      <c r="AJ369">
        <f t="shared" si="112"/>
        <v>85</v>
      </c>
      <c r="AK369">
        <f t="shared" si="113"/>
        <v>75</v>
      </c>
      <c r="AL369">
        <f t="shared" ca="1" si="114"/>
        <v>80</v>
      </c>
      <c r="AM369">
        <f t="shared" ca="1" si="115"/>
        <v>0</v>
      </c>
      <c r="AN369">
        <f>ROUND(INDEX(Sheet2!T$2:'Sheet2'!T$569,MATCH($A369,Sheet2!$A$2:'Sheet2'!$A$531,0)),0)</f>
        <v>7</v>
      </c>
      <c r="AO369">
        <f t="shared" si="116"/>
        <v>72</v>
      </c>
      <c r="AP369">
        <f t="shared" si="117"/>
        <v>72</v>
      </c>
      <c r="AQ369">
        <f>INDEX(Sheet2!N$2:'Sheet2'!N$569,MATCH($A369,Sheet2!$A$2:'Sheet2'!$A$531,0))</f>
        <v>36.5</v>
      </c>
      <c r="AR369">
        <f t="shared" si="118"/>
        <v>73</v>
      </c>
      <c r="AS369">
        <f t="shared" si="121"/>
        <v>80</v>
      </c>
      <c r="AT369">
        <f t="shared" ca="1" si="119"/>
        <v>63</v>
      </c>
      <c r="AU369">
        <f t="shared" ca="1" si="122"/>
        <v>80</v>
      </c>
      <c r="AV369">
        <f t="shared" ca="1" si="123"/>
        <v>80</v>
      </c>
      <c r="AW369">
        <f t="shared" ca="1" si="124"/>
        <v>80</v>
      </c>
      <c r="AX369">
        <f t="shared" ca="1" si="125"/>
        <v>80</v>
      </c>
    </row>
    <row r="370" spans="1:50" x14ac:dyDescent="0.3">
      <c r="A370" t="s">
        <v>390</v>
      </c>
      <c r="B370">
        <v>4</v>
      </c>
      <c r="C370" t="s">
        <v>3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87</v>
      </c>
      <c r="P370">
        <v>87</v>
      </c>
      <c r="Q370">
        <v>63</v>
      </c>
      <c r="R370">
        <v>93</v>
      </c>
      <c r="S370">
        <v>67</v>
      </c>
      <c r="T370">
        <f>INDEX(Sheet1!C$2:'Sheet1'!C$569,MATCH($A370,Sheet1!$B$2:'Sheet1'!$B$569,0))</f>
        <v>1</v>
      </c>
      <c r="U370">
        <f>INDEX(Sheet1!D$2:'Sheet1'!D$569,MATCH($A370,Sheet1!$B$2:'Sheet1'!$B$569,0))</f>
        <v>12750000</v>
      </c>
      <c r="V370">
        <f>INDEX(Sheet2!C$2:'Sheet2'!C$569,MATCH($A370,Sheet2!$A$2:'Sheet2'!$A$531,0))</f>
        <v>28</v>
      </c>
      <c r="W370">
        <f>INDEX(Sheet2!G$2:'Sheet2'!G$569,MATCH($A370,Sheet2!$A$2:'Sheet2'!$A$531,0))</f>
        <v>31.4</v>
      </c>
      <c r="X370">
        <f>INDEX(Sheet2!M$2:'Sheet2'!M$569,MATCH($A370,Sheet2!$A$2:'Sheet2'!$A$531,0))</f>
        <v>2.9</v>
      </c>
      <c r="Y370">
        <f>ROUND(INDEX(Sheet2!Q$2:'Sheet2'!Q$569,MATCH($A370,Sheet2!$A$2:'Sheet2'!$A$531,0)),0)-1</f>
        <v>78</v>
      </c>
      <c r="Z370">
        <f>ROUND(INDEX(Sheet2!K$2:'Sheet2'!K$569,MATCH($A370,Sheet2!$A$2:'Sheet2'!$A$531,0)),0)</f>
        <v>52</v>
      </c>
      <c r="AA370">
        <f t="shared" si="105"/>
        <v>84</v>
      </c>
      <c r="AB370">
        <f>ROUND(INDEX(Sheet2!H$2:'Sheet2'!H$569,MATCH($A370,Sheet2!$A$2:'Sheet2'!$A$531,0)),0)</f>
        <v>21</v>
      </c>
      <c r="AC370">
        <f t="shared" si="106"/>
        <v>102</v>
      </c>
      <c r="AD370">
        <f t="shared" si="107"/>
        <v>91</v>
      </c>
      <c r="AE370">
        <f t="shared" si="108"/>
        <v>83</v>
      </c>
      <c r="AF370">
        <f t="shared" si="109"/>
        <v>4</v>
      </c>
      <c r="AG370">
        <f t="shared" si="120"/>
        <v>10</v>
      </c>
      <c r="AH370">
        <f t="shared" si="110"/>
        <v>10</v>
      </c>
      <c r="AI370">
        <f t="shared" si="111"/>
        <v>10</v>
      </c>
      <c r="AJ370">
        <f t="shared" si="112"/>
        <v>97</v>
      </c>
      <c r="AK370">
        <f t="shared" si="113"/>
        <v>77</v>
      </c>
      <c r="AL370">
        <f t="shared" ca="1" si="114"/>
        <v>84.666666666666671</v>
      </c>
      <c r="AM370">
        <f t="shared" ca="1" si="115"/>
        <v>-2.3333333333333286</v>
      </c>
      <c r="AN370">
        <f>ROUND(INDEX(Sheet2!T$2:'Sheet2'!T$569,MATCH($A370,Sheet2!$A$2:'Sheet2'!$A$531,0)),0)</f>
        <v>12</v>
      </c>
      <c r="AO370">
        <f t="shared" si="116"/>
        <v>94</v>
      </c>
      <c r="AP370">
        <f t="shared" si="117"/>
        <v>94</v>
      </c>
      <c r="AQ370">
        <f>INDEX(Sheet2!N$2:'Sheet2'!N$569,MATCH($A370,Sheet2!$A$2:'Sheet2'!$A$531,0))</f>
        <v>36.4</v>
      </c>
      <c r="AR370">
        <f t="shared" si="118"/>
        <v>72.8</v>
      </c>
      <c r="AS370">
        <f t="shared" si="121"/>
        <v>79.8</v>
      </c>
      <c r="AT370">
        <f t="shared" ca="1" si="119"/>
        <v>63</v>
      </c>
      <c r="AU370">
        <f t="shared" ca="1" si="122"/>
        <v>80</v>
      </c>
      <c r="AV370">
        <f t="shared" ca="1" si="123"/>
        <v>80</v>
      </c>
      <c r="AW370">
        <f t="shared" ca="1" si="124"/>
        <v>80</v>
      </c>
      <c r="AX370">
        <f t="shared" ca="1" si="125"/>
        <v>80</v>
      </c>
    </row>
    <row r="371" spans="1:50" x14ac:dyDescent="0.3">
      <c r="A371" t="s">
        <v>355</v>
      </c>
      <c r="B371">
        <v>3</v>
      </c>
      <c r="C371" t="s">
        <v>3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75</v>
      </c>
      <c r="P371">
        <v>75</v>
      </c>
      <c r="Q371">
        <v>60</v>
      </c>
      <c r="R371">
        <v>82</v>
      </c>
      <c r="S371">
        <v>63</v>
      </c>
      <c r="T371">
        <f>INDEX(Sheet1!C$2:'Sheet1'!C$569,MATCH($A371,Sheet1!$B$2:'Sheet1'!$B$569,0))</f>
        <v>1</v>
      </c>
      <c r="U371">
        <f>INDEX(Sheet1!D$2:'Sheet1'!D$569,MATCH($A371,Sheet1!$B$2:'Sheet1'!$B$569,0))</f>
        <v>1621415</v>
      </c>
      <c r="V371">
        <f>INDEX(Sheet2!C$2:'Sheet2'!C$569,MATCH($A371,Sheet2!$A$2:'Sheet2'!$A$531,0))</f>
        <v>23</v>
      </c>
      <c r="W371">
        <f>INDEX(Sheet2!G$2:'Sheet2'!G$569,MATCH($A371,Sheet2!$A$2:'Sheet2'!$A$531,0))</f>
        <v>25.3</v>
      </c>
      <c r="X371">
        <f>INDEX(Sheet2!M$2:'Sheet2'!M$569,MATCH($A371,Sheet2!$A$2:'Sheet2'!$A$531,0))</f>
        <v>2</v>
      </c>
      <c r="Y371">
        <f>ROUND(INDEX(Sheet2!Q$2:'Sheet2'!Q$569,MATCH($A371,Sheet2!$A$2:'Sheet2'!$A$531,0)),0)-1</f>
        <v>70</v>
      </c>
      <c r="Z371">
        <f>ROUND(INDEX(Sheet2!K$2:'Sheet2'!K$569,MATCH($A371,Sheet2!$A$2:'Sheet2'!$A$531,0)),0)</f>
        <v>47</v>
      </c>
      <c r="AA371">
        <f t="shared" si="105"/>
        <v>78</v>
      </c>
      <c r="AB371">
        <f>ROUND(INDEX(Sheet2!H$2:'Sheet2'!H$569,MATCH($A371,Sheet2!$A$2:'Sheet2'!$A$531,0)),0)</f>
        <v>8</v>
      </c>
      <c r="AC371">
        <f t="shared" si="106"/>
        <v>64</v>
      </c>
      <c r="AD371">
        <f t="shared" si="107"/>
        <v>72</v>
      </c>
      <c r="AE371">
        <f t="shared" si="108"/>
        <v>78</v>
      </c>
      <c r="AF371">
        <f t="shared" si="109"/>
        <v>-3</v>
      </c>
      <c r="AG371">
        <f t="shared" si="120"/>
        <v>3</v>
      </c>
      <c r="AH371">
        <f t="shared" si="110"/>
        <v>3</v>
      </c>
      <c r="AI371">
        <f t="shared" si="111"/>
        <v>3</v>
      </c>
      <c r="AJ371">
        <f t="shared" si="112"/>
        <v>78</v>
      </c>
      <c r="AK371">
        <f t="shared" si="113"/>
        <v>72</v>
      </c>
      <c r="AL371">
        <f t="shared" ca="1" si="114"/>
        <v>74.666666666666671</v>
      </c>
      <c r="AM371">
        <f t="shared" ca="1" si="115"/>
        <v>-0.3333333333333286</v>
      </c>
      <c r="AN371">
        <f>ROUND(INDEX(Sheet2!T$2:'Sheet2'!T$569,MATCH($A371,Sheet2!$A$2:'Sheet2'!$A$531,0)),0)</f>
        <v>8</v>
      </c>
      <c r="AO371">
        <f t="shared" si="116"/>
        <v>76</v>
      </c>
      <c r="AP371">
        <f t="shared" si="117"/>
        <v>76</v>
      </c>
      <c r="AQ371">
        <f>INDEX(Sheet2!N$2:'Sheet2'!N$569,MATCH($A371,Sheet2!$A$2:'Sheet2'!$A$531,0))</f>
        <v>33.6</v>
      </c>
      <c r="AR371">
        <f t="shared" si="118"/>
        <v>67.2</v>
      </c>
      <c r="AS371">
        <f t="shared" si="121"/>
        <v>74.2</v>
      </c>
      <c r="AT371">
        <f t="shared" ca="1" si="119"/>
        <v>60</v>
      </c>
      <c r="AU371">
        <f t="shared" ca="1" si="122"/>
        <v>74</v>
      </c>
      <c r="AV371">
        <f t="shared" ca="1" si="123"/>
        <v>74</v>
      </c>
      <c r="AW371">
        <f t="shared" ca="1" si="124"/>
        <v>74</v>
      </c>
      <c r="AX371">
        <f t="shared" ca="1" si="125"/>
        <v>74</v>
      </c>
    </row>
    <row r="372" spans="1:50" x14ac:dyDescent="0.3">
      <c r="A372" t="s">
        <v>509</v>
      </c>
      <c r="B372">
        <v>2</v>
      </c>
      <c r="C372" t="s">
        <v>3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74</v>
      </c>
      <c r="P372">
        <v>74</v>
      </c>
      <c r="Q372">
        <v>68</v>
      </c>
      <c r="R372">
        <v>66</v>
      </c>
      <c r="S372">
        <v>68</v>
      </c>
      <c r="T372">
        <f>INDEX(Sheet1!C$2:'Sheet1'!C$569,MATCH($A372,Sheet1!$B$2:'Sheet1'!$B$569,0))</f>
        <v>4</v>
      </c>
      <c r="U372">
        <f>INDEX(Sheet1!D$2:'Sheet1'!D$569,MATCH($A372,Sheet1!$B$2:'Sheet1'!$B$569,0))</f>
        <v>7587432</v>
      </c>
      <c r="V372">
        <f>INDEX(Sheet2!C$2:'Sheet2'!C$569,MATCH($A372,Sheet2!$A$2:'Sheet2'!$A$531,0))</f>
        <v>25</v>
      </c>
      <c r="W372">
        <f>INDEX(Sheet2!G$2:'Sheet2'!G$569,MATCH($A372,Sheet2!$A$2:'Sheet2'!$A$531,0))</f>
        <v>18.8</v>
      </c>
      <c r="X372">
        <f>INDEX(Sheet2!M$2:'Sheet2'!M$569,MATCH($A372,Sheet2!$A$2:'Sheet2'!$A$531,0))</f>
        <v>2.8</v>
      </c>
      <c r="Y372">
        <f>ROUND(INDEX(Sheet2!Q$2:'Sheet2'!Q$569,MATCH($A372,Sheet2!$A$2:'Sheet2'!$A$531,0)),0)-1</f>
        <v>82</v>
      </c>
      <c r="Z372">
        <f>ROUND(INDEX(Sheet2!K$2:'Sheet2'!K$569,MATCH($A372,Sheet2!$A$2:'Sheet2'!$A$531,0)),0)</f>
        <v>48</v>
      </c>
      <c r="AA372">
        <f t="shared" si="105"/>
        <v>79</v>
      </c>
      <c r="AB372">
        <f>ROUND(INDEX(Sheet2!H$2:'Sheet2'!H$569,MATCH($A372,Sheet2!$A$2:'Sheet2'!$A$531,0)),0)</f>
        <v>9</v>
      </c>
      <c r="AC372">
        <f t="shared" si="106"/>
        <v>67</v>
      </c>
      <c r="AD372">
        <f t="shared" si="107"/>
        <v>73</v>
      </c>
      <c r="AE372">
        <f t="shared" si="108"/>
        <v>75</v>
      </c>
      <c r="AF372">
        <f t="shared" si="109"/>
        <v>-1</v>
      </c>
      <c r="AG372">
        <f t="shared" si="120"/>
        <v>5</v>
      </c>
      <c r="AH372">
        <f t="shared" si="110"/>
        <v>5</v>
      </c>
      <c r="AI372">
        <f t="shared" si="111"/>
        <v>5</v>
      </c>
      <c r="AJ372">
        <f t="shared" si="112"/>
        <v>79</v>
      </c>
      <c r="AK372">
        <f t="shared" si="113"/>
        <v>69</v>
      </c>
      <c r="AL372">
        <f t="shared" ca="1" si="114"/>
        <v>78.333333333333329</v>
      </c>
      <c r="AM372">
        <f t="shared" ca="1" si="115"/>
        <v>4.3333333333333286</v>
      </c>
      <c r="AN372">
        <f>ROUND(INDEX(Sheet2!T$2:'Sheet2'!T$569,MATCH($A372,Sheet2!$A$2:'Sheet2'!$A$531,0)),0)</f>
        <v>2</v>
      </c>
      <c r="AO372">
        <f t="shared" si="116"/>
        <v>49</v>
      </c>
      <c r="AP372">
        <f t="shared" si="117"/>
        <v>49</v>
      </c>
      <c r="AQ372">
        <f>INDEX(Sheet2!N$2:'Sheet2'!N$569,MATCH($A372,Sheet2!$A$2:'Sheet2'!$A$531,0))</f>
        <v>40</v>
      </c>
      <c r="AR372">
        <f t="shared" si="118"/>
        <v>80</v>
      </c>
      <c r="AS372">
        <f t="shared" si="121"/>
        <v>87</v>
      </c>
      <c r="AT372">
        <f t="shared" ca="1" si="119"/>
        <v>68</v>
      </c>
      <c r="AU372">
        <f t="shared" ca="1" si="122"/>
        <v>87</v>
      </c>
      <c r="AV372">
        <f t="shared" ca="1" si="123"/>
        <v>87</v>
      </c>
      <c r="AW372">
        <f t="shared" ca="1" si="124"/>
        <v>87</v>
      </c>
      <c r="AX372">
        <f t="shared" ca="1" si="125"/>
        <v>87</v>
      </c>
    </row>
    <row r="373" spans="1:50" x14ac:dyDescent="0.3">
      <c r="A373" t="s">
        <v>508</v>
      </c>
      <c r="B373">
        <v>2</v>
      </c>
      <c r="C373" t="s">
        <v>3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73</v>
      </c>
      <c r="P373">
        <v>73</v>
      </c>
      <c r="Q373">
        <v>67</v>
      </c>
      <c r="R373">
        <v>66</v>
      </c>
      <c r="S373">
        <v>67</v>
      </c>
      <c r="T373">
        <f>INDEX(Sheet1!C$2:'Sheet1'!C$569,MATCH($A373,Sheet1!$B$2:'Sheet1'!$B$569,0))</f>
        <v>3</v>
      </c>
      <c r="U373">
        <f>INDEX(Sheet1!D$2:'Sheet1'!D$569,MATCH($A373,Sheet1!$B$2:'Sheet1'!$B$569,0))</f>
        <v>1411520</v>
      </c>
      <c r="V373">
        <f>INDEX(Sheet2!C$2:'Sheet2'!C$569,MATCH($A373,Sheet2!$A$2:'Sheet2'!$A$531,0))</f>
        <v>21</v>
      </c>
      <c r="W373">
        <f>INDEX(Sheet2!G$2:'Sheet2'!G$569,MATCH($A373,Sheet2!$A$2:'Sheet2'!$A$531,0))</f>
        <v>20.2</v>
      </c>
      <c r="X373">
        <f>INDEX(Sheet2!M$2:'Sheet2'!M$569,MATCH($A373,Sheet2!$A$2:'Sheet2'!$A$531,0))</f>
        <v>3</v>
      </c>
      <c r="Y373">
        <f>ROUND(INDEX(Sheet2!Q$2:'Sheet2'!Q$569,MATCH($A373,Sheet2!$A$2:'Sheet2'!$A$531,0)),0)-1</f>
        <v>57</v>
      </c>
      <c r="Z373">
        <f>ROUND(INDEX(Sheet2!K$2:'Sheet2'!K$569,MATCH($A373,Sheet2!$A$2:'Sheet2'!$A$531,0)),0)</f>
        <v>45</v>
      </c>
      <c r="AA373">
        <f t="shared" si="105"/>
        <v>75</v>
      </c>
      <c r="AB373">
        <f>ROUND(INDEX(Sheet2!H$2:'Sheet2'!H$569,MATCH($A373,Sheet2!$A$2:'Sheet2'!$A$531,0)),0)</f>
        <v>7</v>
      </c>
      <c r="AC373">
        <f t="shared" si="106"/>
        <v>61</v>
      </c>
      <c r="AD373">
        <f t="shared" si="107"/>
        <v>70</v>
      </c>
      <c r="AE373">
        <f t="shared" si="108"/>
        <v>76</v>
      </c>
      <c r="AF373">
        <f t="shared" si="109"/>
        <v>-3</v>
      </c>
      <c r="AG373">
        <f t="shared" si="120"/>
        <v>3</v>
      </c>
      <c r="AH373">
        <f t="shared" si="110"/>
        <v>3</v>
      </c>
      <c r="AI373">
        <f t="shared" si="111"/>
        <v>3</v>
      </c>
      <c r="AJ373">
        <f t="shared" si="112"/>
        <v>76</v>
      </c>
      <c r="AK373">
        <f t="shared" si="113"/>
        <v>70</v>
      </c>
      <c r="AL373">
        <f t="shared" ca="1" si="114"/>
        <v>73</v>
      </c>
      <c r="AM373">
        <f t="shared" ca="1" si="115"/>
        <v>0</v>
      </c>
      <c r="AN373">
        <f>ROUND(INDEX(Sheet2!T$2:'Sheet2'!T$569,MATCH($A373,Sheet2!$A$2:'Sheet2'!$A$531,0)),0)</f>
        <v>3</v>
      </c>
      <c r="AO373">
        <f t="shared" si="116"/>
        <v>54</v>
      </c>
      <c r="AP373">
        <f t="shared" si="117"/>
        <v>54</v>
      </c>
      <c r="AQ373">
        <f>INDEX(Sheet2!N$2:'Sheet2'!N$569,MATCH($A373,Sheet2!$A$2:'Sheet2'!$A$531,0))</f>
        <v>33.200000000000003</v>
      </c>
      <c r="AR373">
        <f t="shared" si="118"/>
        <v>66.400000000000006</v>
      </c>
      <c r="AS373">
        <f t="shared" si="121"/>
        <v>73.400000000000006</v>
      </c>
      <c r="AT373">
        <f t="shared" ca="1" si="119"/>
        <v>67</v>
      </c>
      <c r="AU373">
        <f t="shared" ca="1" si="122"/>
        <v>73</v>
      </c>
      <c r="AV373">
        <f t="shared" ca="1" si="123"/>
        <v>73</v>
      </c>
      <c r="AW373">
        <f t="shared" ca="1" si="124"/>
        <v>73</v>
      </c>
      <c r="AX373">
        <f t="shared" ca="1" si="125"/>
        <v>73</v>
      </c>
    </row>
    <row r="374" spans="1:50" x14ac:dyDescent="0.3">
      <c r="A374" t="s">
        <v>22</v>
      </c>
      <c r="B374">
        <v>3</v>
      </c>
      <c r="C374" t="s">
        <v>3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59</v>
      </c>
      <c r="R374">
        <v>81</v>
      </c>
      <c r="S374">
        <v>62</v>
      </c>
      <c r="T374">
        <f>INDEX(Sheet1!C$2:'Sheet1'!C$569,MATCH($A374,Sheet1!$B$2:'Sheet1'!$B$569,0))</f>
        <v>4</v>
      </c>
      <c r="U374">
        <f>INDEX(Sheet1!D$2:'Sheet1'!D$569,MATCH($A374,Sheet1!$B$2:'Sheet1'!$B$569,0))</f>
        <v>879570</v>
      </c>
      <c r="V374">
        <f>INDEX(Sheet2!C$2:'Sheet2'!C$569,MATCH($A374,Sheet2!$A$2:'Sheet2'!$A$531,0))</f>
        <v>21</v>
      </c>
      <c r="W374">
        <f>INDEX(Sheet2!G$2:'Sheet2'!G$569,MATCH($A374,Sheet2!$A$2:'Sheet2'!$A$531,0))</f>
        <v>17.5</v>
      </c>
      <c r="X374">
        <f>INDEX(Sheet2!M$2:'Sheet2'!M$569,MATCH($A374,Sheet2!$A$2:'Sheet2'!$A$531,0))</f>
        <v>2.8</v>
      </c>
      <c r="Y374">
        <f>ROUND(INDEX(Sheet2!Q$2:'Sheet2'!Q$569,MATCH($A374,Sheet2!$A$2:'Sheet2'!$A$531,0)),0)-1</f>
        <v>70</v>
      </c>
      <c r="Z374">
        <f>ROUND(INDEX(Sheet2!K$2:'Sheet2'!K$569,MATCH($A374,Sheet2!$A$2:'Sheet2'!$A$531,0)),0)</f>
        <v>40</v>
      </c>
      <c r="AA374">
        <f t="shared" si="105"/>
        <v>70</v>
      </c>
      <c r="AB374">
        <f>ROUND(INDEX(Sheet2!H$2:'Sheet2'!H$569,MATCH($A374,Sheet2!$A$2:'Sheet2'!$A$531,0)),0)</f>
        <v>6</v>
      </c>
      <c r="AC374">
        <f t="shared" si="106"/>
        <v>58</v>
      </c>
      <c r="AD374">
        <f t="shared" si="107"/>
        <v>67</v>
      </c>
      <c r="AE374">
        <f t="shared" si="108"/>
        <v>79</v>
      </c>
      <c r="AF374">
        <f t="shared" si="109"/>
        <v>-6</v>
      </c>
      <c r="AG374">
        <f t="shared" si="120"/>
        <v>0</v>
      </c>
      <c r="AH374">
        <f t="shared" si="110"/>
        <v>0</v>
      </c>
      <c r="AI374">
        <f t="shared" si="111"/>
        <v>0</v>
      </c>
      <c r="AJ374">
        <f t="shared" si="112"/>
        <v>73</v>
      </c>
      <c r="AK374">
        <f t="shared" si="113"/>
        <v>73</v>
      </c>
      <c r="AL374">
        <f t="shared" ca="1" si="114"/>
        <v>74</v>
      </c>
      <c r="AM374">
        <f t="shared" ca="1" si="115"/>
        <v>1</v>
      </c>
      <c r="AN374">
        <f>ROUND(INDEX(Sheet2!T$2:'Sheet2'!T$569,MATCH($A374,Sheet2!$A$2:'Sheet2'!$A$531,0)),0)</f>
        <v>4</v>
      </c>
      <c r="AO374">
        <f t="shared" si="116"/>
        <v>58</v>
      </c>
      <c r="AP374">
        <f t="shared" si="117"/>
        <v>58</v>
      </c>
      <c r="AQ374">
        <f>INDEX(Sheet2!N$2:'Sheet2'!N$569,MATCH($A374,Sheet2!$A$2:'Sheet2'!$A$531,0))</f>
        <v>34.4</v>
      </c>
      <c r="AR374">
        <f t="shared" si="118"/>
        <v>68.8</v>
      </c>
      <c r="AS374">
        <f t="shared" si="121"/>
        <v>75.8</v>
      </c>
      <c r="AT374">
        <f t="shared" ca="1" si="119"/>
        <v>59</v>
      </c>
      <c r="AU374">
        <f t="shared" ca="1" si="122"/>
        <v>76</v>
      </c>
      <c r="AV374">
        <f t="shared" ca="1" si="123"/>
        <v>76</v>
      </c>
      <c r="AW374">
        <f t="shared" ca="1" si="124"/>
        <v>76</v>
      </c>
      <c r="AX374">
        <f t="shared" ca="1" si="125"/>
        <v>76</v>
      </c>
    </row>
    <row r="375" spans="1:50" x14ac:dyDescent="0.3">
      <c r="A375" t="s">
        <v>86</v>
      </c>
      <c r="B375">
        <v>2</v>
      </c>
      <c r="C375" t="s">
        <v>3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81</v>
      </c>
      <c r="P375">
        <v>81</v>
      </c>
      <c r="Q375">
        <v>74</v>
      </c>
      <c r="R375">
        <v>68</v>
      </c>
      <c r="S375">
        <v>74</v>
      </c>
      <c r="T375" t="e">
        <f>INDEX(Sheet1!C$2:'Sheet1'!C$569,MATCH($A375,Sheet1!$B$2:'Sheet1'!$B$569,0))</f>
        <v>#N/A</v>
      </c>
      <c r="U375" t="e">
        <f>INDEX(Sheet1!D$2:'Sheet1'!D$569,MATCH($A375,Sheet1!$B$2:'Sheet1'!$B$569,0))</f>
        <v>#N/A</v>
      </c>
      <c r="V375">
        <f>INDEX(Sheet2!C$2:'Sheet2'!C$569,MATCH($A375,Sheet2!$A$2:'Sheet2'!$A$531,0))</f>
        <v>25</v>
      </c>
      <c r="W375">
        <f>INDEX(Sheet2!G$2:'Sheet2'!G$569,MATCH($A375,Sheet2!$A$2:'Sheet2'!$A$531,0))</f>
        <v>30.1</v>
      </c>
      <c r="X375">
        <f>INDEX(Sheet2!M$2:'Sheet2'!M$569,MATCH($A375,Sheet2!$A$2:'Sheet2'!$A$531,0))</f>
        <v>4.5999999999999996</v>
      </c>
      <c r="Y375">
        <f>ROUND(INDEX(Sheet2!Q$2:'Sheet2'!Q$569,MATCH($A375,Sheet2!$A$2:'Sheet2'!$A$531,0)),0)-1</f>
        <v>80</v>
      </c>
      <c r="Z375">
        <f>ROUND(INDEX(Sheet2!K$2:'Sheet2'!K$569,MATCH($A375,Sheet2!$A$2:'Sheet2'!$A$531,0)),0)</f>
        <v>47</v>
      </c>
      <c r="AA375">
        <f t="shared" si="105"/>
        <v>78</v>
      </c>
      <c r="AB375">
        <f>ROUND(INDEX(Sheet2!H$2:'Sheet2'!H$569,MATCH($A375,Sheet2!$A$2:'Sheet2'!$A$531,0)),0)</f>
        <v>14</v>
      </c>
      <c r="AC375">
        <f t="shared" si="106"/>
        <v>81</v>
      </c>
      <c r="AD375">
        <f t="shared" si="107"/>
        <v>80</v>
      </c>
      <c r="AE375">
        <f t="shared" si="108"/>
        <v>82</v>
      </c>
      <c r="AF375">
        <f t="shared" si="109"/>
        <v>-1</v>
      </c>
      <c r="AG375">
        <f t="shared" si="120"/>
        <v>5</v>
      </c>
      <c r="AH375">
        <f t="shared" si="110"/>
        <v>5</v>
      </c>
      <c r="AI375">
        <f t="shared" si="111"/>
        <v>5</v>
      </c>
      <c r="AJ375">
        <f t="shared" si="112"/>
        <v>86</v>
      </c>
      <c r="AK375">
        <f t="shared" si="113"/>
        <v>76</v>
      </c>
      <c r="AL375">
        <f t="shared" ca="1" si="114"/>
        <v>83.333333333333329</v>
      </c>
      <c r="AM375">
        <f t="shared" ca="1" si="115"/>
        <v>2.3333333333333286</v>
      </c>
      <c r="AN375">
        <f>ROUND(INDEX(Sheet2!T$2:'Sheet2'!T$569,MATCH($A375,Sheet2!$A$2:'Sheet2'!$A$531,0)),0)</f>
        <v>6</v>
      </c>
      <c r="AO375">
        <f t="shared" si="116"/>
        <v>67</v>
      </c>
      <c r="AP375">
        <f t="shared" si="117"/>
        <v>67</v>
      </c>
      <c r="AQ375">
        <f>INDEX(Sheet2!N$2:'Sheet2'!N$569,MATCH($A375,Sheet2!$A$2:'Sheet2'!$A$531,0))</f>
        <v>40.6</v>
      </c>
      <c r="AR375">
        <f t="shared" si="118"/>
        <v>81.2</v>
      </c>
      <c r="AS375">
        <f t="shared" si="121"/>
        <v>88.2</v>
      </c>
      <c r="AT375">
        <f t="shared" ca="1" si="119"/>
        <v>74</v>
      </c>
      <c r="AU375">
        <f t="shared" ca="1" si="122"/>
        <v>88</v>
      </c>
      <c r="AV375">
        <f t="shared" ca="1" si="123"/>
        <v>88</v>
      </c>
      <c r="AW375">
        <f t="shared" ca="1" si="124"/>
        <v>88</v>
      </c>
      <c r="AX375">
        <f t="shared" ca="1" si="125"/>
        <v>88</v>
      </c>
    </row>
    <row r="376" spans="1:50" x14ac:dyDescent="0.3">
      <c r="A376" t="s">
        <v>31</v>
      </c>
      <c r="B376">
        <v>1</v>
      </c>
      <c r="C376" t="s">
        <v>3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48</v>
      </c>
      <c r="S376">
        <v>66</v>
      </c>
      <c r="T376" t="e">
        <f>INDEX(Sheet1!C$2:'Sheet1'!C$569,MATCH($A376,Sheet1!$B$2:'Sheet1'!$B$569,0))</f>
        <v>#N/A</v>
      </c>
      <c r="U376" t="e">
        <f>INDEX(Sheet1!D$2:'Sheet1'!D$569,MATCH($A376,Sheet1!$B$2:'Sheet1'!$B$569,0))</f>
        <v>#N/A</v>
      </c>
      <c r="V376" t="e">
        <f>INDEX(Sheet2!C$2:'Sheet2'!C$569,MATCH($A376,Sheet2!$A$2:'Sheet2'!$A$531,0))</f>
        <v>#N/A</v>
      </c>
      <c r="W376" t="e">
        <f>INDEX(Sheet2!G$2:'Sheet2'!G$569,MATCH($A376,Sheet2!$A$2:'Sheet2'!$A$531,0))</f>
        <v>#N/A</v>
      </c>
      <c r="X376" t="e">
        <f>INDEX(Sheet2!M$2:'Sheet2'!M$569,MATCH($A376,Sheet2!$A$2:'Sheet2'!$A$531,0))</f>
        <v>#N/A</v>
      </c>
      <c r="Y376" t="e">
        <f>ROUND(INDEX(Sheet2!Q$2:'Sheet2'!Q$569,MATCH($A376,Sheet2!$A$2:'Sheet2'!$A$531,0)),0)-1</f>
        <v>#N/A</v>
      </c>
      <c r="Z376" t="e">
        <f>ROUND(INDEX(Sheet2!K$2:'Sheet2'!K$569,MATCH($A376,Sheet2!$A$2:'Sheet2'!$A$531,0)),0)</f>
        <v>#N/A</v>
      </c>
      <c r="AA376" t="e">
        <f t="shared" si="105"/>
        <v>#N/A</v>
      </c>
      <c r="AB376" t="e">
        <f>ROUND(INDEX(Sheet2!H$2:'Sheet2'!H$569,MATCH($A376,Sheet2!$A$2:'Sheet2'!$A$531,0)),0)</f>
        <v>#N/A</v>
      </c>
      <c r="AC376" t="e">
        <f t="shared" si="106"/>
        <v>#N/A</v>
      </c>
      <c r="AD376" t="e">
        <f t="shared" si="107"/>
        <v>#N/A</v>
      </c>
      <c r="AE376" t="e">
        <f t="shared" si="108"/>
        <v>#N/A</v>
      </c>
      <c r="AF376" t="e">
        <f t="shared" si="109"/>
        <v>#N/A</v>
      </c>
      <c r="AG376" t="e">
        <f t="shared" si="120"/>
        <v>#N/A</v>
      </c>
      <c r="AH376" t="e">
        <f t="shared" si="110"/>
        <v>#N/A</v>
      </c>
      <c r="AI376" t="e">
        <f t="shared" si="111"/>
        <v>#N/A</v>
      </c>
      <c r="AJ376" t="e">
        <f t="shared" si="112"/>
        <v>#N/A</v>
      </c>
      <c r="AK376" t="e">
        <f t="shared" si="113"/>
        <v>#N/A</v>
      </c>
      <c r="AL376" t="e">
        <f t="shared" ca="1" si="114"/>
        <v>#N/A</v>
      </c>
      <c r="AM376" t="e">
        <f t="shared" ca="1" si="115"/>
        <v>#N/A</v>
      </c>
      <c r="AN376" t="e">
        <f>ROUND(INDEX(Sheet2!T$2:'Sheet2'!T$569,MATCH($A376,Sheet2!$A$2:'Sheet2'!$A$531,0)),0)</f>
        <v>#N/A</v>
      </c>
      <c r="AO376" t="e">
        <f t="shared" si="116"/>
        <v>#N/A</v>
      </c>
      <c r="AP376" t="e">
        <f t="shared" si="117"/>
        <v>#N/A</v>
      </c>
      <c r="AQ376" t="e">
        <f>INDEX(Sheet2!N$2:'Sheet2'!N$569,MATCH($A376,Sheet2!$A$2:'Sheet2'!$A$531,0))</f>
        <v>#N/A</v>
      </c>
      <c r="AR376" t="e">
        <f t="shared" si="118"/>
        <v>#N/A</v>
      </c>
      <c r="AS376" t="e">
        <f t="shared" si="121"/>
        <v>#N/A</v>
      </c>
      <c r="AT376" t="e">
        <f t="shared" ca="1" si="119"/>
        <v>#N/A</v>
      </c>
      <c r="AU376" t="e">
        <f t="shared" ca="1" si="122"/>
        <v>#N/A</v>
      </c>
      <c r="AV376" t="e">
        <f t="shared" ca="1" si="123"/>
        <v>#N/A</v>
      </c>
      <c r="AW376">
        <f t="shared" ca="1" si="124"/>
        <v>66</v>
      </c>
      <c r="AX376">
        <f t="shared" ca="1" si="125"/>
        <v>66</v>
      </c>
    </row>
    <row r="377" spans="1:50" x14ac:dyDescent="0.3">
      <c r="A377" t="s">
        <v>208</v>
      </c>
      <c r="B377">
        <v>2</v>
      </c>
      <c r="C377" t="s">
        <v>3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69</v>
      </c>
      <c r="R377">
        <v>66</v>
      </c>
      <c r="S377">
        <v>69</v>
      </c>
      <c r="T377">
        <f>INDEX(Sheet1!C$2:'Sheet1'!C$569,MATCH($A377,Sheet1!$B$2:'Sheet1'!$B$569,0))</f>
        <v>3</v>
      </c>
      <c r="U377">
        <f>INDEX(Sheet1!D$2:'Sheet1'!D$569,MATCH($A377,Sheet1!$B$2:'Sheet1'!$B$569,0))</f>
        <v>6295921.333333333</v>
      </c>
      <c r="V377" t="e">
        <f>INDEX(Sheet2!C$2:'Sheet2'!C$569,MATCH($A377,Sheet2!$A$2:'Sheet2'!$A$531,0))</f>
        <v>#N/A</v>
      </c>
      <c r="W377" t="e">
        <f>INDEX(Sheet2!G$2:'Sheet2'!G$569,MATCH($A377,Sheet2!$A$2:'Sheet2'!$A$531,0))</f>
        <v>#N/A</v>
      </c>
      <c r="X377" t="e">
        <f>INDEX(Sheet2!M$2:'Sheet2'!M$569,MATCH($A377,Sheet2!$A$2:'Sheet2'!$A$531,0))</f>
        <v>#N/A</v>
      </c>
      <c r="Y377" t="e">
        <f>ROUND(INDEX(Sheet2!Q$2:'Sheet2'!Q$569,MATCH($A377,Sheet2!$A$2:'Sheet2'!$A$531,0)),0)-1</f>
        <v>#N/A</v>
      </c>
      <c r="Z377" t="e">
        <f>ROUND(INDEX(Sheet2!K$2:'Sheet2'!K$569,MATCH($A377,Sheet2!$A$2:'Sheet2'!$A$531,0)),0)</f>
        <v>#N/A</v>
      </c>
      <c r="AA377" t="e">
        <f t="shared" si="105"/>
        <v>#N/A</v>
      </c>
      <c r="AB377" t="e">
        <f>ROUND(INDEX(Sheet2!H$2:'Sheet2'!H$569,MATCH($A377,Sheet2!$A$2:'Sheet2'!$A$531,0)),0)</f>
        <v>#N/A</v>
      </c>
      <c r="AC377" t="e">
        <f t="shared" si="106"/>
        <v>#N/A</v>
      </c>
      <c r="AD377" t="e">
        <f t="shared" si="107"/>
        <v>#N/A</v>
      </c>
      <c r="AE377" t="e">
        <f t="shared" si="108"/>
        <v>#N/A</v>
      </c>
      <c r="AF377" t="e">
        <f t="shared" si="109"/>
        <v>#N/A</v>
      </c>
      <c r="AG377" t="e">
        <f t="shared" si="120"/>
        <v>#N/A</v>
      </c>
      <c r="AH377" t="e">
        <f t="shared" si="110"/>
        <v>#N/A</v>
      </c>
      <c r="AI377" t="e">
        <f t="shared" si="111"/>
        <v>#N/A</v>
      </c>
      <c r="AJ377" t="e">
        <f t="shared" si="112"/>
        <v>#N/A</v>
      </c>
      <c r="AK377" t="e">
        <f t="shared" si="113"/>
        <v>#N/A</v>
      </c>
      <c r="AL377" t="e">
        <f t="shared" ca="1" si="114"/>
        <v>#N/A</v>
      </c>
      <c r="AM377" t="e">
        <f t="shared" ca="1" si="115"/>
        <v>#N/A</v>
      </c>
      <c r="AN377" t="e">
        <f>ROUND(INDEX(Sheet2!T$2:'Sheet2'!T$569,MATCH($A377,Sheet2!$A$2:'Sheet2'!$A$531,0)),0)</f>
        <v>#N/A</v>
      </c>
      <c r="AO377" t="e">
        <f t="shared" si="116"/>
        <v>#N/A</v>
      </c>
      <c r="AP377" t="e">
        <f t="shared" si="117"/>
        <v>#N/A</v>
      </c>
      <c r="AQ377" t="e">
        <f>INDEX(Sheet2!N$2:'Sheet2'!N$569,MATCH($A377,Sheet2!$A$2:'Sheet2'!$A$531,0))</f>
        <v>#N/A</v>
      </c>
      <c r="AR377" t="e">
        <f t="shared" si="118"/>
        <v>#N/A</v>
      </c>
      <c r="AS377" t="e">
        <f t="shared" si="121"/>
        <v>#N/A</v>
      </c>
      <c r="AT377" t="e">
        <f t="shared" ca="1" si="119"/>
        <v>#N/A</v>
      </c>
      <c r="AU377" t="e">
        <f t="shared" ca="1" si="122"/>
        <v>#N/A</v>
      </c>
      <c r="AV377" t="e">
        <f t="shared" ca="1" si="123"/>
        <v>#N/A</v>
      </c>
      <c r="AW377">
        <f t="shared" ca="1" si="124"/>
        <v>75</v>
      </c>
      <c r="AX377">
        <f t="shared" ca="1" si="125"/>
        <v>75</v>
      </c>
    </row>
    <row r="378" spans="1:50" x14ac:dyDescent="0.3">
      <c r="A378" t="s">
        <v>505</v>
      </c>
      <c r="B378">
        <v>3</v>
      </c>
      <c r="C378" t="s">
        <v>3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85</v>
      </c>
      <c r="P378">
        <v>85</v>
      </c>
      <c r="Q378">
        <v>66</v>
      </c>
      <c r="R378">
        <v>87</v>
      </c>
      <c r="S378">
        <v>70</v>
      </c>
      <c r="T378">
        <f>INDEX(Sheet1!C$2:'Sheet1'!C$569,MATCH($A378,Sheet1!$B$2:'Sheet1'!$B$569,0))</f>
        <v>2</v>
      </c>
      <c r="U378">
        <f>INDEX(Sheet1!D$2:'Sheet1'!D$569,MATCH($A378,Sheet1!$B$2:'Sheet1'!$B$569,0))</f>
        <v>1948395</v>
      </c>
      <c r="V378">
        <f>INDEX(Sheet2!C$2:'Sheet2'!C$569,MATCH($A378,Sheet2!$A$2:'Sheet2'!$A$531,0))</f>
        <v>25</v>
      </c>
      <c r="W378">
        <f>INDEX(Sheet2!G$2:'Sheet2'!G$569,MATCH($A378,Sheet2!$A$2:'Sheet2'!$A$531,0))</f>
        <v>31.8</v>
      </c>
      <c r="X378">
        <f>INDEX(Sheet2!M$2:'Sheet2'!M$569,MATCH($A378,Sheet2!$A$2:'Sheet2'!$A$531,0))</f>
        <v>2.7</v>
      </c>
      <c r="Y378">
        <f>ROUND(INDEX(Sheet2!Q$2:'Sheet2'!Q$569,MATCH($A378,Sheet2!$A$2:'Sheet2'!$A$531,0)),0)-1</f>
        <v>78</v>
      </c>
      <c r="Z378">
        <f>ROUND(INDEX(Sheet2!K$2:'Sheet2'!K$569,MATCH($A378,Sheet2!$A$2:'Sheet2'!$A$531,0)),0)</f>
        <v>55</v>
      </c>
      <c r="AA378">
        <f t="shared" si="105"/>
        <v>87</v>
      </c>
      <c r="AB378">
        <f>ROUND(INDEX(Sheet2!H$2:'Sheet2'!H$569,MATCH($A378,Sheet2!$A$2:'Sheet2'!$A$531,0)),0)</f>
        <v>17</v>
      </c>
      <c r="AC378">
        <f t="shared" si="106"/>
        <v>90</v>
      </c>
      <c r="AD378">
        <f t="shared" si="107"/>
        <v>87</v>
      </c>
      <c r="AE378">
        <f t="shared" si="108"/>
        <v>83</v>
      </c>
      <c r="AF378">
        <f t="shared" si="109"/>
        <v>2</v>
      </c>
      <c r="AG378">
        <f t="shared" si="120"/>
        <v>8</v>
      </c>
      <c r="AH378">
        <f t="shared" si="110"/>
        <v>8</v>
      </c>
      <c r="AI378">
        <f t="shared" si="111"/>
        <v>8</v>
      </c>
      <c r="AJ378">
        <f t="shared" si="112"/>
        <v>93</v>
      </c>
      <c r="AK378">
        <f t="shared" si="113"/>
        <v>77</v>
      </c>
      <c r="AL378">
        <f t="shared" ca="1" si="114"/>
        <v>83.666666666666671</v>
      </c>
      <c r="AM378">
        <f t="shared" ca="1" si="115"/>
        <v>-1.3333333333333286</v>
      </c>
      <c r="AN378">
        <f>ROUND(INDEX(Sheet2!T$2:'Sheet2'!T$569,MATCH($A378,Sheet2!$A$2:'Sheet2'!$A$531,0)),0)</f>
        <v>7</v>
      </c>
      <c r="AO378">
        <f t="shared" si="116"/>
        <v>72</v>
      </c>
      <c r="AP378">
        <f t="shared" si="117"/>
        <v>72</v>
      </c>
      <c r="AQ378">
        <f>INDEX(Sheet2!N$2:'Sheet2'!N$569,MATCH($A378,Sheet2!$A$2:'Sheet2'!$A$531,0))</f>
        <v>36.9</v>
      </c>
      <c r="AR378">
        <f t="shared" si="118"/>
        <v>73.8</v>
      </c>
      <c r="AS378">
        <f t="shared" si="121"/>
        <v>80.8</v>
      </c>
      <c r="AT378">
        <f t="shared" ca="1" si="119"/>
        <v>66</v>
      </c>
      <c r="AU378">
        <f t="shared" ca="1" si="122"/>
        <v>81</v>
      </c>
      <c r="AV378">
        <f t="shared" ca="1" si="123"/>
        <v>81</v>
      </c>
      <c r="AW378">
        <f t="shared" ca="1" si="124"/>
        <v>81</v>
      </c>
      <c r="AX378">
        <f t="shared" ca="1" si="125"/>
        <v>81</v>
      </c>
    </row>
    <row r="379" spans="1:50" x14ac:dyDescent="0.3">
      <c r="A379" t="s">
        <v>308</v>
      </c>
      <c r="B379">
        <v>1</v>
      </c>
      <c r="C379" t="s">
        <v>3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74</v>
      </c>
      <c r="P379">
        <v>74</v>
      </c>
      <c r="Q379">
        <v>74</v>
      </c>
      <c r="R379">
        <v>51</v>
      </c>
      <c r="S379">
        <v>74</v>
      </c>
      <c r="T379">
        <f>INDEX(Sheet1!C$2:'Sheet1'!C$569,MATCH($A379,Sheet1!$B$2:'Sheet1'!$B$569,0))</f>
        <v>2</v>
      </c>
      <c r="U379">
        <f>INDEX(Sheet1!D$2:'Sheet1'!D$569,MATCH($A379,Sheet1!$B$2:'Sheet1'!$B$569,0))</f>
        <v>820500</v>
      </c>
      <c r="V379">
        <f>INDEX(Sheet2!C$2:'Sheet2'!C$569,MATCH($A379,Sheet2!$A$2:'Sheet2'!$A$531,0))</f>
        <v>26</v>
      </c>
      <c r="W379">
        <f>INDEX(Sheet2!G$2:'Sheet2'!G$569,MATCH($A379,Sheet2!$A$2:'Sheet2'!$A$531,0))</f>
        <v>20.7</v>
      </c>
      <c r="X379">
        <f>INDEX(Sheet2!M$2:'Sheet2'!M$569,MATCH($A379,Sheet2!$A$2:'Sheet2'!$A$531,0))</f>
        <v>3.3</v>
      </c>
      <c r="Y379">
        <f>ROUND(INDEX(Sheet2!Q$2:'Sheet2'!Q$569,MATCH($A379,Sheet2!$A$2:'Sheet2'!$A$531,0)),0)-1</f>
        <v>72</v>
      </c>
      <c r="Z379">
        <f>ROUND(INDEX(Sheet2!K$2:'Sheet2'!K$569,MATCH($A379,Sheet2!$A$2:'Sheet2'!$A$531,0)),0)</f>
        <v>47</v>
      </c>
      <c r="AA379">
        <f t="shared" si="105"/>
        <v>78</v>
      </c>
      <c r="AB379">
        <f>ROUND(INDEX(Sheet2!H$2:'Sheet2'!H$569,MATCH($A379,Sheet2!$A$2:'Sheet2'!$A$531,0)),0)</f>
        <v>7</v>
      </c>
      <c r="AC379">
        <f t="shared" si="106"/>
        <v>61</v>
      </c>
      <c r="AD379">
        <f t="shared" si="107"/>
        <v>71</v>
      </c>
      <c r="AE379">
        <f t="shared" si="108"/>
        <v>77</v>
      </c>
      <c r="AF379">
        <f t="shared" si="109"/>
        <v>-3</v>
      </c>
      <c r="AG379">
        <f t="shared" si="120"/>
        <v>3</v>
      </c>
      <c r="AH379">
        <f t="shared" si="110"/>
        <v>3</v>
      </c>
      <c r="AI379">
        <f t="shared" si="111"/>
        <v>3</v>
      </c>
      <c r="AJ379">
        <f t="shared" si="112"/>
        <v>77</v>
      </c>
      <c r="AK379">
        <f t="shared" si="113"/>
        <v>71</v>
      </c>
      <c r="AL379">
        <f t="shared" ca="1" si="114"/>
        <v>73.666666666666671</v>
      </c>
      <c r="AM379">
        <f t="shared" ca="1" si="115"/>
        <v>-0.3333333333333286</v>
      </c>
      <c r="AN379">
        <f>ROUND(INDEX(Sheet2!T$2:'Sheet2'!T$569,MATCH($A379,Sheet2!$A$2:'Sheet2'!$A$531,0)),0)</f>
        <v>4</v>
      </c>
      <c r="AO379">
        <f t="shared" si="116"/>
        <v>58</v>
      </c>
      <c r="AP379">
        <f t="shared" si="117"/>
        <v>58</v>
      </c>
      <c r="AQ379">
        <f>INDEX(Sheet2!N$2:'Sheet2'!N$569,MATCH($A379,Sheet2!$A$2:'Sheet2'!$A$531,0))</f>
        <v>33</v>
      </c>
      <c r="AR379">
        <f t="shared" si="118"/>
        <v>66</v>
      </c>
      <c r="AS379">
        <f t="shared" si="121"/>
        <v>73</v>
      </c>
      <c r="AT379">
        <f t="shared" ca="1" si="119"/>
        <v>74</v>
      </c>
      <c r="AU379">
        <f t="shared" ca="1" si="122"/>
        <v>73</v>
      </c>
      <c r="AV379">
        <f t="shared" ca="1" si="123"/>
        <v>73</v>
      </c>
      <c r="AW379">
        <f t="shared" ca="1" si="124"/>
        <v>73</v>
      </c>
      <c r="AX379">
        <f t="shared" ca="1" si="125"/>
        <v>73</v>
      </c>
    </row>
    <row r="380" spans="1:50" x14ac:dyDescent="0.3">
      <c r="A380" t="s">
        <v>229</v>
      </c>
      <c r="B380">
        <v>0</v>
      </c>
      <c r="C380" t="s">
        <v>3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77</v>
      </c>
      <c r="R380">
        <v>52</v>
      </c>
      <c r="S380">
        <v>77</v>
      </c>
      <c r="T380">
        <f>INDEX(Sheet1!C$2:'Sheet1'!C$569,MATCH($A380,Sheet1!$B$2:'Sheet1'!$B$569,0))</f>
        <v>1</v>
      </c>
      <c r="U380">
        <f>INDEX(Sheet1!D$2:'Sheet1'!D$569,MATCH($A380,Sheet1!$B$2:'Sheet1'!$B$569,0))</f>
        <v>5027028</v>
      </c>
      <c r="V380">
        <f>INDEX(Sheet2!C$2:'Sheet2'!C$569,MATCH($A380,Sheet2!$A$2:'Sheet2'!$A$531,0))</f>
        <v>30</v>
      </c>
      <c r="W380">
        <f>INDEX(Sheet2!G$2:'Sheet2'!G$569,MATCH($A380,Sheet2!$A$2:'Sheet2'!$A$531,0))</f>
        <v>27.4</v>
      </c>
      <c r="X380">
        <f>INDEX(Sheet2!M$2:'Sheet2'!M$569,MATCH($A380,Sheet2!$A$2:'Sheet2'!$A$531,0))</f>
        <v>3.6</v>
      </c>
      <c r="Y380">
        <f>ROUND(INDEX(Sheet2!Q$2:'Sheet2'!Q$569,MATCH($A380,Sheet2!$A$2:'Sheet2'!$A$531,0)),0)-1</f>
        <v>77</v>
      </c>
      <c r="Z380">
        <f>ROUND(INDEX(Sheet2!K$2:'Sheet2'!K$569,MATCH($A380,Sheet2!$A$2:'Sheet2'!$A$531,0)),0)</f>
        <v>41</v>
      </c>
      <c r="AA380">
        <f t="shared" si="105"/>
        <v>71</v>
      </c>
      <c r="AB380">
        <f>ROUND(INDEX(Sheet2!H$2:'Sheet2'!H$569,MATCH($A380,Sheet2!$A$2:'Sheet2'!$A$531,0)),0)</f>
        <v>8</v>
      </c>
      <c r="AC380">
        <f t="shared" si="106"/>
        <v>64</v>
      </c>
      <c r="AD380">
        <f t="shared" si="107"/>
        <v>71</v>
      </c>
      <c r="AE380">
        <f t="shared" si="108"/>
        <v>83</v>
      </c>
      <c r="AF380">
        <f t="shared" si="109"/>
        <v>-6</v>
      </c>
      <c r="AG380">
        <f t="shared" si="120"/>
        <v>0</v>
      </c>
      <c r="AH380">
        <f t="shared" si="110"/>
        <v>0</v>
      </c>
      <c r="AI380">
        <f t="shared" si="111"/>
        <v>0</v>
      </c>
      <c r="AJ380">
        <f t="shared" si="112"/>
        <v>77</v>
      </c>
      <c r="AK380">
        <f t="shared" si="113"/>
        <v>77</v>
      </c>
      <c r="AL380">
        <f t="shared" ca="1" si="114"/>
        <v>80</v>
      </c>
      <c r="AM380">
        <f t="shared" ca="1" si="115"/>
        <v>3</v>
      </c>
      <c r="AN380">
        <f>ROUND(INDEX(Sheet2!T$2:'Sheet2'!T$569,MATCH($A380,Sheet2!$A$2:'Sheet2'!$A$531,0)),0)</f>
        <v>5</v>
      </c>
      <c r="AO380">
        <f t="shared" si="116"/>
        <v>63</v>
      </c>
      <c r="AP380">
        <f t="shared" si="117"/>
        <v>63</v>
      </c>
      <c r="AQ380">
        <f>INDEX(Sheet2!N$2:'Sheet2'!N$569,MATCH($A380,Sheet2!$A$2:'Sheet2'!$A$531,0))</f>
        <v>39.700000000000003</v>
      </c>
      <c r="AR380">
        <f t="shared" si="118"/>
        <v>79.400000000000006</v>
      </c>
      <c r="AS380">
        <f t="shared" si="121"/>
        <v>86.4</v>
      </c>
      <c r="AT380">
        <f t="shared" ca="1" si="119"/>
        <v>77</v>
      </c>
      <c r="AU380">
        <f t="shared" ca="1" si="122"/>
        <v>86</v>
      </c>
      <c r="AV380">
        <f t="shared" ca="1" si="123"/>
        <v>86</v>
      </c>
      <c r="AW380">
        <f t="shared" ca="1" si="124"/>
        <v>86</v>
      </c>
      <c r="AX380">
        <f t="shared" ca="1" si="125"/>
        <v>86</v>
      </c>
    </row>
    <row r="381" spans="1:50" x14ac:dyDescent="0.3">
      <c r="A381" t="s">
        <v>504</v>
      </c>
      <c r="B381">
        <v>1</v>
      </c>
      <c r="C381" t="s">
        <v>3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71</v>
      </c>
      <c r="P381">
        <v>71</v>
      </c>
      <c r="Q381">
        <v>71</v>
      </c>
      <c r="R381">
        <v>50</v>
      </c>
      <c r="S381">
        <v>71</v>
      </c>
      <c r="T381">
        <f>INDEX(Sheet1!C$2:'Sheet1'!C$569,MATCH($A381,Sheet1!$B$2:'Sheet1'!$B$569,0))</f>
        <v>1</v>
      </c>
      <c r="U381">
        <f>INDEX(Sheet1!D$2:'Sheet1'!D$569,MATCH($A381,Sheet1!$B$2:'Sheet1'!$B$569,0))</f>
        <v>786000</v>
      </c>
      <c r="V381">
        <f>INDEX(Sheet2!C$2:'Sheet2'!C$569,MATCH($A381,Sheet2!$A$2:'Sheet2'!$A$531,0))</f>
        <v>23</v>
      </c>
      <c r="W381">
        <f>INDEX(Sheet2!G$2:'Sheet2'!G$569,MATCH($A381,Sheet2!$A$2:'Sheet2'!$A$531,0))</f>
        <v>13.7</v>
      </c>
      <c r="X381">
        <f>INDEX(Sheet2!M$2:'Sheet2'!M$569,MATCH($A381,Sheet2!$A$2:'Sheet2'!$A$531,0))</f>
        <v>1</v>
      </c>
      <c r="Y381">
        <f>ROUND(INDEX(Sheet2!Q$2:'Sheet2'!Q$569,MATCH($A381,Sheet2!$A$2:'Sheet2'!$A$531,0)),0)-1</f>
        <v>86</v>
      </c>
      <c r="Z381">
        <f>ROUND(INDEX(Sheet2!K$2:'Sheet2'!K$569,MATCH($A381,Sheet2!$A$2:'Sheet2'!$A$531,0)),0)</f>
        <v>41</v>
      </c>
      <c r="AA381">
        <f t="shared" si="105"/>
        <v>71</v>
      </c>
      <c r="AB381">
        <f>ROUND(INDEX(Sheet2!H$2:'Sheet2'!H$569,MATCH($A381,Sheet2!$A$2:'Sheet2'!$A$531,0)),0)</f>
        <v>3</v>
      </c>
      <c r="AC381">
        <f t="shared" si="106"/>
        <v>49</v>
      </c>
      <c r="AD381">
        <f t="shared" si="107"/>
        <v>64</v>
      </c>
      <c r="AE381">
        <f t="shared" si="108"/>
        <v>78</v>
      </c>
      <c r="AF381">
        <f t="shared" si="109"/>
        <v>-7</v>
      </c>
      <c r="AG381">
        <f t="shared" si="120"/>
        <v>-1</v>
      </c>
      <c r="AH381">
        <f t="shared" si="110"/>
        <v>-1</v>
      </c>
      <c r="AI381">
        <f t="shared" si="111"/>
        <v>-1</v>
      </c>
      <c r="AJ381">
        <f t="shared" si="112"/>
        <v>70</v>
      </c>
      <c r="AK381">
        <f t="shared" si="113"/>
        <v>72</v>
      </c>
      <c r="AL381">
        <f t="shared" ca="1" si="114"/>
        <v>71</v>
      </c>
      <c r="AM381">
        <f t="shared" ca="1" si="115"/>
        <v>0</v>
      </c>
      <c r="AN381">
        <f>ROUND(INDEX(Sheet2!T$2:'Sheet2'!T$569,MATCH($A381,Sheet2!$A$2:'Sheet2'!$A$531,0)),0)</f>
        <v>2</v>
      </c>
      <c r="AO381">
        <f t="shared" si="116"/>
        <v>49</v>
      </c>
      <c r="AP381">
        <f t="shared" si="117"/>
        <v>49</v>
      </c>
      <c r="AQ381">
        <f>INDEX(Sheet2!N$2:'Sheet2'!N$569,MATCH($A381,Sheet2!$A$2:'Sheet2'!$A$531,0))</f>
        <v>32.1</v>
      </c>
      <c r="AR381">
        <f t="shared" si="118"/>
        <v>64.2</v>
      </c>
      <c r="AS381">
        <f t="shared" si="121"/>
        <v>71.2</v>
      </c>
      <c r="AT381">
        <f t="shared" ca="1" si="119"/>
        <v>71</v>
      </c>
      <c r="AU381">
        <f t="shared" ca="1" si="122"/>
        <v>71</v>
      </c>
      <c r="AV381">
        <f t="shared" ca="1" si="123"/>
        <v>71</v>
      </c>
      <c r="AW381">
        <f t="shared" ca="1" si="124"/>
        <v>71</v>
      </c>
      <c r="AX381">
        <f t="shared" ca="1" si="125"/>
        <v>71</v>
      </c>
    </row>
    <row r="382" spans="1:50" x14ac:dyDescent="0.3">
      <c r="A382" t="s">
        <v>376</v>
      </c>
      <c r="B382">
        <v>3</v>
      </c>
      <c r="C382" t="s">
        <v>3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72</v>
      </c>
      <c r="P382">
        <v>72</v>
      </c>
      <c r="Q382">
        <v>58</v>
      </c>
      <c r="R382">
        <v>81</v>
      </c>
      <c r="S382">
        <v>61</v>
      </c>
      <c r="T382">
        <f>INDEX(Sheet1!C$2:'Sheet1'!C$569,MATCH($A382,Sheet1!$B$2:'Sheet1'!$B$569,0))</f>
        <v>2</v>
      </c>
      <c r="U382">
        <f>INDEX(Sheet1!D$2:'Sheet1'!D$569,MATCH($A382,Sheet1!$B$2:'Sheet1'!$B$569,0))</f>
        <v>2725800</v>
      </c>
      <c r="V382">
        <f>INDEX(Sheet2!C$2:'Sheet2'!C$569,MATCH($A382,Sheet2!$A$2:'Sheet2'!$A$531,0))</f>
        <v>30</v>
      </c>
      <c r="W382">
        <f>INDEX(Sheet2!G$2:'Sheet2'!G$569,MATCH($A382,Sheet2!$A$2:'Sheet2'!$A$531,0))</f>
        <v>13.7</v>
      </c>
      <c r="X382">
        <f>INDEX(Sheet2!M$2:'Sheet2'!M$569,MATCH($A382,Sheet2!$A$2:'Sheet2'!$A$531,0))</f>
        <v>2.2000000000000002</v>
      </c>
      <c r="Y382">
        <f>ROUND(INDEX(Sheet2!Q$2:'Sheet2'!Q$569,MATCH($A382,Sheet2!$A$2:'Sheet2'!$A$531,0)),0)-1</f>
        <v>62</v>
      </c>
      <c r="Z382">
        <f>ROUND(INDEX(Sheet2!K$2:'Sheet2'!K$569,MATCH($A382,Sheet2!$A$2:'Sheet2'!$A$531,0)),0)</f>
        <v>37</v>
      </c>
      <c r="AA382">
        <f t="shared" si="105"/>
        <v>66</v>
      </c>
      <c r="AB382">
        <f>ROUND(INDEX(Sheet2!H$2:'Sheet2'!H$569,MATCH($A382,Sheet2!$A$2:'Sheet2'!$A$531,0)),0)</f>
        <v>4</v>
      </c>
      <c r="AC382">
        <f t="shared" si="106"/>
        <v>52</v>
      </c>
      <c r="AD382">
        <f t="shared" si="107"/>
        <v>63</v>
      </c>
      <c r="AE382">
        <f t="shared" si="108"/>
        <v>81</v>
      </c>
      <c r="AF382">
        <f t="shared" si="109"/>
        <v>-9</v>
      </c>
      <c r="AG382">
        <f t="shared" si="120"/>
        <v>-3</v>
      </c>
      <c r="AH382">
        <f t="shared" si="110"/>
        <v>-3</v>
      </c>
      <c r="AI382">
        <f t="shared" si="111"/>
        <v>-3</v>
      </c>
      <c r="AJ382">
        <f t="shared" si="112"/>
        <v>69</v>
      </c>
      <c r="AK382">
        <f t="shared" si="113"/>
        <v>75</v>
      </c>
      <c r="AL382">
        <f t="shared" ca="1" si="114"/>
        <v>72.666666666666671</v>
      </c>
      <c r="AM382">
        <f t="shared" ca="1" si="115"/>
        <v>0.6666666666666714</v>
      </c>
      <c r="AN382">
        <f>ROUND(INDEX(Sheet2!T$2:'Sheet2'!T$569,MATCH($A382,Sheet2!$A$2:'Sheet2'!$A$531,0)),0)</f>
        <v>2</v>
      </c>
      <c r="AO382">
        <f t="shared" si="116"/>
        <v>49</v>
      </c>
      <c r="AP382">
        <f t="shared" si="117"/>
        <v>49</v>
      </c>
      <c r="AQ382">
        <f>INDEX(Sheet2!N$2:'Sheet2'!N$569,MATCH($A382,Sheet2!$A$2:'Sheet2'!$A$531,0))</f>
        <v>33.6</v>
      </c>
      <c r="AR382">
        <f t="shared" si="118"/>
        <v>67.2</v>
      </c>
      <c r="AS382">
        <f t="shared" si="121"/>
        <v>74.2</v>
      </c>
      <c r="AT382">
        <f t="shared" ca="1" si="119"/>
        <v>58</v>
      </c>
      <c r="AU382">
        <f t="shared" ca="1" si="122"/>
        <v>74</v>
      </c>
      <c r="AV382">
        <f t="shared" ca="1" si="123"/>
        <v>74</v>
      </c>
      <c r="AW382">
        <f t="shared" ca="1" si="124"/>
        <v>74</v>
      </c>
      <c r="AX382">
        <f t="shared" ca="1" si="125"/>
        <v>74</v>
      </c>
    </row>
    <row r="383" spans="1:50" x14ac:dyDescent="0.3">
      <c r="A383" t="s">
        <v>477</v>
      </c>
      <c r="B383">
        <v>0</v>
      </c>
      <c r="C383" t="s">
        <v>3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75</v>
      </c>
      <c r="P383">
        <v>75</v>
      </c>
      <c r="Q383">
        <v>75</v>
      </c>
      <c r="R383">
        <v>51</v>
      </c>
      <c r="S383">
        <v>75</v>
      </c>
      <c r="T383">
        <f>INDEX(Sheet1!C$2:'Sheet1'!C$569,MATCH($A383,Sheet1!$B$2:'Sheet1'!$B$569,0))</f>
        <v>3</v>
      </c>
      <c r="U383">
        <f>INDEX(Sheet1!D$2:'Sheet1'!D$569,MATCH($A383,Sheet1!$B$2:'Sheet1'!$B$569,0))</f>
        <v>12428571.333333334</v>
      </c>
      <c r="V383">
        <f>INDEX(Sheet2!C$2:'Sheet2'!C$569,MATCH($A383,Sheet2!$A$2:'Sheet2'!$A$531,0))</f>
        <v>30</v>
      </c>
      <c r="W383">
        <f>INDEX(Sheet2!G$2:'Sheet2'!G$569,MATCH($A383,Sheet2!$A$2:'Sheet2'!$A$531,0))</f>
        <v>23.3</v>
      </c>
      <c r="X383">
        <f>INDEX(Sheet2!M$2:'Sheet2'!M$569,MATCH($A383,Sheet2!$A$2:'Sheet2'!$A$531,0))</f>
        <v>4.9000000000000004</v>
      </c>
      <c r="Y383">
        <f>ROUND(INDEX(Sheet2!Q$2:'Sheet2'!Q$569,MATCH($A383,Sheet2!$A$2:'Sheet2'!$A$531,0)),0)-1</f>
        <v>84</v>
      </c>
      <c r="Z383">
        <f>ROUND(INDEX(Sheet2!K$2:'Sheet2'!K$569,MATCH($A383,Sheet2!$A$2:'Sheet2'!$A$531,0)),0)</f>
        <v>43</v>
      </c>
      <c r="AA383">
        <f t="shared" si="105"/>
        <v>73</v>
      </c>
      <c r="AB383">
        <f>ROUND(INDEX(Sheet2!H$2:'Sheet2'!H$569,MATCH($A383,Sheet2!$A$2:'Sheet2'!$A$531,0)),0)</f>
        <v>10</v>
      </c>
      <c r="AC383">
        <f t="shared" si="106"/>
        <v>70</v>
      </c>
      <c r="AD383">
        <f t="shared" si="107"/>
        <v>73</v>
      </c>
      <c r="AE383">
        <f t="shared" si="108"/>
        <v>77</v>
      </c>
      <c r="AF383">
        <f t="shared" si="109"/>
        <v>-2</v>
      </c>
      <c r="AG383">
        <f t="shared" si="120"/>
        <v>4</v>
      </c>
      <c r="AH383">
        <f t="shared" si="110"/>
        <v>4</v>
      </c>
      <c r="AI383">
        <f t="shared" si="111"/>
        <v>4</v>
      </c>
      <c r="AJ383">
        <f t="shared" si="112"/>
        <v>79</v>
      </c>
      <c r="AK383">
        <f t="shared" si="113"/>
        <v>71</v>
      </c>
      <c r="AL383">
        <f t="shared" ca="1" si="114"/>
        <v>78.666666666666671</v>
      </c>
      <c r="AM383">
        <f t="shared" ca="1" si="115"/>
        <v>3.6666666666666714</v>
      </c>
      <c r="AN383">
        <f>ROUND(INDEX(Sheet2!T$2:'Sheet2'!T$569,MATCH($A383,Sheet2!$A$2:'Sheet2'!$A$531,0)),0)</f>
        <v>2</v>
      </c>
      <c r="AO383">
        <f t="shared" si="116"/>
        <v>49</v>
      </c>
      <c r="AP383">
        <f t="shared" si="117"/>
        <v>49</v>
      </c>
      <c r="AQ383">
        <f>INDEX(Sheet2!N$2:'Sheet2'!N$569,MATCH($A383,Sheet2!$A$2:'Sheet2'!$A$531,0))</f>
        <v>39.4</v>
      </c>
      <c r="AR383">
        <f t="shared" si="118"/>
        <v>78.8</v>
      </c>
      <c r="AS383">
        <f t="shared" si="121"/>
        <v>85.8</v>
      </c>
      <c r="AT383">
        <f t="shared" ca="1" si="119"/>
        <v>75</v>
      </c>
      <c r="AU383">
        <f t="shared" ca="1" si="122"/>
        <v>86</v>
      </c>
      <c r="AV383">
        <f t="shared" ca="1" si="123"/>
        <v>86</v>
      </c>
      <c r="AW383">
        <f t="shared" ca="1" si="124"/>
        <v>86</v>
      </c>
      <c r="AX383">
        <f t="shared" ca="1" si="125"/>
        <v>86</v>
      </c>
    </row>
    <row r="384" spans="1:50" x14ac:dyDescent="0.3">
      <c r="A384" t="s">
        <v>311</v>
      </c>
      <c r="B384">
        <v>4</v>
      </c>
      <c r="C384" t="s">
        <v>3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76</v>
      </c>
      <c r="P384">
        <v>76</v>
      </c>
      <c r="Q384">
        <v>58</v>
      </c>
      <c r="R384">
        <v>87</v>
      </c>
      <c r="S384">
        <v>61</v>
      </c>
      <c r="T384">
        <f>INDEX(Sheet1!C$2:'Sheet1'!C$569,MATCH($A384,Sheet1!$B$2:'Sheet1'!$B$569,0))</f>
        <v>2</v>
      </c>
      <c r="U384">
        <f>INDEX(Sheet1!D$2:'Sheet1'!D$569,MATCH($A384,Sheet1!$B$2:'Sheet1'!$B$569,0))</f>
        <v>10100000</v>
      </c>
      <c r="V384">
        <f>INDEX(Sheet2!C$2:'Sheet2'!C$569,MATCH($A384,Sheet2!$A$2:'Sheet2'!$A$531,0))</f>
        <v>38</v>
      </c>
      <c r="W384">
        <f>INDEX(Sheet2!G$2:'Sheet2'!G$569,MATCH($A384,Sheet2!$A$2:'Sheet2'!$A$531,0))</f>
        <v>12</v>
      </c>
      <c r="X384">
        <f>INDEX(Sheet2!M$2:'Sheet2'!M$569,MATCH($A384,Sheet2!$A$2:'Sheet2'!$A$531,0))</f>
        <v>0.4</v>
      </c>
      <c r="Y384">
        <f>ROUND(INDEX(Sheet2!Q$2:'Sheet2'!Q$569,MATCH($A384,Sheet2!$A$2:'Sheet2'!$A$531,0)),0)-1</f>
        <v>69</v>
      </c>
      <c r="Z384">
        <f>ROUND(INDEX(Sheet2!K$2:'Sheet2'!K$569,MATCH($A384,Sheet2!$A$2:'Sheet2'!$A$531,0)),0)</f>
        <v>45</v>
      </c>
      <c r="AA384">
        <f t="shared" si="105"/>
        <v>75</v>
      </c>
      <c r="AB384">
        <f>ROUND(INDEX(Sheet2!H$2:'Sheet2'!H$569,MATCH($A384,Sheet2!$A$2:'Sheet2'!$A$531,0)),0)</f>
        <v>4</v>
      </c>
      <c r="AC384">
        <f t="shared" si="106"/>
        <v>52</v>
      </c>
      <c r="AD384">
        <f t="shared" si="107"/>
        <v>68</v>
      </c>
      <c r="AE384">
        <f t="shared" si="108"/>
        <v>84</v>
      </c>
      <c r="AF384">
        <f t="shared" si="109"/>
        <v>-8</v>
      </c>
      <c r="AG384">
        <f t="shared" si="120"/>
        <v>-2</v>
      </c>
      <c r="AH384">
        <f t="shared" si="110"/>
        <v>-2</v>
      </c>
      <c r="AI384">
        <f t="shared" si="111"/>
        <v>-2</v>
      </c>
      <c r="AJ384">
        <f t="shared" si="112"/>
        <v>74</v>
      </c>
      <c r="AK384">
        <f t="shared" si="113"/>
        <v>78</v>
      </c>
      <c r="AL384">
        <f t="shared" ca="1" si="114"/>
        <v>65.333333333333329</v>
      </c>
      <c r="AM384">
        <f t="shared" ca="1" si="115"/>
        <v>-10.666666666666671</v>
      </c>
      <c r="AN384">
        <f>ROUND(INDEX(Sheet2!T$2:'Sheet2'!T$569,MATCH($A384,Sheet2!$A$2:'Sheet2'!$A$531,0)),0)</f>
        <v>5</v>
      </c>
      <c r="AO384">
        <f t="shared" si="116"/>
        <v>63</v>
      </c>
      <c r="AP384">
        <f t="shared" si="117"/>
        <v>63</v>
      </c>
      <c r="AQ384">
        <f>INDEX(Sheet2!N$2:'Sheet2'!N$569,MATCH($A384,Sheet2!$A$2:'Sheet2'!$A$531,0))</f>
        <v>46.2</v>
      </c>
      <c r="AR384">
        <f t="shared" si="118"/>
        <v>92.4</v>
      </c>
      <c r="AS384">
        <f t="shared" si="121"/>
        <v>99.4</v>
      </c>
      <c r="AT384">
        <f t="shared" ca="1" si="119"/>
        <v>41</v>
      </c>
      <c r="AU384">
        <f t="shared" ca="1" si="122"/>
        <v>44</v>
      </c>
      <c r="AV384">
        <f t="shared" ca="1" si="123"/>
        <v>44</v>
      </c>
      <c r="AW384">
        <f t="shared" ca="1" si="124"/>
        <v>44</v>
      </c>
      <c r="AX384">
        <f t="shared" ca="1" si="125"/>
        <v>44</v>
      </c>
    </row>
    <row r="385" spans="1:50" x14ac:dyDescent="0.3">
      <c r="A385" t="s">
        <v>369</v>
      </c>
      <c r="B385">
        <v>2</v>
      </c>
      <c r="C385" t="s">
        <v>3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93</v>
      </c>
      <c r="P385">
        <v>93</v>
      </c>
      <c r="Q385">
        <v>84</v>
      </c>
      <c r="R385">
        <v>72</v>
      </c>
      <c r="S385">
        <v>84</v>
      </c>
      <c r="T385">
        <f>INDEX(Sheet1!C$2:'Sheet1'!C$569,MATCH($A385,Sheet1!$B$2:'Sheet1'!$B$569,0))</f>
        <v>4</v>
      </c>
      <c r="U385">
        <f>INDEX(Sheet1!D$2:'Sheet1'!D$569,MATCH($A385,Sheet1!$B$2:'Sheet1'!$B$569,0))</f>
        <v>24754167</v>
      </c>
      <c r="V385">
        <f>INDEX(Sheet2!C$2:'Sheet2'!C$569,MATCH($A385,Sheet2!$A$2:'Sheet2'!$A$531,0))</f>
        <v>28</v>
      </c>
      <c r="W385">
        <f>INDEX(Sheet2!G$2:'Sheet2'!G$569,MATCH($A385,Sheet2!$A$2:'Sheet2'!$A$531,0))</f>
        <v>36.9</v>
      </c>
      <c r="X385">
        <f>INDEX(Sheet2!M$2:'Sheet2'!M$569,MATCH($A385,Sheet2!$A$2:'Sheet2'!$A$531,0))</f>
        <v>9.8000000000000007</v>
      </c>
      <c r="Y385">
        <f>ROUND(INDEX(Sheet2!Q$2:'Sheet2'!Q$569,MATCH($A385,Sheet2!$A$2:'Sheet2'!$A$531,0)),0)-1</f>
        <v>83</v>
      </c>
      <c r="Z385">
        <f>ROUND(INDEX(Sheet2!K$2:'Sheet2'!K$569,MATCH($A385,Sheet2!$A$2:'Sheet2'!$A$531,0)),0)</f>
        <v>44</v>
      </c>
      <c r="AA385">
        <f t="shared" si="105"/>
        <v>74</v>
      </c>
      <c r="AB385">
        <f>ROUND(INDEX(Sheet2!H$2:'Sheet2'!H$569,MATCH($A385,Sheet2!$A$2:'Sheet2'!$A$531,0)),0)</f>
        <v>28</v>
      </c>
      <c r="AC385">
        <f t="shared" si="106"/>
        <v>123</v>
      </c>
      <c r="AD385">
        <f t="shared" si="107"/>
        <v>97</v>
      </c>
      <c r="AE385">
        <f t="shared" si="108"/>
        <v>89</v>
      </c>
      <c r="AF385">
        <f t="shared" si="109"/>
        <v>4</v>
      </c>
      <c r="AG385">
        <f t="shared" si="120"/>
        <v>10</v>
      </c>
      <c r="AH385">
        <f t="shared" si="110"/>
        <v>10</v>
      </c>
      <c r="AI385">
        <f t="shared" si="111"/>
        <v>10</v>
      </c>
      <c r="AJ385">
        <f t="shared" si="112"/>
        <v>99</v>
      </c>
      <c r="AK385">
        <f t="shared" si="113"/>
        <v>83</v>
      </c>
      <c r="AL385">
        <f t="shared" ca="1" si="114"/>
        <v>90</v>
      </c>
      <c r="AM385">
        <f t="shared" ca="1" si="115"/>
        <v>-3</v>
      </c>
      <c r="AN385">
        <f>ROUND(INDEX(Sheet2!T$2:'Sheet2'!T$569,MATCH($A385,Sheet2!$A$2:'Sheet2'!$A$531,0)),0)</f>
        <v>8</v>
      </c>
      <c r="AO385">
        <f t="shared" si="116"/>
        <v>76</v>
      </c>
      <c r="AP385">
        <f t="shared" si="117"/>
        <v>76</v>
      </c>
      <c r="AQ385">
        <f>INDEX(Sheet2!N$2:'Sheet2'!N$569,MATCH($A385,Sheet2!$A$2:'Sheet2'!$A$531,0))</f>
        <v>38.6</v>
      </c>
      <c r="AR385">
        <f t="shared" si="118"/>
        <v>77.2</v>
      </c>
      <c r="AS385">
        <f t="shared" si="121"/>
        <v>84.2</v>
      </c>
      <c r="AT385">
        <f t="shared" ca="1" si="119"/>
        <v>84</v>
      </c>
      <c r="AU385">
        <f t="shared" ca="1" si="122"/>
        <v>84</v>
      </c>
      <c r="AV385">
        <f t="shared" ca="1" si="123"/>
        <v>84</v>
      </c>
      <c r="AW385">
        <f t="shared" ca="1" si="124"/>
        <v>84</v>
      </c>
      <c r="AX385">
        <f t="shared" ca="1" si="125"/>
        <v>84</v>
      </c>
    </row>
    <row r="386" spans="1:50" x14ac:dyDescent="0.3">
      <c r="A386" t="s">
        <v>143</v>
      </c>
      <c r="B386">
        <v>3</v>
      </c>
      <c r="C386" t="s">
        <v>3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83</v>
      </c>
      <c r="P386">
        <v>83</v>
      </c>
      <c r="Q386">
        <v>65</v>
      </c>
      <c r="R386">
        <v>86</v>
      </c>
      <c r="S386">
        <v>69</v>
      </c>
      <c r="T386">
        <f>INDEX(Sheet1!C$2:'Sheet1'!C$569,MATCH($A386,Sheet1!$B$2:'Sheet1'!$B$569,0))</f>
        <v>2</v>
      </c>
      <c r="U386">
        <f>INDEX(Sheet1!D$2:'Sheet1'!D$569,MATCH($A386,Sheet1!$B$2:'Sheet1'!$B$569,0))</f>
        <v>14865384.5</v>
      </c>
      <c r="V386">
        <f>INDEX(Sheet2!C$2:'Sheet2'!C$569,MATCH($A386,Sheet2!$A$2:'Sheet2'!$A$531,0))</f>
        <v>34</v>
      </c>
      <c r="W386">
        <f>INDEX(Sheet2!G$2:'Sheet2'!G$569,MATCH($A386,Sheet2!$A$2:'Sheet2'!$A$531,0))</f>
        <v>27.1</v>
      </c>
      <c r="X386">
        <f>INDEX(Sheet2!M$2:'Sheet2'!M$569,MATCH($A386,Sheet2!$A$2:'Sheet2'!$A$531,0))</f>
        <v>2.2999999999999998</v>
      </c>
      <c r="Y386">
        <f>ROUND(INDEX(Sheet2!Q$2:'Sheet2'!Q$569,MATCH($A386,Sheet2!$A$2:'Sheet2'!$A$531,0)),0)-1</f>
        <v>72</v>
      </c>
      <c r="Z386">
        <f>ROUND(INDEX(Sheet2!K$2:'Sheet2'!K$569,MATCH($A386,Sheet2!$A$2:'Sheet2'!$A$531,0)),0)</f>
        <v>48</v>
      </c>
      <c r="AA386">
        <f t="shared" ref="AA386:AA449" si="126">ROUND(((99-40)*(Z386-15)/(65-15)+40),0)</f>
        <v>79</v>
      </c>
      <c r="AB386">
        <f>ROUND(INDEX(Sheet2!H$2:'Sheet2'!H$569,MATCH($A386,Sheet2!$A$2:'Sheet2'!$A$531,0)),0)</f>
        <v>13</v>
      </c>
      <c r="AC386">
        <f t="shared" ref="AC386:AC449" si="127">ROUND(((99-40)*(AB386-0)/(20-0)+40),0)</f>
        <v>78</v>
      </c>
      <c r="AD386">
        <f t="shared" ref="AD386:AD449" si="128">ROUND((AC386+AA386+O386)/3,0)</f>
        <v>80</v>
      </c>
      <c r="AE386">
        <f t="shared" ref="AE386:AE449" si="129">(P386-AD386)+P386</f>
        <v>86</v>
      </c>
      <c r="AF386">
        <f t="shared" ref="AF386:AF449" si="130">(AD386-AE386)/2</f>
        <v>-3</v>
      </c>
      <c r="AG386">
        <f t="shared" si="120"/>
        <v>3</v>
      </c>
      <c r="AH386">
        <f t="shared" ref="AH386:AH449" si="131">IF(AG386&gt;12,12,AG386)</f>
        <v>3</v>
      </c>
      <c r="AI386">
        <f t="shared" ref="AI386:AI449" si="132">IF(AH386&lt;-12,-12,AH386)</f>
        <v>3</v>
      </c>
      <c r="AJ386">
        <f t="shared" ref="AJ386:AJ449" si="133">IF(O386+AI386&gt;99,99,O386+AI386)</f>
        <v>86</v>
      </c>
      <c r="AK386">
        <f t="shared" ref="AK386:AK449" si="134">IF(P386-AI386&gt;99,99,P386-AI386)</f>
        <v>80</v>
      </c>
      <c r="AL386">
        <f t="shared" ref="AL386:AL449" ca="1" si="135">(AD386+AE386+AV386)/3</f>
        <v>82</v>
      </c>
      <c r="AM386">
        <f t="shared" ref="AM386:AM449" ca="1" si="136">AL386-M386</f>
        <v>-1</v>
      </c>
      <c r="AN386">
        <f>ROUND(INDEX(Sheet2!T$2:'Sheet2'!T$569,MATCH($A386,Sheet2!$A$2:'Sheet2'!$A$531,0)),0)</f>
        <v>7</v>
      </c>
      <c r="AO386">
        <f t="shared" ref="AO386:AO449" si="137">ROUND(((99-40)*(AN386-0)/(13-0)+40),0)</f>
        <v>72</v>
      </c>
      <c r="AP386">
        <f t="shared" ref="AP386:AP449" si="138">IF(AO386&gt;99,99,AO386)</f>
        <v>72</v>
      </c>
      <c r="AQ386">
        <f>INDEX(Sheet2!N$2:'Sheet2'!N$569,MATCH($A386,Sheet2!$A$2:'Sheet2'!$A$531,0))</f>
        <v>36.5</v>
      </c>
      <c r="AR386">
        <f t="shared" ref="AR386:AR449" si="139">AQ386*2</f>
        <v>73</v>
      </c>
      <c r="AS386">
        <f t="shared" si="121"/>
        <v>80</v>
      </c>
      <c r="AT386">
        <f t="shared" ref="AT386:AT449" ca="1" si="140">IF(X386&lt;0.6,RANDBETWEEN(40,49),Q386)</f>
        <v>65</v>
      </c>
      <c r="AU386">
        <f t="shared" ca="1" si="122"/>
        <v>80</v>
      </c>
      <c r="AV386">
        <f t="shared" ca="1" si="123"/>
        <v>80</v>
      </c>
      <c r="AW386">
        <f t="shared" ca="1" si="124"/>
        <v>80</v>
      </c>
      <c r="AX386">
        <f t="shared" ca="1" si="125"/>
        <v>80</v>
      </c>
    </row>
    <row r="387" spans="1:50" x14ac:dyDescent="0.3">
      <c r="A387" t="s">
        <v>472</v>
      </c>
      <c r="B387">
        <v>2</v>
      </c>
      <c r="C387" t="s">
        <v>3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67</v>
      </c>
      <c r="R387">
        <v>65</v>
      </c>
      <c r="S387">
        <v>67</v>
      </c>
      <c r="T387">
        <f>INDEX(Sheet1!C$2:'Sheet1'!C$569,MATCH($A387,Sheet1!$B$2:'Sheet1'!$B$569,0))</f>
        <v>1</v>
      </c>
      <c r="U387">
        <f>INDEX(Sheet1!D$2:'Sheet1'!D$569,MATCH($A387,Sheet1!$B$2:'Sheet1'!$B$569,0))</f>
        <v>2165481</v>
      </c>
      <c r="V387">
        <f>INDEX(Sheet2!C$2:'Sheet2'!C$569,MATCH($A387,Sheet2!$A$2:'Sheet2'!$A$531,0))</f>
        <v>31</v>
      </c>
      <c r="W387">
        <f>INDEX(Sheet2!G$2:'Sheet2'!G$569,MATCH($A387,Sheet2!$A$2:'Sheet2'!$A$531,0))</f>
        <v>5.5</v>
      </c>
      <c r="X387">
        <f>INDEX(Sheet2!M$2:'Sheet2'!M$569,MATCH($A387,Sheet2!$A$2:'Sheet2'!$A$531,0))</f>
        <v>0.3</v>
      </c>
      <c r="Y387">
        <f>ROUND(INDEX(Sheet2!Q$2:'Sheet2'!Q$569,MATCH($A387,Sheet2!$A$2:'Sheet2'!$A$531,0)),0)-1</f>
        <v>80</v>
      </c>
      <c r="Z387">
        <f>ROUND(INDEX(Sheet2!K$2:'Sheet2'!K$569,MATCH($A387,Sheet2!$A$2:'Sheet2'!$A$531,0)),0)</f>
        <v>50</v>
      </c>
      <c r="AA387">
        <f t="shared" si="126"/>
        <v>81</v>
      </c>
      <c r="AB387">
        <f>ROUND(INDEX(Sheet2!H$2:'Sheet2'!H$569,MATCH($A387,Sheet2!$A$2:'Sheet2'!$A$531,0)),0)</f>
        <v>2</v>
      </c>
      <c r="AC387">
        <f t="shared" si="127"/>
        <v>46</v>
      </c>
      <c r="AD387">
        <f t="shared" si="128"/>
        <v>66</v>
      </c>
      <c r="AE387">
        <f t="shared" si="129"/>
        <v>78</v>
      </c>
      <c r="AF387">
        <f t="shared" si="130"/>
        <v>-6</v>
      </c>
      <c r="AG387">
        <f t="shared" ref="AG387:AG450" si="141">AF387+6</f>
        <v>0</v>
      </c>
      <c r="AH387">
        <f t="shared" si="131"/>
        <v>0</v>
      </c>
      <c r="AI387">
        <f t="shared" si="132"/>
        <v>0</v>
      </c>
      <c r="AJ387">
        <f t="shared" si="133"/>
        <v>72</v>
      </c>
      <c r="AK387">
        <f t="shared" si="134"/>
        <v>72</v>
      </c>
      <c r="AL387">
        <f t="shared" ca="1" si="135"/>
        <v>63</v>
      </c>
      <c r="AM387">
        <f t="shared" ca="1" si="136"/>
        <v>-9</v>
      </c>
      <c r="AN387">
        <f>ROUND(INDEX(Sheet2!T$2:'Sheet2'!T$569,MATCH($A387,Sheet2!$A$2:'Sheet2'!$A$531,0)),0)</f>
        <v>1</v>
      </c>
      <c r="AO387">
        <f t="shared" si="137"/>
        <v>45</v>
      </c>
      <c r="AP387">
        <f t="shared" si="138"/>
        <v>45</v>
      </c>
      <c r="AQ387">
        <f>INDEX(Sheet2!N$2:'Sheet2'!N$569,MATCH($A387,Sheet2!$A$2:'Sheet2'!$A$531,0))</f>
        <v>33.299999999999997</v>
      </c>
      <c r="AR387">
        <f t="shared" si="139"/>
        <v>66.599999999999994</v>
      </c>
      <c r="AS387">
        <f t="shared" ref="AS387:AS450" si="142">AR387+7</f>
        <v>73.599999999999994</v>
      </c>
      <c r="AT387">
        <f t="shared" ca="1" si="140"/>
        <v>46</v>
      </c>
      <c r="AU387">
        <f t="shared" ref="AU387:AU450" ca="1" si="143">IF(X387&gt;0.5,ROUND(AS387,0),RANDBETWEEN(40,49))</f>
        <v>45</v>
      </c>
      <c r="AV387">
        <f t="shared" ref="AV387:AV450" ca="1" si="144">IF(AU387&gt;99,99,AU387)</f>
        <v>45</v>
      </c>
      <c r="AW387">
        <f t="shared" ref="AW387:AW450" ca="1" si="145">_xlfn.IFNA(AV387,M387)</f>
        <v>45</v>
      </c>
      <c r="AX387">
        <f t="shared" ref="AX387:AX450" ca="1" si="146">IF(AW387&lt;40,40,AW387)</f>
        <v>45</v>
      </c>
    </row>
    <row r="388" spans="1:50" x14ac:dyDescent="0.3">
      <c r="A388" t="s">
        <v>186</v>
      </c>
      <c r="B388">
        <v>0</v>
      </c>
      <c r="C388" t="s">
        <v>3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74</v>
      </c>
      <c r="P388">
        <v>74</v>
      </c>
      <c r="Q388">
        <v>74</v>
      </c>
      <c r="R388">
        <v>51</v>
      </c>
      <c r="S388">
        <v>74</v>
      </c>
      <c r="T388">
        <f>INDEX(Sheet1!C$2:'Sheet1'!C$569,MATCH($A388,Sheet1!$B$2:'Sheet1'!$B$569,0))</f>
        <v>1</v>
      </c>
      <c r="U388">
        <f>INDEX(Sheet1!D$2:'Sheet1'!D$569,MATCH($A388,Sheet1!$B$2:'Sheet1'!$B$569,0))</f>
        <v>1544951</v>
      </c>
      <c r="V388">
        <f>INDEX(Sheet2!C$2:'Sheet2'!C$569,MATCH($A388,Sheet2!$A$2:'Sheet2'!$A$531,0))</f>
        <v>26</v>
      </c>
      <c r="W388">
        <f>INDEX(Sheet2!G$2:'Sheet2'!G$569,MATCH($A388,Sheet2!$A$2:'Sheet2'!$A$531,0))</f>
        <v>14.3</v>
      </c>
      <c r="X388">
        <f>INDEX(Sheet2!M$2:'Sheet2'!M$569,MATCH($A388,Sheet2!$A$2:'Sheet2'!$A$531,0))</f>
        <v>2.7</v>
      </c>
      <c r="Y388">
        <f>ROUND(INDEX(Sheet2!Q$2:'Sheet2'!Q$569,MATCH($A388,Sheet2!$A$2:'Sheet2'!$A$531,0)),0)-1</f>
        <v>76</v>
      </c>
      <c r="Z388">
        <f>ROUND(INDEX(Sheet2!K$2:'Sheet2'!K$569,MATCH($A388,Sheet2!$A$2:'Sheet2'!$A$531,0)),0)</f>
        <v>47</v>
      </c>
      <c r="AA388">
        <f t="shared" si="126"/>
        <v>78</v>
      </c>
      <c r="AB388">
        <f>ROUND(INDEX(Sheet2!H$2:'Sheet2'!H$569,MATCH($A388,Sheet2!$A$2:'Sheet2'!$A$531,0)),0)</f>
        <v>7</v>
      </c>
      <c r="AC388">
        <f t="shared" si="127"/>
        <v>61</v>
      </c>
      <c r="AD388">
        <f t="shared" si="128"/>
        <v>71</v>
      </c>
      <c r="AE388">
        <f t="shared" si="129"/>
        <v>77</v>
      </c>
      <c r="AF388">
        <f t="shared" si="130"/>
        <v>-3</v>
      </c>
      <c r="AG388">
        <f t="shared" si="141"/>
        <v>3</v>
      </c>
      <c r="AH388">
        <f t="shared" si="131"/>
        <v>3</v>
      </c>
      <c r="AI388">
        <f t="shared" si="132"/>
        <v>3</v>
      </c>
      <c r="AJ388">
        <f t="shared" si="133"/>
        <v>77</v>
      </c>
      <c r="AK388">
        <f t="shared" si="134"/>
        <v>71</v>
      </c>
      <c r="AL388">
        <f t="shared" ca="1" si="135"/>
        <v>78.666666666666671</v>
      </c>
      <c r="AM388">
        <f t="shared" ca="1" si="136"/>
        <v>4.6666666666666714</v>
      </c>
      <c r="AN388">
        <f>ROUND(INDEX(Sheet2!T$2:'Sheet2'!T$569,MATCH($A388,Sheet2!$A$2:'Sheet2'!$A$531,0)),0)</f>
        <v>2</v>
      </c>
      <c r="AO388">
        <f t="shared" si="137"/>
        <v>49</v>
      </c>
      <c r="AP388">
        <f t="shared" si="138"/>
        <v>49</v>
      </c>
      <c r="AQ388">
        <f>INDEX(Sheet2!N$2:'Sheet2'!N$569,MATCH($A388,Sheet2!$A$2:'Sheet2'!$A$531,0))</f>
        <v>40.5</v>
      </c>
      <c r="AR388">
        <f t="shared" si="139"/>
        <v>81</v>
      </c>
      <c r="AS388">
        <f t="shared" si="142"/>
        <v>88</v>
      </c>
      <c r="AT388">
        <f t="shared" ca="1" si="140"/>
        <v>74</v>
      </c>
      <c r="AU388">
        <f t="shared" ca="1" si="143"/>
        <v>88</v>
      </c>
      <c r="AV388">
        <f t="shared" ca="1" si="144"/>
        <v>88</v>
      </c>
      <c r="AW388">
        <f t="shared" ca="1" si="145"/>
        <v>88</v>
      </c>
      <c r="AX388">
        <f t="shared" ca="1" si="146"/>
        <v>88</v>
      </c>
    </row>
    <row r="389" spans="1:50" x14ac:dyDescent="0.3">
      <c r="A389" t="s">
        <v>28</v>
      </c>
      <c r="B389">
        <v>1</v>
      </c>
      <c r="C389" t="s">
        <v>3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48</v>
      </c>
      <c r="S389">
        <v>65</v>
      </c>
      <c r="T389" t="e">
        <f>INDEX(Sheet1!C$2:'Sheet1'!C$569,MATCH($A389,Sheet1!$B$2:'Sheet1'!$B$569,0))</f>
        <v>#N/A</v>
      </c>
      <c r="U389" t="e">
        <f>INDEX(Sheet1!D$2:'Sheet1'!D$569,MATCH($A389,Sheet1!$B$2:'Sheet1'!$B$569,0))</f>
        <v>#N/A</v>
      </c>
      <c r="V389" t="e">
        <f>INDEX(Sheet2!C$2:'Sheet2'!C$569,MATCH($A389,Sheet2!$A$2:'Sheet2'!$A$531,0))</f>
        <v>#N/A</v>
      </c>
      <c r="W389" t="e">
        <f>INDEX(Sheet2!G$2:'Sheet2'!G$569,MATCH($A389,Sheet2!$A$2:'Sheet2'!$A$531,0))</f>
        <v>#N/A</v>
      </c>
      <c r="X389" t="e">
        <f>INDEX(Sheet2!M$2:'Sheet2'!M$569,MATCH($A389,Sheet2!$A$2:'Sheet2'!$A$531,0))</f>
        <v>#N/A</v>
      </c>
      <c r="Y389" t="e">
        <f>ROUND(INDEX(Sheet2!Q$2:'Sheet2'!Q$569,MATCH($A389,Sheet2!$A$2:'Sheet2'!$A$531,0)),0)-1</f>
        <v>#N/A</v>
      </c>
      <c r="Z389" t="e">
        <f>ROUND(INDEX(Sheet2!K$2:'Sheet2'!K$569,MATCH($A389,Sheet2!$A$2:'Sheet2'!$A$531,0)),0)</f>
        <v>#N/A</v>
      </c>
      <c r="AA389" t="e">
        <f t="shared" si="126"/>
        <v>#N/A</v>
      </c>
      <c r="AB389" t="e">
        <f>ROUND(INDEX(Sheet2!H$2:'Sheet2'!H$569,MATCH($A389,Sheet2!$A$2:'Sheet2'!$A$531,0)),0)</f>
        <v>#N/A</v>
      </c>
      <c r="AC389" t="e">
        <f t="shared" si="127"/>
        <v>#N/A</v>
      </c>
      <c r="AD389" t="e">
        <f t="shared" si="128"/>
        <v>#N/A</v>
      </c>
      <c r="AE389" t="e">
        <f t="shared" si="129"/>
        <v>#N/A</v>
      </c>
      <c r="AF389" t="e">
        <f t="shared" si="130"/>
        <v>#N/A</v>
      </c>
      <c r="AG389" t="e">
        <f t="shared" si="141"/>
        <v>#N/A</v>
      </c>
      <c r="AH389" t="e">
        <f t="shared" si="131"/>
        <v>#N/A</v>
      </c>
      <c r="AI389" t="e">
        <f t="shared" si="132"/>
        <v>#N/A</v>
      </c>
      <c r="AJ389" t="e">
        <f t="shared" si="133"/>
        <v>#N/A</v>
      </c>
      <c r="AK389" t="e">
        <f t="shared" si="134"/>
        <v>#N/A</v>
      </c>
      <c r="AL389" t="e">
        <f t="shared" ca="1" si="135"/>
        <v>#N/A</v>
      </c>
      <c r="AM389" t="e">
        <f t="shared" ca="1" si="136"/>
        <v>#N/A</v>
      </c>
      <c r="AN389" t="e">
        <f>ROUND(INDEX(Sheet2!T$2:'Sheet2'!T$569,MATCH($A389,Sheet2!$A$2:'Sheet2'!$A$531,0)),0)</f>
        <v>#N/A</v>
      </c>
      <c r="AO389" t="e">
        <f t="shared" si="137"/>
        <v>#N/A</v>
      </c>
      <c r="AP389" t="e">
        <f t="shared" si="138"/>
        <v>#N/A</v>
      </c>
      <c r="AQ389" t="e">
        <f>INDEX(Sheet2!N$2:'Sheet2'!N$569,MATCH($A389,Sheet2!$A$2:'Sheet2'!$A$531,0))</f>
        <v>#N/A</v>
      </c>
      <c r="AR389" t="e">
        <f t="shared" si="139"/>
        <v>#N/A</v>
      </c>
      <c r="AS389" t="e">
        <f t="shared" si="142"/>
        <v>#N/A</v>
      </c>
      <c r="AT389" t="e">
        <f t="shared" ca="1" si="140"/>
        <v>#N/A</v>
      </c>
      <c r="AU389" t="e">
        <f t="shared" ca="1" si="143"/>
        <v>#N/A</v>
      </c>
      <c r="AV389" t="e">
        <f t="shared" ca="1" si="144"/>
        <v>#N/A</v>
      </c>
      <c r="AW389">
        <f t="shared" ca="1" si="145"/>
        <v>65</v>
      </c>
      <c r="AX389">
        <f t="shared" ca="1" si="146"/>
        <v>65</v>
      </c>
    </row>
    <row r="390" spans="1:50" x14ac:dyDescent="0.3">
      <c r="A390" t="s">
        <v>261</v>
      </c>
      <c r="B390">
        <v>0</v>
      </c>
      <c r="C390" t="s">
        <v>3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75</v>
      </c>
      <c r="P390">
        <v>75</v>
      </c>
      <c r="Q390">
        <v>75</v>
      </c>
      <c r="R390">
        <v>51</v>
      </c>
      <c r="S390">
        <v>75</v>
      </c>
      <c r="T390">
        <f>INDEX(Sheet1!C$2:'Sheet1'!C$569,MATCH($A390,Sheet1!$B$2:'Sheet1'!$B$569,0))</f>
        <v>1</v>
      </c>
      <c r="U390">
        <f>INDEX(Sheet1!D$2:'Sheet1'!D$569,MATCH($A390,Sheet1!$B$2:'Sheet1'!$B$569,0))</f>
        <v>9000000</v>
      </c>
      <c r="V390">
        <f>INDEX(Sheet2!C$2:'Sheet2'!C$569,MATCH($A390,Sheet2!$A$2:'Sheet2'!$A$531,0))</f>
        <v>33</v>
      </c>
      <c r="W390">
        <f>INDEX(Sheet2!G$2:'Sheet2'!G$569,MATCH($A390,Sheet2!$A$2:'Sheet2'!$A$531,0))</f>
        <v>29.8</v>
      </c>
      <c r="X390">
        <f>INDEX(Sheet2!M$2:'Sheet2'!M$569,MATCH($A390,Sheet2!$A$2:'Sheet2'!$A$531,0))</f>
        <v>3.1</v>
      </c>
      <c r="Y390">
        <f>ROUND(INDEX(Sheet2!Q$2:'Sheet2'!Q$569,MATCH($A390,Sheet2!$A$2:'Sheet2'!$A$531,0)),0)-1</f>
        <v>63</v>
      </c>
      <c r="Z390">
        <f>ROUND(INDEX(Sheet2!K$2:'Sheet2'!K$569,MATCH($A390,Sheet2!$A$2:'Sheet2'!$A$531,0)),0)</f>
        <v>41</v>
      </c>
      <c r="AA390">
        <f t="shared" si="126"/>
        <v>71</v>
      </c>
      <c r="AB390">
        <f>ROUND(INDEX(Sheet2!H$2:'Sheet2'!H$569,MATCH($A390,Sheet2!$A$2:'Sheet2'!$A$531,0)),0)</f>
        <v>9</v>
      </c>
      <c r="AC390">
        <f t="shared" si="127"/>
        <v>67</v>
      </c>
      <c r="AD390">
        <f t="shared" si="128"/>
        <v>71</v>
      </c>
      <c r="AE390">
        <f t="shared" si="129"/>
        <v>79</v>
      </c>
      <c r="AF390">
        <f t="shared" si="130"/>
        <v>-4</v>
      </c>
      <c r="AG390">
        <f t="shared" si="141"/>
        <v>2</v>
      </c>
      <c r="AH390">
        <f t="shared" si="131"/>
        <v>2</v>
      </c>
      <c r="AI390">
        <f t="shared" si="132"/>
        <v>2</v>
      </c>
      <c r="AJ390">
        <f t="shared" si="133"/>
        <v>77</v>
      </c>
      <c r="AK390">
        <f t="shared" si="134"/>
        <v>73</v>
      </c>
      <c r="AL390">
        <f t="shared" ca="1" si="135"/>
        <v>76.333333333333329</v>
      </c>
      <c r="AM390">
        <f t="shared" ca="1" si="136"/>
        <v>1.3333333333333286</v>
      </c>
      <c r="AN390">
        <f>ROUND(INDEX(Sheet2!T$2:'Sheet2'!T$569,MATCH($A390,Sheet2!$A$2:'Sheet2'!$A$531,0)),0)</f>
        <v>5</v>
      </c>
      <c r="AO390">
        <f t="shared" si="137"/>
        <v>63</v>
      </c>
      <c r="AP390">
        <f t="shared" si="138"/>
        <v>63</v>
      </c>
      <c r="AQ390">
        <f>INDEX(Sheet2!N$2:'Sheet2'!N$569,MATCH($A390,Sheet2!$A$2:'Sheet2'!$A$531,0))</f>
        <v>35.9</v>
      </c>
      <c r="AR390">
        <f t="shared" si="139"/>
        <v>71.8</v>
      </c>
      <c r="AS390">
        <f t="shared" si="142"/>
        <v>78.8</v>
      </c>
      <c r="AT390">
        <f t="shared" ca="1" si="140"/>
        <v>75</v>
      </c>
      <c r="AU390">
        <f t="shared" ca="1" si="143"/>
        <v>79</v>
      </c>
      <c r="AV390">
        <f t="shared" ca="1" si="144"/>
        <v>79</v>
      </c>
      <c r="AW390">
        <f t="shared" ca="1" si="145"/>
        <v>79</v>
      </c>
      <c r="AX390">
        <f t="shared" ca="1" si="146"/>
        <v>79</v>
      </c>
    </row>
    <row r="391" spans="1:50" x14ac:dyDescent="0.3">
      <c r="A391" t="s">
        <v>491</v>
      </c>
      <c r="B391">
        <v>0</v>
      </c>
      <c r="C391" t="s">
        <v>3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72</v>
      </c>
      <c r="P391">
        <v>72</v>
      </c>
      <c r="Q391">
        <v>72</v>
      </c>
      <c r="R391">
        <v>50</v>
      </c>
      <c r="S391">
        <v>72</v>
      </c>
      <c r="T391">
        <f>INDEX(Sheet1!C$2:'Sheet1'!C$569,MATCH($A391,Sheet1!$B$2:'Sheet1'!$B$569,0))</f>
        <v>2</v>
      </c>
      <c r="U391">
        <f>INDEX(Sheet1!D$2:'Sheet1'!D$569,MATCH($A391,Sheet1!$B$2:'Sheet1'!$B$569,0))</f>
        <v>1075000</v>
      </c>
      <c r="V391">
        <f>INDEX(Sheet2!C$2:'Sheet2'!C$569,MATCH($A391,Sheet2!$A$2:'Sheet2'!$A$531,0))</f>
        <v>26</v>
      </c>
      <c r="W391">
        <f>INDEX(Sheet2!G$2:'Sheet2'!G$569,MATCH($A391,Sheet2!$A$2:'Sheet2'!$A$531,0))</f>
        <v>12.8</v>
      </c>
      <c r="X391">
        <f>INDEX(Sheet2!M$2:'Sheet2'!M$569,MATCH($A391,Sheet2!$A$2:'Sheet2'!$A$531,0))</f>
        <v>1.6</v>
      </c>
      <c r="Y391">
        <f>ROUND(INDEX(Sheet2!Q$2:'Sheet2'!Q$569,MATCH($A391,Sheet2!$A$2:'Sheet2'!$A$531,0)),0)-1</f>
        <v>84</v>
      </c>
      <c r="Z391">
        <f>ROUND(INDEX(Sheet2!K$2:'Sheet2'!K$569,MATCH($A391,Sheet2!$A$2:'Sheet2'!$A$531,0)),0)</f>
        <v>46</v>
      </c>
      <c r="AA391">
        <f t="shared" si="126"/>
        <v>77</v>
      </c>
      <c r="AB391">
        <f>ROUND(INDEX(Sheet2!H$2:'Sheet2'!H$569,MATCH($A391,Sheet2!$A$2:'Sheet2'!$A$531,0)),0)</f>
        <v>5</v>
      </c>
      <c r="AC391">
        <f t="shared" si="127"/>
        <v>55</v>
      </c>
      <c r="AD391">
        <f t="shared" si="128"/>
        <v>68</v>
      </c>
      <c r="AE391">
        <f t="shared" si="129"/>
        <v>76</v>
      </c>
      <c r="AF391">
        <f t="shared" si="130"/>
        <v>-4</v>
      </c>
      <c r="AG391">
        <f t="shared" si="141"/>
        <v>2</v>
      </c>
      <c r="AH391">
        <f t="shared" si="131"/>
        <v>2</v>
      </c>
      <c r="AI391">
        <f t="shared" si="132"/>
        <v>2</v>
      </c>
      <c r="AJ391">
        <f t="shared" si="133"/>
        <v>74</v>
      </c>
      <c r="AK391">
        <f t="shared" si="134"/>
        <v>70</v>
      </c>
      <c r="AL391">
        <f t="shared" ca="1" si="135"/>
        <v>72.666666666666671</v>
      </c>
      <c r="AM391">
        <f t="shared" ca="1" si="136"/>
        <v>0.6666666666666714</v>
      </c>
      <c r="AN391">
        <f>ROUND(INDEX(Sheet2!T$2:'Sheet2'!T$569,MATCH($A391,Sheet2!$A$2:'Sheet2'!$A$531,0)),0)</f>
        <v>2</v>
      </c>
      <c r="AO391">
        <f t="shared" si="137"/>
        <v>49</v>
      </c>
      <c r="AP391">
        <f t="shared" si="138"/>
        <v>49</v>
      </c>
      <c r="AQ391">
        <f>INDEX(Sheet2!N$2:'Sheet2'!N$569,MATCH($A391,Sheet2!$A$2:'Sheet2'!$A$531,0))</f>
        <v>33.299999999999997</v>
      </c>
      <c r="AR391">
        <f t="shared" si="139"/>
        <v>66.599999999999994</v>
      </c>
      <c r="AS391">
        <f t="shared" si="142"/>
        <v>73.599999999999994</v>
      </c>
      <c r="AT391">
        <f t="shared" ca="1" si="140"/>
        <v>72</v>
      </c>
      <c r="AU391">
        <f t="shared" ca="1" si="143"/>
        <v>74</v>
      </c>
      <c r="AV391">
        <f t="shared" ca="1" si="144"/>
        <v>74</v>
      </c>
      <c r="AW391">
        <f t="shared" ca="1" si="145"/>
        <v>74</v>
      </c>
      <c r="AX391">
        <f t="shared" ca="1" si="146"/>
        <v>74</v>
      </c>
    </row>
    <row r="392" spans="1:50" x14ac:dyDescent="0.3">
      <c r="A392" t="s">
        <v>85</v>
      </c>
      <c r="B392">
        <v>1</v>
      </c>
      <c r="C392" t="s">
        <v>3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67</v>
      </c>
      <c r="P392">
        <v>67</v>
      </c>
      <c r="Q392">
        <v>67</v>
      </c>
      <c r="R392">
        <v>49</v>
      </c>
      <c r="S392">
        <v>67</v>
      </c>
      <c r="T392" t="e">
        <f>INDEX(Sheet1!C$2:'Sheet1'!C$569,MATCH($A392,Sheet1!$B$2:'Sheet1'!$B$569,0))</f>
        <v>#N/A</v>
      </c>
      <c r="U392" t="e">
        <f>INDEX(Sheet1!D$2:'Sheet1'!D$569,MATCH($A392,Sheet1!$B$2:'Sheet1'!$B$569,0))</f>
        <v>#N/A</v>
      </c>
      <c r="V392">
        <f>INDEX(Sheet2!C$2:'Sheet2'!C$569,MATCH($A392,Sheet2!$A$2:'Sheet2'!$A$531,0))</f>
        <v>21</v>
      </c>
      <c r="W392">
        <f>INDEX(Sheet2!G$2:'Sheet2'!G$569,MATCH($A392,Sheet2!$A$2:'Sheet2'!$A$531,0))</f>
        <v>12</v>
      </c>
      <c r="X392">
        <f>INDEX(Sheet2!M$2:'Sheet2'!M$569,MATCH($A392,Sheet2!$A$2:'Sheet2'!$A$531,0))</f>
        <v>1.2</v>
      </c>
      <c r="Y392">
        <f>ROUND(INDEX(Sheet2!Q$2:'Sheet2'!Q$569,MATCH($A392,Sheet2!$A$2:'Sheet2'!$A$531,0)),0)-1</f>
        <v>66</v>
      </c>
      <c r="Z392">
        <f>ROUND(INDEX(Sheet2!K$2:'Sheet2'!K$569,MATCH($A392,Sheet2!$A$2:'Sheet2'!$A$531,0)),0)</f>
        <v>33</v>
      </c>
      <c r="AA392">
        <f t="shared" si="126"/>
        <v>61</v>
      </c>
      <c r="AB392">
        <f>ROUND(INDEX(Sheet2!H$2:'Sheet2'!H$569,MATCH($A392,Sheet2!$A$2:'Sheet2'!$A$531,0)),0)</f>
        <v>4</v>
      </c>
      <c r="AC392">
        <f t="shared" si="127"/>
        <v>52</v>
      </c>
      <c r="AD392">
        <f t="shared" si="128"/>
        <v>60</v>
      </c>
      <c r="AE392">
        <f t="shared" si="129"/>
        <v>74</v>
      </c>
      <c r="AF392">
        <f t="shared" si="130"/>
        <v>-7</v>
      </c>
      <c r="AG392">
        <f t="shared" si="141"/>
        <v>-1</v>
      </c>
      <c r="AH392">
        <f t="shared" si="131"/>
        <v>-1</v>
      </c>
      <c r="AI392">
        <f t="shared" si="132"/>
        <v>-1</v>
      </c>
      <c r="AJ392">
        <f t="shared" si="133"/>
        <v>66</v>
      </c>
      <c r="AK392">
        <f t="shared" si="134"/>
        <v>68</v>
      </c>
      <c r="AL392">
        <f t="shared" ca="1" si="135"/>
        <v>63.666666666666664</v>
      </c>
      <c r="AM392">
        <f t="shared" ca="1" si="136"/>
        <v>-3.3333333333333357</v>
      </c>
      <c r="AN392">
        <f>ROUND(INDEX(Sheet2!T$2:'Sheet2'!T$569,MATCH($A392,Sheet2!$A$2:'Sheet2'!$A$531,0)),0)</f>
        <v>3</v>
      </c>
      <c r="AO392">
        <f t="shared" si="137"/>
        <v>54</v>
      </c>
      <c r="AP392">
        <f t="shared" si="138"/>
        <v>54</v>
      </c>
      <c r="AQ392">
        <f>INDEX(Sheet2!N$2:'Sheet2'!N$569,MATCH($A392,Sheet2!$A$2:'Sheet2'!$A$531,0))</f>
        <v>25</v>
      </c>
      <c r="AR392">
        <f t="shared" si="139"/>
        <v>50</v>
      </c>
      <c r="AS392">
        <f t="shared" si="142"/>
        <v>57</v>
      </c>
      <c r="AT392">
        <f t="shared" ca="1" si="140"/>
        <v>67</v>
      </c>
      <c r="AU392">
        <f t="shared" ca="1" si="143"/>
        <v>57</v>
      </c>
      <c r="AV392">
        <f t="shared" ca="1" si="144"/>
        <v>57</v>
      </c>
      <c r="AW392">
        <f t="shared" ca="1" si="145"/>
        <v>57</v>
      </c>
      <c r="AX392">
        <f t="shared" ca="1" si="146"/>
        <v>57</v>
      </c>
    </row>
    <row r="393" spans="1:50" x14ac:dyDescent="0.3">
      <c r="A393" t="s">
        <v>418</v>
      </c>
      <c r="B393">
        <v>4</v>
      </c>
      <c r="C393" t="s">
        <v>3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69</v>
      </c>
      <c r="P393">
        <v>69</v>
      </c>
      <c r="Q393">
        <v>54</v>
      </c>
      <c r="R393">
        <v>84</v>
      </c>
      <c r="S393">
        <v>57</v>
      </c>
      <c r="T393">
        <f>INDEX(Sheet1!C$2:'Sheet1'!C$569,MATCH($A393,Sheet1!$B$2:'Sheet1'!$B$569,0))</f>
        <v>1</v>
      </c>
      <c r="U393">
        <f>INDEX(Sheet1!D$2:'Sheet1'!D$569,MATCH($A393,Sheet1!$B$2:'Sheet1'!$B$569,0))</f>
        <v>838464</v>
      </c>
      <c r="V393">
        <f>INDEX(Sheet2!C$2:'Sheet2'!C$569,MATCH($A393,Sheet2!$A$2:'Sheet2'!$A$531,0))</f>
        <v>22</v>
      </c>
      <c r="W393">
        <f>INDEX(Sheet2!G$2:'Sheet2'!G$569,MATCH($A393,Sheet2!$A$2:'Sheet2'!$A$531,0))</f>
        <v>10.5</v>
      </c>
      <c r="X393">
        <f>INDEX(Sheet2!M$2:'Sheet2'!M$569,MATCH($A393,Sheet2!$A$2:'Sheet2'!$A$531,0))</f>
        <v>0.2</v>
      </c>
      <c r="Y393">
        <f>ROUND(INDEX(Sheet2!Q$2:'Sheet2'!Q$569,MATCH($A393,Sheet2!$A$2:'Sheet2'!$A$531,0)),0)-1</f>
        <v>32</v>
      </c>
      <c r="Z393">
        <f>ROUND(INDEX(Sheet2!K$2:'Sheet2'!K$569,MATCH($A393,Sheet2!$A$2:'Sheet2'!$A$531,0)),0)</f>
        <v>53</v>
      </c>
      <c r="AA393">
        <f t="shared" si="126"/>
        <v>85</v>
      </c>
      <c r="AB393">
        <f>ROUND(INDEX(Sheet2!H$2:'Sheet2'!H$569,MATCH($A393,Sheet2!$A$2:'Sheet2'!$A$531,0)),0)</f>
        <v>4</v>
      </c>
      <c r="AC393">
        <f t="shared" si="127"/>
        <v>52</v>
      </c>
      <c r="AD393">
        <f t="shared" si="128"/>
        <v>69</v>
      </c>
      <c r="AE393">
        <f t="shared" si="129"/>
        <v>69</v>
      </c>
      <c r="AF393">
        <f t="shared" si="130"/>
        <v>0</v>
      </c>
      <c r="AG393">
        <f t="shared" si="141"/>
        <v>6</v>
      </c>
      <c r="AH393">
        <f t="shared" si="131"/>
        <v>6</v>
      </c>
      <c r="AI393">
        <f t="shared" si="132"/>
        <v>6</v>
      </c>
      <c r="AJ393">
        <f t="shared" si="133"/>
        <v>75</v>
      </c>
      <c r="AK393">
        <f t="shared" si="134"/>
        <v>63</v>
      </c>
      <c r="AL393">
        <f t="shared" ca="1" si="135"/>
        <v>62</v>
      </c>
      <c r="AM393">
        <f t="shared" ca="1" si="136"/>
        <v>-7</v>
      </c>
      <c r="AN393">
        <f>ROUND(INDEX(Sheet2!T$2:'Sheet2'!T$569,MATCH($A393,Sheet2!$A$2:'Sheet2'!$A$531,0)),0)</f>
        <v>3</v>
      </c>
      <c r="AO393">
        <f t="shared" si="137"/>
        <v>54</v>
      </c>
      <c r="AP393">
        <f t="shared" si="138"/>
        <v>54</v>
      </c>
      <c r="AQ393">
        <f>INDEX(Sheet2!N$2:'Sheet2'!N$569,MATCH($A393,Sheet2!$A$2:'Sheet2'!$A$531,0))</f>
        <v>0</v>
      </c>
      <c r="AR393">
        <f t="shared" si="139"/>
        <v>0</v>
      </c>
      <c r="AS393">
        <f t="shared" si="142"/>
        <v>7</v>
      </c>
      <c r="AT393">
        <f t="shared" ca="1" si="140"/>
        <v>40</v>
      </c>
      <c r="AU393">
        <f t="shared" ca="1" si="143"/>
        <v>48</v>
      </c>
      <c r="AV393">
        <f t="shared" ca="1" si="144"/>
        <v>48</v>
      </c>
      <c r="AW393">
        <f t="shared" ca="1" si="145"/>
        <v>48</v>
      </c>
      <c r="AX393">
        <f t="shared" ca="1" si="146"/>
        <v>48</v>
      </c>
    </row>
    <row r="394" spans="1:50" x14ac:dyDescent="0.3">
      <c r="A394" t="s">
        <v>375</v>
      </c>
      <c r="B394">
        <v>0</v>
      </c>
      <c r="C394" t="s">
        <v>3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72</v>
      </c>
      <c r="P394">
        <v>72</v>
      </c>
      <c r="Q394">
        <v>72</v>
      </c>
      <c r="R394">
        <v>50</v>
      </c>
      <c r="S394">
        <v>72</v>
      </c>
      <c r="T394">
        <f>INDEX(Sheet1!C$2:'Sheet1'!C$569,MATCH($A394,Sheet1!$B$2:'Sheet1'!$B$569,0))</f>
        <v>1</v>
      </c>
      <c r="U394">
        <f>INDEX(Sheet1!D$2:'Sheet1'!D$569,MATCH($A394,Sheet1!$B$2:'Sheet1'!$B$569,0))</f>
        <v>2393887</v>
      </c>
      <c r="V394">
        <f>INDEX(Sheet2!C$2:'Sheet2'!C$569,MATCH($A394,Sheet2!$A$2:'Sheet2'!$A$531,0))</f>
        <v>34</v>
      </c>
      <c r="W394">
        <f>INDEX(Sheet2!G$2:'Sheet2'!G$569,MATCH($A394,Sheet2!$A$2:'Sheet2'!$A$531,0))</f>
        <v>11.5</v>
      </c>
      <c r="X394">
        <f>INDEX(Sheet2!M$2:'Sheet2'!M$569,MATCH($A394,Sheet2!$A$2:'Sheet2'!$A$531,0))</f>
        <v>1.8</v>
      </c>
      <c r="Y394">
        <f>ROUND(INDEX(Sheet2!Q$2:'Sheet2'!Q$569,MATCH($A394,Sheet2!$A$2:'Sheet2'!$A$531,0)),0)-1</f>
        <v>91</v>
      </c>
      <c r="Z394">
        <f>ROUND(INDEX(Sheet2!K$2:'Sheet2'!K$569,MATCH($A394,Sheet2!$A$2:'Sheet2'!$A$531,0)),0)</f>
        <v>41</v>
      </c>
      <c r="AA394">
        <f t="shared" si="126"/>
        <v>71</v>
      </c>
      <c r="AB394">
        <f>ROUND(INDEX(Sheet2!H$2:'Sheet2'!H$569,MATCH($A394,Sheet2!$A$2:'Sheet2'!$A$531,0)),0)</f>
        <v>4</v>
      </c>
      <c r="AC394">
        <f t="shared" si="127"/>
        <v>52</v>
      </c>
      <c r="AD394">
        <f t="shared" si="128"/>
        <v>65</v>
      </c>
      <c r="AE394">
        <f t="shared" si="129"/>
        <v>79</v>
      </c>
      <c r="AF394">
        <f t="shared" si="130"/>
        <v>-7</v>
      </c>
      <c r="AG394">
        <f t="shared" si="141"/>
        <v>-1</v>
      </c>
      <c r="AH394">
        <f t="shared" si="131"/>
        <v>-1</v>
      </c>
      <c r="AI394">
        <f t="shared" si="132"/>
        <v>-1</v>
      </c>
      <c r="AJ394">
        <f t="shared" si="133"/>
        <v>71</v>
      </c>
      <c r="AK394">
        <f t="shared" si="134"/>
        <v>73</v>
      </c>
      <c r="AL394">
        <f t="shared" ca="1" si="135"/>
        <v>72.333333333333329</v>
      </c>
      <c r="AM394">
        <f t="shared" ca="1" si="136"/>
        <v>0.3333333333333286</v>
      </c>
      <c r="AN394">
        <f>ROUND(INDEX(Sheet2!T$2:'Sheet2'!T$569,MATCH($A394,Sheet2!$A$2:'Sheet2'!$A$531,0)),0)</f>
        <v>1</v>
      </c>
      <c r="AO394">
        <f t="shared" si="137"/>
        <v>45</v>
      </c>
      <c r="AP394">
        <f t="shared" si="138"/>
        <v>45</v>
      </c>
      <c r="AQ394">
        <f>INDEX(Sheet2!N$2:'Sheet2'!N$569,MATCH($A394,Sheet2!$A$2:'Sheet2'!$A$531,0))</f>
        <v>32.799999999999997</v>
      </c>
      <c r="AR394">
        <f t="shared" si="139"/>
        <v>65.599999999999994</v>
      </c>
      <c r="AS394">
        <f t="shared" si="142"/>
        <v>72.599999999999994</v>
      </c>
      <c r="AT394">
        <f t="shared" ca="1" si="140"/>
        <v>72</v>
      </c>
      <c r="AU394">
        <f t="shared" ca="1" si="143"/>
        <v>73</v>
      </c>
      <c r="AV394">
        <f t="shared" ca="1" si="144"/>
        <v>73</v>
      </c>
      <c r="AW394">
        <f t="shared" ca="1" si="145"/>
        <v>73</v>
      </c>
      <c r="AX394">
        <f t="shared" ca="1" si="146"/>
        <v>73</v>
      </c>
    </row>
    <row r="395" spans="1:50" x14ac:dyDescent="0.3">
      <c r="A395" t="s">
        <v>260</v>
      </c>
      <c r="B395">
        <v>2</v>
      </c>
      <c r="C395" t="s">
        <v>3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74</v>
      </c>
      <c r="P395">
        <v>74</v>
      </c>
      <c r="Q395">
        <v>68</v>
      </c>
      <c r="R395">
        <v>66</v>
      </c>
      <c r="S395">
        <v>68</v>
      </c>
      <c r="T395">
        <f>INDEX(Sheet1!C$2:'Sheet1'!C$569,MATCH($A395,Sheet1!$B$2:'Sheet1'!$B$569,0))</f>
        <v>1</v>
      </c>
      <c r="U395">
        <f>INDEX(Sheet1!D$2:'Sheet1'!D$569,MATCH($A395,Sheet1!$B$2:'Sheet1'!$B$569,0))</f>
        <v>2500000</v>
      </c>
      <c r="V395">
        <f>INDEX(Sheet2!C$2:'Sheet2'!C$569,MATCH($A395,Sheet2!$A$2:'Sheet2'!$A$531,0))</f>
        <v>28</v>
      </c>
      <c r="W395">
        <f>INDEX(Sheet2!G$2:'Sheet2'!G$569,MATCH($A395,Sheet2!$A$2:'Sheet2'!$A$531,0))</f>
        <v>29.8</v>
      </c>
      <c r="X395">
        <f>INDEX(Sheet2!M$2:'Sheet2'!M$569,MATCH($A395,Sheet2!$A$2:'Sheet2'!$A$531,0))</f>
        <v>6.2</v>
      </c>
      <c r="Y395">
        <f>ROUND(INDEX(Sheet2!Q$2:'Sheet2'!Q$569,MATCH($A395,Sheet2!$A$2:'Sheet2'!$A$531,0)),0)-1</f>
        <v>85</v>
      </c>
      <c r="Z395">
        <f>ROUND(INDEX(Sheet2!K$2:'Sheet2'!K$569,MATCH($A395,Sheet2!$A$2:'Sheet2'!$A$531,0)),0)</f>
        <v>41</v>
      </c>
      <c r="AA395">
        <f t="shared" si="126"/>
        <v>71</v>
      </c>
      <c r="AB395">
        <f>ROUND(INDEX(Sheet2!H$2:'Sheet2'!H$569,MATCH($A395,Sheet2!$A$2:'Sheet2'!$A$531,0)),0)</f>
        <v>11</v>
      </c>
      <c r="AC395">
        <f t="shared" si="127"/>
        <v>72</v>
      </c>
      <c r="AD395">
        <f t="shared" si="128"/>
        <v>72</v>
      </c>
      <c r="AE395">
        <f t="shared" si="129"/>
        <v>76</v>
      </c>
      <c r="AF395">
        <f t="shared" si="130"/>
        <v>-2</v>
      </c>
      <c r="AG395">
        <f t="shared" si="141"/>
        <v>4</v>
      </c>
      <c r="AH395">
        <f t="shared" si="131"/>
        <v>4</v>
      </c>
      <c r="AI395">
        <f t="shared" si="132"/>
        <v>4</v>
      </c>
      <c r="AJ395">
        <f t="shared" si="133"/>
        <v>78</v>
      </c>
      <c r="AK395">
        <f t="shared" si="134"/>
        <v>70</v>
      </c>
      <c r="AL395">
        <f t="shared" ca="1" si="135"/>
        <v>76.666666666666671</v>
      </c>
      <c r="AM395">
        <f t="shared" ca="1" si="136"/>
        <v>2.6666666666666714</v>
      </c>
      <c r="AN395">
        <f>ROUND(INDEX(Sheet2!T$2:'Sheet2'!T$569,MATCH($A395,Sheet2!$A$2:'Sheet2'!$A$531,0)),0)</f>
        <v>3</v>
      </c>
      <c r="AO395">
        <f t="shared" si="137"/>
        <v>54</v>
      </c>
      <c r="AP395">
        <f t="shared" si="138"/>
        <v>54</v>
      </c>
      <c r="AQ395">
        <f>INDEX(Sheet2!N$2:'Sheet2'!N$569,MATCH($A395,Sheet2!$A$2:'Sheet2'!$A$531,0))</f>
        <v>37.700000000000003</v>
      </c>
      <c r="AR395">
        <f t="shared" si="139"/>
        <v>75.400000000000006</v>
      </c>
      <c r="AS395">
        <f t="shared" si="142"/>
        <v>82.4</v>
      </c>
      <c r="AT395">
        <f t="shared" ca="1" si="140"/>
        <v>68</v>
      </c>
      <c r="AU395">
        <f t="shared" ca="1" si="143"/>
        <v>82</v>
      </c>
      <c r="AV395">
        <f t="shared" ca="1" si="144"/>
        <v>82</v>
      </c>
      <c r="AW395">
        <f t="shared" ca="1" si="145"/>
        <v>82</v>
      </c>
      <c r="AX395">
        <f t="shared" ca="1" si="146"/>
        <v>82</v>
      </c>
    </row>
    <row r="396" spans="1:50" x14ac:dyDescent="0.3">
      <c r="A396" t="s">
        <v>155</v>
      </c>
      <c r="B396">
        <v>0</v>
      </c>
      <c r="C396" t="s">
        <v>3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80</v>
      </c>
      <c r="P396">
        <v>80</v>
      </c>
      <c r="Q396">
        <v>80</v>
      </c>
      <c r="R396">
        <v>53</v>
      </c>
      <c r="S396">
        <v>80</v>
      </c>
      <c r="T396">
        <f>INDEX(Sheet1!C$2:'Sheet1'!C$569,MATCH($A396,Sheet1!$B$2:'Sheet1'!$B$569,0))</f>
        <v>2</v>
      </c>
      <c r="U396">
        <f>INDEX(Sheet1!D$2:'Sheet1'!D$569,MATCH($A396,Sheet1!$B$2:'Sheet1'!$B$569,0))</f>
        <v>17565217</v>
      </c>
      <c r="V396">
        <f>INDEX(Sheet2!C$2:'Sheet2'!C$569,MATCH($A396,Sheet2!$A$2:'Sheet2'!$A$531,0))</f>
        <v>29</v>
      </c>
      <c r="W396">
        <f>INDEX(Sheet2!G$2:'Sheet2'!G$569,MATCH($A396,Sheet2!$A$2:'Sheet2'!$A$531,0))</f>
        <v>27.9</v>
      </c>
      <c r="X396">
        <f>INDEX(Sheet2!M$2:'Sheet2'!M$569,MATCH($A396,Sheet2!$A$2:'Sheet2'!$A$531,0))</f>
        <v>5.7</v>
      </c>
      <c r="Y396">
        <f>ROUND(INDEX(Sheet2!Q$2:'Sheet2'!Q$569,MATCH($A396,Sheet2!$A$2:'Sheet2'!$A$531,0)),0)-1</f>
        <v>85</v>
      </c>
      <c r="Z396">
        <f>ROUND(INDEX(Sheet2!K$2:'Sheet2'!K$569,MATCH($A396,Sheet2!$A$2:'Sheet2'!$A$531,0)),0)</f>
        <v>42</v>
      </c>
      <c r="AA396">
        <f t="shared" si="126"/>
        <v>72</v>
      </c>
      <c r="AB396">
        <f>ROUND(INDEX(Sheet2!H$2:'Sheet2'!H$569,MATCH($A396,Sheet2!$A$2:'Sheet2'!$A$531,0)),0)</f>
        <v>15</v>
      </c>
      <c r="AC396">
        <f t="shared" si="127"/>
        <v>84</v>
      </c>
      <c r="AD396">
        <f t="shared" si="128"/>
        <v>79</v>
      </c>
      <c r="AE396">
        <f t="shared" si="129"/>
        <v>81</v>
      </c>
      <c r="AF396">
        <f t="shared" si="130"/>
        <v>-1</v>
      </c>
      <c r="AG396">
        <f t="shared" si="141"/>
        <v>5</v>
      </c>
      <c r="AH396">
        <f t="shared" si="131"/>
        <v>5</v>
      </c>
      <c r="AI396">
        <f t="shared" si="132"/>
        <v>5</v>
      </c>
      <c r="AJ396">
        <f t="shared" si="133"/>
        <v>85</v>
      </c>
      <c r="AK396">
        <f t="shared" si="134"/>
        <v>75</v>
      </c>
      <c r="AL396">
        <f t="shared" ca="1" si="135"/>
        <v>80.333333333333329</v>
      </c>
      <c r="AM396">
        <f t="shared" ca="1" si="136"/>
        <v>0.3333333333333286</v>
      </c>
      <c r="AN396">
        <f>ROUND(INDEX(Sheet2!T$2:'Sheet2'!T$569,MATCH($A396,Sheet2!$A$2:'Sheet2'!$A$531,0)),0)</f>
        <v>3</v>
      </c>
      <c r="AO396">
        <f t="shared" si="137"/>
        <v>54</v>
      </c>
      <c r="AP396">
        <f t="shared" si="138"/>
        <v>54</v>
      </c>
      <c r="AQ396">
        <f>INDEX(Sheet2!N$2:'Sheet2'!N$569,MATCH($A396,Sheet2!$A$2:'Sheet2'!$A$531,0))</f>
        <v>36.9</v>
      </c>
      <c r="AR396">
        <f t="shared" si="139"/>
        <v>73.8</v>
      </c>
      <c r="AS396">
        <f t="shared" si="142"/>
        <v>80.8</v>
      </c>
      <c r="AT396">
        <f t="shared" ca="1" si="140"/>
        <v>80</v>
      </c>
      <c r="AU396">
        <f t="shared" ca="1" si="143"/>
        <v>81</v>
      </c>
      <c r="AV396">
        <f t="shared" ca="1" si="144"/>
        <v>81</v>
      </c>
      <c r="AW396">
        <f t="shared" ca="1" si="145"/>
        <v>81</v>
      </c>
      <c r="AX396">
        <f t="shared" ca="1" si="146"/>
        <v>81</v>
      </c>
    </row>
    <row r="397" spans="1:50" x14ac:dyDescent="0.3">
      <c r="A397" t="s">
        <v>430</v>
      </c>
      <c r="B397">
        <v>4</v>
      </c>
      <c r="C397" t="s">
        <v>3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77</v>
      </c>
      <c r="P397">
        <v>77</v>
      </c>
      <c r="Q397">
        <v>58</v>
      </c>
      <c r="R397">
        <v>88</v>
      </c>
      <c r="S397">
        <v>61</v>
      </c>
      <c r="T397">
        <f>INDEX(Sheet1!C$2:'Sheet1'!C$569,MATCH($A397,Sheet1!$B$2:'Sheet1'!$B$569,0))</f>
        <v>1</v>
      </c>
      <c r="U397">
        <f>INDEX(Sheet1!D$2:'Sheet1'!D$569,MATCH($A397,Sheet1!$B$2:'Sheet1'!$B$569,0))</f>
        <v>1600520</v>
      </c>
      <c r="V397">
        <f>INDEX(Sheet2!C$2:'Sheet2'!C$569,MATCH($A397,Sheet2!$A$2:'Sheet2'!$A$531,0))</f>
        <v>25</v>
      </c>
      <c r="W397">
        <f>INDEX(Sheet2!G$2:'Sheet2'!G$569,MATCH($A397,Sheet2!$A$2:'Sheet2'!$A$531,0))</f>
        <v>16.899999999999999</v>
      </c>
      <c r="X397">
        <f>INDEX(Sheet2!M$2:'Sheet2'!M$569,MATCH($A397,Sheet2!$A$2:'Sheet2'!$A$531,0))</f>
        <v>0</v>
      </c>
      <c r="Y397">
        <f>ROUND(INDEX(Sheet2!Q$2:'Sheet2'!Q$569,MATCH($A397,Sheet2!$A$2:'Sheet2'!$A$531,0)),0)-1</f>
        <v>72</v>
      </c>
      <c r="Z397">
        <f>ROUND(INDEX(Sheet2!K$2:'Sheet2'!K$569,MATCH($A397,Sheet2!$A$2:'Sheet2'!$A$531,0)),0)</f>
        <v>61</v>
      </c>
      <c r="AA397">
        <f t="shared" si="126"/>
        <v>94</v>
      </c>
      <c r="AB397">
        <f>ROUND(INDEX(Sheet2!H$2:'Sheet2'!H$569,MATCH($A397,Sheet2!$A$2:'Sheet2'!$A$531,0)),0)</f>
        <v>8</v>
      </c>
      <c r="AC397">
        <f t="shared" si="127"/>
        <v>64</v>
      </c>
      <c r="AD397">
        <f t="shared" si="128"/>
        <v>78</v>
      </c>
      <c r="AE397">
        <f t="shared" si="129"/>
        <v>76</v>
      </c>
      <c r="AF397">
        <f t="shared" si="130"/>
        <v>1</v>
      </c>
      <c r="AG397">
        <f t="shared" si="141"/>
        <v>7</v>
      </c>
      <c r="AH397">
        <f t="shared" si="131"/>
        <v>7</v>
      </c>
      <c r="AI397">
        <f t="shared" si="132"/>
        <v>7</v>
      </c>
      <c r="AJ397">
        <f t="shared" si="133"/>
        <v>84</v>
      </c>
      <c r="AK397">
        <f t="shared" si="134"/>
        <v>70</v>
      </c>
      <c r="AL397">
        <f t="shared" ca="1" si="135"/>
        <v>66</v>
      </c>
      <c r="AM397">
        <f t="shared" ca="1" si="136"/>
        <v>-11</v>
      </c>
      <c r="AN397">
        <f>ROUND(INDEX(Sheet2!T$2:'Sheet2'!T$569,MATCH($A397,Sheet2!$A$2:'Sheet2'!$A$531,0)),0)</f>
        <v>5</v>
      </c>
      <c r="AO397">
        <f t="shared" si="137"/>
        <v>63</v>
      </c>
      <c r="AP397">
        <f t="shared" si="138"/>
        <v>63</v>
      </c>
      <c r="AQ397">
        <f>INDEX(Sheet2!N$2:'Sheet2'!N$569,MATCH($A397,Sheet2!$A$2:'Sheet2'!$A$531,0))</f>
        <v>0</v>
      </c>
      <c r="AR397">
        <f t="shared" si="139"/>
        <v>0</v>
      </c>
      <c r="AS397">
        <f t="shared" si="142"/>
        <v>7</v>
      </c>
      <c r="AT397">
        <f t="shared" ca="1" si="140"/>
        <v>41</v>
      </c>
      <c r="AU397">
        <f t="shared" ca="1" si="143"/>
        <v>44</v>
      </c>
      <c r="AV397">
        <f t="shared" ca="1" si="144"/>
        <v>44</v>
      </c>
      <c r="AW397">
        <f t="shared" ca="1" si="145"/>
        <v>44</v>
      </c>
      <c r="AX397">
        <f t="shared" ca="1" si="146"/>
        <v>44</v>
      </c>
    </row>
    <row r="398" spans="1:50" x14ac:dyDescent="0.3">
      <c r="A398" t="s">
        <v>482</v>
      </c>
      <c r="B398">
        <v>0</v>
      </c>
      <c r="C398" t="s">
        <v>3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77</v>
      </c>
      <c r="P398">
        <v>77</v>
      </c>
      <c r="Q398">
        <v>77</v>
      </c>
      <c r="R398">
        <v>52</v>
      </c>
      <c r="S398">
        <v>77</v>
      </c>
      <c r="T398">
        <f>INDEX(Sheet1!C$2:'Sheet1'!C$569,MATCH($A398,Sheet1!$B$2:'Sheet1'!$B$569,0))</f>
        <v>1</v>
      </c>
      <c r="U398">
        <f>INDEX(Sheet1!D$2:'Sheet1'!D$569,MATCH($A398,Sheet1!$B$2:'Sheet1'!$B$569,0))</f>
        <v>14975000</v>
      </c>
      <c r="V398">
        <f>INDEX(Sheet2!C$2:'Sheet2'!C$569,MATCH($A398,Sheet2!$A$2:'Sheet2'!$A$531,0))</f>
        <v>28</v>
      </c>
      <c r="W398">
        <f>INDEX(Sheet2!G$2:'Sheet2'!G$569,MATCH($A398,Sheet2!$A$2:'Sheet2'!$A$531,0))</f>
        <v>27.9</v>
      </c>
      <c r="X398">
        <f>INDEX(Sheet2!M$2:'Sheet2'!M$569,MATCH($A398,Sheet2!$A$2:'Sheet2'!$A$531,0))</f>
        <v>3.7</v>
      </c>
      <c r="Y398">
        <f>ROUND(INDEX(Sheet2!Q$2:'Sheet2'!Q$569,MATCH($A398,Sheet2!$A$2:'Sheet2'!$A$531,0)),0)-1</f>
        <v>85</v>
      </c>
      <c r="Z398">
        <f>ROUND(INDEX(Sheet2!K$2:'Sheet2'!K$569,MATCH($A398,Sheet2!$A$2:'Sheet2'!$A$531,0)),0)</f>
        <v>40</v>
      </c>
      <c r="AA398">
        <f t="shared" si="126"/>
        <v>70</v>
      </c>
      <c r="AB398">
        <f>ROUND(INDEX(Sheet2!H$2:'Sheet2'!H$569,MATCH($A398,Sheet2!$A$2:'Sheet2'!$A$531,0)),0)</f>
        <v>13</v>
      </c>
      <c r="AC398">
        <f t="shared" si="127"/>
        <v>78</v>
      </c>
      <c r="AD398">
        <f t="shared" si="128"/>
        <v>75</v>
      </c>
      <c r="AE398">
        <f t="shared" si="129"/>
        <v>79</v>
      </c>
      <c r="AF398">
        <f t="shared" si="130"/>
        <v>-2</v>
      </c>
      <c r="AG398">
        <f t="shared" si="141"/>
        <v>4</v>
      </c>
      <c r="AH398">
        <f t="shared" si="131"/>
        <v>4</v>
      </c>
      <c r="AI398">
        <f t="shared" si="132"/>
        <v>4</v>
      </c>
      <c r="AJ398">
        <f t="shared" si="133"/>
        <v>81</v>
      </c>
      <c r="AK398">
        <f t="shared" si="134"/>
        <v>73</v>
      </c>
      <c r="AL398">
        <f t="shared" ca="1" si="135"/>
        <v>74.333333333333329</v>
      </c>
      <c r="AM398">
        <f t="shared" ca="1" si="136"/>
        <v>-2.6666666666666714</v>
      </c>
      <c r="AN398">
        <f>ROUND(INDEX(Sheet2!T$2:'Sheet2'!T$569,MATCH($A398,Sheet2!$A$2:'Sheet2'!$A$531,0)),0)</f>
        <v>4</v>
      </c>
      <c r="AO398">
        <f t="shared" si="137"/>
        <v>58</v>
      </c>
      <c r="AP398">
        <f t="shared" si="138"/>
        <v>58</v>
      </c>
      <c r="AQ398">
        <f>INDEX(Sheet2!N$2:'Sheet2'!N$569,MATCH($A398,Sheet2!$A$2:'Sheet2'!$A$531,0))</f>
        <v>31.1</v>
      </c>
      <c r="AR398">
        <f t="shared" si="139"/>
        <v>62.2</v>
      </c>
      <c r="AS398">
        <f t="shared" si="142"/>
        <v>69.2</v>
      </c>
      <c r="AT398">
        <f t="shared" ca="1" si="140"/>
        <v>77</v>
      </c>
      <c r="AU398">
        <f t="shared" ca="1" si="143"/>
        <v>69</v>
      </c>
      <c r="AV398">
        <f t="shared" ca="1" si="144"/>
        <v>69</v>
      </c>
      <c r="AW398">
        <f t="shared" ca="1" si="145"/>
        <v>69</v>
      </c>
      <c r="AX398">
        <f t="shared" ca="1" si="146"/>
        <v>69</v>
      </c>
    </row>
    <row r="399" spans="1:50" x14ac:dyDescent="0.3">
      <c r="A399" t="s">
        <v>331</v>
      </c>
      <c r="B399">
        <v>2</v>
      </c>
      <c r="C399" t="s">
        <v>3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80</v>
      </c>
      <c r="P399">
        <v>80</v>
      </c>
      <c r="Q399">
        <v>73</v>
      </c>
      <c r="R399">
        <v>68</v>
      </c>
      <c r="S399">
        <v>73</v>
      </c>
      <c r="T399">
        <f>INDEX(Sheet1!C$2:'Sheet1'!C$569,MATCH($A399,Sheet1!$B$2:'Sheet1'!$B$569,0))</f>
        <v>4</v>
      </c>
      <c r="U399">
        <f>INDEX(Sheet1!D$2:'Sheet1'!D$569,MATCH($A399,Sheet1!$B$2:'Sheet1'!$B$569,0))</f>
        <v>11719781.75</v>
      </c>
      <c r="V399">
        <f>INDEX(Sheet2!C$2:'Sheet2'!C$569,MATCH($A399,Sheet2!$A$2:'Sheet2'!$A$531,0))</f>
        <v>28</v>
      </c>
      <c r="W399">
        <f>INDEX(Sheet2!G$2:'Sheet2'!G$569,MATCH($A399,Sheet2!$A$2:'Sheet2'!$A$531,0))</f>
        <v>34.4</v>
      </c>
      <c r="X399">
        <f>INDEX(Sheet2!M$2:'Sheet2'!M$569,MATCH($A399,Sheet2!$A$2:'Sheet2'!$A$531,0))</f>
        <v>6.4</v>
      </c>
      <c r="Y399">
        <f>ROUND(INDEX(Sheet2!Q$2:'Sheet2'!Q$569,MATCH($A399,Sheet2!$A$2:'Sheet2'!$A$531,0)),0)-1</f>
        <v>75</v>
      </c>
      <c r="Z399">
        <f>ROUND(INDEX(Sheet2!K$2:'Sheet2'!K$569,MATCH($A399,Sheet2!$A$2:'Sheet2'!$A$531,0)),0)</f>
        <v>43</v>
      </c>
      <c r="AA399">
        <f t="shared" si="126"/>
        <v>73</v>
      </c>
      <c r="AB399">
        <f>ROUND(INDEX(Sheet2!H$2:'Sheet2'!H$569,MATCH($A399,Sheet2!$A$2:'Sheet2'!$A$531,0)),0)</f>
        <v>13</v>
      </c>
      <c r="AC399">
        <f t="shared" si="127"/>
        <v>78</v>
      </c>
      <c r="AD399">
        <f t="shared" si="128"/>
        <v>77</v>
      </c>
      <c r="AE399">
        <f t="shared" si="129"/>
        <v>83</v>
      </c>
      <c r="AF399">
        <f t="shared" si="130"/>
        <v>-3</v>
      </c>
      <c r="AG399">
        <f t="shared" si="141"/>
        <v>3</v>
      </c>
      <c r="AH399">
        <f t="shared" si="131"/>
        <v>3</v>
      </c>
      <c r="AI399">
        <f t="shared" si="132"/>
        <v>3</v>
      </c>
      <c r="AJ399">
        <f t="shared" si="133"/>
        <v>83</v>
      </c>
      <c r="AK399">
        <f t="shared" si="134"/>
        <v>77</v>
      </c>
      <c r="AL399">
        <f t="shared" ca="1" si="135"/>
        <v>81</v>
      </c>
      <c r="AM399">
        <f t="shared" ca="1" si="136"/>
        <v>1</v>
      </c>
      <c r="AN399">
        <f>ROUND(INDEX(Sheet2!T$2:'Sheet2'!T$569,MATCH($A399,Sheet2!$A$2:'Sheet2'!$A$531,0)),0)</f>
        <v>6</v>
      </c>
      <c r="AO399">
        <f t="shared" si="137"/>
        <v>67</v>
      </c>
      <c r="AP399">
        <f t="shared" si="138"/>
        <v>67</v>
      </c>
      <c r="AQ399">
        <f>INDEX(Sheet2!N$2:'Sheet2'!N$569,MATCH($A399,Sheet2!$A$2:'Sheet2'!$A$531,0))</f>
        <v>37.799999999999997</v>
      </c>
      <c r="AR399">
        <f t="shared" si="139"/>
        <v>75.599999999999994</v>
      </c>
      <c r="AS399">
        <f t="shared" si="142"/>
        <v>82.6</v>
      </c>
      <c r="AT399">
        <f t="shared" ca="1" si="140"/>
        <v>73</v>
      </c>
      <c r="AU399">
        <f t="shared" ca="1" si="143"/>
        <v>83</v>
      </c>
      <c r="AV399">
        <f t="shared" ca="1" si="144"/>
        <v>83</v>
      </c>
      <c r="AW399">
        <f t="shared" ca="1" si="145"/>
        <v>83</v>
      </c>
      <c r="AX399">
        <f t="shared" ca="1" si="146"/>
        <v>83</v>
      </c>
    </row>
    <row r="400" spans="1:50" x14ac:dyDescent="0.3">
      <c r="A400" t="s">
        <v>41</v>
      </c>
      <c r="B400">
        <v>3</v>
      </c>
      <c r="C400" t="s">
        <v>3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60</v>
      </c>
      <c r="R400">
        <v>82</v>
      </c>
      <c r="S400">
        <v>63</v>
      </c>
      <c r="T400">
        <f>INDEX(Sheet1!C$2:'Sheet1'!C$569,MATCH($A400,Sheet1!$B$2:'Sheet1'!$B$569,0))</f>
        <v>4</v>
      </c>
      <c r="U400">
        <f>INDEX(Sheet1!D$2:'Sheet1'!D$569,MATCH($A400,Sheet1!$B$2:'Sheet1'!$B$569,0))</f>
        <v>897990</v>
      </c>
      <c r="V400" t="e">
        <f>INDEX(Sheet2!C$2:'Sheet2'!C$569,MATCH($A400,Sheet2!$A$2:'Sheet2'!$A$531,0))</f>
        <v>#N/A</v>
      </c>
      <c r="W400" t="e">
        <f>INDEX(Sheet2!G$2:'Sheet2'!G$569,MATCH($A400,Sheet2!$A$2:'Sheet2'!$A$531,0))</f>
        <v>#N/A</v>
      </c>
      <c r="X400" t="e">
        <f>INDEX(Sheet2!M$2:'Sheet2'!M$569,MATCH($A400,Sheet2!$A$2:'Sheet2'!$A$531,0))</f>
        <v>#N/A</v>
      </c>
      <c r="Y400" t="e">
        <f>ROUND(INDEX(Sheet2!Q$2:'Sheet2'!Q$569,MATCH($A400,Sheet2!$A$2:'Sheet2'!$A$531,0)),0)-1</f>
        <v>#N/A</v>
      </c>
      <c r="Z400" t="e">
        <f>ROUND(INDEX(Sheet2!K$2:'Sheet2'!K$569,MATCH($A400,Sheet2!$A$2:'Sheet2'!$A$531,0)),0)</f>
        <v>#N/A</v>
      </c>
      <c r="AA400" t="e">
        <f t="shared" si="126"/>
        <v>#N/A</v>
      </c>
      <c r="AB400" t="e">
        <f>ROUND(INDEX(Sheet2!H$2:'Sheet2'!H$569,MATCH($A400,Sheet2!$A$2:'Sheet2'!$A$531,0)),0)</f>
        <v>#N/A</v>
      </c>
      <c r="AC400" t="e">
        <f t="shared" si="127"/>
        <v>#N/A</v>
      </c>
      <c r="AD400" t="e">
        <f t="shared" si="128"/>
        <v>#N/A</v>
      </c>
      <c r="AE400" t="e">
        <f t="shared" si="129"/>
        <v>#N/A</v>
      </c>
      <c r="AF400" t="e">
        <f t="shared" si="130"/>
        <v>#N/A</v>
      </c>
      <c r="AG400" t="e">
        <f t="shared" si="141"/>
        <v>#N/A</v>
      </c>
      <c r="AH400" t="e">
        <f t="shared" si="131"/>
        <v>#N/A</v>
      </c>
      <c r="AI400" t="e">
        <f t="shared" si="132"/>
        <v>#N/A</v>
      </c>
      <c r="AJ400" t="e">
        <f t="shared" si="133"/>
        <v>#N/A</v>
      </c>
      <c r="AK400" t="e">
        <f t="shared" si="134"/>
        <v>#N/A</v>
      </c>
      <c r="AL400" t="e">
        <f t="shared" ca="1" si="135"/>
        <v>#N/A</v>
      </c>
      <c r="AM400" t="e">
        <f t="shared" ca="1" si="136"/>
        <v>#N/A</v>
      </c>
      <c r="AN400" t="e">
        <f>ROUND(INDEX(Sheet2!T$2:'Sheet2'!T$569,MATCH($A400,Sheet2!$A$2:'Sheet2'!$A$531,0)),0)</f>
        <v>#N/A</v>
      </c>
      <c r="AO400" t="e">
        <f t="shared" si="137"/>
        <v>#N/A</v>
      </c>
      <c r="AP400" t="e">
        <f t="shared" si="138"/>
        <v>#N/A</v>
      </c>
      <c r="AQ400" t="e">
        <f>INDEX(Sheet2!N$2:'Sheet2'!N$569,MATCH($A400,Sheet2!$A$2:'Sheet2'!$A$531,0))</f>
        <v>#N/A</v>
      </c>
      <c r="AR400" t="e">
        <f t="shared" si="139"/>
        <v>#N/A</v>
      </c>
      <c r="AS400" t="e">
        <f t="shared" si="142"/>
        <v>#N/A</v>
      </c>
      <c r="AT400" t="e">
        <f t="shared" ca="1" si="140"/>
        <v>#N/A</v>
      </c>
      <c r="AU400" t="e">
        <f t="shared" ca="1" si="143"/>
        <v>#N/A</v>
      </c>
      <c r="AV400" t="e">
        <f t="shared" ca="1" si="144"/>
        <v>#N/A</v>
      </c>
      <c r="AW400">
        <f t="shared" ca="1" si="145"/>
        <v>74</v>
      </c>
      <c r="AX400">
        <f t="shared" ca="1" si="146"/>
        <v>74</v>
      </c>
    </row>
    <row r="401" spans="1:50" x14ac:dyDescent="0.3">
      <c r="A401" t="s">
        <v>90</v>
      </c>
      <c r="B401">
        <v>4</v>
      </c>
      <c r="C401" t="s">
        <v>3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75</v>
      </c>
      <c r="P401">
        <v>75</v>
      </c>
      <c r="Q401">
        <v>57</v>
      </c>
      <c r="R401">
        <v>87</v>
      </c>
      <c r="S401">
        <v>60</v>
      </c>
      <c r="T401">
        <f>INDEX(Sheet1!C$2:'Sheet1'!C$569,MATCH($A401,Sheet1!$B$2:'Sheet1'!$B$569,0))</f>
        <v>1</v>
      </c>
      <c r="U401">
        <f>INDEX(Sheet1!D$2:'Sheet1'!D$569,MATCH($A401,Sheet1!$B$2:'Sheet1'!$B$569,0))</f>
        <v>14357750</v>
      </c>
      <c r="V401">
        <f>INDEX(Sheet2!C$2:'Sheet2'!C$569,MATCH($A401,Sheet2!$A$2:'Sheet2'!$A$531,0))</f>
        <v>31</v>
      </c>
      <c r="W401">
        <f>INDEX(Sheet2!G$2:'Sheet2'!G$569,MATCH($A401,Sheet2!$A$2:'Sheet2'!$A$531,0))</f>
        <v>21.7</v>
      </c>
      <c r="X401">
        <f>INDEX(Sheet2!M$2:'Sheet2'!M$569,MATCH($A401,Sheet2!$A$2:'Sheet2'!$A$531,0))</f>
        <v>0.4</v>
      </c>
      <c r="Y401">
        <f>ROUND(INDEX(Sheet2!Q$2:'Sheet2'!Q$569,MATCH($A401,Sheet2!$A$2:'Sheet2'!$A$531,0)),0)-1</f>
        <v>71</v>
      </c>
      <c r="Z401">
        <f>ROUND(INDEX(Sheet2!K$2:'Sheet2'!K$569,MATCH($A401,Sheet2!$A$2:'Sheet2'!$A$531,0)),0)</f>
        <v>57</v>
      </c>
      <c r="AA401">
        <f t="shared" si="126"/>
        <v>90</v>
      </c>
      <c r="AB401">
        <f>ROUND(INDEX(Sheet2!H$2:'Sheet2'!H$569,MATCH($A401,Sheet2!$A$2:'Sheet2'!$A$531,0)),0)</f>
        <v>10</v>
      </c>
      <c r="AC401">
        <f t="shared" si="127"/>
        <v>70</v>
      </c>
      <c r="AD401">
        <f t="shared" si="128"/>
        <v>78</v>
      </c>
      <c r="AE401">
        <f t="shared" si="129"/>
        <v>72</v>
      </c>
      <c r="AF401">
        <f t="shared" si="130"/>
        <v>3</v>
      </c>
      <c r="AG401">
        <f t="shared" si="141"/>
        <v>9</v>
      </c>
      <c r="AH401">
        <f t="shared" si="131"/>
        <v>9</v>
      </c>
      <c r="AI401">
        <f t="shared" si="132"/>
        <v>9</v>
      </c>
      <c r="AJ401">
        <f t="shared" si="133"/>
        <v>84</v>
      </c>
      <c r="AK401">
        <f t="shared" si="134"/>
        <v>66</v>
      </c>
      <c r="AL401">
        <f t="shared" ca="1" si="135"/>
        <v>63.333333333333336</v>
      </c>
      <c r="AM401">
        <f t="shared" ca="1" si="136"/>
        <v>-11.666666666666664</v>
      </c>
      <c r="AN401">
        <f>ROUND(INDEX(Sheet2!T$2:'Sheet2'!T$569,MATCH($A401,Sheet2!$A$2:'Sheet2'!$A$531,0)),0)</f>
        <v>4</v>
      </c>
      <c r="AO401">
        <f t="shared" si="137"/>
        <v>58</v>
      </c>
      <c r="AP401">
        <f t="shared" si="138"/>
        <v>58</v>
      </c>
      <c r="AQ401">
        <f>INDEX(Sheet2!N$2:'Sheet2'!N$569,MATCH($A401,Sheet2!$A$2:'Sheet2'!$A$531,0))</f>
        <v>22.6</v>
      </c>
      <c r="AR401">
        <f t="shared" si="139"/>
        <v>45.2</v>
      </c>
      <c r="AS401">
        <f t="shared" si="142"/>
        <v>52.2</v>
      </c>
      <c r="AT401">
        <f t="shared" ca="1" si="140"/>
        <v>41</v>
      </c>
      <c r="AU401">
        <f t="shared" ca="1" si="143"/>
        <v>40</v>
      </c>
      <c r="AV401">
        <f t="shared" ca="1" si="144"/>
        <v>40</v>
      </c>
      <c r="AW401">
        <f t="shared" ca="1" si="145"/>
        <v>40</v>
      </c>
      <c r="AX401">
        <f t="shared" ca="1" si="146"/>
        <v>40</v>
      </c>
    </row>
    <row r="402" spans="1:50" x14ac:dyDescent="0.3">
      <c r="A402" t="s">
        <v>58</v>
      </c>
      <c r="B402">
        <v>2</v>
      </c>
      <c r="C402" t="s">
        <v>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75</v>
      </c>
      <c r="P402">
        <v>75</v>
      </c>
      <c r="Q402">
        <v>69</v>
      </c>
      <c r="R402">
        <v>66</v>
      </c>
      <c r="S402">
        <v>69</v>
      </c>
      <c r="T402">
        <f>INDEX(Sheet1!C$2:'Sheet1'!C$569,MATCH($A402,Sheet1!$B$2:'Sheet1'!$B$569,0))</f>
        <v>4</v>
      </c>
      <c r="U402">
        <f>INDEX(Sheet1!D$2:'Sheet1'!D$569,MATCH($A402,Sheet1!$B$2:'Sheet1'!$B$569,0))</f>
        <v>1274427</v>
      </c>
      <c r="V402">
        <f>INDEX(Sheet2!C$2:'Sheet2'!C$569,MATCH($A402,Sheet2!$A$2:'Sheet2'!$A$531,0))</f>
        <v>21</v>
      </c>
      <c r="W402">
        <f>INDEX(Sheet2!G$2:'Sheet2'!G$569,MATCH($A402,Sheet2!$A$2:'Sheet2'!$A$531,0))</f>
        <v>20.5</v>
      </c>
      <c r="X402">
        <f>INDEX(Sheet2!M$2:'Sheet2'!M$569,MATCH($A402,Sheet2!$A$2:'Sheet2'!$A$531,0))</f>
        <v>2.9</v>
      </c>
      <c r="Y402">
        <f>ROUND(INDEX(Sheet2!Q$2:'Sheet2'!Q$569,MATCH($A402,Sheet2!$A$2:'Sheet2'!$A$531,0)),0)-1</f>
        <v>77</v>
      </c>
      <c r="Z402">
        <f>ROUND(INDEX(Sheet2!K$2:'Sheet2'!K$569,MATCH($A402,Sheet2!$A$2:'Sheet2'!$A$531,0)),0)</f>
        <v>45</v>
      </c>
      <c r="AA402">
        <f t="shared" si="126"/>
        <v>75</v>
      </c>
      <c r="AB402">
        <f>ROUND(INDEX(Sheet2!H$2:'Sheet2'!H$569,MATCH($A402,Sheet2!$A$2:'Sheet2'!$A$531,0)),0)</f>
        <v>9</v>
      </c>
      <c r="AC402">
        <f t="shared" si="127"/>
        <v>67</v>
      </c>
      <c r="AD402">
        <f t="shared" si="128"/>
        <v>72</v>
      </c>
      <c r="AE402">
        <f t="shared" si="129"/>
        <v>78</v>
      </c>
      <c r="AF402">
        <f t="shared" si="130"/>
        <v>-3</v>
      </c>
      <c r="AG402">
        <f t="shared" si="141"/>
        <v>3</v>
      </c>
      <c r="AH402">
        <f t="shared" si="131"/>
        <v>3</v>
      </c>
      <c r="AI402">
        <f t="shared" si="132"/>
        <v>3</v>
      </c>
      <c r="AJ402">
        <f t="shared" si="133"/>
        <v>78</v>
      </c>
      <c r="AK402">
        <f t="shared" si="134"/>
        <v>72</v>
      </c>
      <c r="AL402">
        <f t="shared" ca="1" si="135"/>
        <v>73.333333333333329</v>
      </c>
      <c r="AM402">
        <f t="shared" ca="1" si="136"/>
        <v>-1.6666666666666714</v>
      </c>
      <c r="AN402">
        <f>ROUND(INDEX(Sheet2!T$2:'Sheet2'!T$569,MATCH($A402,Sheet2!$A$2:'Sheet2'!$A$531,0)),0)</f>
        <v>4</v>
      </c>
      <c r="AO402">
        <f t="shared" si="137"/>
        <v>58</v>
      </c>
      <c r="AP402">
        <f t="shared" si="138"/>
        <v>58</v>
      </c>
      <c r="AQ402">
        <f>INDEX(Sheet2!N$2:'Sheet2'!N$569,MATCH($A402,Sheet2!$A$2:'Sheet2'!$A$531,0))</f>
        <v>31.5</v>
      </c>
      <c r="AR402">
        <f t="shared" si="139"/>
        <v>63</v>
      </c>
      <c r="AS402">
        <f t="shared" si="142"/>
        <v>70</v>
      </c>
      <c r="AT402">
        <f t="shared" ca="1" si="140"/>
        <v>69</v>
      </c>
      <c r="AU402">
        <f t="shared" ca="1" si="143"/>
        <v>70</v>
      </c>
      <c r="AV402">
        <f t="shared" ca="1" si="144"/>
        <v>70</v>
      </c>
      <c r="AW402">
        <f t="shared" ca="1" si="145"/>
        <v>70</v>
      </c>
      <c r="AX402">
        <f t="shared" ca="1" si="146"/>
        <v>70</v>
      </c>
    </row>
    <row r="403" spans="1:50" x14ac:dyDescent="0.3">
      <c r="A403" t="s">
        <v>444</v>
      </c>
      <c r="B403">
        <v>1</v>
      </c>
      <c r="C403" t="s">
        <v>3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75</v>
      </c>
      <c r="P403">
        <v>75</v>
      </c>
      <c r="Q403">
        <v>75</v>
      </c>
      <c r="R403">
        <v>51</v>
      </c>
      <c r="S403">
        <v>75</v>
      </c>
      <c r="T403">
        <f>INDEX(Sheet1!C$2:'Sheet1'!C$569,MATCH($A403,Sheet1!$B$2:'Sheet1'!$B$569,0))</f>
        <v>1</v>
      </c>
      <c r="U403">
        <f>INDEX(Sheet1!D$2:'Sheet1'!D$569,MATCH($A403,Sheet1!$B$2:'Sheet1'!$B$569,0))</f>
        <v>3472887</v>
      </c>
      <c r="V403">
        <f>INDEX(Sheet2!C$2:'Sheet2'!C$569,MATCH($A403,Sheet2!$A$2:'Sheet2'!$A$531,0))</f>
        <v>26</v>
      </c>
      <c r="W403">
        <f>INDEX(Sheet2!G$2:'Sheet2'!G$569,MATCH($A403,Sheet2!$A$2:'Sheet2'!$A$531,0))</f>
        <v>26.3</v>
      </c>
      <c r="X403">
        <f>INDEX(Sheet2!M$2:'Sheet2'!M$569,MATCH($A403,Sheet2!$A$2:'Sheet2'!$A$531,0))</f>
        <v>3.3</v>
      </c>
      <c r="Y403">
        <f>ROUND(INDEX(Sheet2!Q$2:'Sheet2'!Q$569,MATCH($A403,Sheet2!$A$2:'Sheet2'!$A$531,0)),0)-1</f>
        <v>87</v>
      </c>
      <c r="Z403">
        <f>ROUND(INDEX(Sheet2!K$2:'Sheet2'!K$569,MATCH($A403,Sheet2!$A$2:'Sheet2'!$A$531,0)),0)</f>
        <v>44</v>
      </c>
      <c r="AA403">
        <f t="shared" si="126"/>
        <v>74</v>
      </c>
      <c r="AB403">
        <f>ROUND(INDEX(Sheet2!H$2:'Sheet2'!H$569,MATCH($A403,Sheet2!$A$2:'Sheet2'!$A$531,0)),0)</f>
        <v>11</v>
      </c>
      <c r="AC403">
        <f t="shared" si="127"/>
        <v>72</v>
      </c>
      <c r="AD403">
        <f t="shared" si="128"/>
        <v>74</v>
      </c>
      <c r="AE403">
        <f t="shared" si="129"/>
        <v>76</v>
      </c>
      <c r="AF403">
        <f t="shared" si="130"/>
        <v>-1</v>
      </c>
      <c r="AG403">
        <f t="shared" si="141"/>
        <v>5</v>
      </c>
      <c r="AH403">
        <f t="shared" si="131"/>
        <v>5</v>
      </c>
      <c r="AI403">
        <f t="shared" si="132"/>
        <v>5</v>
      </c>
      <c r="AJ403">
        <f t="shared" si="133"/>
        <v>80</v>
      </c>
      <c r="AK403">
        <f t="shared" si="134"/>
        <v>70</v>
      </c>
      <c r="AL403">
        <f t="shared" ca="1" si="135"/>
        <v>76</v>
      </c>
      <c r="AM403">
        <f t="shared" ca="1" si="136"/>
        <v>1</v>
      </c>
      <c r="AN403">
        <f>ROUND(INDEX(Sheet2!T$2:'Sheet2'!T$569,MATCH($A403,Sheet2!$A$2:'Sheet2'!$A$531,0)),0)</f>
        <v>2</v>
      </c>
      <c r="AO403">
        <f t="shared" si="137"/>
        <v>49</v>
      </c>
      <c r="AP403">
        <f t="shared" si="138"/>
        <v>49</v>
      </c>
      <c r="AQ403">
        <f>INDEX(Sheet2!N$2:'Sheet2'!N$569,MATCH($A403,Sheet2!$A$2:'Sheet2'!$A$531,0))</f>
        <v>35.6</v>
      </c>
      <c r="AR403">
        <f t="shared" si="139"/>
        <v>71.2</v>
      </c>
      <c r="AS403">
        <f t="shared" si="142"/>
        <v>78.2</v>
      </c>
      <c r="AT403">
        <f t="shared" ca="1" si="140"/>
        <v>75</v>
      </c>
      <c r="AU403">
        <f t="shared" ca="1" si="143"/>
        <v>78</v>
      </c>
      <c r="AV403">
        <f t="shared" ca="1" si="144"/>
        <v>78</v>
      </c>
      <c r="AW403">
        <f t="shared" ca="1" si="145"/>
        <v>78</v>
      </c>
      <c r="AX403">
        <f t="shared" ca="1" si="146"/>
        <v>78</v>
      </c>
    </row>
    <row r="404" spans="1:50" x14ac:dyDescent="0.3">
      <c r="A404" t="s">
        <v>289</v>
      </c>
      <c r="B404">
        <v>1</v>
      </c>
      <c r="C404" t="s">
        <v>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74</v>
      </c>
      <c r="P404">
        <v>74</v>
      </c>
      <c r="Q404">
        <v>74</v>
      </c>
      <c r="R404">
        <v>51</v>
      </c>
      <c r="S404">
        <v>74</v>
      </c>
      <c r="T404">
        <f>INDEX(Sheet1!C$2:'Sheet1'!C$569,MATCH($A404,Sheet1!$B$2:'Sheet1'!$B$569,0))</f>
        <v>1</v>
      </c>
      <c r="U404">
        <f>INDEX(Sheet1!D$2:'Sheet1'!D$569,MATCH($A404,Sheet1!$B$2:'Sheet1'!$B$569,0))</f>
        <v>1544951</v>
      </c>
      <c r="V404">
        <f>INDEX(Sheet2!C$2:'Sheet2'!C$569,MATCH($A404,Sheet2!$A$2:'Sheet2'!$A$531,0))</f>
        <v>27</v>
      </c>
      <c r="W404">
        <f>INDEX(Sheet2!G$2:'Sheet2'!G$569,MATCH($A404,Sheet2!$A$2:'Sheet2'!$A$531,0))</f>
        <v>23.5</v>
      </c>
      <c r="X404">
        <f>INDEX(Sheet2!M$2:'Sheet2'!M$569,MATCH($A404,Sheet2!$A$2:'Sheet2'!$A$531,0))</f>
        <v>3.4</v>
      </c>
      <c r="Y404">
        <f>ROUND(INDEX(Sheet2!Q$2:'Sheet2'!Q$569,MATCH($A404,Sheet2!$A$2:'Sheet2'!$A$531,0)),0)-1</f>
        <v>71</v>
      </c>
      <c r="Z404">
        <f>ROUND(INDEX(Sheet2!K$2:'Sheet2'!K$569,MATCH($A404,Sheet2!$A$2:'Sheet2'!$A$531,0)),0)</f>
        <v>40</v>
      </c>
      <c r="AA404">
        <f t="shared" si="126"/>
        <v>70</v>
      </c>
      <c r="AB404">
        <f>ROUND(INDEX(Sheet2!H$2:'Sheet2'!H$569,MATCH($A404,Sheet2!$A$2:'Sheet2'!$A$531,0)),0)</f>
        <v>8</v>
      </c>
      <c r="AC404">
        <f t="shared" si="127"/>
        <v>64</v>
      </c>
      <c r="AD404">
        <f t="shared" si="128"/>
        <v>69</v>
      </c>
      <c r="AE404">
        <f t="shared" si="129"/>
        <v>79</v>
      </c>
      <c r="AF404">
        <f t="shared" si="130"/>
        <v>-5</v>
      </c>
      <c r="AG404">
        <f t="shared" si="141"/>
        <v>1</v>
      </c>
      <c r="AH404">
        <f t="shared" si="131"/>
        <v>1</v>
      </c>
      <c r="AI404">
        <f t="shared" si="132"/>
        <v>1</v>
      </c>
      <c r="AJ404">
        <f t="shared" si="133"/>
        <v>75</v>
      </c>
      <c r="AK404">
        <f t="shared" si="134"/>
        <v>73</v>
      </c>
      <c r="AL404">
        <f t="shared" ca="1" si="135"/>
        <v>75</v>
      </c>
      <c r="AM404">
        <f t="shared" ca="1" si="136"/>
        <v>1</v>
      </c>
      <c r="AN404">
        <f>ROUND(INDEX(Sheet2!T$2:'Sheet2'!T$569,MATCH($A404,Sheet2!$A$2:'Sheet2'!$A$531,0)),0)</f>
        <v>4</v>
      </c>
      <c r="AO404">
        <f t="shared" si="137"/>
        <v>58</v>
      </c>
      <c r="AP404">
        <f t="shared" si="138"/>
        <v>58</v>
      </c>
      <c r="AQ404">
        <f>INDEX(Sheet2!N$2:'Sheet2'!N$569,MATCH($A404,Sheet2!$A$2:'Sheet2'!$A$531,0))</f>
        <v>35.1</v>
      </c>
      <c r="AR404">
        <f t="shared" si="139"/>
        <v>70.2</v>
      </c>
      <c r="AS404">
        <f t="shared" si="142"/>
        <v>77.2</v>
      </c>
      <c r="AT404">
        <f t="shared" ca="1" si="140"/>
        <v>74</v>
      </c>
      <c r="AU404">
        <f t="shared" ca="1" si="143"/>
        <v>77</v>
      </c>
      <c r="AV404">
        <f t="shared" ca="1" si="144"/>
        <v>77</v>
      </c>
      <c r="AW404">
        <f t="shared" ca="1" si="145"/>
        <v>77</v>
      </c>
      <c r="AX404">
        <f t="shared" ca="1" si="146"/>
        <v>77</v>
      </c>
    </row>
    <row r="405" spans="1:50" x14ac:dyDescent="0.3">
      <c r="A405" t="s">
        <v>55</v>
      </c>
      <c r="B405">
        <v>2</v>
      </c>
      <c r="C405" t="s">
        <v>3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74</v>
      </c>
      <c r="P405">
        <v>74</v>
      </c>
      <c r="Q405">
        <v>68</v>
      </c>
      <c r="R405">
        <v>66</v>
      </c>
      <c r="S405">
        <v>68</v>
      </c>
      <c r="T405">
        <f>INDEX(Sheet1!C$2:'Sheet1'!C$569,MATCH($A405,Sheet1!$B$2:'Sheet1'!$B$569,0))</f>
        <v>1</v>
      </c>
      <c r="U405">
        <f>INDEX(Sheet1!D$2:'Sheet1'!D$569,MATCH($A405,Sheet1!$B$2:'Sheet1'!$B$569,0))</f>
        <v>2470357</v>
      </c>
      <c r="V405">
        <f>INDEX(Sheet2!C$2:'Sheet2'!C$569,MATCH($A405,Sheet2!$A$2:'Sheet2'!$A$531,0))</f>
        <v>24</v>
      </c>
      <c r="W405">
        <f>INDEX(Sheet2!G$2:'Sheet2'!G$569,MATCH($A405,Sheet2!$A$2:'Sheet2'!$A$531,0))</f>
        <v>20.9</v>
      </c>
      <c r="X405">
        <f>INDEX(Sheet2!M$2:'Sheet2'!M$569,MATCH($A405,Sheet2!$A$2:'Sheet2'!$A$531,0))</f>
        <v>0.8</v>
      </c>
      <c r="Y405">
        <f>ROUND(INDEX(Sheet2!Q$2:'Sheet2'!Q$569,MATCH($A405,Sheet2!$A$2:'Sheet2'!$A$531,0)),0)-1</f>
        <v>64</v>
      </c>
      <c r="Z405">
        <f>ROUND(INDEX(Sheet2!K$2:'Sheet2'!K$569,MATCH($A405,Sheet2!$A$2:'Sheet2'!$A$531,0)),0)</f>
        <v>41</v>
      </c>
      <c r="AA405">
        <f t="shared" si="126"/>
        <v>71</v>
      </c>
      <c r="AB405">
        <f>ROUND(INDEX(Sheet2!H$2:'Sheet2'!H$569,MATCH($A405,Sheet2!$A$2:'Sheet2'!$A$531,0)),0)</f>
        <v>9</v>
      </c>
      <c r="AC405">
        <f t="shared" si="127"/>
        <v>67</v>
      </c>
      <c r="AD405">
        <f t="shared" si="128"/>
        <v>71</v>
      </c>
      <c r="AE405">
        <f t="shared" si="129"/>
        <v>77</v>
      </c>
      <c r="AF405">
        <f t="shared" si="130"/>
        <v>-3</v>
      </c>
      <c r="AG405">
        <f t="shared" si="141"/>
        <v>3</v>
      </c>
      <c r="AH405">
        <f t="shared" si="131"/>
        <v>3</v>
      </c>
      <c r="AI405">
        <f t="shared" si="132"/>
        <v>3</v>
      </c>
      <c r="AJ405">
        <f t="shared" si="133"/>
        <v>77</v>
      </c>
      <c r="AK405">
        <f t="shared" si="134"/>
        <v>71</v>
      </c>
      <c r="AL405">
        <f t="shared" ca="1" si="135"/>
        <v>64</v>
      </c>
      <c r="AM405">
        <f t="shared" ca="1" si="136"/>
        <v>-10</v>
      </c>
      <c r="AN405">
        <f>ROUND(INDEX(Sheet2!T$2:'Sheet2'!T$569,MATCH($A405,Sheet2!$A$2:'Sheet2'!$A$531,0)),0)</f>
        <v>5</v>
      </c>
      <c r="AO405">
        <f t="shared" si="137"/>
        <v>63</v>
      </c>
      <c r="AP405">
        <f t="shared" si="138"/>
        <v>63</v>
      </c>
      <c r="AQ405">
        <f>INDEX(Sheet2!N$2:'Sheet2'!N$569,MATCH($A405,Sheet2!$A$2:'Sheet2'!$A$531,0))</f>
        <v>18.399999999999999</v>
      </c>
      <c r="AR405">
        <f t="shared" si="139"/>
        <v>36.799999999999997</v>
      </c>
      <c r="AS405">
        <f t="shared" si="142"/>
        <v>43.8</v>
      </c>
      <c r="AT405">
        <f t="shared" ca="1" si="140"/>
        <v>68</v>
      </c>
      <c r="AU405">
        <f t="shared" ca="1" si="143"/>
        <v>44</v>
      </c>
      <c r="AV405">
        <f t="shared" ca="1" si="144"/>
        <v>44</v>
      </c>
      <c r="AW405">
        <f t="shared" ca="1" si="145"/>
        <v>44</v>
      </c>
      <c r="AX405">
        <f t="shared" ca="1" si="146"/>
        <v>44</v>
      </c>
    </row>
    <row r="406" spans="1:50" x14ac:dyDescent="0.3">
      <c r="A406" t="s">
        <v>492</v>
      </c>
      <c r="B406">
        <v>2</v>
      </c>
      <c r="C406" t="s">
        <v>3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73</v>
      </c>
      <c r="P406">
        <v>73</v>
      </c>
      <c r="Q406">
        <v>67</v>
      </c>
      <c r="R406">
        <v>66</v>
      </c>
      <c r="S406">
        <v>67</v>
      </c>
      <c r="T406">
        <f>INDEX(Sheet1!C$2:'Sheet1'!C$569,MATCH($A406,Sheet1!$B$2:'Sheet1'!$B$569,0))</f>
        <v>2</v>
      </c>
      <c r="U406">
        <f>INDEX(Sheet1!D$2:'Sheet1'!D$569,MATCH($A406,Sheet1!$B$2:'Sheet1'!$B$569,0))</f>
        <v>689121</v>
      </c>
      <c r="V406">
        <f>INDEX(Sheet2!C$2:'Sheet2'!C$569,MATCH($A406,Sheet2!$A$2:'Sheet2'!$A$531,0))</f>
        <v>25</v>
      </c>
      <c r="W406">
        <f>INDEX(Sheet2!G$2:'Sheet2'!G$569,MATCH($A406,Sheet2!$A$2:'Sheet2'!$A$531,0))</f>
        <v>20.399999999999999</v>
      </c>
      <c r="X406">
        <f>INDEX(Sheet2!M$2:'Sheet2'!M$569,MATCH($A406,Sheet2!$A$2:'Sheet2'!$A$531,0))</f>
        <v>2.1</v>
      </c>
      <c r="Y406">
        <f>ROUND(INDEX(Sheet2!Q$2:'Sheet2'!Q$569,MATCH($A406,Sheet2!$A$2:'Sheet2'!$A$531,0)),0)-1</f>
        <v>75</v>
      </c>
      <c r="Z406">
        <f>ROUND(INDEX(Sheet2!K$2:'Sheet2'!K$569,MATCH($A406,Sheet2!$A$2:'Sheet2'!$A$531,0)),0)</f>
        <v>48</v>
      </c>
      <c r="AA406">
        <f t="shared" si="126"/>
        <v>79</v>
      </c>
      <c r="AB406">
        <f>ROUND(INDEX(Sheet2!H$2:'Sheet2'!H$569,MATCH($A406,Sheet2!$A$2:'Sheet2'!$A$531,0)),0)</f>
        <v>5</v>
      </c>
      <c r="AC406">
        <f t="shared" si="127"/>
        <v>55</v>
      </c>
      <c r="AD406">
        <f t="shared" si="128"/>
        <v>69</v>
      </c>
      <c r="AE406">
        <f t="shared" si="129"/>
        <v>77</v>
      </c>
      <c r="AF406">
        <f t="shared" si="130"/>
        <v>-4</v>
      </c>
      <c r="AG406">
        <f t="shared" si="141"/>
        <v>2</v>
      </c>
      <c r="AH406">
        <f t="shared" si="131"/>
        <v>2</v>
      </c>
      <c r="AI406">
        <f t="shared" si="132"/>
        <v>2</v>
      </c>
      <c r="AJ406">
        <f t="shared" si="133"/>
        <v>75</v>
      </c>
      <c r="AK406">
        <f t="shared" si="134"/>
        <v>71</v>
      </c>
      <c r="AL406">
        <f t="shared" ca="1" si="135"/>
        <v>76.666666666666671</v>
      </c>
      <c r="AM406">
        <f t="shared" ca="1" si="136"/>
        <v>3.6666666666666714</v>
      </c>
      <c r="AN406">
        <f>ROUND(INDEX(Sheet2!T$2:'Sheet2'!T$569,MATCH($A406,Sheet2!$A$2:'Sheet2'!$A$531,0)),0)</f>
        <v>4</v>
      </c>
      <c r="AO406">
        <f t="shared" si="137"/>
        <v>58</v>
      </c>
      <c r="AP406">
        <f t="shared" si="138"/>
        <v>58</v>
      </c>
      <c r="AQ406">
        <f>INDEX(Sheet2!N$2:'Sheet2'!N$569,MATCH($A406,Sheet2!$A$2:'Sheet2'!$A$531,0))</f>
        <v>38.6</v>
      </c>
      <c r="AR406">
        <f t="shared" si="139"/>
        <v>77.2</v>
      </c>
      <c r="AS406">
        <f t="shared" si="142"/>
        <v>84.2</v>
      </c>
      <c r="AT406">
        <f t="shared" ca="1" si="140"/>
        <v>67</v>
      </c>
      <c r="AU406">
        <f t="shared" ca="1" si="143"/>
        <v>84</v>
      </c>
      <c r="AV406">
        <f t="shared" ca="1" si="144"/>
        <v>84</v>
      </c>
      <c r="AW406">
        <f t="shared" ca="1" si="145"/>
        <v>84</v>
      </c>
      <c r="AX406">
        <f t="shared" ca="1" si="146"/>
        <v>84</v>
      </c>
    </row>
    <row r="407" spans="1:50" x14ac:dyDescent="0.3">
      <c r="A407" t="s">
        <v>469</v>
      </c>
      <c r="B407">
        <v>2</v>
      </c>
      <c r="C407" t="s">
        <v>3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81</v>
      </c>
      <c r="P407">
        <v>81</v>
      </c>
      <c r="Q407">
        <v>74</v>
      </c>
      <c r="R407">
        <v>68</v>
      </c>
      <c r="S407">
        <v>74</v>
      </c>
      <c r="T407">
        <f>INDEX(Sheet1!C$2:'Sheet1'!C$569,MATCH($A407,Sheet1!$B$2:'Sheet1'!$B$569,0))</f>
        <v>1</v>
      </c>
      <c r="U407">
        <f>INDEX(Sheet1!D$2:'Sheet1'!D$569,MATCH($A407,Sheet1!$B$2:'Sheet1'!$B$569,0))</f>
        <v>10087200</v>
      </c>
      <c r="V407">
        <f>INDEX(Sheet2!C$2:'Sheet2'!C$569,MATCH($A407,Sheet2!$A$2:'Sheet2'!$A$531,0))</f>
        <v>32</v>
      </c>
      <c r="W407">
        <f>INDEX(Sheet2!G$2:'Sheet2'!G$569,MATCH($A407,Sheet2!$A$2:'Sheet2'!$A$531,0))</f>
        <v>26.7</v>
      </c>
      <c r="X407">
        <f>INDEX(Sheet2!M$2:'Sheet2'!M$569,MATCH($A407,Sheet2!$A$2:'Sheet2'!$A$531,0))</f>
        <v>2.7</v>
      </c>
      <c r="Y407">
        <f>ROUND(INDEX(Sheet2!Q$2:'Sheet2'!Q$569,MATCH($A407,Sheet2!$A$2:'Sheet2'!$A$531,0)),0)-1</f>
        <v>81</v>
      </c>
      <c r="Z407">
        <f>ROUND(INDEX(Sheet2!K$2:'Sheet2'!K$569,MATCH($A407,Sheet2!$A$2:'Sheet2'!$A$531,0)),0)</f>
        <v>50</v>
      </c>
      <c r="AA407">
        <f t="shared" si="126"/>
        <v>81</v>
      </c>
      <c r="AB407">
        <f>ROUND(INDEX(Sheet2!H$2:'Sheet2'!H$569,MATCH($A407,Sheet2!$A$2:'Sheet2'!$A$531,0)),0)</f>
        <v>14</v>
      </c>
      <c r="AC407">
        <f t="shared" si="127"/>
        <v>81</v>
      </c>
      <c r="AD407">
        <f t="shared" si="128"/>
        <v>81</v>
      </c>
      <c r="AE407">
        <f t="shared" si="129"/>
        <v>81</v>
      </c>
      <c r="AF407">
        <f t="shared" si="130"/>
        <v>0</v>
      </c>
      <c r="AG407">
        <f t="shared" si="141"/>
        <v>6</v>
      </c>
      <c r="AH407">
        <f t="shared" si="131"/>
        <v>6</v>
      </c>
      <c r="AI407">
        <f t="shared" si="132"/>
        <v>6</v>
      </c>
      <c r="AJ407">
        <f t="shared" si="133"/>
        <v>87</v>
      </c>
      <c r="AK407">
        <f t="shared" si="134"/>
        <v>75</v>
      </c>
      <c r="AL407">
        <f t="shared" ca="1" si="135"/>
        <v>83</v>
      </c>
      <c r="AM407">
        <f t="shared" ca="1" si="136"/>
        <v>2</v>
      </c>
      <c r="AN407">
        <f>ROUND(INDEX(Sheet2!T$2:'Sheet2'!T$569,MATCH($A407,Sheet2!$A$2:'Sheet2'!$A$531,0)),0)</f>
        <v>7</v>
      </c>
      <c r="AO407">
        <f t="shared" si="137"/>
        <v>72</v>
      </c>
      <c r="AP407">
        <f t="shared" si="138"/>
        <v>72</v>
      </c>
      <c r="AQ407">
        <f>INDEX(Sheet2!N$2:'Sheet2'!N$569,MATCH($A407,Sheet2!$A$2:'Sheet2'!$A$531,0))</f>
        <v>40.200000000000003</v>
      </c>
      <c r="AR407">
        <f t="shared" si="139"/>
        <v>80.400000000000006</v>
      </c>
      <c r="AS407">
        <f t="shared" si="142"/>
        <v>87.4</v>
      </c>
      <c r="AT407">
        <f t="shared" ca="1" si="140"/>
        <v>74</v>
      </c>
      <c r="AU407">
        <f t="shared" ca="1" si="143"/>
        <v>87</v>
      </c>
      <c r="AV407">
        <f t="shared" ca="1" si="144"/>
        <v>87</v>
      </c>
      <c r="AW407">
        <f t="shared" ca="1" si="145"/>
        <v>87</v>
      </c>
      <c r="AX407">
        <f t="shared" ca="1" si="146"/>
        <v>87</v>
      </c>
    </row>
    <row r="408" spans="1:50" x14ac:dyDescent="0.3">
      <c r="A408" t="s">
        <v>490</v>
      </c>
      <c r="B408">
        <v>4</v>
      </c>
      <c r="C408" t="s">
        <v>3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89</v>
      </c>
      <c r="P408">
        <v>89</v>
      </c>
      <c r="Q408">
        <v>64</v>
      </c>
      <c r="R408">
        <v>94</v>
      </c>
      <c r="S408">
        <v>69</v>
      </c>
      <c r="T408">
        <f>INDEX(Sheet1!C$2:'Sheet1'!C$569,MATCH($A408,Sheet1!$B$2:'Sheet1'!$B$569,0))</f>
        <v>3</v>
      </c>
      <c r="U408">
        <f>INDEX(Sheet1!D$2:'Sheet1'!D$569,MATCH($A408,Sheet1!$B$2:'Sheet1'!$B$569,0))</f>
        <v>24925093.666666668</v>
      </c>
      <c r="V408">
        <f>INDEX(Sheet2!C$2:'Sheet2'!C$569,MATCH($A408,Sheet2!$A$2:'Sheet2'!$A$531,0))</f>
        <v>26</v>
      </c>
      <c r="W408">
        <f>INDEX(Sheet2!G$2:'Sheet2'!G$569,MATCH($A408,Sheet2!$A$2:'Sheet2'!$A$531,0))</f>
        <v>31.8</v>
      </c>
      <c r="X408">
        <f>INDEX(Sheet2!M$2:'Sheet2'!M$569,MATCH($A408,Sheet2!$A$2:'Sheet2'!$A$531,0))</f>
        <v>0</v>
      </c>
      <c r="Y408">
        <f>ROUND(INDEX(Sheet2!Q$2:'Sheet2'!Q$569,MATCH($A408,Sheet2!$A$2:'Sheet2'!$A$531,0)),0)-1</f>
        <v>63</v>
      </c>
      <c r="Z408">
        <f>ROUND(INDEX(Sheet2!K$2:'Sheet2'!K$569,MATCH($A408,Sheet2!$A$2:'Sheet2'!$A$531,0)),0)</f>
        <v>67</v>
      </c>
      <c r="AA408">
        <f t="shared" si="126"/>
        <v>101</v>
      </c>
      <c r="AB408">
        <f>ROUND(INDEX(Sheet2!H$2:'Sheet2'!H$569,MATCH($A408,Sheet2!$A$2:'Sheet2'!$A$531,0)),0)</f>
        <v>16</v>
      </c>
      <c r="AC408">
        <f t="shared" si="127"/>
        <v>87</v>
      </c>
      <c r="AD408">
        <f t="shared" si="128"/>
        <v>92</v>
      </c>
      <c r="AE408">
        <f t="shared" si="129"/>
        <v>86</v>
      </c>
      <c r="AF408">
        <f t="shared" si="130"/>
        <v>3</v>
      </c>
      <c r="AG408">
        <f t="shared" si="141"/>
        <v>9</v>
      </c>
      <c r="AH408">
        <f t="shared" si="131"/>
        <v>9</v>
      </c>
      <c r="AI408">
        <f t="shared" si="132"/>
        <v>9</v>
      </c>
      <c r="AJ408">
        <f t="shared" si="133"/>
        <v>98</v>
      </c>
      <c r="AK408">
        <f t="shared" si="134"/>
        <v>80</v>
      </c>
      <c r="AL408">
        <f t="shared" ca="1" si="135"/>
        <v>74</v>
      </c>
      <c r="AM408">
        <f t="shared" ca="1" si="136"/>
        <v>-15</v>
      </c>
      <c r="AN408">
        <f>ROUND(INDEX(Sheet2!T$2:'Sheet2'!T$569,MATCH($A408,Sheet2!$A$2:'Sheet2'!$A$531,0)),0)</f>
        <v>13</v>
      </c>
      <c r="AO408">
        <f t="shared" si="137"/>
        <v>99</v>
      </c>
      <c r="AP408">
        <f t="shared" si="138"/>
        <v>99</v>
      </c>
      <c r="AQ408">
        <f>INDEX(Sheet2!N$2:'Sheet2'!N$569,MATCH($A408,Sheet2!$A$2:'Sheet2'!$A$531,0))</f>
        <v>0</v>
      </c>
      <c r="AR408">
        <f t="shared" si="139"/>
        <v>0</v>
      </c>
      <c r="AS408">
        <f t="shared" si="142"/>
        <v>7</v>
      </c>
      <c r="AT408">
        <f t="shared" ca="1" si="140"/>
        <v>48</v>
      </c>
      <c r="AU408">
        <f t="shared" ca="1" si="143"/>
        <v>44</v>
      </c>
      <c r="AV408">
        <f t="shared" ca="1" si="144"/>
        <v>44</v>
      </c>
      <c r="AW408">
        <f t="shared" ca="1" si="145"/>
        <v>44</v>
      </c>
      <c r="AX408">
        <f t="shared" ca="1" si="146"/>
        <v>44</v>
      </c>
    </row>
    <row r="409" spans="1:50" x14ac:dyDescent="0.3">
      <c r="A409" t="s">
        <v>365</v>
      </c>
      <c r="B409">
        <v>0</v>
      </c>
      <c r="C409" t="s">
        <v>380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90</v>
      </c>
      <c r="P409">
        <v>90</v>
      </c>
      <c r="Q409">
        <v>90</v>
      </c>
      <c r="R409">
        <v>56</v>
      </c>
      <c r="S409">
        <v>90</v>
      </c>
      <c r="T409">
        <f>INDEX(Sheet1!C$2:'Sheet1'!C$569,MATCH($A409,Sheet1!$B$2:'Sheet1'!$B$569,0))</f>
        <v>5</v>
      </c>
      <c r="U409">
        <f>INDEX(Sheet1!D$2:'Sheet1'!D$569,MATCH($A409,Sheet1!$B$2:'Sheet1'!$B$569,0))</f>
        <v>31737230</v>
      </c>
      <c r="V409">
        <f>INDEX(Sheet2!C$2:'Sheet2'!C$569,MATCH($A409,Sheet2!$A$2:'Sheet2'!$A$531,0))</f>
        <v>30</v>
      </c>
      <c r="W409">
        <f>INDEX(Sheet2!G$2:'Sheet2'!G$569,MATCH($A409,Sheet2!$A$2:'Sheet2'!$A$531,0))</f>
        <v>36</v>
      </c>
      <c r="X409">
        <f>INDEX(Sheet2!M$2:'Sheet2'!M$569,MATCH($A409,Sheet2!$A$2:'Sheet2'!$A$531,0))</f>
        <v>5.6</v>
      </c>
      <c r="Y409">
        <f>ROUND(INDEX(Sheet2!Q$2:'Sheet2'!Q$569,MATCH($A409,Sheet2!$A$2:'Sheet2'!$A$531,0)),0)-1</f>
        <v>65</v>
      </c>
      <c r="Z409">
        <f>ROUND(INDEX(Sheet2!K$2:'Sheet2'!K$569,MATCH($A409,Sheet2!$A$2:'Sheet2'!$A$531,0)),0)</f>
        <v>43</v>
      </c>
      <c r="AA409">
        <f t="shared" si="126"/>
        <v>73</v>
      </c>
      <c r="AB409">
        <f>ROUND(INDEX(Sheet2!H$2:'Sheet2'!H$569,MATCH($A409,Sheet2!$A$2:'Sheet2'!$A$531,0)),0)</f>
        <v>23</v>
      </c>
      <c r="AC409">
        <f t="shared" si="127"/>
        <v>108</v>
      </c>
      <c r="AD409">
        <f t="shared" si="128"/>
        <v>90</v>
      </c>
      <c r="AE409">
        <f t="shared" si="129"/>
        <v>90</v>
      </c>
      <c r="AF409">
        <f t="shared" si="130"/>
        <v>0</v>
      </c>
      <c r="AG409">
        <f t="shared" si="141"/>
        <v>6</v>
      </c>
      <c r="AH409">
        <f t="shared" si="131"/>
        <v>6</v>
      </c>
      <c r="AI409">
        <f t="shared" si="132"/>
        <v>6</v>
      </c>
      <c r="AJ409">
        <f t="shared" si="133"/>
        <v>96</v>
      </c>
      <c r="AK409">
        <f t="shared" si="134"/>
        <v>84</v>
      </c>
      <c r="AL409">
        <f t="shared" ca="1" si="135"/>
        <v>81.666666666666671</v>
      </c>
      <c r="AM409">
        <f t="shared" ca="1" si="136"/>
        <v>-8.3333333333333286</v>
      </c>
      <c r="AN409">
        <f>ROUND(INDEX(Sheet2!T$2:'Sheet2'!T$569,MATCH($A409,Sheet2!$A$2:'Sheet2'!$A$531,0)),0)</f>
        <v>11</v>
      </c>
      <c r="AO409">
        <f t="shared" si="137"/>
        <v>90</v>
      </c>
      <c r="AP409">
        <f t="shared" si="138"/>
        <v>90</v>
      </c>
      <c r="AQ409">
        <f>INDEX(Sheet2!N$2:'Sheet2'!N$569,MATCH($A409,Sheet2!$A$2:'Sheet2'!$A$531,0))</f>
        <v>29</v>
      </c>
      <c r="AR409">
        <f t="shared" si="139"/>
        <v>58</v>
      </c>
      <c r="AS409">
        <f t="shared" si="142"/>
        <v>65</v>
      </c>
      <c r="AT409">
        <f t="shared" ca="1" si="140"/>
        <v>90</v>
      </c>
      <c r="AU409">
        <f t="shared" ca="1" si="143"/>
        <v>65</v>
      </c>
      <c r="AV409">
        <f t="shared" ca="1" si="144"/>
        <v>65</v>
      </c>
      <c r="AW409">
        <f t="shared" ca="1" si="145"/>
        <v>65</v>
      </c>
      <c r="AX409">
        <f t="shared" ca="1" si="146"/>
        <v>65</v>
      </c>
    </row>
    <row r="410" spans="1:50" x14ac:dyDescent="0.3">
      <c r="A410" t="s">
        <v>288</v>
      </c>
      <c r="B410">
        <v>3</v>
      </c>
      <c r="C410" t="s">
        <v>3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71</v>
      </c>
      <c r="P410">
        <v>71</v>
      </c>
      <c r="Q410">
        <v>58</v>
      </c>
      <c r="R410">
        <v>80</v>
      </c>
      <c r="S410">
        <v>61</v>
      </c>
      <c r="T410">
        <f>INDEX(Sheet1!C$2:'Sheet1'!C$569,MATCH($A410,Sheet1!$B$2:'Sheet1'!$B$569,0))</f>
        <v>2</v>
      </c>
      <c r="U410">
        <f>INDEX(Sheet1!D$2:'Sheet1'!D$569,MATCH($A410,Sheet1!$B$2:'Sheet1'!$B$569,0))</f>
        <v>18010773</v>
      </c>
      <c r="V410">
        <f>INDEX(Sheet2!C$2:'Sheet2'!C$569,MATCH($A410,Sheet2!$A$2:'Sheet2'!$A$531,0))</f>
        <v>30</v>
      </c>
      <c r="W410">
        <f>INDEX(Sheet2!G$2:'Sheet2'!G$569,MATCH($A410,Sheet2!$A$2:'Sheet2'!$A$531,0))</f>
        <v>12.9</v>
      </c>
      <c r="X410">
        <f>INDEX(Sheet2!M$2:'Sheet2'!M$569,MATCH($A410,Sheet2!$A$2:'Sheet2'!$A$531,0))</f>
        <v>1.6</v>
      </c>
      <c r="Y410">
        <f>ROUND(INDEX(Sheet2!Q$2:'Sheet2'!Q$569,MATCH($A410,Sheet2!$A$2:'Sheet2'!$A$531,0)),0)-1</f>
        <v>74</v>
      </c>
      <c r="Z410">
        <f>ROUND(INDEX(Sheet2!K$2:'Sheet2'!K$569,MATCH($A410,Sheet2!$A$2:'Sheet2'!$A$531,0)),0)</f>
        <v>30</v>
      </c>
      <c r="AA410">
        <f t="shared" si="126"/>
        <v>58</v>
      </c>
      <c r="AB410">
        <f>ROUND(INDEX(Sheet2!H$2:'Sheet2'!H$569,MATCH($A410,Sheet2!$A$2:'Sheet2'!$A$531,0)),0)</f>
        <v>3</v>
      </c>
      <c r="AC410">
        <f t="shared" si="127"/>
        <v>49</v>
      </c>
      <c r="AD410">
        <f t="shared" si="128"/>
        <v>59</v>
      </c>
      <c r="AE410">
        <f t="shared" si="129"/>
        <v>83</v>
      </c>
      <c r="AF410">
        <f t="shared" si="130"/>
        <v>-12</v>
      </c>
      <c r="AG410">
        <f t="shared" si="141"/>
        <v>-6</v>
      </c>
      <c r="AH410">
        <f t="shared" si="131"/>
        <v>-6</v>
      </c>
      <c r="AI410">
        <f t="shared" si="132"/>
        <v>-6</v>
      </c>
      <c r="AJ410">
        <f t="shared" si="133"/>
        <v>65</v>
      </c>
      <c r="AK410">
        <f t="shared" si="134"/>
        <v>77</v>
      </c>
      <c r="AL410">
        <f t="shared" ca="1" si="135"/>
        <v>64.666666666666671</v>
      </c>
      <c r="AM410">
        <f t="shared" ca="1" si="136"/>
        <v>-6.3333333333333286</v>
      </c>
      <c r="AN410">
        <f>ROUND(INDEX(Sheet2!T$2:'Sheet2'!T$569,MATCH($A410,Sheet2!$A$2:'Sheet2'!$A$531,0)),0)</f>
        <v>2</v>
      </c>
      <c r="AO410">
        <f t="shared" si="137"/>
        <v>49</v>
      </c>
      <c r="AP410">
        <f t="shared" si="138"/>
        <v>49</v>
      </c>
      <c r="AQ410">
        <f>INDEX(Sheet2!N$2:'Sheet2'!N$569,MATCH($A410,Sheet2!$A$2:'Sheet2'!$A$531,0))</f>
        <v>22.5</v>
      </c>
      <c r="AR410">
        <f t="shared" si="139"/>
        <v>45</v>
      </c>
      <c r="AS410">
        <f t="shared" si="142"/>
        <v>52</v>
      </c>
      <c r="AT410">
        <f t="shared" ca="1" si="140"/>
        <v>58</v>
      </c>
      <c r="AU410">
        <f t="shared" ca="1" si="143"/>
        <v>52</v>
      </c>
      <c r="AV410">
        <f t="shared" ca="1" si="144"/>
        <v>52</v>
      </c>
      <c r="AW410">
        <f t="shared" ca="1" si="145"/>
        <v>52</v>
      </c>
      <c r="AX410">
        <f t="shared" ca="1" si="146"/>
        <v>52</v>
      </c>
    </row>
    <row r="411" spans="1:50" x14ac:dyDescent="0.3">
      <c r="A411" t="s">
        <v>94</v>
      </c>
      <c r="B411">
        <v>0</v>
      </c>
      <c r="C411" t="s">
        <v>3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72</v>
      </c>
      <c r="P411">
        <v>72</v>
      </c>
      <c r="Q411">
        <v>72</v>
      </c>
      <c r="R411">
        <v>50</v>
      </c>
      <c r="S411">
        <v>72</v>
      </c>
      <c r="T411">
        <f>INDEX(Sheet1!C$2:'Sheet1'!C$569,MATCH($A411,Sheet1!$B$2:'Sheet1'!$B$569,0))</f>
        <v>1</v>
      </c>
      <c r="U411">
        <f>INDEX(Sheet1!D$2:'Sheet1'!D$569,MATCH($A411,Sheet1!$B$2:'Sheet1'!$B$569,0))</f>
        <v>1349383</v>
      </c>
      <c r="V411">
        <f>INDEX(Sheet2!C$2:'Sheet2'!C$569,MATCH($A411,Sheet2!$A$2:'Sheet2'!$A$531,0))</f>
        <v>25</v>
      </c>
      <c r="W411">
        <f>INDEX(Sheet2!G$2:'Sheet2'!G$569,MATCH($A411,Sheet2!$A$2:'Sheet2'!$A$531,0))</f>
        <v>24.2</v>
      </c>
      <c r="X411">
        <f>INDEX(Sheet2!M$2:'Sheet2'!M$569,MATCH($A411,Sheet2!$A$2:'Sheet2'!$A$531,0))</f>
        <v>2.7</v>
      </c>
      <c r="Y411">
        <f>ROUND(INDEX(Sheet2!Q$2:'Sheet2'!Q$569,MATCH($A411,Sheet2!$A$2:'Sheet2'!$A$531,0)),0)-1</f>
        <v>86</v>
      </c>
      <c r="Z411">
        <f>ROUND(INDEX(Sheet2!K$2:'Sheet2'!K$569,MATCH($A411,Sheet2!$A$2:'Sheet2'!$A$531,0)),0)</f>
        <v>45</v>
      </c>
      <c r="AA411">
        <f t="shared" si="126"/>
        <v>75</v>
      </c>
      <c r="AB411">
        <f>ROUND(INDEX(Sheet2!H$2:'Sheet2'!H$569,MATCH($A411,Sheet2!$A$2:'Sheet2'!$A$531,0)),0)</f>
        <v>7</v>
      </c>
      <c r="AC411">
        <f t="shared" si="127"/>
        <v>61</v>
      </c>
      <c r="AD411">
        <f t="shared" si="128"/>
        <v>69</v>
      </c>
      <c r="AE411">
        <f t="shared" si="129"/>
        <v>75</v>
      </c>
      <c r="AF411">
        <f t="shared" si="130"/>
        <v>-3</v>
      </c>
      <c r="AG411">
        <f t="shared" si="141"/>
        <v>3</v>
      </c>
      <c r="AH411">
        <f t="shared" si="131"/>
        <v>3</v>
      </c>
      <c r="AI411">
        <f t="shared" si="132"/>
        <v>3</v>
      </c>
      <c r="AJ411">
        <f t="shared" si="133"/>
        <v>75</v>
      </c>
      <c r="AK411">
        <f t="shared" si="134"/>
        <v>69</v>
      </c>
      <c r="AL411">
        <f t="shared" ca="1" si="135"/>
        <v>75.333333333333329</v>
      </c>
      <c r="AM411">
        <f t="shared" ca="1" si="136"/>
        <v>3.3333333333333286</v>
      </c>
      <c r="AN411">
        <f>ROUND(INDEX(Sheet2!T$2:'Sheet2'!T$569,MATCH($A411,Sheet2!$A$2:'Sheet2'!$A$531,0)),0)</f>
        <v>3</v>
      </c>
      <c r="AO411">
        <f t="shared" si="137"/>
        <v>54</v>
      </c>
      <c r="AP411">
        <f t="shared" si="138"/>
        <v>54</v>
      </c>
      <c r="AQ411">
        <f>INDEX(Sheet2!N$2:'Sheet2'!N$569,MATCH($A411,Sheet2!$A$2:'Sheet2'!$A$531,0))</f>
        <v>37.299999999999997</v>
      </c>
      <c r="AR411">
        <f t="shared" si="139"/>
        <v>74.599999999999994</v>
      </c>
      <c r="AS411">
        <f t="shared" si="142"/>
        <v>81.599999999999994</v>
      </c>
      <c r="AT411">
        <f t="shared" ca="1" si="140"/>
        <v>72</v>
      </c>
      <c r="AU411">
        <f t="shared" ca="1" si="143"/>
        <v>82</v>
      </c>
      <c r="AV411">
        <f t="shared" ca="1" si="144"/>
        <v>82</v>
      </c>
      <c r="AW411">
        <f t="shared" ca="1" si="145"/>
        <v>82</v>
      </c>
      <c r="AX411">
        <f t="shared" ca="1" si="146"/>
        <v>82</v>
      </c>
    </row>
    <row r="412" spans="1:50" x14ac:dyDescent="0.3">
      <c r="A412" t="s">
        <v>121</v>
      </c>
      <c r="B412">
        <v>1</v>
      </c>
      <c r="C412" t="s">
        <v>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71</v>
      </c>
      <c r="P412">
        <v>71</v>
      </c>
      <c r="Q412">
        <v>71</v>
      </c>
      <c r="R412">
        <v>50</v>
      </c>
      <c r="S412">
        <v>71</v>
      </c>
      <c r="T412">
        <f>INDEX(Sheet1!C$2:'Sheet1'!C$569,MATCH($A412,Sheet1!$B$2:'Sheet1'!$B$569,0))</f>
        <v>2</v>
      </c>
      <c r="U412">
        <f>INDEX(Sheet1!D$2:'Sheet1'!D$569,MATCH($A412,Sheet1!$B$2:'Sheet1'!$B$569,0))</f>
        <v>419232</v>
      </c>
      <c r="V412">
        <f>INDEX(Sheet2!C$2:'Sheet2'!C$569,MATCH($A412,Sheet2!$A$2:'Sheet2'!$A$531,0))</f>
        <v>28</v>
      </c>
      <c r="W412">
        <f>INDEX(Sheet2!G$2:'Sheet2'!G$569,MATCH($A412,Sheet2!$A$2:'Sheet2'!$A$531,0))</f>
        <v>10.8</v>
      </c>
      <c r="X412">
        <f>INDEX(Sheet2!M$2:'Sheet2'!M$569,MATCH($A412,Sheet2!$A$2:'Sheet2'!$A$531,0))</f>
        <v>2.2000000000000002</v>
      </c>
      <c r="Y412">
        <f>ROUND(INDEX(Sheet2!Q$2:'Sheet2'!Q$569,MATCH($A412,Sheet2!$A$2:'Sheet2'!$A$531,0)),0)-1</f>
        <v>78</v>
      </c>
      <c r="Z412">
        <f>ROUND(INDEX(Sheet2!K$2:'Sheet2'!K$569,MATCH($A412,Sheet2!$A$2:'Sheet2'!$A$531,0)),0)</f>
        <v>45</v>
      </c>
      <c r="AA412">
        <f t="shared" si="126"/>
        <v>75</v>
      </c>
      <c r="AB412">
        <f>ROUND(INDEX(Sheet2!H$2:'Sheet2'!H$569,MATCH($A412,Sheet2!$A$2:'Sheet2'!$A$531,0)),0)</f>
        <v>4</v>
      </c>
      <c r="AC412">
        <f t="shared" si="127"/>
        <v>52</v>
      </c>
      <c r="AD412">
        <f t="shared" si="128"/>
        <v>66</v>
      </c>
      <c r="AE412">
        <f t="shared" si="129"/>
        <v>76</v>
      </c>
      <c r="AF412">
        <f t="shared" si="130"/>
        <v>-5</v>
      </c>
      <c r="AG412">
        <f t="shared" si="141"/>
        <v>1</v>
      </c>
      <c r="AH412">
        <f t="shared" si="131"/>
        <v>1</v>
      </c>
      <c r="AI412">
        <f t="shared" si="132"/>
        <v>1</v>
      </c>
      <c r="AJ412">
        <f t="shared" si="133"/>
        <v>72</v>
      </c>
      <c r="AK412">
        <f t="shared" si="134"/>
        <v>70</v>
      </c>
      <c r="AL412">
        <f t="shared" ca="1" si="135"/>
        <v>77</v>
      </c>
      <c r="AM412">
        <f t="shared" ca="1" si="136"/>
        <v>6</v>
      </c>
      <c r="AN412">
        <f>ROUND(INDEX(Sheet2!T$2:'Sheet2'!T$569,MATCH($A412,Sheet2!$A$2:'Sheet2'!$A$531,0)),0)</f>
        <v>2</v>
      </c>
      <c r="AO412">
        <f t="shared" si="137"/>
        <v>49</v>
      </c>
      <c r="AP412">
        <f t="shared" si="138"/>
        <v>49</v>
      </c>
      <c r="AQ412">
        <f>INDEX(Sheet2!N$2:'Sheet2'!N$569,MATCH($A412,Sheet2!$A$2:'Sheet2'!$A$531,0))</f>
        <v>40.9</v>
      </c>
      <c r="AR412">
        <f t="shared" si="139"/>
        <v>81.8</v>
      </c>
      <c r="AS412">
        <f t="shared" si="142"/>
        <v>88.8</v>
      </c>
      <c r="AT412">
        <f t="shared" ca="1" si="140"/>
        <v>71</v>
      </c>
      <c r="AU412">
        <f t="shared" ca="1" si="143"/>
        <v>89</v>
      </c>
      <c r="AV412">
        <f t="shared" ca="1" si="144"/>
        <v>89</v>
      </c>
      <c r="AW412">
        <f t="shared" ca="1" si="145"/>
        <v>89</v>
      </c>
      <c r="AX412">
        <f t="shared" ca="1" si="146"/>
        <v>89</v>
      </c>
    </row>
    <row r="413" spans="1:50" x14ac:dyDescent="0.3">
      <c r="A413" t="s">
        <v>127</v>
      </c>
      <c r="B413">
        <v>4</v>
      </c>
      <c r="C413" t="s">
        <v>3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74</v>
      </c>
      <c r="P413">
        <v>74</v>
      </c>
      <c r="Q413">
        <v>57</v>
      </c>
      <c r="R413">
        <v>86</v>
      </c>
      <c r="S413">
        <v>60</v>
      </c>
      <c r="T413">
        <f>INDEX(Sheet1!C$2:'Sheet1'!C$569,MATCH($A413,Sheet1!$B$2:'Sheet1'!$B$569,0))</f>
        <v>1</v>
      </c>
      <c r="U413">
        <f>INDEX(Sheet1!D$2:'Sheet1'!D$569,MATCH($A413,Sheet1!$B$2:'Sheet1'!$B$569,0))</f>
        <v>1567007</v>
      </c>
      <c r="V413">
        <f>INDEX(Sheet2!C$2:'Sheet2'!C$569,MATCH($A413,Sheet2!$A$2:'Sheet2'!$A$531,0))</f>
        <v>32</v>
      </c>
      <c r="W413">
        <f>INDEX(Sheet2!G$2:'Sheet2'!G$569,MATCH($A413,Sheet2!$A$2:'Sheet2'!$A$531,0))</f>
        <v>11.1</v>
      </c>
      <c r="X413">
        <f>INDEX(Sheet2!M$2:'Sheet2'!M$569,MATCH($A413,Sheet2!$A$2:'Sheet2'!$A$531,0))</f>
        <v>0.9</v>
      </c>
      <c r="Y413">
        <f>ROUND(INDEX(Sheet2!Q$2:'Sheet2'!Q$569,MATCH($A413,Sheet2!$A$2:'Sheet2'!$A$531,0)),0)-1</f>
        <v>62</v>
      </c>
      <c r="Z413">
        <f>ROUND(INDEX(Sheet2!K$2:'Sheet2'!K$569,MATCH($A413,Sheet2!$A$2:'Sheet2'!$A$531,0)),0)</f>
        <v>49</v>
      </c>
      <c r="AA413">
        <f t="shared" si="126"/>
        <v>80</v>
      </c>
      <c r="AB413">
        <f>ROUND(INDEX(Sheet2!H$2:'Sheet2'!H$569,MATCH($A413,Sheet2!$A$2:'Sheet2'!$A$531,0)),0)</f>
        <v>4</v>
      </c>
      <c r="AC413">
        <f t="shared" si="127"/>
        <v>52</v>
      </c>
      <c r="AD413">
        <f t="shared" si="128"/>
        <v>69</v>
      </c>
      <c r="AE413">
        <f t="shared" si="129"/>
        <v>79</v>
      </c>
      <c r="AF413">
        <f t="shared" si="130"/>
        <v>-5</v>
      </c>
      <c r="AG413">
        <f t="shared" si="141"/>
        <v>1</v>
      </c>
      <c r="AH413">
        <f t="shared" si="131"/>
        <v>1</v>
      </c>
      <c r="AI413">
        <f t="shared" si="132"/>
        <v>1</v>
      </c>
      <c r="AJ413">
        <f t="shared" si="133"/>
        <v>75</v>
      </c>
      <c r="AK413">
        <f t="shared" si="134"/>
        <v>73</v>
      </c>
      <c r="AL413">
        <f t="shared" ca="1" si="135"/>
        <v>73.333333333333329</v>
      </c>
      <c r="AM413">
        <f t="shared" ca="1" si="136"/>
        <v>-0.6666666666666714</v>
      </c>
      <c r="AN413">
        <f>ROUND(INDEX(Sheet2!T$2:'Sheet2'!T$569,MATCH($A413,Sheet2!$A$2:'Sheet2'!$A$531,0)),0)</f>
        <v>4</v>
      </c>
      <c r="AO413">
        <f t="shared" si="137"/>
        <v>58</v>
      </c>
      <c r="AP413">
        <f t="shared" si="138"/>
        <v>58</v>
      </c>
      <c r="AQ413">
        <f>INDEX(Sheet2!N$2:'Sheet2'!N$569,MATCH($A413,Sheet2!$A$2:'Sheet2'!$A$531,0))</f>
        <v>32.4</v>
      </c>
      <c r="AR413">
        <f t="shared" si="139"/>
        <v>64.8</v>
      </c>
      <c r="AS413">
        <f t="shared" si="142"/>
        <v>71.8</v>
      </c>
      <c r="AT413">
        <f t="shared" ca="1" si="140"/>
        <v>57</v>
      </c>
      <c r="AU413">
        <f t="shared" ca="1" si="143"/>
        <v>72</v>
      </c>
      <c r="AV413">
        <f t="shared" ca="1" si="144"/>
        <v>72</v>
      </c>
      <c r="AW413">
        <f t="shared" ca="1" si="145"/>
        <v>72</v>
      </c>
      <c r="AX413">
        <f t="shared" ca="1" si="146"/>
        <v>72</v>
      </c>
    </row>
    <row r="414" spans="1:50" x14ac:dyDescent="0.3">
      <c r="A414" t="s">
        <v>525</v>
      </c>
      <c r="B414">
        <v>2</v>
      </c>
      <c r="C414" t="s">
        <v>3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73</v>
      </c>
      <c r="P414">
        <v>73</v>
      </c>
      <c r="Q414">
        <v>67</v>
      </c>
      <c r="R414">
        <v>66</v>
      </c>
      <c r="S414">
        <v>67</v>
      </c>
      <c r="T414">
        <f>INDEX(Sheet1!C$2:'Sheet1'!C$569,MATCH($A414,Sheet1!$B$2:'Sheet1'!$B$569,0))</f>
        <v>1</v>
      </c>
      <c r="U414">
        <f>INDEX(Sheet1!D$2:'Sheet1'!D$569,MATCH($A414,Sheet1!$B$2:'Sheet1'!$B$569,0))</f>
        <v>2760095</v>
      </c>
      <c r="V414">
        <f>INDEX(Sheet2!C$2:'Sheet2'!C$569,MATCH($A414,Sheet2!$A$2:'Sheet2'!$A$531,0))</f>
        <v>24</v>
      </c>
      <c r="W414">
        <f>INDEX(Sheet2!G$2:'Sheet2'!G$569,MATCH($A414,Sheet2!$A$2:'Sheet2'!$A$531,0))</f>
        <v>16.8</v>
      </c>
      <c r="X414">
        <f>INDEX(Sheet2!M$2:'Sheet2'!M$569,MATCH($A414,Sheet2!$A$2:'Sheet2'!$A$531,0))</f>
        <v>1.3</v>
      </c>
      <c r="Y414">
        <f>ROUND(INDEX(Sheet2!Q$2:'Sheet2'!Q$569,MATCH($A414,Sheet2!$A$2:'Sheet2'!$A$531,0)),0)-1</f>
        <v>60</v>
      </c>
      <c r="Z414">
        <f>ROUND(INDEX(Sheet2!K$2:'Sheet2'!K$569,MATCH($A414,Sheet2!$A$2:'Sheet2'!$A$531,0)),0)</f>
        <v>47</v>
      </c>
      <c r="AA414">
        <f t="shared" si="126"/>
        <v>78</v>
      </c>
      <c r="AB414">
        <f>ROUND(INDEX(Sheet2!H$2:'Sheet2'!H$569,MATCH($A414,Sheet2!$A$2:'Sheet2'!$A$531,0)),0)</f>
        <v>6</v>
      </c>
      <c r="AC414">
        <f t="shared" si="127"/>
        <v>58</v>
      </c>
      <c r="AD414">
        <f t="shared" si="128"/>
        <v>70</v>
      </c>
      <c r="AE414">
        <f t="shared" si="129"/>
        <v>76</v>
      </c>
      <c r="AF414">
        <f t="shared" si="130"/>
        <v>-3</v>
      </c>
      <c r="AG414">
        <f t="shared" si="141"/>
        <v>3</v>
      </c>
      <c r="AH414">
        <f t="shared" si="131"/>
        <v>3</v>
      </c>
      <c r="AI414">
        <f t="shared" si="132"/>
        <v>3</v>
      </c>
      <c r="AJ414">
        <f t="shared" si="133"/>
        <v>76</v>
      </c>
      <c r="AK414">
        <f t="shared" si="134"/>
        <v>70</v>
      </c>
      <c r="AL414">
        <f t="shared" ca="1" si="135"/>
        <v>71.333333333333329</v>
      </c>
      <c r="AM414">
        <f t="shared" ca="1" si="136"/>
        <v>-1.6666666666666714</v>
      </c>
      <c r="AN414">
        <f>ROUND(INDEX(Sheet2!T$2:'Sheet2'!T$569,MATCH($A414,Sheet2!$A$2:'Sheet2'!$A$531,0)),0)</f>
        <v>3</v>
      </c>
      <c r="AO414">
        <f t="shared" si="137"/>
        <v>54</v>
      </c>
      <c r="AP414">
        <f t="shared" si="138"/>
        <v>54</v>
      </c>
      <c r="AQ414">
        <f>INDEX(Sheet2!N$2:'Sheet2'!N$569,MATCH($A414,Sheet2!$A$2:'Sheet2'!$A$531,0))</f>
        <v>30.6</v>
      </c>
      <c r="AR414">
        <f t="shared" si="139"/>
        <v>61.2</v>
      </c>
      <c r="AS414">
        <f t="shared" si="142"/>
        <v>68.2</v>
      </c>
      <c r="AT414">
        <f t="shared" ca="1" si="140"/>
        <v>67</v>
      </c>
      <c r="AU414">
        <f t="shared" ca="1" si="143"/>
        <v>68</v>
      </c>
      <c r="AV414">
        <f t="shared" ca="1" si="144"/>
        <v>68</v>
      </c>
      <c r="AW414">
        <f t="shared" ca="1" si="145"/>
        <v>68</v>
      </c>
      <c r="AX414">
        <f t="shared" ca="1" si="146"/>
        <v>68</v>
      </c>
    </row>
    <row r="415" spans="1:50" x14ac:dyDescent="0.3">
      <c r="A415" t="s">
        <v>35</v>
      </c>
      <c r="B415">
        <v>3</v>
      </c>
      <c r="C415" t="s">
        <v>3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72</v>
      </c>
      <c r="P415">
        <v>72</v>
      </c>
      <c r="Q415">
        <v>58</v>
      </c>
      <c r="R415">
        <v>81</v>
      </c>
      <c r="S415">
        <v>61</v>
      </c>
      <c r="T415">
        <f>INDEX(Sheet1!C$2:'Sheet1'!C$569,MATCH($A415,Sheet1!$B$2:'Sheet1'!$B$569,0))</f>
        <v>3</v>
      </c>
      <c r="U415">
        <f>INDEX(Sheet1!D$2:'Sheet1'!D$569,MATCH($A415,Sheet1!$B$2:'Sheet1'!$B$569,0))</f>
        <v>459414</v>
      </c>
      <c r="V415">
        <f>INDEX(Sheet2!C$2:'Sheet2'!C$569,MATCH($A415,Sheet2!$A$2:'Sheet2'!$A$531,0))</f>
        <v>24</v>
      </c>
      <c r="W415">
        <f>INDEX(Sheet2!G$2:'Sheet2'!G$569,MATCH($A415,Sheet2!$A$2:'Sheet2'!$A$531,0))</f>
        <v>10.6</v>
      </c>
      <c r="X415">
        <f>INDEX(Sheet2!M$2:'Sheet2'!M$569,MATCH($A415,Sheet2!$A$2:'Sheet2'!$A$531,0))</f>
        <v>1.6</v>
      </c>
      <c r="Y415">
        <f>ROUND(INDEX(Sheet2!Q$2:'Sheet2'!Q$569,MATCH($A415,Sheet2!$A$2:'Sheet2'!$A$531,0)),0)-1</f>
        <v>61</v>
      </c>
      <c r="Z415">
        <f>ROUND(INDEX(Sheet2!K$2:'Sheet2'!K$569,MATCH($A415,Sheet2!$A$2:'Sheet2'!$A$531,0)),0)</f>
        <v>42</v>
      </c>
      <c r="AA415">
        <f t="shared" si="126"/>
        <v>72</v>
      </c>
      <c r="AB415">
        <f>ROUND(INDEX(Sheet2!H$2:'Sheet2'!H$569,MATCH($A415,Sheet2!$A$2:'Sheet2'!$A$531,0)),0)</f>
        <v>3</v>
      </c>
      <c r="AC415">
        <f t="shared" si="127"/>
        <v>49</v>
      </c>
      <c r="AD415">
        <f t="shared" si="128"/>
        <v>64</v>
      </c>
      <c r="AE415">
        <f t="shared" si="129"/>
        <v>80</v>
      </c>
      <c r="AF415">
        <f t="shared" si="130"/>
        <v>-8</v>
      </c>
      <c r="AG415">
        <f t="shared" si="141"/>
        <v>-2</v>
      </c>
      <c r="AH415">
        <f t="shared" si="131"/>
        <v>-2</v>
      </c>
      <c r="AI415">
        <f t="shared" si="132"/>
        <v>-2</v>
      </c>
      <c r="AJ415">
        <f t="shared" si="133"/>
        <v>70</v>
      </c>
      <c r="AK415">
        <f t="shared" si="134"/>
        <v>74</v>
      </c>
      <c r="AL415">
        <f t="shared" ca="1" si="135"/>
        <v>71.333333333333329</v>
      </c>
      <c r="AM415">
        <f t="shared" ca="1" si="136"/>
        <v>-0.6666666666666714</v>
      </c>
      <c r="AN415">
        <f>ROUND(INDEX(Sheet2!T$2:'Sheet2'!T$569,MATCH($A415,Sheet2!$A$2:'Sheet2'!$A$531,0)),0)</f>
        <v>2</v>
      </c>
      <c r="AO415">
        <f t="shared" si="137"/>
        <v>49</v>
      </c>
      <c r="AP415">
        <f t="shared" si="138"/>
        <v>49</v>
      </c>
      <c r="AQ415">
        <f>INDEX(Sheet2!N$2:'Sheet2'!N$569,MATCH($A415,Sheet2!$A$2:'Sheet2'!$A$531,0))</f>
        <v>31.5</v>
      </c>
      <c r="AR415">
        <f t="shared" si="139"/>
        <v>63</v>
      </c>
      <c r="AS415">
        <f t="shared" si="142"/>
        <v>70</v>
      </c>
      <c r="AT415">
        <f t="shared" ca="1" si="140"/>
        <v>58</v>
      </c>
      <c r="AU415">
        <f t="shared" ca="1" si="143"/>
        <v>70</v>
      </c>
      <c r="AV415">
        <f t="shared" ca="1" si="144"/>
        <v>70</v>
      </c>
      <c r="AW415">
        <f t="shared" ca="1" si="145"/>
        <v>70</v>
      </c>
      <c r="AX415">
        <f t="shared" ca="1" si="146"/>
        <v>70</v>
      </c>
    </row>
    <row r="416" spans="1:50" x14ac:dyDescent="0.3">
      <c r="A416" t="s">
        <v>512</v>
      </c>
      <c r="B416">
        <v>3</v>
      </c>
      <c r="C416" t="s">
        <v>3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82</v>
      </c>
      <c r="P416">
        <v>82</v>
      </c>
      <c r="Q416">
        <v>64</v>
      </c>
      <c r="R416">
        <v>86</v>
      </c>
      <c r="S416">
        <v>68</v>
      </c>
      <c r="T416">
        <f>INDEX(Sheet1!C$2:'Sheet1'!C$569,MATCH($A416,Sheet1!$B$2:'Sheet1'!$B$569,0))</f>
        <v>2</v>
      </c>
      <c r="U416">
        <f>INDEX(Sheet1!D$2:'Sheet1'!D$569,MATCH($A416,Sheet1!$B$2:'Sheet1'!$B$569,0))</f>
        <v>22469135.5</v>
      </c>
      <c r="V416">
        <f>INDEX(Sheet2!C$2:'Sheet2'!C$569,MATCH($A416,Sheet2!$A$2:'Sheet2'!$A$531,0))</f>
        <v>29</v>
      </c>
      <c r="W416">
        <f>INDEX(Sheet2!G$2:'Sheet2'!G$569,MATCH($A416,Sheet2!$A$2:'Sheet2'!$A$531,0))</f>
        <v>27.2</v>
      </c>
      <c r="X416">
        <f>INDEX(Sheet2!M$2:'Sheet2'!M$569,MATCH($A416,Sheet2!$A$2:'Sheet2'!$A$531,0))</f>
        <v>2.2999999999999998</v>
      </c>
      <c r="Y416">
        <f>ROUND(INDEX(Sheet2!Q$2:'Sheet2'!Q$569,MATCH($A416,Sheet2!$A$2:'Sheet2'!$A$531,0)),0)-1</f>
        <v>75</v>
      </c>
      <c r="Z416">
        <f>ROUND(INDEX(Sheet2!K$2:'Sheet2'!K$569,MATCH($A416,Sheet2!$A$2:'Sheet2'!$A$531,0)),0)</f>
        <v>53</v>
      </c>
      <c r="AA416">
        <f t="shared" si="126"/>
        <v>85</v>
      </c>
      <c r="AB416">
        <f>ROUND(INDEX(Sheet2!H$2:'Sheet2'!H$569,MATCH($A416,Sheet2!$A$2:'Sheet2'!$A$531,0)),0)</f>
        <v>15</v>
      </c>
      <c r="AC416">
        <f t="shared" si="127"/>
        <v>84</v>
      </c>
      <c r="AD416">
        <f t="shared" si="128"/>
        <v>84</v>
      </c>
      <c r="AE416">
        <f t="shared" si="129"/>
        <v>80</v>
      </c>
      <c r="AF416">
        <f t="shared" si="130"/>
        <v>2</v>
      </c>
      <c r="AG416">
        <f t="shared" si="141"/>
        <v>8</v>
      </c>
      <c r="AH416">
        <f t="shared" si="131"/>
        <v>8</v>
      </c>
      <c r="AI416">
        <f t="shared" si="132"/>
        <v>8</v>
      </c>
      <c r="AJ416">
        <f t="shared" si="133"/>
        <v>90</v>
      </c>
      <c r="AK416">
        <f t="shared" si="134"/>
        <v>74</v>
      </c>
      <c r="AL416">
        <f t="shared" ca="1" si="135"/>
        <v>76.333333333333329</v>
      </c>
      <c r="AM416">
        <f t="shared" ca="1" si="136"/>
        <v>-5.6666666666666714</v>
      </c>
      <c r="AN416">
        <f>ROUND(INDEX(Sheet2!T$2:'Sheet2'!T$569,MATCH($A416,Sheet2!$A$2:'Sheet2'!$A$531,0)),0)</f>
        <v>8</v>
      </c>
      <c r="AO416">
        <f t="shared" si="137"/>
        <v>76</v>
      </c>
      <c r="AP416">
        <f t="shared" si="138"/>
        <v>76</v>
      </c>
      <c r="AQ416">
        <f>INDEX(Sheet2!N$2:'Sheet2'!N$569,MATCH($A416,Sheet2!$A$2:'Sheet2'!$A$531,0))</f>
        <v>29</v>
      </c>
      <c r="AR416">
        <f t="shared" si="139"/>
        <v>58</v>
      </c>
      <c r="AS416">
        <f t="shared" si="142"/>
        <v>65</v>
      </c>
      <c r="AT416">
        <f t="shared" ca="1" si="140"/>
        <v>64</v>
      </c>
      <c r="AU416">
        <f t="shared" ca="1" si="143"/>
        <v>65</v>
      </c>
      <c r="AV416">
        <f t="shared" ca="1" si="144"/>
        <v>65</v>
      </c>
      <c r="AW416">
        <f t="shared" ca="1" si="145"/>
        <v>65</v>
      </c>
      <c r="AX416">
        <f t="shared" ca="1" si="146"/>
        <v>65</v>
      </c>
    </row>
    <row r="417" spans="1:50" x14ac:dyDescent="0.3">
      <c r="A417" t="s">
        <v>440</v>
      </c>
      <c r="B417">
        <v>1</v>
      </c>
      <c r="C417" t="s">
        <v>3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74</v>
      </c>
      <c r="P417">
        <v>74</v>
      </c>
      <c r="Q417">
        <v>74</v>
      </c>
      <c r="R417">
        <v>51</v>
      </c>
      <c r="S417">
        <v>74</v>
      </c>
      <c r="T417">
        <f>INDEX(Sheet1!C$2:'Sheet1'!C$569,MATCH($A417,Sheet1!$B$2:'Sheet1'!$B$569,0))</f>
        <v>1</v>
      </c>
      <c r="U417">
        <f>INDEX(Sheet1!D$2:'Sheet1'!D$569,MATCH($A417,Sheet1!$B$2:'Sheet1'!$B$569,0))</f>
        <v>2795000</v>
      </c>
      <c r="V417">
        <f>INDEX(Sheet2!C$2:'Sheet2'!C$569,MATCH($A417,Sheet2!$A$2:'Sheet2'!$A$531,0))</f>
        <v>28</v>
      </c>
      <c r="W417">
        <f>INDEX(Sheet2!G$2:'Sheet2'!G$569,MATCH($A417,Sheet2!$A$2:'Sheet2'!$A$531,0))</f>
        <v>18.899999999999999</v>
      </c>
      <c r="X417">
        <f>INDEX(Sheet2!M$2:'Sheet2'!M$569,MATCH($A417,Sheet2!$A$2:'Sheet2'!$A$531,0))</f>
        <v>3.4</v>
      </c>
      <c r="Y417">
        <f>ROUND(INDEX(Sheet2!Q$2:'Sheet2'!Q$569,MATCH($A417,Sheet2!$A$2:'Sheet2'!$A$531,0)),0)-1</f>
        <v>84</v>
      </c>
      <c r="Z417">
        <f>ROUND(INDEX(Sheet2!K$2:'Sheet2'!K$569,MATCH($A417,Sheet2!$A$2:'Sheet2'!$A$531,0)),0)</f>
        <v>46</v>
      </c>
      <c r="AA417">
        <f t="shared" si="126"/>
        <v>77</v>
      </c>
      <c r="AB417">
        <f>ROUND(INDEX(Sheet2!H$2:'Sheet2'!H$569,MATCH($A417,Sheet2!$A$2:'Sheet2'!$A$531,0)),0)</f>
        <v>8</v>
      </c>
      <c r="AC417">
        <f t="shared" si="127"/>
        <v>64</v>
      </c>
      <c r="AD417">
        <f t="shared" si="128"/>
        <v>72</v>
      </c>
      <c r="AE417">
        <f t="shared" si="129"/>
        <v>76</v>
      </c>
      <c r="AF417">
        <f t="shared" si="130"/>
        <v>-2</v>
      </c>
      <c r="AG417">
        <f t="shared" si="141"/>
        <v>4</v>
      </c>
      <c r="AH417">
        <f t="shared" si="131"/>
        <v>4</v>
      </c>
      <c r="AI417">
        <f t="shared" si="132"/>
        <v>4</v>
      </c>
      <c r="AJ417">
        <f t="shared" si="133"/>
        <v>78</v>
      </c>
      <c r="AK417">
        <f t="shared" si="134"/>
        <v>70</v>
      </c>
      <c r="AL417">
        <f t="shared" ca="1" si="135"/>
        <v>81.666666666666671</v>
      </c>
      <c r="AM417">
        <f t="shared" ca="1" si="136"/>
        <v>7.6666666666666714</v>
      </c>
      <c r="AN417">
        <f>ROUND(INDEX(Sheet2!T$2:'Sheet2'!T$569,MATCH($A417,Sheet2!$A$2:'Sheet2'!$A$531,0)),0)</f>
        <v>2</v>
      </c>
      <c r="AO417">
        <f t="shared" si="137"/>
        <v>49</v>
      </c>
      <c r="AP417">
        <f t="shared" si="138"/>
        <v>49</v>
      </c>
      <c r="AQ417">
        <f>INDEX(Sheet2!N$2:'Sheet2'!N$569,MATCH($A417,Sheet2!$A$2:'Sheet2'!$A$531,0))</f>
        <v>45</v>
      </c>
      <c r="AR417">
        <f t="shared" si="139"/>
        <v>90</v>
      </c>
      <c r="AS417">
        <f t="shared" si="142"/>
        <v>97</v>
      </c>
      <c r="AT417">
        <f t="shared" ca="1" si="140"/>
        <v>74</v>
      </c>
      <c r="AU417">
        <f t="shared" ca="1" si="143"/>
        <v>97</v>
      </c>
      <c r="AV417">
        <f t="shared" ca="1" si="144"/>
        <v>97</v>
      </c>
      <c r="AW417">
        <f t="shared" ca="1" si="145"/>
        <v>97</v>
      </c>
      <c r="AX417">
        <f t="shared" ca="1" si="146"/>
        <v>97</v>
      </c>
    </row>
    <row r="418" spans="1:50" x14ac:dyDescent="0.3">
      <c r="A418" t="s">
        <v>59</v>
      </c>
      <c r="B418">
        <v>0</v>
      </c>
      <c r="C418" t="s">
        <v>3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76</v>
      </c>
      <c r="R418">
        <v>52</v>
      </c>
      <c r="S418">
        <v>76</v>
      </c>
      <c r="T418">
        <f>INDEX(Sheet1!C$2:'Sheet1'!C$569,MATCH($A418,Sheet1!$B$2:'Sheet1'!$B$569,0))</f>
        <v>2</v>
      </c>
      <c r="U418">
        <f>INDEX(Sheet1!D$2:'Sheet1'!D$569,MATCH($A418,Sheet1!$B$2:'Sheet1'!$B$569,0))</f>
        <v>971211</v>
      </c>
      <c r="V418">
        <f>INDEX(Sheet2!C$2:'Sheet2'!C$569,MATCH($A418,Sheet2!$A$2:'Sheet2'!$A$531,0))</f>
        <v>27</v>
      </c>
      <c r="W418">
        <f>INDEX(Sheet2!G$2:'Sheet2'!G$569,MATCH($A418,Sheet2!$A$2:'Sheet2'!$A$531,0))</f>
        <v>17.600000000000001</v>
      </c>
      <c r="X418">
        <f>INDEX(Sheet2!M$2:'Sheet2'!M$569,MATCH($A418,Sheet2!$A$2:'Sheet2'!$A$531,0))</f>
        <v>4.0999999999999996</v>
      </c>
      <c r="Y418">
        <f>ROUND(INDEX(Sheet2!Q$2:'Sheet2'!Q$569,MATCH($A418,Sheet2!$A$2:'Sheet2'!$A$531,0)),0)-1</f>
        <v>82</v>
      </c>
      <c r="Z418">
        <f>ROUND(INDEX(Sheet2!K$2:'Sheet2'!K$569,MATCH($A418,Sheet2!$A$2:'Sheet2'!$A$531,0)),0)</f>
        <v>39</v>
      </c>
      <c r="AA418">
        <f t="shared" si="126"/>
        <v>68</v>
      </c>
      <c r="AB418">
        <f>ROUND(INDEX(Sheet2!H$2:'Sheet2'!H$569,MATCH($A418,Sheet2!$A$2:'Sheet2'!$A$531,0)),0)</f>
        <v>9</v>
      </c>
      <c r="AC418">
        <f t="shared" si="127"/>
        <v>67</v>
      </c>
      <c r="AD418">
        <f t="shared" si="128"/>
        <v>70</v>
      </c>
      <c r="AE418">
        <f t="shared" si="129"/>
        <v>82</v>
      </c>
      <c r="AF418">
        <f t="shared" si="130"/>
        <v>-6</v>
      </c>
      <c r="AG418">
        <f t="shared" si="141"/>
        <v>0</v>
      </c>
      <c r="AH418">
        <f t="shared" si="131"/>
        <v>0</v>
      </c>
      <c r="AI418">
        <f t="shared" si="132"/>
        <v>0</v>
      </c>
      <c r="AJ418">
        <f t="shared" si="133"/>
        <v>76</v>
      </c>
      <c r="AK418">
        <f t="shared" si="134"/>
        <v>76</v>
      </c>
      <c r="AL418">
        <f t="shared" ca="1" si="135"/>
        <v>75.333333333333329</v>
      </c>
      <c r="AM418">
        <f t="shared" ca="1" si="136"/>
        <v>-0.6666666666666714</v>
      </c>
      <c r="AN418">
        <f>ROUND(INDEX(Sheet2!T$2:'Sheet2'!T$569,MATCH($A418,Sheet2!$A$2:'Sheet2'!$A$531,0)),0)</f>
        <v>2</v>
      </c>
      <c r="AO418">
        <f t="shared" si="137"/>
        <v>49</v>
      </c>
      <c r="AP418">
        <f t="shared" si="138"/>
        <v>49</v>
      </c>
      <c r="AQ418">
        <f>INDEX(Sheet2!N$2:'Sheet2'!N$569,MATCH($A418,Sheet2!$A$2:'Sheet2'!$A$531,0))</f>
        <v>33.299999999999997</v>
      </c>
      <c r="AR418">
        <f t="shared" si="139"/>
        <v>66.599999999999994</v>
      </c>
      <c r="AS418">
        <f t="shared" si="142"/>
        <v>73.599999999999994</v>
      </c>
      <c r="AT418">
        <f t="shared" ca="1" si="140"/>
        <v>76</v>
      </c>
      <c r="AU418">
        <f t="shared" ca="1" si="143"/>
        <v>74</v>
      </c>
      <c r="AV418">
        <f t="shared" ca="1" si="144"/>
        <v>74</v>
      </c>
      <c r="AW418">
        <f t="shared" ca="1" si="145"/>
        <v>74</v>
      </c>
      <c r="AX418">
        <f t="shared" ca="1" si="146"/>
        <v>74</v>
      </c>
    </row>
    <row r="419" spans="1:50" x14ac:dyDescent="0.3">
      <c r="A419" t="s">
        <v>243</v>
      </c>
      <c r="B419">
        <v>0</v>
      </c>
      <c r="C419" t="s">
        <v>3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77</v>
      </c>
      <c r="P419">
        <v>77</v>
      </c>
      <c r="Q419">
        <v>77</v>
      </c>
      <c r="R419">
        <v>52</v>
      </c>
      <c r="S419">
        <v>77</v>
      </c>
      <c r="T419">
        <f>INDEX(Sheet1!C$2:'Sheet1'!C$569,MATCH($A419,Sheet1!$B$2:'Sheet1'!$B$569,0))</f>
        <v>4</v>
      </c>
      <c r="U419">
        <f>INDEX(Sheet1!D$2:'Sheet1'!D$569,MATCH($A419,Sheet1!$B$2:'Sheet1'!$B$569,0))</f>
        <v>1832070</v>
      </c>
      <c r="V419">
        <f>INDEX(Sheet2!C$2:'Sheet2'!C$569,MATCH($A419,Sheet2!$A$2:'Sheet2'!$A$531,0))</f>
        <v>20</v>
      </c>
      <c r="W419">
        <f>INDEX(Sheet2!G$2:'Sheet2'!G$569,MATCH($A419,Sheet2!$A$2:'Sheet2'!$A$531,0))</f>
        <v>26.5</v>
      </c>
      <c r="X419">
        <f>INDEX(Sheet2!M$2:'Sheet2'!M$569,MATCH($A419,Sheet2!$A$2:'Sheet2'!$A$531,0))</f>
        <v>1.7</v>
      </c>
      <c r="Y419">
        <f>ROUND(INDEX(Sheet2!Q$2:'Sheet2'!Q$569,MATCH($A419,Sheet2!$A$2:'Sheet2'!$A$531,0)),0)-1</f>
        <v>79</v>
      </c>
      <c r="Z419">
        <f>ROUND(INDEX(Sheet2!K$2:'Sheet2'!K$569,MATCH($A419,Sheet2!$A$2:'Sheet2'!$A$531,0)),0)</f>
        <v>48</v>
      </c>
      <c r="AA419">
        <f t="shared" si="126"/>
        <v>79</v>
      </c>
      <c r="AB419">
        <f>ROUND(INDEX(Sheet2!H$2:'Sheet2'!H$569,MATCH($A419,Sheet2!$A$2:'Sheet2'!$A$531,0)),0)</f>
        <v>11</v>
      </c>
      <c r="AC419">
        <f t="shared" si="127"/>
        <v>72</v>
      </c>
      <c r="AD419">
        <f t="shared" si="128"/>
        <v>76</v>
      </c>
      <c r="AE419">
        <f t="shared" si="129"/>
        <v>78</v>
      </c>
      <c r="AF419">
        <f t="shared" si="130"/>
        <v>-1</v>
      </c>
      <c r="AG419">
        <f t="shared" si="141"/>
        <v>5</v>
      </c>
      <c r="AH419">
        <f t="shared" si="131"/>
        <v>5</v>
      </c>
      <c r="AI419">
        <f t="shared" si="132"/>
        <v>5</v>
      </c>
      <c r="AJ419">
        <f t="shared" si="133"/>
        <v>82</v>
      </c>
      <c r="AK419">
        <f t="shared" si="134"/>
        <v>72</v>
      </c>
      <c r="AL419">
        <f t="shared" ca="1" si="135"/>
        <v>78</v>
      </c>
      <c r="AM419">
        <f t="shared" ca="1" si="136"/>
        <v>1</v>
      </c>
      <c r="AN419">
        <f>ROUND(INDEX(Sheet2!T$2:'Sheet2'!T$569,MATCH($A419,Sheet2!$A$2:'Sheet2'!$A$531,0)),0)</f>
        <v>3</v>
      </c>
      <c r="AO419">
        <f t="shared" si="137"/>
        <v>54</v>
      </c>
      <c r="AP419">
        <f t="shared" si="138"/>
        <v>54</v>
      </c>
      <c r="AQ419">
        <f>INDEX(Sheet2!N$2:'Sheet2'!N$569,MATCH($A419,Sheet2!$A$2:'Sheet2'!$A$531,0))</f>
        <v>36.700000000000003</v>
      </c>
      <c r="AR419">
        <f t="shared" si="139"/>
        <v>73.400000000000006</v>
      </c>
      <c r="AS419">
        <f t="shared" si="142"/>
        <v>80.400000000000006</v>
      </c>
      <c r="AT419">
        <f t="shared" ca="1" si="140"/>
        <v>77</v>
      </c>
      <c r="AU419">
        <f t="shared" ca="1" si="143"/>
        <v>80</v>
      </c>
      <c r="AV419">
        <f t="shared" ca="1" si="144"/>
        <v>80</v>
      </c>
      <c r="AW419">
        <f t="shared" ca="1" si="145"/>
        <v>80</v>
      </c>
      <c r="AX419">
        <f t="shared" ca="1" si="146"/>
        <v>80</v>
      </c>
    </row>
    <row r="420" spans="1:50" x14ac:dyDescent="0.3">
      <c r="A420" t="s">
        <v>405</v>
      </c>
      <c r="B420">
        <v>0</v>
      </c>
      <c r="C420" t="s">
        <v>3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71</v>
      </c>
      <c r="P420">
        <v>71</v>
      </c>
      <c r="Q420">
        <v>71</v>
      </c>
      <c r="R420">
        <v>50</v>
      </c>
      <c r="S420">
        <v>71</v>
      </c>
      <c r="T420" t="e">
        <f>INDEX(Sheet1!C$2:'Sheet1'!C$569,MATCH($A420,Sheet1!$B$2:'Sheet1'!$B$569,0))</f>
        <v>#N/A</v>
      </c>
      <c r="U420" t="e">
        <f>INDEX(Sheet1!D$2:'Sheet1'!D$569,MATCH($A420,Sheet1!$B$2:'Sheet1'!$B$569,0))</f>
        <v>#N/A</v>
      </c>
      <c r="V420">
        <f>INDEX(Sheet2!C$2:'Sheet2'!C$569,MATCH($A420,Sheet2!$A$2:'Sheet2'!$A$531,0))</f>
        <v>22</v>
      </c>
      <c r="W420">
        <f>INDEX(Sheet2!G$2:'Sheet2'!G$569,MATCH($A420,Sheet2!$A$2:'Sheet2'!$A$531,0))</f>
        <v>13.4</v>
      </c>
      <c r="X420">
        <f>INDEX(Sheet2!M$2:'Sheet2'!M$569,MATCH($A420,Sheet2!$A$2:'Sheet2'!$A$531,0))</f>
        <v>2.2000000000000002</v>
      </c>
      <c r="Y420">
        <f>ROUND(INDEX(Sheet2!Q$2:'Sheet2'!Q$569,MATCH($A420,Sheet2!$A$2:'Sheet2'!$A$531,0)),0)-1</f>
        <v>70</v>
      </c>
      <c r="Z420">
        <f>ROUND(INDEX(Sheet2!K$2:'Sheet2'!K$569,MATCH($A420,Sheet2!$A$2:'Sheet2'!$A$531,0)),0)</f>
        <v>39</v>
      </c>
      <c r="AA420">
        <f t="shared" si="126"/>
        <v>68</v>
      </c>
      <c r="AB420">
        <f>ROUND(INDEX(Sheet2!H$2:'Sheet2'!H$569,MATCH($A420,Sheet2!$A$2:'Sheet2'!$A$531,0)),0)</f>
        <v>4</v>
      </c>
      <c r="AC420">
        <f t="shared" si="127"/>
        <v>52</v>
      </c>
      <c r="AD420">
        <f t="shared" si="128"/>
        <v>64</v>
      </c>
      <c r="AE420">
        <f t="shared" si="129"/>
        <v>78</v>
      </c>
      <c r="AF420">
        <f t="shared" si="130"/>
        <v>-7</v>
      </c>
      <c r="AG420">
        <f t="shared" si="141"/>
        <v>-1</v>
      </c>
      <c r="AH420">
        <f t="shared" si="131"/>
        <v>-1</v>
      </c>
      <c r="AI420">
        <f t="shared" si="132"/>
        <v>-1</v>
      </c>
      <c r="AJ420">
        <f t="shared" si="133"/>
        <v>70</v>
      </c>
      <c r="AK420">
        <f t="shared" si="134"/>
        <v>72</v>
      </c>
      <c r="AL420">
        <f t="shared" ca="1" si="135"/>
        <v>71</v>
      </c>
      <c r="AM420">
        <f t="shared" ca="1" si="136"/>
        <v>0</v>
      </c>
      <c r="AN420">
        <f>ROUND(INDEX(Sheet2!T$2:'Sheet2'!T$569,MATCH($A420,Sheet2!$A$2:'Sheet2'!$A$531,0)),0)</f>
        <v>2</v>
      </c>
      <c r="AO420">
        <f t="shared" si="137"/>
        <v>49</v>
      </c>
      <c r="AP420">
        <f t="shared" si="138"/>
        <v>49</v>
      </c>
      <c r="AQ420">
        <f>INDEX(Sheet2!N$2:'Sheet2'!N$569,MATCH($A420,Sheet2!$A$2:'Sheet2'!$A$531,0))</f>
        <v>31.8</v>
      </c>
      <c r="AR420">
        <f t="shared" si="139"/>
        <v>63.6</v>
      </c>
      <c r="AS420">
        <f t="shared" si="142"/>
        <v>70.599999999999994</v>
      </c>
      <c r="AT420">
        <f t="shared" ca="1" si="140"/>
        <v>71</v>
      </c>
      <c r="AU420">
        <f t="shared" ca="1" si="143"/>
        <v>71</v>
      </c>
      <c r="AV420">
        <f t="shared" ca="1" si="144"/>
        <v>71</v>
      </c>
      <c r="AW420">
        <f t="shared" ca="1" si="145"/>
        <v>71</v>
      </c>
      <c r="AX420">
        <f t="shared" ca="1" si="146"/>
        <v>71</v>
      </c>
    </row>
    <row r="421" spans="1:50" x14ac:dyDescent="0.3">
      <c r="A421" t="s">
        <v>95</v>
      </c>
      <c r="B421">
        <v>0</v>
      </c>
      <c r="C421" t="s">
        <v>3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73</v>
      </c>
      <c r="P421">
        <v>73</v>
      </c>
      <c r="Q421">
        <v>73</v>
      </c>
      <c r="R421">
        <v>51</v>
      </c>
      <c r="S421">
        <v>73</v>
      </c>
      <c r="T421">
        <f>INDEX(Sheet1!C$2:'Sheet1'!C$569,MATCH($A421,Sheet1!$B$2:'Sheet1'!$B$569,0))</f>
        <v>1</v>
      </c>
      <c r="U421">
        <f>INDEX(Sheet1!D$2:'Sheet1'!D$569,MATCH($A421,Sheet1!$B$2:'Sheet1'!$B$569,0))</f>
        <v>1311265</v>
      </c>
      <c r="V421">
        <f>INDEX(Sheet2!C$2:'Sheet2'!C$569,MATCH($A421,Sheet2!$A$2:'Sheet2'!$A$531,0))</f>
        <v>25</v>
      </c>
      <c r="W421">
        <f>INDEX(Sheet2!G$2:'Sheet2'!G$569,MATCH($A421,Sheet2!$A$2:'Sheet2'!$A$531,0))</f>
        <v>19.600000000000001</v>
      </c>
      <c r="X421">
        <f>INDEX(Sheet2!M$2:'Sheet2'!M$569,MATCH($A421,Sheet2!$A$2:'Sheet2'!$A$531,0))</f>
        <v>1.2</v>
      </c>
      <c r="Y421">
        <f>ROUND(INDEX(Sheet2!Q$2:'Sheet2'!Q$569,MATCH($A421,Sheet2!$A$2:'Sheet2'!$A$531,0)),0)-1</f>
        <v>66</v>
      </c>
      <c r="Z421">
        <f>ROUND(INDEX(Sheet2!K$2:'Sheet2'!K$569,MATCH($A421,Sheet2!$A$2:'Sheet2'!$A$531,0)),0)</f>
        <v>43</v>
      </c>
      <c r="AA421">
        <f t="shared" si="126"/>
        <v>73</v>
      </c>
      <c r="AB421">
        <f>ROUND(INDEX(Sheet2!H$2:'Sheet2'!H$569,MATCH($A421,Sheet2!$A$2:'Sheet2'!$A$531,0)),0)</f>
        <v>7</v>
      </c>
      <c r="AC421">
        <f t="shared" si="127"/>
        <v>61</v>
      </c>
      <c r="AD421">
        <f t="shared" si="128"/>
        <v>69</v>
      </c>
      <c r="AE421">
        <f t="shared" si="129"/>
        <v>77</v>
      </c>
      <c r="AF421">
        <f t="shared" si="130"/>
        <v>-4</v>
      </c>
      <c r="AG421">
        <f t="shared" si="141"/>
        <v>2</v>
      </c>
      <c r="AH421">
        <f t="shared" si="131"/>
        <v>2</v>
      </c>
      <c r="AI421">
        <f t="shared" si="132"/>
        <v>2</v>
      </c>
      <c r="AJ421">
        <f t="shared" si="133"/>
        <v>75</v>
      </c>
      <c r="AK421">
        <f t="shared" si="134"/>
        <v>71</v>
      </c>
      <c r="AL421">
        <f t="shared" ca="1" si="135"/>
        <v>69</v>
      </c>
      <c r="AM421">
        <f t="shared" ca="1" si="136"/>
        <v>-4</v>
      </c>
      <c r="AN421">
        <f>ROUND(INDEX(Sheet2!T$2:'Sheet2'!T$569,MATCH($A421,Sheet2!$A$2:'Sheet2'!$A$531,0)),0)</f>
        <v>3</v>
      </c>
      <c r="AO421">
        <f t="shared" si="137"/>
        <v>54</v>
      </c>
      <c r="AP421">
        <f t="shared" si="138"/>
        <v>54</v>
      </c>
      <c r="AQ421">
        <f>INDEX(Sheet2!N$2:'Sheet2'!N$569,MATCH($A421,Sheet2!$A$2:'Sheet2'!$A$531,0))</f>
        <v>27</v>
      </c>
      <c r="AR421">
        <f t="shared" si="139"/>
        <v>54</v>
      </c>
      <c r="AS421">
        <f t="shared" si="142"/>
        <v>61</v>
      </c>
      <c r="AT421">
        <f t="shared" ca="1" si="140"/>
        <v>73</v>
      </c>
      <c r="AU421">
        <f t="shared" ca="1" si="143"/>
        <v>61</v>
      </c>
      <c r="AV421">
        <f t="shared" ca="1" si="144"/>
        <v>61</v>
      </c>
      <c r="AW421">
        <f t="shared" ca="1" si="145"/>
        <v>61</v>
      </c>
      <c r="AX421">
        <f t="shared" ca="1" si="146"/>
        <v>61</v>
      </c>
    </row>
    <row r="422" spans="1:50" x14ac:dyDescent="0.3">
      <c r="A422" t="s">
        <v>189</v>
      </c>
      <c r="B422">
        <v>0</v>
      </c>
      <c r="C422" t="s">
        <v>3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75</v>
      </c>
      <c r="P422">
        <v>75</v>
      </c>
      <c r="Q422">
        <v>75</v>
      </c>
      <c r="R422">
        <v>51</v>
      </c>
      <c r="S422">
        <v>75</v>
      </c>
      <c r="T422">
        <f>INDEX(Sheet1!C$2:'Sheet1'!C$569,MATCH($A422,Sheet1!$B$2:'Sheet1'!$B$569,0))</f>
        <v>2</v>
      </c>
      <c r="U422">
        <f>INDEX(Sheet1!D$2:'Sheet1'!D$569,MATCH($A422,Sheet1!$B$2:'Sheet1'!$B$569,0))</f>
        <v>5153846</v>
      </c>
      <c r="V422">
        <f>INDEX(Sheet2!C$2:'Sheet2'!C$569,MATCH($A422,Sheet2!$A$2:'Sheet2'!$A$531,0))</f>
        <v>33</v>
      </c>
      <c r="W422">
        <f>INDEX(Sheet2!G$2:'Sheet2'!G$569,MATCH($A422,Sheet2!$A$2:'Sheet2'!$A$531,0))</f>
        <v>15.1</v>
      </c>
      <c r="X422">
        <f>INDEX(Sheet2!M$2:'Sheet2'!M$569,MATCH($A422,Sheet2!$A$2:'Sheet2'!$A$531,0))</f>
        <v>0</v>
      </c>
      <c r="Y422">
        <f>ROUND(INDEX(Sheet2!Q$2:'Sheet2'!Q$569,MATCH($A422,Sheet2!$A$2:'Sheet2'!$A$531,0)),0)-1</f>
        <v>77</v>
      </c>
      <c r="Z422">
        <f>ROUND(INDEX(Sheet2!K$2:'Sheet2'!K$569,MATCH($A422,Sheet2!$A$2:'Sheet2'!$A$531,0)),0)</f>
        <v>52</v>
      </c>
      <c r="AA422">
        <f t="shared" si="126"/>
        <v>84</v>
      </c>
      <c r="AB422">
        <f>ROUND(INDEX(Sheet2!H$2:'Sheet2'!H$569,MATCH($A422,Sheet2!$A$2:'Sheet2'!$A$531,0)),0)</f>
        <v>4</v>
      </c>
      <c r="AC422">
        <f t="shared" si="127"/>
        <v>52</v>
      </c>
      <c r="AD422">
        <f t="shared" si="128"/>
        <v>70</v>
      </c>
      <c r="AE422">
        <f t="shared" si="129"/>
        <v>80</v>
      </c>
      <c r="AF422">
        <f t="shared" si="130"/>
        <v>-5</v>
      </c>
      <c r="AG422">
        <f t="shared" si="141"/>
        <v>1</v>
      </c>
      <c r="AH422">
        <f t="shared" si="131"/>
        <v>1</v>
      </c>
      <c r="AI422">
        <f t="shared" si="132"/>
        <v>1</v>
      </c>
      <c r="AJ422">
        <f t="shared" si="133"/>
        <v>76</v>
      </c>
      <c r="AK422">
        <f t="shared" si="134"/>
        <v>74</v>
      </c>
      <c r="AL422">
        <f t="shared" ca="1" si="135"/>
        <v>66</v>
      </c>
      <c r="AM422">
        <f t="shared" ca="1" si="136"/>
        <v>-9</v>
      </c>
      <c r="AN422">
        <f>ROUND(INDEX(Sheet2!T$2:'Sheet2'!T$569,MATCH($A422,Sheet2!$A$2:'Sheet2'!$A$531,0)),0)</f>
        <v>2</v>
      </c>
      <c r="AO422">
        <f t="shared" si="137"/>
        <v>49</v>
      </c>
      <c r="AP422">
        <f t="shared" si="138"/>
        <v>49</v>
      </c>
      <c r="AQ422">
        <f>INDEX(Sheet2!N$2:'Sheet2'!N$569,MATCH($A422,Sheet2!$A$2:'Sheet2'!$A$531,0))</f>
        <v>0</v>
      </c>
      <c r="AR422">
        <f t="shared" si="139"/>
        <v>0</v>
      </c>
      <c r="AS422">
        <f t="shared" si="142"/>
        <v>7</v>
      </c>
      <c r="AT422">
        <f t="shared" ca="1" si="140"/>
        <v>46</v>
      </c>
      <c r="AU422">
        <f t="shared" ca="1" si="143"/>
        <v>48</v>
      </c>
      <c r="AV422">
        <f t="shared" ca="1" si="144"/>
        <v>48</v>
      </c>
      <c r="AW422">
        <f t="shared" ca="1" si="145"/>
        <v>48</v>
      </c>
      <c r="AX422">
        <f t="shared" ca="1" si="146"/>
        <v>48</v>
      </c>
    </row>
    <row r="423" spans="1:50" x14ac:dyDescent="0.3">
      <c r="A423" t="s">
        <v>70</v>
      </c>
      <c r="B423">
        <v>0</v>
      </c>
      <c r="C423" t="s">
        <v>3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73</v>
      </c>
      <c r="P423">
        <v>73</v>
      </c>
      <c r="Q423">
        <v>73</v>
      </c>
      <c r="R423">
        <v>51</v>
      </c>
      <c r="S423">
        <v>73</v>
      </c>
      <c r="T423">
        <f>INDEX(Sheet1!C$2:'Sheet1'!C$569,MATCH($A423,Sheet1!$B$2:'Sheet1'!$B$569,0))</f>
        <v>1</v>
      </c>
      <c r="U423">
        <f>INDEX(Sheet1!D$2:'Sheet1'!D$569,MATCH($A423,Sheet1!$B$2:'Sheet1'!$B$569,0))</f>
        <v>2029463</v>
      </c>
      <c r="V423">
        <f>INDEX(Sheet2!C$2:'Sheet2'!C$569,MATCH($A423,Sheet2!$A$2:'Sheet2'!$A$531,0))</f>
        <v>28</v>
      </c>
      <c r="W423">
        <f>INDEX(Sheet2!G$2:'Sheet2'!G$569,MATCH($A423,Sheet2!$A$2:'Sheet2'!$A$531,0))</f>
        <v>21.9</v>
      </c>
      <c r="X423">
        <f>INDEX(Sheet2!M$2:'Sheet2'!M$569,MATCH($A423,Sheet2!$A$2:'Sheet2'!$A$531,0))</f>
        <v>2.2999999999999998</v>
      </c>
      <c r="Y423">
        <f>ROUND(INDEX(Sheet2!Q$2:'Sheet2'!Q$569,MATCH($A423,Sheet2!$A$2:'Sheet2'!$A$531,0)),0)-1</f>
        <v>68</v>
      </c>
      <c r="Z423">
        <f>ROUND(INDEX(Sheet2!K$2:'Sheet2'!K$569,MATCH($A423,Sheet2!$A$2:'Sheet2'!$A$531,0)),0)</f>
        <v>40</v>
      </c>
      <c r="AA423">
        <f t="shared" si="126"/>
        <v>70</v>
      </c>
      <c r="AB423">
        <f>ROUND(INDEX(Sheet2!H$2:'Sheet2'!H$569,MATCH($A423,Sheet2!$A$2:'Sheet2'!$A$531,0)),0)</f>
        <v>8</v>
      </c>
      <c r="AC423">
        <f t="shared" si="127"/>
        <v>64</v>
      </c>
      <c r="AD423">
        <f t="shared" si="128"/>
        <v>69</v>
      </c>
      <c r="AE423">
        <f t="shared" si="129"/>
        <v>77</v>
      </c>
      <c r="AF423">
        <f t="shared" si="130"/>
        <v>-4</v>
      </c>
      <c r="AG423">
        <f t="shared" si="141"/>
        <v>2</v>
      </c>
      <c r="AH423">
        <f t="shared" si="131"/>
        <v>2</v>
      </c>
      <c r="AI423">
        <f t="shared" si="132"/>
        <v>2</v>
      </c>
      <c r="AJ423">
        <f t="shared" si="133"/>
        <v>75</v>
      </c>
      <c r="AK423">
        <f t="shared" si="134"/>
        <v>71</v>
      </c>
      <c r="AL423">
        <f t="shared" ca="1" si="135"/>
        <v>74.666666666666671</v>
      </c>
      <c r="AM423">
        <f t="shared" ca="1" si="136"/>
        <v>1.6666666666666714</v>
      </c>
      <c r="AN423">
        <f>ROUND(INDEX(Sheet2!T$2:'Sheet2'!T$569,MATCH($A423,Sheet2!$A$2:'Sheet2'!$A$531,0)),0)</f>
        <v>2</v>
      </c>
      <c r="AO423">
        <f t="shared" si="137"/>
        <v>49</v>
      </c>
      <c r="AP423">
        <f t="shared" si="138"/>
        <v>49</v>
      </c>
      <c r="AQ423">
        <f>INDEX(Sheet2!N$2:'Sheet2'!N$569,MATCH($A423,Sheet2!$A$2:'Sheet2'!$A$531,0))</f>
        <v>35.4</v>
      </c>
      <c r="AR423">
        <f t="shared" si="139"/>
        <v>70.8</v>
      </c>
      <c r="AS423">
        <f t="shared" si="142"/>
        <v>77.8</v>
      </c>
      <c r="AT423">
        <f t="shared" ca="1" si="140"/>
        <v>73</v>
      </c>
      <c r="AU423">
        <f t="shared" ca="1" si="143"/>
        <v>78</v>
      </c>
      <c r="AV423">
        <f t="shared" ca="1" si="144"/>
        <v>78</v>
      </c>
      <c r="AW423">
        <f t="shared" ca="1" si="145"/>
        <v>78</v>
      </c>
      <c r="AX423">
        <f t="shared" ca="1" si="146"/>
        <v>78</v>
      </c>
    </row>
    <row r="424" spans="1:50" x14ac:dyDescent="0.3">
      <c r="A424" t="s">
        <v>236</v>
      </c>
      <c r="B424">
        <v>1</v>
      </c>
      <c r="C424" t="s">
        <v>3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71</v>
      </c>
      <c r="P424">
        <v>71</v>
      </c>
      <c r="Q424">
        <v>71</v>
      </c>
      <c r="R424">
        <v>50</v>
      </c>
      <c r="S424">
        <v>71</v>
      </c>
      <c r="T424">
        <f>INDEX(Sheet1!C$2:'Sheet1'!C$569,MATCH($A424,Sheet1!$B$2:'Sheet1'!$B$569,0))</f>
        <v>2</v>
      </c>
      <c r="U424">
        <f>INDEX(Sheet1!D$2:'Sheet1'!D$569,MATCH($A424,Sheet1!$B$2:'Sheet1'!$B$569,0))</f>
        <v>689121</v>
      </c>
      <c r="V424">
        <f>INDEX(Sheet2!C$2:'Sheet2'!C$569,MATCH($A424,Sheet2!$A$2:'Sheet2'!$A$531,0))</f>
        <v>24</v>
      </c>
      <c r="W424">
        <f>INDEX(Sheet2!G$2:'Sheet2'!G$569,MATCH($A424,Sheet2!$A$2:'Sheet2'!$A$531,0))</f>
        <v>4.9000000000000004</v>
      </c>
      <c r="X424">
        <f>INDEX(Sheet2!M$2:'Sheet2'!M$569,MATCH($A424,Sheet2!$A$2:'Sheet2'!$A$531,0))</f>
        <v>0.2</v>
      </c>
      <c r="Y424">
        <f>ROUND(INDEX(Sheet2!Q$2:'Sheet2'!Q$569,MATCH($A424,Sheet2!$A$2:'Sheet2'!$A$531,0)),0)-1</f>
        <v>73</v>
      </c>
      <c r="Z424">
        <f>ROUND(INDEX(Sheet2!K$2:'Sheet2'!K$569,MATCH($A424,Sheet2!$A$2:'Sheet2'!$A$531,0)),0)</f>
        <v>35</v>
      </c>
      <c r="AA424">
        <f t="shared" si="126"/>
        <v>64</v>
      </c>
      <c r="AB424">
        <f>ROUND(INDEX(Sheet2!H$2:'Sheet2'!H$569,MATCH($A424,Sheet2!$A$2:'Sheet2'!$A$531,0)),0)</f>
        <v>1</v>
      </c>
      <c r="AC424">
        <f t="shared" si="127"/>
        <v>43</v>
      </c>
      <c r="AD424">
        <f t="shared" si="128"/>
        <v>59</v>
      </c>
      <c r="AE424">
        <f t="shared" si="129"/>
        <v>83</v>
      </c>
      <c r="AF424">
        <f t="shared" si="130"/>
        <v>-12</v>
      </c>
      <c r="AG424">
        <f t="shared" si="141"/>
        <v>-6</v>
      </c>
      <c r="AH424">
        <f t="shared" si="131"/>
        <v>-6</v>
      </c>
      <c r="AI424">
        <f t="shared" si="132"/>
        <v>-6</v>
      </c>
      <c r="AJ424">
        <f t="shared" si="133"/>
        <v>65</v>
      </c>
      <c r="AK424">
        <f t="shared" si="134"/>
        <v>77</v>
      </c>
      <c r="AL424">
        <f t="shared" ca="1" si="135"/>
        <v>63.666666666666664</v>
      </c>
      <c r="AM424">
        <f t="shared" ca="1" si="136"/>
        <v>-7.3333333333333357</v>
      </c>
      <c r="AN424">
        <f>ROUND(INDEX(Sheet2!T$2:'Sheet2'!T$569,MATCH($A424,Sheet2!$A$2:'Sheet2'!$A$531,0)),0)</f>
        <v>1</v>
      </c>
      <c r="AO424">
        <f t="shared" si="137"/>
        <v>45</v>
      </c>
      <c r="AP424">
        <f t="shared" si="138"/>
        <v>45</v>
      </c>
      <c r="AQ424">
        <f>INDEX(Sheet2!N$2:'Sheet2'!N$569,MATCH($A424,Sheet2!$A$2:'Sheet2'!$A$531,0))</f>
        <v>20</v>
      </c>
      <c r="AR424">
        <f t="shared" si="139"/>
        <v>40</v>
      </c>
      <c r="AS424">
        <f t="shared" si="142"/>
        <v>47</v>
      </c>
      <c r="AT424">
        <f t="shared" ca="1" si="140"/>
        <v>40</v>
      </c>
      <c r="AU424">
        <f t="shared" ca="1" si="143"/>
        <v>49</v>
      </c>
      <c r="AV424">
        <f t="shared" ca="1" si="144"/>
        <v>49</v>
      </c>
      <c r="AW424">
        <f t="shared" ca="1" si="145"/>
        <v>49</v>
      </c>
      <c r="AX424">
        <f t="shared" ca="1" si="146"/>
        <v>49</v>
      </c>
    </row>
    <row r="425" spans="1:50" x14ac:dyDescent="0.3">
      <c r="A425" t="s">
        <v>436</v>
      </c>
      <c r="B425">
        <v>3</v>
      </c>
      <c r="C425" t="s">
        <v>3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70</v>
      </c>
      <c r="P425">
        <v>70</v>
      </c>
      <c r="Q425">
        <v>57</v>
      </c>
      <c r="R425">
        <v>80</v>
      </c>
      <c r="S425">
        <v>60</v>
      </c>
      <c r="T425">
        <f>INDEX(Sheet1!C$2:'Sheet1'!C$569,MATCH($A425,Sheet1!$B$2:'Sheet1'!$B$569,0))</f>
        <v>2</v>
      </c>
      <c r="U425">
        <f>INDEX(Sheet1!D$2:'Sheet1'!D$569,MATCH($A425,Sheet1!$B$2:'Sheet1'!$B$569,0))</f>
        <v>1941899</v>
      </c>
      <c r="V425">
        <f>INDEX(Sheet2!C$2:'Sheet2'!C$569,MATCH($A425,Sheet2!$A$2:'Sheet2'!$A$531,0))</f>
        <v>23</v>
      </c>
      <c r="W425">
        <f>INDEX(Sheet2!G$2:'Sheet2'!G$569,MATCH($A425,Sheet2!$A$2:'Sheet2'!$A$531,0))</f>
        <v>8</v>
      </c>
      <c r="X425">
        <f>INDEX(Sheet2!M$2:'Sheet2'!M$569,MATCH($A425,Sheet2!$A$2:'Sheet2'!$A$531,0))</f>
        <v>0.6</v>
      </c>
      <c r="Y425">
        <f>ROUND(INDEX(Sheet2!Q$2:'Sheet2'!Q$569,MATCH($A425,Sheet2!$A$2:'Sheet2'!$A$531,0)),0)-1</f>
        <v>52</v>
      </c>
      <c r="Z425">
        <f>ROUND(INDEX(Sheet2!K$2:'Sheet2'!K$569,MATCH($A425,Sheet2!$A$2:'Sheet2'!$A$531,0)),0)</f>
        <v>53</v>
      </c>
      <c r="AA425">
        <f t="shared" si="126"/>
        <v>85</v>
      </c>
      <c r="AB425">
        <f>ROUND(INDEX(Sheet2!H$2:'Sheet2'!H$569,MATCH($A425,Sheet2!$A$2:'Sheet2'!$A$531,0)),0)</f>
        <v>3</v>
      </c>
      <c r="AC425">
        <f t="shared" si="127"/>
        <v>49</v>
      </c>
      <c r="AD425">
        <f t="shared" si="128"/>
        <v>68</v>
      </c>
      <c r="AE425">
        <f t="shared" si="129"/>
        <v>72</v>
      </c>
      <c r="AF425">
        <f t="shared" si="130"/>
        <v>-2</v>
      </c>
      <c r="AG425">
        <f t="shared" si="141"/>
        <v>4</v>
      </c>
      <c r="AH425">
        <f t="shared" si="131"/>
        <v>4</v>
      </c>
      <c r="AI425">
        <f t="shared" si="132"/>
        <v>4</v>
      </c>
      <c r="AJ425">
        <f t="shared" si="133"/>
        <v>74</v>
      </c>
      <c r="AK425">
        <f t="shared" si="134"/>
        <v>66</v>
      </c>
      <c r="AL425">
        <f t="shared" ca="1" si="135"/>
        <v>79.666666666666671</v>
      </c>
      <c r="AM425">
        <f t="shared" ca="1" si="136"/>
        <v>9.6666666666666714</v>
      </c>
      <c r="AN425">
        <f>ROUND(INDEX(Sheet2!T$2:'Sheet2'!T$569,MATCH($A425,Sheet2!$A$2:'Sheet2'!$A$531,0)),0)</f>
        <v>2</v>
      </c>
      <c r="AO425">
        <f t="shared" si="137"/>
        <v>49</v>
      </c>
      <c r="AP425">
        <f t="shared" si="138"/>
        <v>49</v>
      </c>
      <c r="AQ425">
        <f>INDEX(Sheet2!N$2:'Sheet2'!N$569,MATCH($A425,Sheet2!$A$2:'Sheet2'!$A$531,0))</f>
        <v>46.2</v>
      </c>
      <c r="AR425">
        <f t="shared" si="139"/>
        <v>92.4</v>
      </c>
      <c r="AS425">
        <f t="shared" si="142"/>
        <v>99.4</v>
      </c>
      <c r="AT425">
        <f t="shared" ca="1" si="140"/>
        <v>57</v>
      </c>
      <c r="AU425">
        <f t="shared" ca="1" si="143"/>
        <v>99</v>
      </c>
      <c r="AV425">
        <f t="shared" ca="1" si="144"/>
        <v>99</v>
      </c>
      <c r="AW425">
        <f t="shared" ca="1" si="145"/>
        <v>99</v>
      </c>
      <c r="AX425">
        <f t="shared" ca="1" si="146"/>
        <v>99</v>
      </c>
    </row>
    <row r="426" spans="1:50" x14ac:dyDescent="0.3">
      <c r="A426" t="s">
        <v>340</v>
      </c>
      <c r="B426">
        <v>2</v>
      </c>
      <c r="C426" t="s">
        <v>3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70</v>
      </c>
      <c r="P426">
        <v>70</v>
      </c>
      <c r="Q426">
        <v>65</v>
      </c>
      <c r="R426">
        <v>65</v>
      </c>
      <c r="S426">
        <v>65</v>
      </c>
      <c r="T426">
        <f>INDEX(Sheet1!C$2:'Sheet1'!C$569,MATCH($A426,Sheet1!$B$2:'Sheet1'!$B$569,0))</f>
        <v>2</v>
      </c>
      <c r="U426">
        <f>INDEX(Sheet1!D$2:'Sheet1'!D$569,MATCH($A426,Sheet1!$B$2:'Sheet1'!$B$569,0))</f>
        <v>12755854.5</v>
      </c>
      <c r="V426">
        <f>INDEX(Sheet2!C$2:'Sheet2'!C$569,MATCH($A426,Sheet2!$A$2:'Sheet2'!$A$531,0))</f>
        <v>28</v>
      </c>
      <c r="W426">
        <f>INDEX(Sheet2!G$2:'Sheet2'!G$569,MATCH($A426,Sheet2!$A$2:'Sheet2'!$A$531,0))</f>
        <v>20</v>
      </c>
      <c r="X426">
        <f>INDEX(Sheet2!M$2:'Sheet2'!M$569,MATCH($A426,Sheet2!$A$2:'Sheet2'!$A$531,0))</f>
        <v>2.2999999999999998</v>
      </c>
      <c r="Y426">
        <f>ROUND(INDEX(Sheet2!Q$2:'Sheet2'!Q$569,MATCH($A426,Sheet2!$A$2:'Sheet2'!$A$531,0)),0)-1</f>
        <v>71</v>
      </c>
      <c r="Z426">
        <f>ROUND(INDEX(Sheet2!K$2:'Sheet2'!K$569,MATCH($A426,Sheet2!$A$2:'Sheet2'!$A$531,0)),0)</f>
        <v>38</v>
      </c>
      <c r="AA426">
        <f t="shared" si="126"/>
        <v>67</v>
      </c>
      <c r="AB426">
        <f>ROUND(INDEX(Sheet2!H$2:'Sheet2'!H$569,MATCH($A426,Sheet2!$A$2:'Sheet2'!$A$531,0)),0)</f>
        <v>4</v>
      </c>
      <c r="AC426">
        <f t="shared" si="127"/>
        <v>52</v>
      </c>
      <c r="AD426">
        <f t="shared" si="128"/>
        <v>63</v>
      </c>
      <c r="AE426">
        <f t="shared" si="129"/>
        <v>77</v>
      </c>
      <c r="AF426">
        <f t="shared" si="130"/>
        <v>-7</v>
      </c>
      <c r="AG426">
        <f t="shared" si="141"/>
        <v>-1</v>
      </c>
      <c r="AH426">
        <f t="shared" si="131"/>
        <v>-1</v>
      </c>
      <c r="AI426">
        <f t="shared" si="132"/>
        <v>-1</v>
      </c>
      <c r="AJ426">
        <f t="shared" si="133"/>
        <v>69</v>
      </c>
      <c r="AK426">
        <f t="shared" si="134"/>
        <v>71</v>
      </c>
      <c r="AL426">
        <f t="shared" ca="1" si="135"/>
        <v>70</v>
      </c>
      <c r="AM426">
        <f t="shared" ca="1" si="136"/>
        <v>0</v>
      </c>
      <c r="AN426">
        <f>ROUND(INDEX(Sheet2!T$2:'Sheet2'!T$569,MATCH($A426,Sheet2!$A$2:'Sheet2'!$A$531,0)),0)</f>
        <v>3</v>
      </c>
      <c r="AO426">
        <f t="shared" si="137"/>
        <v>54</v>
      </c>
      <c r="AP426">
        <f t="shared" si="138"/>
        <v>54</v>
      </c>
      <c r="AQ426">
        <f>INDEX(Sheet2!N$2:'Sheet2'!N$569,MATCH($A426,Sheet2!$A$2:'Sheet2'!$A$531,0))</f>
        <v>31.7</v>
      </c>
      <c r="AR426">
        <f t="shared" si="139"/>
        <v>63.4</v>
      </c>
      <c r="AS426">
        <f t="shared" si="142"/>
        <v>70.400000000000006</v>
      </c>
      <c r="AT426">
        <f t="shared" ca="1" si="140"/>
        <v>65</v>
      </c>
      <c r="AU426">
        <f t="shared" ca="1" si="143"/>
        <v>70</v>
      </c>
      <c r="AV426">
        <f t="shared" ca="1" si="144"/>
        <v>70</v>
      </c>
      <c r="AW426">
        <f t="shared" ca="1" si="145"/>
        <v>70</v>
      </c>
      <c r="AX426">
        <f t="shared" ca="1" si="146"/>
        <v>70</v>
      </c>
    </row>
    <row r="427" spans="1:50" x14ac:dyDescent="0.3">
      <c r="A427" t="s">
        <v>63</v>
      </c>
      <c r="B427">
        <v>0</v>
      </c>
      <c r="C427" t="s">
        <v>3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82</v>
      </c>
      <c r="P427">
        <v>82</v>
      </c>
      <c r="Q427">
        <v>82</v>
      </c>
      <c r="R427">
        <v>54</v>
      </c>
      <c r="S427">
        <v>82</v>
      </c>
      <c r="T427">
        <f>INDEX(Sheet1!C$2:'Sheet1'!C$569,MATCH($A427,Sheet1!$B$2:'Sheet1'!$B$569,0))</f>
        <v>4</v>
      </c>
      <c r="U427">
        <f>INDEX(Sheet1!D$2:'Sheet1'!D$569,MATCH($A427,Sheet1!$B$2:'Sheet1'!$B$569,0))</f>
        <v>5914023</v>
      </c>
      <c r="V427">
        <f>INDEX(Sheet2!C$2:'Sheet2'!C$569,MATCH($A427,Sheet2!$A$2:'Sheet2'!$A$531,0))</f>
        <v>26</v>
      </c>
      <c r="W427">
        <f>INDEX(Sheet2!G$2:'Sheet2'!G$569,MATCH($A427,Sheet2!$A$2:'Sheet2'!$A$531,0))</f>
        <v>28.1</v>
      </c>
      <c r="X427">
        <f>INDEX(Sheet2!M$2:'Sheet2'!M$569,MATCH($A427,Sheet2!$A$2:'Sheet2'!$A$531,0))</f>
        <v>5.4</v>
      </c>
      <c r="Y427">
        <f>ROUND(INDEX(Sheet2!Q$2:'Sheet2'!Q$569,MATCH($A427,Sheet2!$A$2:'Sheet2'!$A$531,0)),0)-1</f>
        <v>80</v>
      </c>
      <c r="Z427">
        <f>ROUND(INDEX(Sheet2!K$2:'Sheet2'!K$569,MATCH($A427,Sheet2!$A$2:'Sheet2'!$A$531,0)),0)</f>
        <v>44</v>
      </c>
      <c r="AA427">
        <f t="shared" si="126"/>
        <v>74</v>
      </c>
      <c r="AB427">
        <f>ROUND(INDEX(Sheet2!H$2:'Sheet2'!H$569,MATCH($A427,Sheet2!$A$2:'Sheet2'!$A$531,0)),0)</f>
        <v>17</v>
      </c>
      <c r="AC427">
        <f t="shared" si="127"/>
        <v>90</v>
      </c>
      <c r="AD427">
        <f t="shared" si="128"/>
        <v>82</v>
      </c>
      <c r="AE427">
        <f t="shared" si="129"/>
        <v>82</v>
      </c>
      <c r="AF427">
        <f t="shared" si="130"/>
        <v>0</v>
      </c>
      <c r="AG427">
        <f t="shared" si="141"/>
        <v>6</v>
      </c>
      <c r="AH427">
        <f t="shared" si="131"/>
        <v>6</v>
      </c>
      <c r="AI427">
        <f t="shared" si="132"/>
        <v>6</v>
      </c>
      <c r="AJ427">
        <f t="shared" si="133"/>
        <v>88</v>
      </c>
      <c r="AK427">
        <f t="shared" si="134"/>
        <v>76</v>
      </c>
      <c r="AL427">
        <f t="shared" ca="1" si="135"/>
        <v>79.333333333333329</v>
      </c>
      <c r="AM427">
        <f t="shared" ca="1" si="136"/>
        <v>-2.6666666666666714</v>
      </c>
      <c r="AN427">
        <f>ROUND(INDEX(Sheet2!T$2:'Sheet2'!T$569,MATCH($A427,Sheet2!$A$2:'Sheet2'!$A$531,0)),0)</f>
        <v>2</v>
      </c>
      <c r="AO427">
        <f t="shared" si="137"/>
        <v>49</v>
      </c>
      <c r="AP427">
        <f t="shared" si="138"/>
        <v>49</v>
      </c>
      <c r="AQ427">
        <f>INDEX(Sheet2!N$2:'Sheet2'!N$569,MATCH($A427,Sheet2!$A$2:'Sheet2'!$A$531,0))</f>
        <v>33.5</v>
      </c>
      <c r="AR427">
        <f t="shared" si="139"/>
        <v>67</v>
      </c>
      <c r="AS427">
        <f t="shared" si="142"/>
        <v>74</v>
      </c>
      <c r="AT427">
        <f t="shared" ca="1" si="140"/>
        <v>82</v>
      </c>
      <c r="AU427">
        <f t="shared" ca="1" si="143"/>
        <v>74</v>
      </c>
      <c r="AV427">
        <f t="shared" ca="1" si="144"/>
        <v>74</v>
      </c>
      <c r="AW427">
        <f t="shared" ca="1" si="145"/>
        <v>74</v>
      </c>
      <c r="AX427">
        <f t="shared" ca="1" si="146"/>
        <v>74</v>
      </c>
    </row>
    <row r="428" spans="1:50" x14ac:dyDescent="0.3">
      <c r="A428" t="s">
        <v>337</v>
      </c>
      <c r="B428">
        <v>2</v>
      </c>
      <c r="C428" t="s">
        <v>3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67</v>
      </c>
      <c r="R428">
        <v>66</v>
      </c>
      <c r="S428">
        <v>67</v>
      </c>
      <c r="T428">
        <f>INDEX(Sheet1!C$2:'Sheet1'!C$569,MATCH($A428,Sheet1!$B$2:'Sheet1'!$B$569,0))</f>
        <v>1</v>
      </c>
      <c r="U428">
        <f>INDEX(Sheet1!D$2:'Sheet1'!D$569,MATCH($A428,Sheet1!$B$2:'Sheet1'!$B$569,0))</f>
        <v>3940402</v>
      </c>
      <c r="V428">
        <f>INDEX(Sheet2!C$2:'Sheet2'!C$569,MATCH($A428,Sheet2!$A$2:'Sheet2'!$A$531,0))</f>
        <v>22</v>
      </c>
      <c r="W428">
        <f>INDEX(Sheet2!G$2:'Sheet2'!G$569,MATCH($A428,Sheet2!$A$2:'Sheet2'!$A$531,0))</f>
        <v>18.3</v>
      </c>
      <c r="X428">
        <f>INDEX(Sheet2!M$2:'Sheet2'!M$569,MATCH($A428,Sheet2!$A$2:'Sheet2'!$A$531,0))</f>
        <v>3.3</v>
      </c>
      <c r="Y428">
        <f>ROUND(INDEX(Sheet2!Q$2:'Sheet2'!Q$569,MATCH($A428,Sheet2!$A$2:'Sheet2'!$A$531,0)),0)-1</f>
        <v>77</v>
      </c>
      <c r="Z428">
        <f>ROUND(INDEX(Sheet2!K$2:'Sheet2'!K$569,MATCH($A428,Sheet2!$A$2:'Sheet2'!$A$531,0)),0)</f>
        <v>39</v>
      </c>
      <c r="AA428">
        <f t="shared" si="126"/>
        <v>68</v>
      </c>
      <c r="AB428">
        <f>ROUND(INDEX(Sheet2!H$2:'Sheet2'!H$569,MATCH($A428,Sheet2!$A$2:'Sheet2'!$A$531,0)),0)</f>
        <v>7</v>
      </c>
      <c r="AC428">
        <f t="shared" si="127"/>
        <v>61</v>
      </c>
      <c r="AD428">
        <f t="shared" si="128"/>
        <v>67</v>
      </c>
      <c r="AE428">
        <f t="shared" si="129"/>
        <v>79</v>
      </c>
      <c r="AF428">
        <f t="shared" si="130"/>
        <v>-6</v>
      </c>
      <c r="AG428">
        <f t="shared" si="141"/>
        <v>0</v>
      </c>
      <c r="AH428">
        <f t="shared" si="131"/>
        <v>0</v>
      </c>
      <c r="AI428">
        <f t="shared" si="132"/>
        <v>0</v>
      </c>
      <c r="AJ428">
        <f t="shared" si="133"/>
        <v>73</v>
      </c>
      <c r="AK428">
        <f t="shared" si="134"/>
        <v>73</v>
      </c>
      <c r="AL428">
        <f t="shared" ca="1" si="135"/>
        <v>70.333333333333329</v>
      </c>
      <c r="AM428">
        <f t="shared" ca="1" si="136"/>
        <v>-2.6666666666666714</v>
      </c>
      <c r="AN428">
        <f>ROUND(INDEX(Sheet2!T$2:'Sheet2'!T$569,MATCH($A428,Sheet2!$A$2:'Sheet2'!$A$531,0)),0)</f>
        <v>3</v>
      </c>
      <c r="AO428">
        <f t="shared" si="137"/>
        <v>54</v>
      </c>
      <c r="AP428">
        <f t="shared" si="138"/>
        <v>54</v>
      </c>
      <c r="AQ428">
        <f>INDEX(Sheet2!N$2:'Sheet2'!N$569,MATCH($A428,Sheet2!$A$2:'Sheet2'!$A$531,0))</f>
        <v>28.8</v>
      </c>
      <c r="AR428">
        <f t="shared" si="139"/>
        <v>57.6</v>
      </c>
      <c r="AS428">
        <f t="shared" si="142"/>
        <v>64.599999999999994</v>
      </c>
      <c r="AT428">
        <f t="shared" ca="1" si="140"/>
        <v>67</v>
      </c>
      <c r="AU428">
        <f t="shared" ca="1" si="143"/>
        <v>65</v>
      </c>
      <c r="AV428">
        <f t="shared" ca="1" si="144"/>
        <v>65</v>
      </c>
      <c r="AW428">
        <f t="shared" ca="1" si="145"/>
        <v>65</v>
      </c>
      <c r="AX428">
        <f t="shared" ca="1" si="146"/>
        <v>65</v>
      </c>
    </row>
    <row r="429" spans="1:50" x14ac:dyDescent="0.3">
      <c r="A429" t="s">
        <v>176</v>
      </c>
      <c r="B429">
        <v>0</v>
      </c>
      <c r="C429" t="s">
        <v>194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95</v>
      </c>
      <c r="P429">
        <v>95</v>
      </c>
      <c r="Q429">
        <v>95</v>
      </c>
      <c r="R429">
        <v>58</v>
      </c>
      <c r="S429">
        <v>95</v>
      </c>
      <c r="T429">
        <f>INDEX(Sheet1!C$2:'Sheet1'!C$569,MATCH($A429,Sheet1!$B$2:'Sheet1'!$B$569,0))</f>
        <v>4</v>
      </c>
      <c r="U429">
        <f>INDEX(Sheet1!D$2:'Sheet1'!D$569,MATCH($A429,Sheet1!$B$2:'Sheet1'!$B$569,0))</f>
        <v>41619060</v>
      </c>
      <c r="V429">
        <f>INDEX(Sheet2!C$2:'Sheet2'!C$569,MATCH($A429,Sheet2!$A$2:'Sheet2'!$A$531,0))</f>
        <v>31</v>
      </c>
      <c r="W429">
        <f>INDEX(Sheet2!G$2:'Sheet2'!G$569,MATCH($A429,Sheet2!$A$2:'Sheet2'!$A$531,0))</f>
        <v>33.799999999999997</v>
      </c>
      <c r="X429">
        <f>INDEX(Sheet2!M$2:'Sheet2'!M$569,MATCH($A429,Sheet2!$A$2:'Sheet2'!$A$531,0))</f>
        <v>11.7</v>
      </c>
      <c r="Y429">
        <f>ROUND(INDEX(Sheet2!Q$2:'Sheet2'!Q$569,MATCH($A429,Sheet2!$A$2:'Sheet2'!$A$531,0)),0)-1</f>
        <v>91</v>
      </c>
      <c r="Z429">
        <f>ROUND(INDEX(Sheet2!K$2:'Sheet2'!K$569,MATCH($A429,Sheet2!$A$2:'Sheet2'!$A$531,0)),0)</f>
        <v>47</v>
      </c>
      <c r="AA429">
        <f t="shared" si="126"/>
        <v>78</v>
      </c>
      <c r="AB429">
        <f>ROUND(INDEX(Sheet2!H$2:'Sheet2'!H$569,MATCH($A429,Sheet2!$A$2:'Sheet2'!$A$531,0)),0)</f>
        <v>27</v>
      </c>
      <c r="AC429">
        <f t="shared" si="127"/>
        <v>120</v>
      </c>
      <c r="AD429">
        <f t="shared" si="128"/>
        <v>98</v>
      </c>
      <c r="AE429">
        <f t="shared" si="129"/>
        <v>92</v>
      </c>
      <c r="AF429">
        <f t="shared" si="130"/>
        <v>3</v>
      </c>
      <c r="AG429">
        <f t="shared" si="141"/>
        <v>9</v>
      </c>
      <c r="AH429">
        <f t="shared" si="131"/>
        <v>9</v>
      </c>
      <c r="AI429">
        <f t="shared" si="132"/>
        <v>9</v>
      </c>
      <c r="AJ429">
        <f t="shared" si="133"/>
        <v>99</v>
      </c>
      <c r="AK429">
        <f t="shared" si="134"/>
        <v>86</v>
      </c>
      <c r="AL429">
        <f t="shared" ca="1" si="135"/>
        <v>94.666666666666671</v>
      </c>
      <c r="AM429">
        <f t="shared" ca="1" si="136"/>
        <v>-0.3333333333333286</v>
      </c>
      <c r="AN429">
        <f>ROUND(INDEX(Sheet2!T$2:'Sheet2'!T$569,MATCH($A429,Sheet2!$A$2:'Sheet2'!$A$531,0)),0)</f>
        <v>5</v>
      </c>
      <c r="AO429">
        <f t="shared" si="137"/>
        <v>63</v>
      </c>
      <c r="AP429">
        <f t="shared" si="138"/>
        <v>63</v>
      </c>
      <c r="AQ429">
        <f>INDEX(Sheet2!N$2:'Sheet2'!N$569,MATCH($A429,Sheet2!$A$2:'Sheet2'!$A$531,0))</f>
        <v>43.7</v>
      </c>
      <c r="AR429">
        <f t="shared" si="139"/>
        <v>87.4</v>
      </c>
      <c r="AS429">
        <f t="shared" si="142"/>
        <v>94.4</v>
      </c>
      <c r="AT429">
        <f t="shared" ca="1" si="140"/>
        <v>95</v>
      </c>
      <c r="AU429">
        <f t="shared" ca="1" si="143"/>
        <v>94</v>
      </c>
      <c r="AV429">
        <f t="shared" ca="1" si="144"/>
        <v>94</v>
      </c>
      <c r="AW429">
        <f t="shared" ca="1" si="145"/>
        <v>94</v>
      </c>
      <c r="AX429">
        <f t="shared" ca="1" si="146"/>
        <v>94</v>
      </c>
    </row>
    <row r="430" spans="1:50" x14ac:dyDescent="0.3">
      <c r="A430" t="s">
        <v>303</v>
      </c>
      <c r="B430">
        <v>1</v>
      </c>
      <c r="C430" t="s">
        <v>3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71</v>
      </c>
      <c r="P430">
        <v>71</v>
      </c>
      <c r="Q430">
        <v>71</v>
      </c>
      <c r="R430">
        <v>50</v>
      </c>
      <c r="S430">
        <v>71</v>
      </c>
      <c r="T430">
        <f>INDEX(Sheet1!C$2:'Sheet1'!C$569,MATCH($A430,Sheet1!$B$2:'Sheet1'!$B$569,0))</f>
        <v>2</v>
      </c>
      <c r="U430">
        <f>INDEX(Sheet1!D$2:'Sheet1'!D$569,MATCH($A430,Sheet1!$B$2:'Sheet1'!$B$569,0))</f>
        <v>689121</v>
      </c>
      <c r="V430">
        <f>INDEX(Sheet2!C$2:'Sheet2'!C$569,MATCH($A430,Sheet2!$A$2:'Sheet2'!$A$531,0))</f>
        <v>24</v>
      </c>
      <c r="W430">
        <f>INDEX(Sheet2!G$2:'Sheet2'!G$569,MATCH($A430,Sheet2!$A$2:'Sheet2'!$A$531,0))</f>
        <v>17.8</v>
      </c>
      <c r="X430">
        <f>INDEX(Sheet2!M$2:'Sheet2'!M$569,MATCH($A430,Sheet2!$A$2:'Sheet2'!$A$531,0))</f>
        <v>2.5</v>
      </c>
      <c r="Y430">
        <f>ROUND(INDEX(Sheet2!Q$2:'Sheet2'!Q$569,MATCH($A430,Sheet2!$A$2:'Sheet2'!$A$531,0)),0)-1</f>
        <v>68</v>
      </c>
      <c r="Z430">
        <f>ROUND(INDEX(Sheet2!K$2:'Sheet2'!K$569,MATCH($A430,Sheet2!$A$2:'Sheet2'!$A$531,0)),0)</f>
        <v>47</v>
      </c>
      <c r="AA430">
        <f t="shared" si="126"/>
        <v>78</v>
      </c>
      <c r="AB430">
        <f>ROUND(INDEX(Sheet2!H$2:'Sheet2'!H$569,MATCH($A430,Sheet2!$A$2:'Sheet2'!$A$531,0)),0)</f>
        <v>6</v>
      </c>
      <c r="AC430">
        <f t="shared" si="127"/>
        <v>58</v>
      </c>
      <c r="AD430">
        <f t="shared" si="128"/>
        <v>69</v>
      </c>
      <c r="AE430">
        <f t="shared" si="129"/>
        <v>73</v>
      </c>
      <c r="AF430">
        <f t="shared" si="130"/>
        <v>-2</v>
      </c>
      <c r="AG430">
        <f t="shared" si="141"/>
        <v>4</v>
      </c>
      <c r="AH430">
        <f t="shared" si="131"/>
        <v>4</v>
      </c>
      <c r="AI430">
        <f t="shared" si="132"/>
        <v>4</v>
      </c>
      <c r="AJ430">
        <f t="shared" si="133"/>
        <v>75</v>
      </c>
      <c r="AK430">
        <f t="shared" si="134"/>
        <v>67</v>
      </c>
      <c r="AL430">
        <f t="shared" ca="1" si="135"/>
        <v>73.666666666666671</v>
      </c>
      <c r="AM430">
        <f t="shared" ca="1" si="136"/>
        <v>2.6666666666666714</v>
      </c>
      <c r="AN430">
        <f>ROUND(INDEX(Sheet2!T$2:'Sheet2'!T$569,MATCH($A430,Sheet2!$A$2:'Sheet2'!$A$531,0)),0)</f>
        <v>3</v>
      </c>
      <c r="AO430">
        <f t="shared" si="137"/>
        <v>54</v>
      </c>
      <c r="AP430">
        <f t="shared" si="138"/>
        <v>54</v>
      </c>
      <c r="AQ430">
        <f>INDEX(Sheet2!N$2:'Sheet2'!N$569,MATCH($A430,Sheet2!$A$2:'Sheet2'!$A$531,0))</f>
        <v>36.1</v>
      </c>
      <c r="AR430">
        <f t="shared" si="139"/>
        <v>72.2</v>
      </c>
      <c r="AS430">
        <f t="shared" si="142"/>
        <v>79.2</v>
      </c>
      <c r="AT430">
        <f t="shared" ca="1" si="140"/>
        <v>71</v>
      </c>
      <c r="AU430">
        <f t="shared" ca="1" si="143"/>
        <v>79</v>
      </c>
      <c r="AV430">
        <f t="shared" ca="1" si="144"/>
        <v>79</v>
      </c>
      <c r="AW430">
        <f t="shared" ca="1" si="145"/>
        <v>79</v>
      </c>
      <c r="AX430">
        <f t="shared" ca="1" si="146"/>
        <v>79</v>
      </c>
    </row>
    <row r="431" spans="1:50" x14ac:dyDescent="0.3">
      <c r="A431" t="s">
        <v>373</v>
      </c>
      <c r="B431">
        <v>4</v>
      </c>
      <c r="C431" t="s">
        <v>3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84</v>
      </c>
      <c r="P431">
        <v>84</v>
      </c>
      <c r="Q431">
        <v>62</v>
      </c>
      <c r="R431">
        <v>91</v>
      </c>
      <c r="S431">
        <v>66</v>
      </c>
      <c r="T431">
        <f>INDEX(Sheet1!C$2:'Sheet1'!C$569,MATCH($A431,Sheet1!$B$2:'Sheet1'!$B$569,0))</f>
        <v>3</v>
      </c>
      <c r="U431">
        <f>INDEX(Sheet1!D$2:'Sheet1'!D$569,MATCH($A431,Sheet1!$B$2:'Sheet1'!$B$569,0))</f>
        <v>25842697</v>
      </c>
      <c r="V431">
        <f>INDEX(Sheet2!C$2:'Sheet2'!C$569,MATCH($A431,Sheet2!$A$2:'Sheet2'!$A$531,0))</f>
        <v>25</v>
      </c>
      <c r="W431">
        <f>INDEX(Sheet2!G$2:'Sheet2'!G$569,MATCH($A431,Sheet2!$A$2:'Sheet2'!$A$531,0))</f>
        <v>33.4</v>
      </c>
      <c r="X431">
        <f>INDEX(Sheet2!M$2:'Sheet2'!M$569,MATCH($A431,Sheet2!$A$2:'Sheet2'!$A$531,0))</f>
        <v>0</v>
      </c>
      <c r="Y431">
        <f>ROUND(INDEX(Sheet2!Q$2:'Sheet2'!Q$569,MATCH($A431,Sheet2!$A$2:'Sheet2'!$A$531,0)),0)-1</f>
        <v>49</v>
      </c>
      <c r="Z431">
        <f>ROUND(INDEX(Sheet2!K$2:'Sheet2'!K$569,MATCH($A431,Sheet2!$A$2:'Sheet2'!$A$531,0)),0)</f>
        <v>60</v>
      </c>
      <c r="AA431">
        <f t="shared" si="126"/>
        <v>93</v>
      </c>
      <c r="AB431">
        <f>ROUND(INDEX(Sheet2!H$2:'Sheet2'!H$569,MATCH($A431,Sheet2!$A$2:'Sheet2'!$A$531,0)),0)</f>
        <v>14</v>
      </c>
      <c r="AC431">
        <f t="shared" si="127"/>
        <v>81</v>
      </c>
      <c r="AD431">
        <f t="shared" si="128"/>
        <v>86</v>
      </c>
      <c r="AE431">
        <f t="shared" si="129"/>
        <v>82</v>
      </c>
      <c r="AF431">
        <f t="shared" si="130"/>
        <v>2</v>
      </c>
      <c r="AG431">
        <f t="shared" si="141"/>
        <v>8</v>
      </c>
      <c r="AH431">
        <f t="shared" si="131"/>
        <v>8</v>
      </c>
      <c r="AI431">
        <f t="shared" si="132"/>
        <v>8</v>
      </c>
      <c r="AJ431">
        <f t="shared" si="133"/>
        <v>92</v>
      </c>
      <c r="AK431">
        <f t="shared" si="134"/>
        <v>76</v>
      </c>
      <c r="AL431">
        <f t="shared" ca="1" si="135"/>
        <v>72.333333333333329</v>
      </c>
      <c r="AM431">
        <f t="shared" ca="1" si="136"/>
        <v>-11.666666666666671</v>
      </c>
      <c r="AN431">
        <f>ROUND(INDEX(Sheet2!T$2:'Sheet2'!T$569,MATCH($A431,Sheet2!$A$2:'Sheet2'!$A$531,0)),0)</f>
        <v>10</v>
      </c>
      <c r="AO431">
        <f t="shared" si="137"/>
        <v>85</v>
      </c>
      <c r="AP431">
        <f t="shared" si="138"/>
        <v>85</v>
      </c>
      <c r="AQ431">
        <f>INDEX(Sheet2!N$2:'Sheet2'!N$569,MATCH($A431,Sheet2!$A$2:'Sheet2'!$A$531,0))</f>
        <v>0</v>
      </c>
      <c r="AR431">
        <f t="shared" si="139"/>
        <v>0</v>
      </c>
      <c r="AS431">
        <f t="shared" si="142"/>
        <v>7</v>
      </c>
      <c r="AT431">
        <f t="shared" ca="1" si="140"/>
        <v>42</v>
      </c>
      <c r="AU431">
        <f t="shared" ca="1" si="143"/>
        <v>49</v>
      </c>
      <c r="AV431">
        <f t="shared" ca="1" si="144"/>
        <v>49</v>
      </c>
      <c r="AW431">
        <f t="shared" ca="1" si="145"/>
        <v>49</v>
      </c>
      <c r="AX431">
        <f t="shared" ca="1" si="146"/>
        <v>49</v>
      </c>
    </row>
    <row r="432" spans="1:50" x14ac:dyDescent="0.3">
      <c r="A432" t="s">
        <v>156</v>
      </c>
      <c r="B432">
        <v>1</v>
      </c>
      <c r="C432" t="s">
        <v>3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49</v>
      </c>
      <c r="S432">
        <v>69</v>
      </c>
      <c r="T432">
        <f>INDEX(Sheet1!C$2:'Sheet1'!C$569,MATCH($A432,Sheet1!$B$2:'Sheet1'!$B$569,0))</f>
        <v>3</v>
      </c>
      <c r="U432">
        <f>INDEX(Sheet1!D$2:'Sheet1'!D$569,MATCH($A432,Sheet1!$B$2:'Sheet1'!$B$569,0))</f>
        <v>495898</v>
      </c>
      <c r="V432" t="e">
        <f>INDEX(Sheet2!C$2:'Sheet2'!C$569,MATCH($A432,Sheet2!$A$2:'Sheet2'!$A$531,0))</f>
        <v>#N/A</v>
      </c>
      <c r="W432" t="e">
        <f>INDEX(Sheet2!G$2:'Sheet2'!G$569,MATCH($A432,Sheet2!$A$2:'Sheet2'!$A$531,0))</f>
        <v>#N/A</v>
      </c>
      <c r="X432" t="e">
        <f>INDEX(Sheet2!M$2:'Sheet2'!M$569,MATCH($A432,Sheet2!$A$2:'Sheet2'!$A$531,0))</f>
        <v>#N/A</v>
      </c>
      <c r="Y432" t="e">
        <f>ROUND(INDEX(Sheet2!Q$2:'Sheet2'!Q$569,MATCH($A432,Sheet2!$A$2:'Sheet2'!$A$531,0)),0)-1</f>
        <v>#N/A</v>
      </c>
      <c r="Z432" t="e">
        <f>ROUND(INDEX(Sheet2!K$2:'Sheet2'!K$569,MATCH($A432,Sheet2!$A$2:'Sheet2'!$A$531,0)),0)</f>
        <v>#N/A</v>
      </c>
      <c r="AA432" t="e">
        <f t="shared" si="126"/>
        <v>#N/A</v>
      </c>
      <c r="AB432" t="e">
        <f>ROUND(INDEX(Sheet2!H$2:'Sheet2'!H$569,MATCH($A432,Sheet2!$A$2:'Sheet2'!$A$531,0)),0)</f>
        <v>#N/A</v>
      </c>
      <c r="AC432" t="e">
        <f t="shared" si="127"/>
        <v>#N/A</v>
      </c>
      <c r="AD432" t="e">
        <f t="shared" si="128"/>
        <v>#N/A</v>
      </c>
      <c r="AE432" t="e">
        <f t="shared" si="129"/>
        <v>#N/A</v>
      </c>
      <c r="AF432" t="e">
        <f t="shared" si="130"/>
        <v>#N/A</v>
      </c>
      <c r="AG432" t="e">
        <f t="shared" si="141"/>
        <v>#N/A</v>
      </c>
      <c r="AH432" t="e">
        <f t="shared" si="131"/>
        <v>#N/A</v>
      </c>
      <c r="AI432" t="e">
        <f t="shared" si="132"/>
        <v>#N/A</v>
      </c>
      <c r="AJ432" t="e">
        <f t="shared" si="133"/>
        <v>#N/A</v>
      </c>
      <c r="AK432" t="e">
        <f t="shared" si="134"/>
        <v>#N/A</v>
      </c>
      <c r="AL432" t="e">
        <f t="shared" ca="1" si="135"/>
        <v>#N/A</v>
      </c>
      <c r="AM432" t="e">
        <f t="shared" ca="1" si="136"/>
        <v>#N/A</v>
      </c>
      <c r="AN432" t="e">
        <f>ROUND(INDEX(Sheet2!T$2:'Sheet2'!T$569,MATCH($A432,Sheet2!$A$2:'Sheet2'!$A$531,0)),0)</f>
        <v>#N/A</v>
      </c>
      <c r="AO432" t="e">
        <f t="shared" si="137"/>
        <v>#N/A</v>
      </c>
      <c r="AP432" t="e">
        <f t="shared" si="138"/>
        <v>#N/A</v>
      </c>
      <c r="AQ432" t="e">
        <f>INDEX(Sheet2!N$2:'Sheet2'!N$569,MATCH($A432,Sheet2!$A$2:'Sheet2'!$A$531,0))</f>
        <v>#N/A</v>
      </c>
      <c r="AR432" t="e">
        <f t="shared" si="139"/>
        <v>#N/A</v>
      </c>
      <c r="AS432" t="e">
        <f t="shared" si="142"/>
        <v>#N/A</v>
      </c>
      <c r="AT432" t="e">
        <f t="shared" ca="1" si="140"/>
        <v>#N/A</v>
      </c>
      <c r="AU432" t="e">
        <f t="shared" ca="1" si="143"/>
        <v>#N/A</v>
      </c>
      <c r="AV432" t="e">
        <f t="shared" ca="1" si="144"/>
        <v>#N/A</v>
      </c>
      <c r="AW432">
        <f t="shared" ca="1" si="145"/>
        <v>69</v>
      </c>
      <c r="AX432">
        <f t="shared" ca="1" si="146"/>
        <v>69</v>
      </c>
    </row>
    <row r="433" spans="1:50" x14ac:dyDescent="0.3">
      <c r="A433" t="s">
        <v>222</v>
      </c>
      <c r="B433">
        <v>3</v>
      </c>
      <c r="C433" t="s">
        <v>3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59</v>
      </c>
      <c r="R433">
        <v>81</v>
      </c>
      <c r="S433">
        <v>62</v>
      </c>
      <c r="T433">
        <f>INDEX(Sheet1!C$2:'Sheet1'!C$569,MATCH($A433,Sheet1!$B$2:'Sheet1'!$B$569,0))</f>
        <v>3</v>
      </c>
      <c r="U433">
        <f>INDEX(Sheet1!D$2:'Sheet1'!D$569,MATCH($A433,Sheet1!$B$2:'Sheet1'!$B$569,0))</f>
        <v>1740280</v>
      </c>
      <c r="V433" t="e">
        <f>INDEX(Sheet2!C$2:'Sheet2'!C$569,MATCH($A433,Sheet2!$A$2:'Sheet2'!$A$531,0))</f>
        <v>#N/A</v>
      </c>
      <c r="W433" t="e">
        <f>INDEX(Sheet2!G$2:'Sheet2'!G$569,MATCH($A433,Sheet2!$A$2:'Sheet2'!$A$531,0))</f>
        <v>#N/A</v>
      </c>
      <c r="X433" t="e">
        <f>INDEX(Sheet2!M$2:'Sheet2'!M$569,MATCH($A433,Sheet2!$A$2:'Sheet2'!$A$531,0))</f>
        <v>#N/A</v>
      </c>
      <c r="Y433" t="e">
        <f>ROUND(INDEX(Sheet2!Q$2:'Sheet2'!Q$569,MATCH($A433,Sheet2!$A$2:'Sheet2'!$A$531,0)),0)-1</f>
        <v>#N/A</v>
      </c>
      <c r="Z433" t="e">
        <f>ROUND(INDEX(Sheet2!K$2:'Sheet2'!K$569,MATCH($A433,Sheet2!$A$2:'Sheet2'!$A$531,0)),0)</f>
        <v>#N/A</v>
      </c>
      <c r="AA433" t="e">
        <f t="shared" si="126"/>
        <v>#N/A</v>
      </c>
      <c r="AB433" t="e">
        <f>ROUND(INDEX(Sheet2!H$2:'Sheet2'!H$569,MATCH($A433,Sheet2!$A$2:'Sheet2'!$A$531,0)),0)</f>
        <v>#N/A</v>
      </c>
      <c r="AC433" t="e">
        <f t="shared" si="127"/>
        <v>#N/A</v>
      </c>
      <c r="AD433" t="e">
        <f t="shared" si="128"/>
        <v>#N/A</v>
      </c>
      <c r="AE433" t="e">
        <f t="shared" si="129"/>
        <v>#N/A</v>
      </c>
      <c r="AF433" t="e">
        <f t="shared" si="130"/>
        <v>#N/A</v>
      </c>
      <c r="AG433" t="e">
        <f t="shared" si="141"/>
        <v>#N/A</v>
      </c>
      <c r="AH433" t="e">
        <f t="shared" si="131"/>
        <v>#N/A</v>
      </c>
      <c r="AI433" t="e">
        <f t="shared" si="132"/>
        <v>#N/A</v>
      </c>
      <c r="AJ433" t="e">
        <f t="shared" si="133"/>
        <v>#N/A</v>
      </c>
      <c r="AK433" t="e">
        <f t="shared" si="134"/>
        <v>#N/A</v>
      </c>
      <c r="AL433" t="e">
        <f t="shared" ca="1" si="135"/>
        <v>#N/A</v>
      </c>
      <c r="AM433" t="e">
        <f t="shared" ca="1" si="136"/>
        <v>#N/A</v>
      </c>
      <c r="AN433" t="e">
        <f>ROUND(INDEX(Sheet2!T$2:'Sheet2'!T$569,MATCH($A433,Sheet2!$A$2:'Sheet2'!$A$531,0)),0)</f>
        <v>#N/A</v>
      </c>
      <c r="AO433" t="e">
        <f t="shared" si="137"/>
        <v>#N/A</v>
      </c>
      <c r="AP433" t="e">
        <f t="shared" si="138"/>
        <v>#N/A</v>
      </c>
      <c r="AQ433" t="e">
        <f>INDEX(Sheet2!N$2:'Sheet2'!N$569,MATCH($A433,Sheet2!$A$2:'Sheet2'!$A$531,0))</f>
        <v>#N/A</v>
      </c>
      <c r="AR433" t="e">
        <f t="shared" si="139"/>
        <v>#N/A</v>
      </c>
      <c r="AS433" t="e">
        <f t="shared" si="142"/>
        <v>#N/A</v>
      </c>
      <c r="AT433" t="e">
        <f t="shared" ca="1" si="140"/>
        <v>#N/A</v>
      </c>
      <c r="AU433" t="e">
        <f t="shared" ca="1" si="143"/>
        <v>#N/A</v>
      </c>
      <c r="AV433" t="e">
        <f t="shared" ca="1" si="144"/>
        <v>#N/A</v>
      </c>
      <c r="AW433">
        <f t="shared" ca="1" si="145"/>
        <v>73</v>
      </c>
      <c r="AX433">
        <f t="shared" ca="1" si="146"/>
        <v>73</v>
      </c>
    </row>
    <row r="434" spans="1:50" x14ac:dyDescent="0.3">
      <c r="A434" t="s">
        <v>400</v>
      </c>
      <c r="B434">
        <v>0</v>
      </c>
      <c r="C434" t="s">
        <v>3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76</v>
      </c>
      <c r="P434">
        <v>76</v>
      </c>
      <c r="Q434">
        <v>76</v>
      </c>
      <c r="R434">
        <v>52</v>
      </c>
      <c r="S434">
        <v>76</v>
      </c>
      <c r="T434">
        <f>INDEX(Sheet1!C$2:'Sheet1'!C$569,MATCH($A434,Sheet1!$B$2:'Sheet1'!$B$569,0))</f>
        <v>1</v>
      </c>
      <c r="U434">
        <f>INDEX(Sheet1!D$2:'Sheet1'!D$569,MATCH($A434,Sheet1!$B$2:'Sheet1'!$B$569,0))</f>
        <v>1600520</v>
      </c>
      <c r="V434">
        <f>INDEX(Sheet2!C$2:'Sheet2'!C$569,MATCH($A434,Sheet2!$A$2:'Sheet2'!$A$531,0))</f>
        <v>27</v>
      </c>
      <c r="W434">
        <f>INDEX(Sheet2!G$2:'Sheet2'!G$569,MATCH($A434,Sheet2!$A$2:'Sheet2'!$A$531,0))</f>
        <v>19.3</v>
      </c>
      <c r="X434">
        <f>INDEX(Sheet2!M$2:'Sheet2'!M$569,MATCH($A434,Sheet2!$A$2:'Sheet2'!$A$531,0))</f>
        <v>0.6</v>
      </c>
      <c r="Y434">
        <f>ROUND(INDEX(Sheet2!Q$2:'Sheet2'!Q$569,MATCH($A434,Sheet2!$A$2:'Sheet2'!$A$531,0)),0)-1</f>
        <v>77</v>
      </c>
      <c r="Z434">
        <f>ROUND(INDEX(Sheet2!K$2:'Sheet2'!K$569,MATCH($A434,Sheet2!$A$2:'Sheet2'!$A$531,0)),0)</f>
        <v>53</v>
      </c>
      <c r="AA434">
        <f t="shared" si="126"/>
        <v>85</v>
      </c>
      <c r="AB434">
        <f>ROUND(INDEX(Sheet2!H$2:'Sheet2'!H$569,MATCH($A434,Sheet2!$A$2:'Sheet2'!$A$531,0)),0)</f>
        <v>6</v>
      </c>
      <c r="AC434">
        <f t="shared" si="127"/>
        <v>58</v>
      </c>
      <c r="AD434">
        <f t="shared" si="128"/>
        <v>73</v>
      </c>
      <c r="AE434">
        <f t="shared" si="129"/>
        <v>79</v>
      </c>
      <c r="AF434">
        <f t="shared" si="130"/>
        <v>-3</v>
      </c>
      <c r="AG434">
        <f t="shared" si="141"/>
        <v>3</v>
      </c>
      <c r="AH434">
        <f t="shared" si="131"/>
        <v>3</v>
      </c>
      <c r="AI434">
        <f t="shared" si="132"/>
        <v>3</v>
      </c>
      <c r="AJ434">
        <f t="shared" si="133"/>
        <v>79</v>
      </c>
      <c r="AK434">
        <f t="shared" si="134"/>
        <v>73</v>
      </c>
      <c r="AL434">
        <f t="shared" ca="1" si="135"/>
        <v>75.333333333333329</v>
      </c>
      <c r="AM434">
        <f t="shared" ca="1" si="136"/>
        <v>-0.6666666666666714</v>
      </c>
      <c r="AN434">
        <f>ROUND(INDEX(Sheet2!T$2:'Sheet2'!T$569,MATCH($A434,Sheet2!$A$2:'Sheet2'!$A$531,0)),0)</f>
        <v>2</v>
      </c>
      <c r="AO434">
        <f t="shared" si="137"/>
        <v>49</v>
      </c>
      <c r="AP434">
        <f t="shared" si="138"/>
        <v>49</v>
      </c>
      <c r="AQ434">
        <f>INDEX(Sheet2!N$2:'Sheet2'!N$569,MATCH($A434,Sheet2!$A$2:'Sheet2'!$A$531,0))</f>
        <v>33.299999999999997</v>
      </c>
      <c r="AR434">
        <f t="shared" si="139"/>
        <v>66.599999999999994</v>
      </c>
      <c r="AS434">
        <f t="shared" si="142"/>
        <v>73.599999999999994</v>
      </c>
      <c r="AT434">
        <f t="shared" ca="1" si="140"/>
        <v>76</v>
      </c>
      <c r="AU434">
        <f t="shared" ca="1" si="143"/>
        <v>74</v>
      </c>
      <c r="AV434">
        <f t="shared" ca="1" si="144"/>
        <v>74</v>
      </c>
      <c r="AW434">
        <f t="shared" ca="1" si="145"/>
        <v>74</v>
      </c>
      <c r="AX434">
        <f t="shared" ca="1" si="146"/>
        <v>74</v>
      </c>
    </row>
    <row r="435" spans="1:50" x14ac:dyDescent="0.3">
      <c r="A435" t="s">
        <v>421</v>
      </c>
      <c r="B435">
        <v>2</v>
      </c>
      <c r="C435" t="s">
        <v>3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81</v>
      </c>
      <c r="P435">
        <v>81</v>
      </c>
      <c r="Q435">
        <v>74</v>
      </c>
      <c r="R435">
        <v>68</v>
      </c>
      <c r="S435">
        <v>74</v>
      </c>
      <c r="T435">
        <f>INDEX(Sheet1!C$2:'Sheet1'!C$569,MATCH($A435,Sheet1!$B$2:'Sheet1'!$B$569,0))</f>
        <v>4</v>
      </c>
      <c r="U435">
        <f>INDEX(Sheet1!D$2:'Sheet1'!D$569,MATCH($A435,Sheet1!$B$2:'Sheet1'!$B$569,0))</f>
        <v>11750000</v>
      </c>
      <c r="V435">
        <f>INDEX(Sheet2!C$2:'Sheet2'!C$569,MATCH($A435,Sheet2!$A$2:'Sheet2'!$A$531,0))</f>
        <v>25</v>
      </c>
      <c r="W435">
        <f>INDEX(Sheet2!G$2:'Sheet2'!G$569,MATCH($A435,Sheet2!$A$2:'Sheet2'!$A$531,0))</f>
        <v>31.6</v>
      </c>
      <c r="X435">
        <f>INDEX(Sheet2!M$2:'Sheet2'!M$569,MATCH($A435,Sheet2!$A$2:'Sheet2'!$A$531,0))</f>
        <v>4.2</v>
      </c>
      <c r="Y435">
        <f>ROUND(INDEX(Sheet2!Q$2:'Sheet2'!Q$569,MATCH($A435,Sheet2!$A$2:'Sheet2'!$A$531,0)),0)-1</f>
        <v>81</v>
      </c>
      <c r="Z435">
        <f>ROUND(INDEX(Sheet2!K$2:'Sheet2'!K$569,MATCH($A435,Sheet2!$A$2:'Sheet2'!$A$531,0)),0)</f>
        <v>49</v>
      </c>
      <c r="AA435">
        <f t="shared" si="126"/>
        <v>80</v>
      </c>
      <c r="AB435">
        <f>ROUND(INDEX(Sheet2!H$2:'Sheet2'!H$569,MATCH($A435,Sheet2!$A$2:'Sheet2'!$A$531,0)),0)</f>
        <v>18</v>
      </c>
      <c r="AC435">
        <f t="shared" si="127"/>
        <v>93</v>
      </c>
      <c r="AD435">
        <f t="shared" si="128"/>
        <v>85</v>
      </c>
      <c r="AE435">
        <f t="shared" si="129"/>
        <v>77</v>
      </c>
      <c r="AF435">
        <f t="shared" si="130"/>
        <v>4</v>
      </c>
      <c r="AG435">
        <f t="shared" si="141"/>
        <v>10</v>
      </c>
      <c r="AH435">
        <f t="shared" si="131"/>
        <v>10</v>
      </c>
      <c r="AI435">
        <f t="shared" si="132"/>
        <v>10</v>
      </c>
      <c r="AJ435">
        <f t="shared" si="133"/>
        <v>91</v>
      </c>
      <c r="AK435">
        <f t="shared" si="134"/>
        <v>71</v>
      </c>
      <c r="AL435">
        <f t="shared" ca="1" si="135"/>
        <v>85</v>
      </c>
      <c r="AM435">
        <f t="shared" ca="1" si="136"/>
        <v>4</v>
      </c>
      <c r="AN435">
        <f>ROUND(INDEX(Sheet2!T$2:'Sheet2'!T$569,MATCH($A435,Sheet2!$A$2:'Sheet2'!$A$531,0)),0)</f>
        <v>4</v>
      </c>
      <c r="AO435">
        <f t="shared" si="137"/>
        <v>58</v>
      </c>
      <c r="AP435">
        <f t="shared" si="138"/>
        <v>58</v>
      </c>
      <c r="AQ435">
        <f>INDEX(Sheet2!N$2:'Sheet2'!N$569,MATCH($A435,Sheet2!$A$2:'Sheet2'!$A$531,0))</f>
        <v>42.8</v>
      </c>
      <c r="AR435">
        <f t="shared" si="139"/>
        <v>85.6</v>
      </c>
      <c r="AS435">
        <f t="shared" si="142"/>
        <v>92.6</v>
      </c>
      <c r="AT435">
        <f t="shared" ca="1" si="140"/>
        <v>74</v>
      </c>
      <c r="AU435">
        <f t="shared" ca="1" si="143"/>
        <v>93</v>
      </c>
      <c r="AV435">
        <f t="shared" ca="1" si="144"/>
        <v>93</v>
      </c>
      <c r="AW435">
        <f t="shared" ca="1" si="145"/>
        <v>93</v>
      </c>
      <c r="AX435">
        <f t="shared" ca="1" si="146"/>
        <v>93</v>
      </c>
    </row>
    <row r="436" spans="1:50" x14ac:dyDescent="0.3">
      <c r="A436" t="s">
        <v>321</v>
      </c>
      <c r="B436">
        <v>3</v>
      </c>
      <c r="C436" t="s">
        <v>3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78</v>
      </c>
      <c r="P436">
        <v>78</v>
      </c>
      <c r="Q436">
        <v>62</v>
      </c>
      <c r="R436">
        <v>84</v>
      </c>
      <c r="S436">
        <v>65</v>
      </c>
      <c r="T436">
        <f>INDEX(Sheet1!C$2:'Sheet1'!C$569,MATCH($A436,Sheet1!$B$2:'Sheet1'!$B$569,0))</f>
        <v>1</v>
      </c>
      <c r="U436">
        <f>INDEX(Sheet1!D$2:'Sheet1'!D$569,MATCH($A436,Sheet1!$B$2:'Sheet1'!$B$569,0))</f>
        <v>14000000</v>
      </c>
      <c r="V436">
        <f>INDEX(Sheet2!C$2:'Sheet2'!C$569,MATCH($A436,Sheet2!$A$2:'Sheet2'!$A$531,0))</f>
        <v>33</v>
      </c>
      <c r="W436">
        <f>INDEX(Sheet2!G$2:'Sheet2'!G$569,MATCH($A436,Sheet2!$A$2:'Sheet2'!$A$531,0))</f>
        <v>24.1</v>
      </c>
      <c r="X436">
        <f>INDEX(Sheet2!M$2:'Sheet2'!M$569,MATCH($A436,Sheet2!$A$2:'Sheet2'!$A$531,0))</f>
        <v>0.5</v>
      </c>
      <c r="Y436">
        <f>ROUND(INDEX(Sheet2!Q$2:'Sheet2'!Q$569,MATCH($A436,Sheet2!$A$2:'Sheet2'!$A$531,0)),0)-1</f>
        <v>75</v>
      </c>
      <c r="Z436">
        <f>ROUND(INDEX(Sheet2!K$2:'Sheet2'!K$569,MATCH($A436,Sheet2!$A$2:'Sheet2'!$A$531,0)),0)</f>
        <v>57</v>
      </c>
      <c r="AA436">
        <f t="shared" si="126"/>
        <v>90</v>
      </c>
      <c r="AB436">
        <f>ROUND(INDEX(Sheet2!H$2:'Sheet2'!H$569,MATCH($A436,Sheet2!$A$2:'Sheet2'!$A$531,0)),0)</f>
        <v>11</v>
      </c>
      <c r="AC436">
        <f t="shared" si="127"/>
        <v>72</v>
      </c>
      <c r="AD436">
        <f t="shared" si="128"/>
        <v>80</v>
      </c>
      <c r="AE436">
        <f t="shared" si="129"/>
        <v>76</v>
      </c>
      <c r="AF436">
        <f t="shared" si="130"/>
        <v>2</v>
      </c>
      <c r="AG436">
        <f t="shared" si="141"/>
        <v>8</v>
      </c>
      <c r="AH436">
        <f t="shared" si="131"/>
        <v>8</v>
      </c>
      <c r="AI436">
        <f t="shared" si="132"/>
        <v>8</v>
      </c>
      <c r="AJ436">
        <f t="shared" si="133"/>
        <v>86</v>
      </c>
      <c r="AK436">
        <f t="shared" si="134"/>
        <v>70</v>
      </c>
      <c r="AL436">
        <f t="shared" ca="1" si="135"/>
        <v>67.333333333333329</v>
      </c>
      <c r="AM436">
        <f t="shared" ca="1" si="136"/>
        <v>-10.666666666666671</v>
      </c>
      <c r="AN436">
        <f>ROUND(INDEX(Sheet2!T$2:'Sheet2'!T$569,MATCH($A436,Sheet2!$A$2:'Sheet2'!$A$531,0)),0)</f>
        <v>7</v>
      </c>
      <c r="AO436">
        <f t="shared" si="137"/>
        <v>72</v>
      </c>
      <c r="AP436">
        <f t="shared" si="138"/>
        <v>72</v>
      </c>
      <c r="AQ436">
        <f>INDEX(Sheet2!N$2:'Sheet2'!N$569,MATCH($A436,Sheet2!$A$2:'Sheet2'!$A$531,0))</f>
        <v>32.4</v>
      </c>
      <c r="AR436">
        <f t="shared" si="139"/>
        <v>64.8</v>
      </c>
      <c r="AS436">
        <f t="shared" si="142"/>
        <v>71.8</v>
      </c>
      <c r="AT436">
        <f t="shared" ca="1" si="140"/>
        <v>40</v>
      </c>
      <c r="AU436">
        <f t="shared" ca="1" si="143"/>
        <v>46</v>
      </c>
      <c r="AV436">
        <f t="shared" ca="1" si="144"/>
        <v>46</v>
      </c>
      <c r="AW436">
        <f t="shared" ca="1" si="145"/>
        <v>46</v>
      </c>
      <c r="AX436">
        <f t="shared" ca="1" si="146"/>
        <v>46</v>
      </c>
    </row>
    <row r="437" spans="1:50" x14ac:dyDescent="0.3">
      <c r="A437" t="s">
        <v>12</v>
      </c>
      <c r="B437">
        <v>2</v>
      </c>
      <c r="C437" t="s">
        <v>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77</v>
      </c>
      <c r="P437">
        <v>77</v>
      </c>
      <c r="Q437">
        <v>71</v>
      </c>
      <c r="R437">
        <v>67</v>
      </c>
      <c r="S437">
        <v>71</v>
      </c>
      <c r="T437" t="e">
        <f>INDEX(Sheet1!C$2:'Sheet1'!C$569,MATCH($A437,Sheet1!$B$2:'Sheet1'!$B$569,0))</f>
        <v>#N/A</v>
      </c>
      <c r="U437" t="e">
        <f>INDEX(Sheet1!D$2:'Sheet1'!D$569,MATCH($A437,Sheet1!$B$2:'Sheet1'!$B$569,0))</f>
        <v>#N/A</v>
      </c>
      <c r="V437">
        <f>INDEX(Sheet2!C$2:'Sheet2'!C$569,MATCH($A437,Sheet2!$A$2:'Sheet2'!$A$531,0))</f>
        <v>25</v>
      </c>
      <c r="W437">
        <f>INDEX(Sheet2!G$2:'Sheet2'!G$569,MATCH($A437,Sheet2!$A$2:'Sheet2'!$A$531,0))</f>
        <v>28.2</v>
      </c>
      <c r="X437">
        <f>INDEX(Sheet2!M$2:'Sheet2'!M$569,MATCH($A437,Sheet2!$A$2:'Sheet2'!$A$531,0))</f>
        <v>5.7</v>
      </c>
      <c r="Y437">
        <f>ROUND(INDEX(Sheet2!Q$2:'Sheet2'!Q$569,MATCH($A437,Sheet2!$A$2:'Sheet2'!$A$531,0)),0)-1</f>
        <v>81</v>
      </c>
      <c r="Z437">
        <f>ROUND(INDEX(Sheet2!K$2:'Sheet2'!K$569,MATCH($A437,Sheet2!$A$2:'Sheet2'!$A$531,0)),0)</f>
        <v>44</v>
      </c>
      <c r="AA437">
        <f t="shared" si="126"/>
        <v>74</v>
      </c>
      <c r="AB437">
        <f>ROUND(INDEX(Sheet2!H$2:'Sheet2'!H$569,MATCH($A437,Sheet2!$A$2:'Sheet2'!$A$531,0)),0)</f>
        <v>14</v>
      </c>
      <c r="AC437">
        <f t="shared" si="127"/>
        <v>81</v>
      </c>
      <c r="AD437">
        <f t="shared" si="128"/>
        <v>77</v>
      </c>
      <c r="AE437">
        <f t="shared" si="129"/>
        <v>77</v>
      </c>
      <c r="AF437">
        <f t="shared" si="130"/>
        <v>0</v>
      </c>
      <c r="AG437">
        <f t="shared" si="141"/>
        <v>6</v>
      </c>
      <c r="AH437">
        <f t="shared" si="131"/>
        <v>6</v>
      </c>
      <c r="AI437">
        <f t="shared" si="132"/>
        <v>6</v>
      </c>
      <c r="AJ437">
        <f t="shared" si="133"/>
        <v>83</v>
      </c>
      <c r="AK437">
        <f t="shared" si="134"/>
        <v>71</v>
      </c>
      <c r="AL437">
        <f t="shared" ca="1" si="135"/>
        <v>79.666666666666671</v>
      </c>
      <c r="AM437">
        <f t="shared" ca="1" si="136"/>
        <v>2.6666666666666714</v>
      </c>
      <c r="AN437">
        <f>ROUND(INDEX(Sheet2!T$2:'Sheet2'!T$569,MATCH($A437,Sheet2!$A$2:'Sheet2'!$A$531,0)),0)</f>
        <v>4</v>
      </c>
      <c r="AO437">
        <f t="shared" si="137"/>
        <v>58</v>
      </c>
      <c r="AP437">
        <f t="shared" si="138"/>
        <v>58</v>
      </c>
      <c r="AQ437">
        <f>INDEX(Sheet2!N$2:'Sheet2'!N$569,MATCH($A437,Sheet2!$A$2:'Sheet2'!$A$531,0))</f>
        <v>39</v>
      </c>
      <c r="AR437">
        <f t="shared" si="139"/>
        <v>78</v>
      </c>
      <c r="AS437">
        <f t="shared" si="142"/>
        <v>85</v>
      </c>
      <c r="AT437">
        <f t="shared" ca="1" si="140"/>
        <v>71</v>
      </c>
      <c r="AU437">
        <f t="shared" ca="1" si="143"/>
        <v>85</v>
      </c>
      <c r="AV437">
        <f t="shared" ca="1" si="144"/>
        <v>85</v>
      </c>
      <c r="AW437">
        <f t="shared" ca="1" si="145"/>
        <v>85</v>
      </c>
      <c r="AX437">
        <f t="shared" ca="1" si="146"/>
        <v>85</v>
      </c>
    </row>
    <row r="438" spans="1:50" x14ac:dyDescent="0.3">
      <c r="A438" t="s">
        <v>374</v>
      </c>
      <c r="B438">
        <v>2</v>
      </c>
      <c r="C438" t="s">
        <v>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71</v>
      </c>
      <c r="P438">
        <v>71</v>
      </c>
      <c r="Q438">
        <v>66</v>
      </c>
      <c r="R438">
        <v>65</v>
      </c>
      <c r="S438">
        <v>66</v>
      </c>
      <c r="T438">
        <f>INDEX(Sheet1!C$2:'Sheet1'!C$569,MATCH($A438,Sheet1!$B$2:'Sheet1'!$B$569,0))</f>
        <v>3</v>
      </c>
      <c r="U438">
        <f>INDEX(Sheet1!D$2:'Sheet1'!D$569,MATCH($A438,Sheet1!$B$2:'Sheet1'!$B$569,0))</f>
        <v>1531560</v>
      </c>
      <c r="V438">
        <f>INDEX(Sheet2!C$2:'Sheet2'!C$569,MATCH($A438,Sheet2!$A$2:'Sheet2'!$A$531,0))</f>
        <v>20</v>
      </c>
      <c r="W438">
        <f>INDEX(Sheet2!G$2:'Sheet2'!G$569,MATCH($A438,Sheet2!$A$2:'Sheet2'!$A$531,0))</f>
        <v>26.1</v>
      </c>
      <c r="X438">
        <f>INDEX(Sheet2!M$2:'Sheet2'!M$569,MATCH($A438,Sheet2!$A$2:'Sheet2'!$A$531,0))</f>
        <v>3.9</v>
      </c>
      <c r="Y438">
        <f>ROUND(INDEX(Sheet2!Q$2:'Sheet2'!Q$569,MATCH($A438,Sheet2!$A$2:'Sheet2'!$A$531,0)),0)-1</f>
        <v>72</v>
      </c>
      <c r="Z438">
        <f>ROUND(INDEX(Sheet2!K$2:'Sheet2'!K$569,MATCH($A438,Sheet2!$A$2:'Sheet2'!$A$531,0)),0)</f>
        <v>43</v>
      </c>
      <c r="AA438">
        <f t="shared" si="126"/>
        <v>73</v>
      </c>
      <c r="AB438">
        <f>ROUND(INDEX(Sheet2!H$2:'Sheet2'!H$569,MATCH($A438,Sheet2!$A$2:'Sheet2'!$A$531,0)),0)</f>
        <v>7</v>
      </c>
      <c r="AC438">
        <f t="shared" si="127"/>
        <v>61</v>
      </c>
      <c r="AD438">
        <f t="shared" si="128"/>
        <v>68</v>
      </c>
      <c r="AE438">
        <f t="shared" si="129"/>
        <v>74</v>
      </c>
      <c r="AF438">
        <f t="shared" si="130"/>
        <v>-3</v>
      </c>
      <c r="AG438">
        <f t="shared" si="141"/>
        <v>3</v>
      </c>
      <c r="AH438">
        <f t="shared" si="131"/>
        <v>3</v>
      </c>
      <c r="AI438">
        <f t="shared" si="132"/>
        <v>3</v>
      </c>
      <c r="AJ438">
        <f t="shared" si="133"/>
        <v>74</v>
      </c>
      <c r="AK438">
        <f t="shared" si="134"/>
        <v>68</v>
      </c>
      <c r="AL438">
        <f t="shared" ca="1" si="135"/>
        <v>74</v>
      </c>
      <c r="AM438">
        <f t="shared" ca="1" si="136"/>
        <v>3</v>
      </c>
      <c r="AN438">
        <f>ROUND(INDEX(Sheet2!T$2:'Sheet2'!T$569,MATCH($A438,Sheet2!$A$2:'Sheet2'!$A$531,0)),0)</f>
        <v>2</v>
      </c>
      <c r="AO438">
        <f t="shared" si="137"/>
        <v>49</v>
      </c>
      <c r="AP438">
        <f t="shared" si="138"/>
        <v>49</v>
      </c>
      <c r="AQ438">
        <f>INDEX(Sheet2!N$2:'Sheet2'!N$569,MATCH($A438,Sheet2!$A$2:'Sheet2'!$A$531,0))</f>
        <v>36.6</v>
      </c>
      <c r="AR438">
        <f t="shared" si="139"/>
        <v>73.2</v>
      </c>
      <c r="AS438">
        <f t="shared" si="142"/>
        <v>80.2</v>
      </c>
      <c r="AT438">
        <f t="shared" ca="1" si="140"/>
        <v>66</v>
      </c>
      <c r="AU438">
        <f t="shared" ca="1" si="143"/>
        <v>80</v>
      </c>
      <c r="AV438">
        <f t="shared" ca="1" si="144"/>
        <v>80</v>
      </c>
      <c r="AW438">
        <f t="shared" ca="1" si="145"/>
        <v>80</v>
      </c>
      <c r="AX438">
        <f t="shared" ca="1" si="146"/>
        <v>80</v>
      </c>
    </row>
    <row r="439" spans="1:50" x14ac:dyDescent="0.3">
      <c r="A439" t="s">
        <v>386</v>
      </c>
      <c r="B439">
        <v>2</v>
      </c>
      <c r="C439" t="s">
        <v>3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77</v>
      </c>
      <c r="P439">
        <v>77</v>
      </c>
      <c r="Q439">
        <v>71</v>
      </c>
      <c r="R439">
        <v>67</v>
      </c>
      <c r="S439">
        <v>71</v>
      </c>
      <c r="T439">
        <f>INDEX(Sheet1!C$2:'Sheet1'!C$569,MATCH($A439,Sheet1!$B$2:'Sheet1'!$B$569,0))</f>
        <v>1</v>
      </c>
      <c r="U439">
        <f>INDEX(Sheet1!D$2:'Sheet1'!D$569,MATCH($A439,Sheet1!$B$2:'Sheet1'!$B$569,0))</f>
        <v>10500000</v>
      </c>
      <c r="V439">
        <f>INDEX(Sheet2!C$2:'Sheet2'!C$569,MATCH($A439,Sheet2!$A$2:'Sheet2'!$A$531,0))</f>
        <v>28</v>
      </c>
      <c r="W439">
        <f>INDEX(Sheet2!G$2:'Sheet2'!G$569,MATCH($A439,Sheet2!$A$2:'Sheet2'!$A$531,0))</f>
        <v>26.5</v>
      </c>
      <c r="X439">
        <f>INDEX(Sheet2!M$2:'Sheet2'!M$569,MATCH($A439,Sheet2!$A$2:'Sheet2'!$A$531,0))</f>
        <v>7</v>
      </c>
      <c r="Y439">
        <f>ROUND(INDEX(Sheet2!Q$2:'Sheet2'!Q$569,MATCH($A439,Sheet2!$A$2:'Sheet2'!$A$531,0)),0)-1</f>
        <v>87</v>
      </c>
      <c r="Z439">
        <f>ROUND(INDEX(Sheet2!K$2:'Sheet2'!K$569,MATCH($A439,Sheet2!$A$2:'Sheet2'!$A$531,0)),0)</f>
        <v>43</v>
      </c>
      <c r="AA439">
        <f t="shared" si="126"/>
        <v>73</v>
      </c>
      <c r="AB439">
        <f>ROUND(INDEX(Sheet2!H$2:'Sheet2'!H$569,MATCH($A439,Sheet2!$A$2:'Sheet2'!$A$531,0)),0)</f>
        <v>15</v>
      </c>
      <c r="AC439">
        <f t="shared" si="127"/>
        <v>84</v>
      </c>
      <c r="AD439">
        <f t="shared" si="128"/>
        <v>78</v>
      </c>
      <c r="AE439">
        <f t="shared" si="129"/>
        <v>76</v>
      </c>
      <c r="AF439">
        <f t="shared" si="130"/>
        <v>1</v>
      </c>
      <c r="AG439">
        <f t="shared" si="141"/>
        <v>7</v>
      </c>
      <c r="AH439">
        <f t="shared" si="131"/>
        <v>7</v>
      </c>
      <c r="AI439">
        <f t="shared" si="132"/>
        <v>7</v>
      </c>
      <c r="AJ439">
        <f t="shared" si="133"/>
        <v>84</v>
      </c>
      <c r="AK439">
        <f t="shared" si="134"/>
        <v>70</v>
      </c>
      <c r="AL439">
        <f t="shared" ca="1" si="135"/>
        <v>79.333333333333329</v>
      </c>
      <c r="AM439">
        <f t="shared" ca="1" si="136"/>
        <v>2.3333333333333286</v>
      </c>
      <c r="AN439">
        <f>ROUND(INDEX(Sheet2!T$2:'Sheet2'!T$569,MATCH($A439,Sheet2!$A$2:'Sheet2'!$A$531,0)),0)</f>
        <v>4</v>
      </c>
      <c r="AO439">
        <f t="shared" si="137"/>
        <v>58</v>
      </c>
      <c r="AP439">
        <f t="shared" si="138"/>
        <v>58</v>
      </c>
      <c r="AQ439">
        <f>INDEX(Sheet2!N$2:'Sheet2'!N$569,MATCH($A439,Sheet2!$A$2:'Sheet2'!$A$531,0))</f>
        <v>38.299999999999997</v>
      </c>
      <c r="AR439">
        <f t="shared" si="139"/>
        <v>76.599999999999994</v>
      </c>
      <c r="AS439">
        <f t="shared" si="142"/>
        <v>83.6</v>
      </c>
      <c r="AT439">
        <f t="shared" ca="1" si="140"/>
        <v>71</v>
      </c>
      <c r="AU439">
        <f t="shared" ca="1" si="143"/>
        <v>84</v>
      </c>
      <c r="AV439">
        <f t="shared" ca="1" si="144"/>
        <v>84</v>
      </c>
      <c r="AW439">
        <f t="shared" ca="1" si="145"/>
        <v>84</v>
      </c>
      <c r="AX439">
        <f t="shared" ca="1" si="146"/>
        <v>84</v>
      </c>
    </row>
    <row r="440" spans="1:50" x14ac:dyDescent="0.3">
      <c r="A440" t="s">
        <v>43</v>
      </c>
      <c r="B440">
        <v>0</v>
      </c>
      <c r="C440" t="s">
        <v>3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75</v>
      </c>
      <c r="P440">
        <v>75</v>
      </c>
      <c r="Q440">
        <v>75</v>
      </c>
      <c r="R440">
        <v>51</v>
      </c>
      <c r="S440">
        <v>75</v>
      </c>
      <c r="T440">
        <f>INDEX(Sheet1!C$2:'Sheet1'!C$569,MATCH($A440,Sheet1!$B$2:'Sheet1'!$B$569,0))</f>
        <v>1</v>
      </c>
      <c r="U440">
        <f>INDEX(Sheet1!D$2:'Sheet1'!D$569,MATCH($A440,Sheet1!$B$2:'Sheet1'!$B$569,0))</f>
        <v>3050390</v>
      </c>
      <c r="V440">
        <f>INDEX(Sheet2!C$2:'Sheet2'!C$569,MATCH($A440,Sheet2!$A$2:'Sheet2'!$A$531,0))</f>
        <v>25</v>
      </c>
      <c r="W440">
        <f>INDEX(Sheet2!G$2:'Sheet2'!G$569,MATCH($A440,Sheet2!$A$2:'Sheet2'!$A$531,0))</f>
        <v>22.7</v>
      </c>
      <c r="X440">
        <f>INDEX(Sheet2!M$2:'Sheet2'!M$569,MATCH($A440,Sheet2!$A$2:'Sheet2'!$A$531,0))</f>
        <v>4.3</v>
      </c>
      <c r="Y440">
        <f>ROUND(INDEX(Sheet2!Q$2:'Sheet2'!Q$569,MATCH($A440,Sheet2!$A$2:'Sheet2'!$A$531,0)),0)-1</f>
        <v>78</v>
      </c>
      <c r="Z440">
        <f>ROUND(INDEX(Sheet2!K$2:'Sheet2'!K$569,MATCH($A440,Sheet2!$A$2:'Sheet2'!$A$531,0)),0)</f>
        <v>39</v>
      </c>
      <c r="AA440">
        <f t="shared" si="126"/>
        <v>68</v>
      </c>
      <c r="AB440">
        <f>ROUND(INDEX(Sheet2!H$2:'Sheet2'!H$569,MATCH($A440,Sheet2!$A$2:'Sheet2'!$A$531,0)),0)</f>
        <v>9</v>
      </c>
      <c r="AC440">
        <f t="shared" si="127"/>
        <v>67</v>
      </c>
      <c r="AD440">
        <f t="shared" si="128"/>
        <v>70</v>
      </c>
      <c r="AE440">
        <f t="shared" si="129"/>
        <v>80</v>
      </c>
      <c r="AF440">
        <f t="shared" si="130"/>
        <v>-5</v>
      </c>
      <c r="AG440">
        <f t="shared" si="141"/>
        <v>1</v>
      </c>
      <c r="AH440">
        <f t="shared" si="131"/>
        <v>1</v>
      </c>
      <c r="AI440">
        <f t="shared" si="132"/>
        <v>1</v>
      </c>
      <c r="AJ440">
        <f t="shared" si="133"/>
        <v>76</v>
      </c>
      <c r="AK440">
        <f t="shared" si="134"/>
        <v>74</v>
      </c>
      <c r="AL440">
        <f t="shared" ca="1" si="135"/>
        <v>76</v>
      </c>
      <c r="AM440">
        <f t="shared" ca="1" si="136"/>
        <v>1</v>
      </c>
      <c r="AN440">
        <f>ROUND(INDEX(Sheet2!T$2:'Sheet2'!T$569,MATCH($A440,Sheet2!$A$2:'Sheet2'!$A$531,0)),0)</f>
        <v>4</v>
      </c>
      <c r="AO440">
        <f t="shared" si="137"/>
        <v>58</v>
      </c>
      <c r="AP440">
        <f t="shared" si="138"/>
        <v>58</v>
      </c>
      <c r="AQ440">
        <f>INDEX(Sheet2!N$2:'Sheet2'!N$569,MATCH($A440,Sheet2!$A$2:'Sheet2'!$A$531,0))</f>
        <v>35.299999999999997</v>
      </c>
      <c r="AR440">
        <f t="shared" si="139"/>
        <v>70.599999999999994</v>
      </c>
      <c r="AS440">
        <f t="shared" si="142"/>
        <v>77.599999999999994</v>
      </c>
      <c r="AT440">
        <f t="shared" ca="1" si="140"/>
        <v>75</v>
      </c>
      <c r="AU440">
        <f t="shared" ca="1" si="143"/>
        <v>78</v>
      </c>
      <c r="AV440">
        <f t="shared" ca="1" si="144"/>
        <v>78</v>
      </c>
      <c r="AW440">
        <f t="shared" ca="1" si="145"/>
        <v>78</v>
      </c>
      <c r="AX440">
        <f t="shared" ca="1" si="146"/>
        <v>78</v>
      </c>
    </row>
    <row r="441" spans="1:50" x14ac:dyDescent="0.3">
      <c r="A441" t="s">
        <v>496</v>
      </c>
      <c r="B441">
        <v>2</v>
      </c>
      <c r="C441" t="s">
        <v>3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69</v>
      </c>
      <c r="R441">
        <v>66</v>
      </c>
      <c r="S441">
        <v>69</v>
      </c>
      <c r="T441">
        <f>INDEX(Sheet1!C$2:'Sheet1'!C$569,MATCH($A441,Sheet1!$B$2:'Sheet1'!$B$569,0))</f>
        <v>1</v>
      </c>
      <c r="U441">
        <f>INDEX(Sheet1!D$2:'Sheet1'!D$569,MATCH($A441,Sheet1!$B$2:'Sheet1'!$B$569,0))</f>
        <v>5250000</v>
      </c>
      <c r="V441">
        <f>INDEX(Sheet2!C$2:'Sheet2'!C$569,MATCH($A441,Sheet2!$A$2:'Sheet2'!$A$531,0))</f>
        <v>34</v>
      </c>
      <c r="W441">
        <f>INDEX(Sheet2!G$2:'Sheet2'!G$569,MATCH($A441,Sheet2!$A$2:'Sheet2'!$A$531,0))</f>
        <v>12.2</v>
      </c>
      <c r="X441">
        <f>INDEX(Sheet2!M$2:'Sheet2'!M$569,MATCH($A441,Sheet2!$A$2:'Sheet2'!$A$531,0))</f>
        <v>1.6</v>
      </c>
      <c r="Y441">
        <f>ROUND(INDEX(Sheet2!Q$2:'Sheet2'!Q$569,MATCH($A441,Sheet2!$A$2:'Sheet2'!$A$531,0)),0)-1</f>
        <v>63</v>
      </c>
      <c r="Z441">
        <f>ROUND(INDEX(Sheet2!K$2:'Sheet2'!K$569,MATCH($A441,Sheet2!$A$2:'Sheet2'!$A$531,0)),0)</f>
        <v>48</v>
      </c>
      <c r="AA441">
        <f t="shared" si="126"/>
        <v>79</v>
      </c>
      <c r="AB441">
        <f>ROUND(INDEX(Sheet2!H$2:'Sheet2'!H$569,MATCH($A441,Sheet2!$A$2:'Sheet2'!$A$531,0)),0)</f>
        <v>4</v>
      </c>
      <c r="AC441">
        <f t="shared" si="127"/>
        <v>52</v>
      </c>
      <c r="AD441">
        <f t="shared" si="128"/>
        <v>69</v>
      </c>
      <c r="AE441">
        <f t="shared" si="129"/>
        <v>81</v>
      </c>
      <c r="AF441">
        <f t="shared" si="130"/>
        <v>-6</v>
      </c>
      <c r="AG441">
        <f t="shared" si="141"/>
        <v>0</v>
      </c>
      <c r="AH441">
        <f t="shared" si="131"/>
        <v>0</v>
      </c>
      <c r="AI441">
        <f t="shared" si="132"/>
        <v>0</v>
      </c>
      <c r="AJ441">
        <f t="shared" si="133"/>
        <v>75</v>
      </c>
      <c r="AK441">
        <f t="shared" si="134"/>
        <v>75</v>
      </c>
      <c r="AL441">
        <f t="shared" ca="1" si="135"/>
        <v>81.333333333333329</v>
      </c>
      <c r="AM441">
        <f t="shared" ca="1" si="136"/>
        <v>6.3333333333333286</v>
      </c>
      <c r="AN441">
        <f>ROUND(INDEX(Sheet2!T$2:'Sheet2'!T$569,MATCH($A441,Sheet2!$A$2:'Sheet2'!$A$531,0)),0)</f>
        <v>3</v>
      </c>
      <c r="AO441">
        <f t="shared" si="137"/>
        <v>54</v>
      </c>
      <c r="AP441">
        <f t="shared" si="138"/>
        <v>54</v>
      </c>
      <c r="AQ441">
        <f>INDEX(Sheet2!N$2:'Sheet2'!N$569,MATCH($A441,Sheet2!$A$2:'Sheet2'!$A$531,0))</f>
        <v>43.6</v>
      </c>
      <c r="AR441">
        <f t="shared" si="139"/>
        <v>87.2</v>
      </c>
      <c r="AS441">
        <f t="shared" si="142"/>
        <v>94.2</v>
      </c>
      <c r="AT441">
        <f t="shared" ca="1" si="140"/>
        <v>69</v>
      </c>
      <c r="AU441">
        <f t="shared" ca="1" si="143"/>
        <v>94</v>
      </c>
      <c r="AV441">
        <f t="shared" ca="1" si="144"/>
        <v>94</v>
      </c>
      <c r="AW441">
        <f t="shared" ca="1" si="145"/>
        <v>94</v>
      </c>
      <c r="AX441">
        <f t="shared" ca="1" si="146"/>
        <v>94</v>
      </c>
    </row>
    <row r="442" spans="1:50" x14ac:dyDescent="0.3">
      <c r="A442" t="s">
        <v>227</v>
      </c>
      <c r="B442">
        <v>3</v>
      </c>
      <c r="C442" t="s">
        <v>3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79</v>
      </c>
      <c r="P442">
        <v>79</v>
      </c>
      <c r="Q442">
        <v>63</v>
      </c>
      <c r="R442">
        <v>84</v>
      </c>
      <c r="S442">
        <v>66</v>
      </c>
      <c r="T442">
        <f>INDEX(Sheet1!C$2:'Sheet1'!C$569,MATCH($A442,Sheet1!$B$2:'Sheet1'!$B$569,0))</f>
        <v>1</v>
      </c>
      <c r="U442">
        <f>INDEX(Sheet1!D$2:'Sheet1'!D$569,MATCH($A442,Sheet1!$B$2:'Sheet1'!$B$569,0))</f>
        <v>13764045</v>
      </c>
      <c r="V442">
        <f>INDEX(Sheet2!C$2:'Sheet2'!C$569,MATCH($A442,Sheet2!$A$2:'Sheet2'!$A$531,0))</f>
        <v>30</v>
      </c>
      <c r="W442">
        <f>INDEX(Sheet2!G$2:'Sheet2'!G$569,MATCH($A442,Sheet2!$A$2:'Sheet2'!$A$531,0))</f>
        <v>30.7</v>
      </c>
      <c r="X442">
        <f>INDEX(Sheet2!M$2:'Sheet2'!M$569,MATCH($A442,Sheet2!$A$2:'Sheet2'!$A$531,0))</f>
        <v>1.8</v>
      </c>
      <c r="Y442">
        <f>ROUND(INDEX(Sheet2!Q$2:'Sheet2'!Q$569,MATCH($A442,Sheet2!$A$2:'Sheet2'!$A$531,0)),0)-1</f>
        <v>63</v>
      </c>
      <c r="Z442">
        <f>ROUND(INDEX(Sheet2!K$2:'Sheet2'!K$569,MATCH($A442,Sheet2!$A$2:'Sheet2'!$A$531,0)),0)</f>
        <v>53</v>
      </c>
      <c r="AA442">
        <f t="shared" si="126"/>
        <v>85</v>
      </c>
      <c r="AB442">
        <f>ROUND(INDEX(Sheet2!H$2:'Sheet2'!H$569,MATCH($A442,Sheet2!$A$2:'Sheet2'!$A$531,0)),0)</f>
        <v>13</v>
      </c>
      <c r="AC442">
        <f t="shared" si="127"/>
        <v>78</v>
      </c>
      <c r="AD442">
        <f t="shared" si="128"/>
        <v>81</v>
      </c>
      <c r="AE442">
        <f t="shared" si="129"/>
        <v>77</v>
      </c>
      <c r="AF442">
        <f t="shared" si="130"/>
        <v>2</v>
      </c>
      <c r="AG442">
        <f t="shared" si="141"/>
        <v>8</v>
      </c>
      <c r="AH442">
        <f t="shared" si="131"/>
        <v>8</v>
      </c>
      <c r="AI442">
        <f t="shared" si="132"/>
        <v>8</v>
      </c>
      <c r="AJ442">
        <f t="shared" si="133"/>
        <v>87</v>
      </c>
      <c r="AK442">
        <f t="shared" si="134"/>
        <v>71</v>
      </c>
      <c r="AL442">
        <f t="shared" ca="1" si="135"/>
        <v>78.333333333333329</v>
      </c>
      <c r="AM442">
        <f t="shared" ca="1" si="136"/>
        <v>-0.6666666666666714</v>
      </c>
      <c r="AN442">
        <f>ROUND(INDEX(Sheet2!T$2:'Sheet2'!T$569,MATCH($A442,Sheet2!$A$2:'Sheet2'!$A$531,0)),0)</f>
        <v>7</v>
      </c>
      <c r="AO442">
        <f t="shared" si="137"/>
        <v>72</v>
      </c>
      <c r="AP442">
        <f t="shared" si="138"/>
        <v>72</v>
      </c>
      <c r="AQ442">
        <f>INDEX(Sheet2!N$2:'Sheet2'!N$569,MATCH($A442,Sheet2!$A$2:'Sheet2'!$A$531,0))</f>
        <v>34.9</v>
      </c>
      <c r="AR442">
        <f t="shared" si="139"/>
        <v>69.8</v>
      </c>
      <c r="AS442">
        <f t="shared" si="142"/>
        <v>76.8</v>
      </c>
      <c r="AT442">
        <f t="shared" ca="1" si="140"/>
        <v>63</v>
      </c>
      <c r="AU442">
        <f t="shared" ca="1" si="143"/>
        <v>77</v>
      </c>
      <c r="AV442">
        <f t="shared" ca="1" si="144"/>
        <v>77</v>
      </c>
      <c r="AW442">
        <f t="shared" ca="1" si="145"/>
        <v>77</v>
      </c>
      <c r="AX442">
        <f t="shared" ca="1" si="146"/>
        <v>77</v>
      </c>
    </row>
    <row r="443" spans="1:50" x14ac:dyDescent="0.3">
      <c r="A443" t="s">
        <v>47</v>
      </c>
      <c r="B443">
        <v>2</v>
      </c>
      <c r="C443" t="s">
        <v>3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63</v>
      </c>
      <c r="R443">
        <v>64</v>
      </c>
      <c r="S443">
        <v>63</v>
      </c>
      <c r="T443" t="e">
        <f>INDEX(Sheet1!C$2:'Sheet1'!C$569,MATCH($A443,Sheet1!$B$2:'Sheet1'!$B$569,0))</f>
        <v>#N/A</v>
      </c>
      <c r="U443" t="e">
        <f>INDEX(Sheet1!D$2:'Sheet1'!D$569,MATCH($A443,Sheet1!$B$2:'Sheet1'!$B$569,0))</f>
        <v>#N/A</v>
      </c>
      <c r="V443">
        <f>INDEX(Sheet2!C$2:'Sheet2'!C$569,MATCH($A443,Sheet2!$A$2:'Sheet2'!$A$531,0))</f>
        <v>23</v>
      </c>
      <c r="W443">
        <f>INDEX(Sheet2!G$2:'Sheet2'!G$569,MATCH($A443,Sheet2!$A$2:'Sheet2'!$A$531,0))</f>
        <v>11.7</v>
      </c>
      <c r="X443">
        <f>INDEX(Sheet2!M$2:'Sheet2'!M$569,MATCH($A443,Sheet2!$A$2:'Sheet2'!$A$531,0))</f>
        <v>2.6</v>
      </c>
      <c r="Y443">
        <f>ROUND(INDEX(Sheet2!Q$2:'Sheet2'!Q$569,MATCH($A443,Sheet2!$A$2:'Sheet2'!$A$531,0)),0)-1</f>
        <v>85</v>
      </c>
      <c r="Z443">
        <f>ROUND(INDEX(Sheet2!K$2:'Sheet2'!K$569,MATCH($A443,Sheet2!$A$2:'Sheet2'!$A$531,0)),0)</f>
        <v>34</v>
      </c>
      <c r="AA443">
        <f t="shared" si="126"/>
        <v>62</v>
      </c>
      <c r="AB443">
        <f>ROUND(INDEX(Sheet2!H$2:'Sheet2'!H$569,MATCH($A443,Sheet2!$A$2:'Sheet2'!$A$531,0)),0)</f>
        <v>5</v>
      </c>
      <c r="AC443">
        <f t="shared" si="127"/>
        <v>55</v>
      </c>
      <c r="AD443">
        <f t="shared" si="128"/>
        <v>62</v>
      </c>
      <c r="AE443">
        <f t="shared" si="129"/>
        <v>74</v>
      </c>
      <c r="AF443">
        <f t="shared" si="130"/>
        <v>-6</v>
      </c>
      <c r="AG443">
        <f t="shared" si="141"/>
        <v>0</v>
      </c>
      <c r="AH443">
        <f t="shared" si="131"/>
        <v>0</v>
      </c>
      <c r="AI443">
        <f t="shared" si="132"/>
        <v>0</v>
      </c>
      <c r="AJ443">
        <f t="shared" si="133"/>
        <v>68</v>
      </c>
      <c r="AK443">
        <f t="shared" si="134"/>
        <v>68</v>
      </c>
      <c r="AL443">
        <f t="shared" ca="1" si="135"/>
        <v>65</v>
      </c>
      <c r="AM443">
        <f t="shared" ca="1" si="136"/>
        <v>-3</v>
      </c>
      <c r="AN443">
        <f>ROUND(INDEX(Sheet2!T$2:'Sheet2'!T$569,MATCH($A443,Sheet2!$A$2:'Sheet2'!$A$531,0)),0)</f>
        <v>2</v>
      </c>
      <c r="AO443">
        <f t="shared" si="137"/>
        <v>49</v>
      </c>
      <c r="AP443">
        <f t="shared" si="138"/>
        <v>49</v>
      </c>
      <c r="AQ443">
        <f>INDEX(Sheet2!N$2:'Sheet2'!N$569,MATCH($A443,Sheet2!$A$2:'Sheet2'!$A$531,0))</f>
        <v>26.1</v>
      </c>
      <c r="AR443">
        <f t="shared" si="139"/>
        <v>52.2</v>
      </c>
      <c r="AS443">
        <f t="shared" si="142"/>
        <v>59.2</v>
      </c>
      <c r="AT443">
        <f t="shared" ca="1" si="140"/>
        <v>63</v>
      </c>
      <c r="AU443">
        <f t="shared" ca="1" si="143"/>
        <v>59</v>
      </c>
      <c r="AV443">
        <f t="shared" ca="1" si="144"/>
        <v>59</v>
      </c>
      <c r="AW443">
        <f t="shared" ca="1" si="145"/>
        <v>59</v>
      </c>
      <c r="AX443">
        <f t="shared" ca="1" si="146"/>
        <v>59</v>
      </c>
    </row>
    <row r="444" spans="1:50" x14ac:dyDescent="0.3">
      <c r="A444" t="s">
        <v>528</v>
      </c>
      <c r="B444">
        <v>4</v>
      </c>
      <c r="C444" t="s">
        <v>3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78</v>
      </c>
      <c r="P444">
        <v>78</v>
      </c>
      <c r="Q444">
        <v>59</v>
      </c>
      <c r="R444">
        <v>88</v>
      </c>
      <c r="S444">
        <v>62</v>
      </c>
      <c r="T444">
        <f>INDEX(Sheet1!C$2:'Sheet1'!C$569,MATCH($A444,Sheet1!$B$2:'Sheet1'!$B$569,0))</f>
        <v>1</v>
      </c>
      <c r="U444">
        <f>INDEX(Sheet1!D$2:'Sheet1'!D$569,MATCH($A444,Sheet1!$B$2:'Sheet1'!$B$569,0))</f>
        <v>1378242</v>
      </c>
      <c r="V444">
        <f>INDEX(Sheet2!C$2:'Sheet2'!C$569,MATCH($A444,Sheet2!$A$2:'Sheet2'!$A$531,0))</f>
        <v>21</v>
      </c>
      <c r="W444">
        <f>INDEX(Sheet2!G$2:'Sheet2'!G$569,MATCH($A444,Sheet2!$A$2:'Sheet2'!$A$531,0))</f>
        <v>20.8</v>
      </c>
      <c r="X444">
        <f>INDEX(Sheet2!M$2:'Sheet2'!M$569,MATCH($A444,Sheet2!$A$2:'Sheet2'!$A$531,0))</f>
        <v>1.4</v>
      </c>
      <c r="Y444">
        <f>ROUND(INDEX(Sheet2!Q$2:'Sheet2'!Q$569,MATCH($A444,Sheet2!$A$2:'Sheet2'!$A$531,0)),0)-1</f>
        <v>77</v>
      </c>
      <c r="Z444">
        <f>ROUND(INDEX(Sheet2!K$2:'Sheet2'!K$569,MATCH($A444,Sheet2!$A$2:'Sheet2'!$A$531,0)),0)</f>
        <v>62</v>
      </c>
      <c r="AA444">
        <f t="shared" si="126"/>
        <v>95</v>
      </c>
      <c r="AB444">
        <f>ROUND(INDEX(Sheet2!H$2:'Sheet2'!H$569,MATCH($A444,Sheet2!$A$2:'Sheet2'!$A$531,0)),0)</f>
        <v>11</v>
      </c>
      <c r="AC444">
        <f t="shared" si="127"/>
        <v>72</v>
      </c>
      <c r="AD444">
        <f t="shared" si="128"/>
        <v>82</v>
      </c>
      <c r="AE444">
        <f t="shared" si="129"/>
        <v>74</v>
      </c>
      <c r="AF444">
        <f t="shared" si="130"/>
        <v>4</v>
      </c>
      <c r="AG444">
        <f t="shared" si="141"/>
        <v>10</v>
      </c>
      <c r="AH444">
        <f t="shared" si="131"/>
        <v>10</v>
      </c>
      <c r="AI444">
        <f t="shared" si="132"/>
        <v>10</v>
      </c>
      <c r="AJ444">
        <f t="shared" si="133"/>
        <v>88</v>
      </c>
      <c r="AK444">
        <f t="shared" si="134"/>
        <v>68</v>
      </c>
      <c r="AL444">
        <f t="shared" ca="1" si="135"/>
        <v>76.666666666666671</v>
      </c>
      <c r="AM444">
        <f t="shared" ca="1" si="136"/>
        <v>-1.3333333333333286</v>
      </c>
      <c r="AN444">
        <f>ROUND(INDEX(Sheet2!T$2:'Sheet2'!T$569,MATCH($A444,Sheet2!$A$2:'Sheet2'!$A$531,0)),0)</f>
        <v>6</v>
      </c>
      <c r="AO444">
        <f t="shared" si="137"/>
        <v>67</v>
      </c>
      <c r="AP444">
        <f t="shared" si="138"/>
        <v>67</v>
      </c>
      <c r="AQ444">
        <f>INDEX(Sheet2!N$2:'Sheet2'!N$569,MATCH($A444,Sheet2!$A$2:'Sheet2'!$A$531,0))</f>
        <v>33.299999999999997</v>
      </c>
      <c r="AR444">
        <f t="shared" si="139"/>
        <v>66.599999999999994</v>
      </c>
      <c r="AS444">
        <f t="shared" si="142"/>
        <v>73.599999999999994</v>
      </c>
      <c r="AT444">
        <f t="shared" ca="1" si="140"/>
        <v>59</v>
      </c>
      <c r="AU444">
        <f t="shared" ca="1" si="143"/>
        <v>74</v>
      </c>
      <c r="AV444">
        <f t="shared" ca="1" si="144"/>
        <v>74</v>
      </c>
      <c r="AW444">
        <f t="shared" ca="1" si="145"/>
        <v>74</v>
      </c>
      <c r="AX444">
        <f t="shared" ca="1" si="146"/>
        <v>74</v>
      </c>
    </row>
    <row r="445" spans="1:50" x14ac:dyDescent="0.3">
      <c r="A445" t="s">
        <v>138</v>
      </c>
      <c r="B445">
        <v>4</v>
      </c>
      <c r="C445" t="s">
        <v>3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67</v>
      </c>
      <c r="P445">
        <v>67</v>
      </c>
      <c r="Q445">
        <v>53</v>
      </c>
      <c r="R445">
        <v>83</v>
      </c>
      <c r="S445">
        <v>56</v>
      </c>
      <c r="T445" t="e">
        <f>INDEX(Sheet1!C$2:'Sheet1'!C$569,MATCH($A445,Sheet1!$B$2:'Sheet1'!$B$569,0))</f>
        <v>#N/A</v>
      </c>
      <c r="U445" t="e">
        <f>INDEX(Sheet1!D$2:'Sheet1'!D$569,MATCH($A445,Sheet1!$B$2:'Sheet1'!$B$569,0))</f>
        <v>#N/A</v>
      </c>
      <c r="V445">
        <f>INDEX(Sheet2!C$2:'Sheet2'!C$569,MATCH($A445,Sheet2!$A$2:'Sheet2'!$A$531,0))</f>
        <v>23</v>
      </c>
      <c r="W445">
        <f>INDEX(Sheet2!G$2:'Sheet2'!G$569,MATCH($A445,Sheet2!$A$2:'Sheet2'!$A$531,0))</f>
        <v>3.3</v>
      </c>
      <c r="X445">
        <f>INDEX(Sheet2!M$2:'Sheet2'!M$569,MATCH($A445,Sheet2!$A$2:'Sheet2'!$A$531,0))</f>
        <v>0.6</v>
      </c>
      <c r="Y445">
        <f>ROUND(INDEX(Sheet2!Q$2:'Sheet2'!Q$569,MATCH($A445,Sheet2!$A$2:'Sheet2'!$A$531,0)),0)-1</f>
        <v>49</v>
      </c>
      <c r="Z445">
        <f>ROUND(INDEX(Sheet2!K$2:'Sheet2'!K$569,MATCH($A445,Sheet2!$A$2:'Sheet2'!$A$531,0)),0)</f>
        <v>54</v>
      </c>
      <c r="AA445">
        <f t="shared" si="126"/>
        <v>86</v>
      </c>
      <c r="AB445">
        <f>ROUND(INDEX(Sheet2!H$2:'Sheet2'!H$569,MATCH($A445,Sheet2!$A$2:'Sheet2'!$A$531,0)),0)</f>
        <v>2</v>
      </c>
      <c r="AC445">
        <f t="shared" si="127"/>
        <v>46</v>
      </c>
      <c r="AD445">
        <f t="shared" si="128"/>
        <v>66</v>
      </c>
      <c r="AE445">
        <f t="shared" si="129"/>
        <v>68</v>
      </c>
      <c r="AF445">
        <f t="shared" si="130"/>
        <v>-1</v>
      </c>
      <c r="AG445">
        <f t="shared" si="141"/>
        <v>5</v>
      </c>
      <c r="AH445">
        <f t="shared" si="131"/>
        <v>5</v>
      </c>
      <c r="AI445">
        <f t="shared" si="132"/>
        <v>5</v>
      </c>
      <c r="AJ445">
        <f t="shared" si="133"/>
        <v>72</v>
      </c>
      <c r="AK445">
        <f t="shared" si="134"/>
        <v>62</v>
      </c>
      <c r="AL445">
        <f t="shared" ca="1" si="135"/>
        <v>75.666666666666671</v>
      </c>
      <c r="AM445">
        <f t="shared" ca="1" si="136"/>
        <v>8.6666666666666714</v>
      </c>
      <c r="AN445">
        <f>ROUND(INDEX(Sheet2!T$2:'Sheet2'!T$569,MATCH($A445,Sheet2!$A$2:'Sheet2'!$A$531,0)),0)</f>
        <v>0</v>
      </c>
      <c r="AO445">
        <f t="shared" si="137"/>
        <v>40</v>
      </c>
      <c r="AP445">
        <f t="shared" si="138"/>
        <v>40</v>
      </c>
      <c r="AQ445">
        <f>INDEX(Sheet2!N$2:'Sheet2'!N$569,MATCH($A445,Sheet2!$A$2:'Sheet2'!$A$531,0))</f>
        <v>42.9</v>
      </c>
      <c r="AR445">
        <f t="shared" si="139"/>
        <v>85.8</v>
      </c>
      <c r="AS445">
        <f t="shared" si="142"/>
        <v>92.8</v>
      </c>
      <c r="AT445">
        <f t="shared" ca="1" si="140"/>
        <v>53</v>
      </c>
      <c r="AU445">
        <f t="shared" ca="1" si="143"/>
        <v>93</v>
      </c>
      <c r="AV445">
        <f t="shared" ca="1" si="144"/>
        <v>93</v>
      </c>
      <c r="AW445">
        <f t="shared" ca="1" si="145"/>
        <v>93</v>
      </c>
      <c r="AX445">
        <f t="shared" ca="1" si="146"/>
        <v>93</v>
      </c>
    </row>
    <row r="446" spans="1:50" x14ac:dyDescent="0.3">
      <c r="A446" t="s">
        <v>159</v>
      </c>
      <c r="B446">
        <v>2</v>
      </c>
      <c r="C446" t="s">
        <v>3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73</v>
      </c>
      <c r="P446">
        <v>73</v>
      </c>
      <c r="Q446">
        <v>67</v>
      </c>
      <c r="R446">
        <v>66</v>
      </c>
      <c r="S446">
        <v>67</v>
      </c>
      <c r="T446">
        <f>INDEX(Sheet1!C$2:'Sheet1'!C$569,MATCH($A446,Sheet1!$B$2:'Sheet1'!$B$569,0))</f>
        <v>2</v>
      </c>
      <c r="U446">
        <f>INDEX(Sheet1!D$2:'Sheet1'!D$569,MATCH($A446,Sheet1!$B$2:'Sheet1'!$B$569,0))</f>
        <v>3184681.5</v>
      </c>
      <c r="V446">
        <f>INDEX(Sheet2!C$2:'Sheet2'!C$569,MATCH($A446,Sheet2!$A$2:'Sheet2'!$A$531,0))</f>
        <v>22</v>
      </c>
      <c r="W446">
        <f>INDEX(Sheet2!G$2:'Sheet2'!G$569,MATCH($A446,Sheet2!$A$2:'Sheet2'!$A$531,0))</f>
        <v>15.2</v>
      </c>
      <c r="X446">
        <f>INDEX(Sheet2!M$2:'Sheet2'!M$569,MATCH($A446,Sheet2!$A$2:'Sheet2'!$A$531,0))</f>
        <v>2.4</v>
      </c>
      <c r="Y446">
        <f>ROUND(INDEX(Sheet2!Q$2:'Sheet2'!Q$569,MATCH($A446,Sheet2!$A$2:'Sheet2'!$A$531,0)),0)-1</f>
        <v>66</v>
      </c>
      <c r="Z446">
        <f>ROUND(INDEX(Sheet2!K$2:'Sheet2'!K$569,MATCH($A446,Sheet2!$A$2:'Sheet2'!$A$531,0)),0)</f>
        <v>41</v>
      </c>
      <c r="AA446">
        <f t="shared" si="126"/>
        <v>71</v>
      </c>
      <c r="AB446">
        <f>ROUND(INDEX(Sheet2!H$2:'Sheet2'!H$569,MATCH($A446,Sheet2!$A$2:'Sheet2'!$A$531,0)),0)</f>
        <v>5</v>
      </c>
      <c r="AC446">
        <f t="shared" si="127"/>
        <v>55</v>
      </c>
      <c r="AD446">
        <f t="shared" si="128"/>
        <v>66</v>
      </c>
      <c r="AE446">
        <f t="shared" si="129"/>
        <v>80</v>
      </c>
      <c r="AF446">
        <f t="shared" si="130"/>
        <v>-7</v>
      </c>
      <c r="AG446">
        <f t="shared" si="141"/>
        <v>-1</v>
      </c>
      <c r="AH446">
        <f t="shared" si="131"/>
        <v>-1</v>
      </c>
      <c r="AI446">
        <f t="shared" si="132"/>
        <v>-1</v>
      </c>
      <c r="AJ446">
        <f t="shared" si="133"/>
        <v>72</v>
      </c>
      <c r="AK446">
        <f t="shared" si="134"/>
        <v>74</v>
      </c>
      <c r="AL446">
        <f t="shared" ca="1" si="135"/>
        <v>72.333333333333329</v>
      </c>
      <c r="AM446">
        <f t="shared" ca="1" si="136"/>
        <v>-0.6666666666666714</v>
      </c>
      <c r="AN446">
        <f>ROUND(INDEX(Sheet2!T$2:'Sheet2'!T$569,MATCH($A446,Sheet2!$A$2:'Sheet2'!$A$531,0)),0)</f>
        <v>3</v>
      </c>
      <c r="AO446">
        <f t="shared" si="137"/>
        <v>54</v>
      </c>
      <c r="AP446">
        <f t="shared" si="138"/>
        <v>54</v>
      </c>
      <c r="AQ446">
        <f>INDEX(Sheet2!N$2:'Sheet2'!N$569,MATCH($A446,Sheet2!$A$2:'Sheet2'!$A$531,0))</f>
        <v>32</v>
      </c>
      <c r="AR446">
        <f t="shared" si="139"/>
        <v>64</v>
      </c>
      <c r="AS446">
        <f t="shared" si="142"/>
        <v>71</v>
      </c>
      <c r="AT446">
        <f t="shared" ca="1" si="140"/>
        <v>67</v>
      </c>
      <c r="AU446">
        <f t="shared" ca="1" si="143"/>
        <v>71</v>
      </c>
      <c r="AV446">
        <f t="shared" ca="1" si="144"/>
        <v>71</v>
      </c>
      <c r="AW446">
        <f t="shared" ca="1" si="145"/>
        <v>71</v>
      </c>
      <c r="AX446">
        <f t="shared" ca="1" si="146"/>
        <v>71</v>
      </c>
    </row>
    <row r="447" spans="1:50" x14ac:dyDescent="0.3">
      <c r="A447" t="s">
        <v>305</v>
      </c>
      <c r="B447">
        <v>0</v>
      </c>
      <c r="C447" t="s">
        <v>3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72</v>
      </c>
      <c r="P447">
        <v>72</v>
      </c>
      <c r="Q447">
        <v>72</v>
      </c>
      <c r="R447">
        <v>50</v>
      </c>
      <c r="S447">
        <v>72</v>
      </c>
      <c r="T447">
        <f>INDEX(Sheet1!C$2:'Sheet1'!C$569,MATCH($A447,Sheet1!$B$2:'Sheet1'!$B$569,0))</f>
        <v>1</v>
      </c>
      <c r="U447">
        <f>INDEX(Sheet1!D$2:'Sheet1'!D$569,MATCH($A447,Sheet1!$B$2:'Sheet1'!$B$569,0))</f>
        <v>1621415</v>
      </c>
      <c r="V447">
        <f>INDEX(Sheet2!C$2:'Sheet2'!C$569,MATCH($A447,Sheet2!$A$2:'Sheet2'!$A$531,0))</f>
        <v>28</v>
      </c>
      <c r="W447">
        <f>INDEX(Sheet2!G$2:'Sheet2'!G$569,MATCH($A447,Sheet2!$A$2:'Sheet2'!$A$531,0))</f>
        <v>19</v>
      </c>
      <c r="X447">
        <f>INDEX(Sheet2!M$2:'Sheet2'!M$569,MATCH($A447,Sheet2!$A$2:'Sheet2'!$A$531,0))</f>
        <v>1.7</v>
      </c>
      <c r="Y447">
        <f>ROUND(INDEX(Sheet2!Q$2:'Sheet2'!Q$569,MATCH($A447,Sheet2!$A$2:'Sheet2'!$A$531,0)),0)-1</f>
        <v>75</v>
      </c>
      <c r="Z447">
        <f>ROUND(INDEX(Sheet2!K$2:'Sheet2'!K$569,MATCH($A447,Sheet2!$A$2:'Sheet2'!$A$531,0)),0)</f>
        <v>44</v>
      </c>
      <c r="AA447">
        <f t="shared" si="126"/>
        <v>74</v>
      </c>
      <c r="AB447">
        <f>ROUND(INDEX(Sheet2!H$2:'Sheet2'!H$569,MATCH($A447,Sheet2!$A$2:'Sheet2'!$A$531,0)),0)</f>
        <v>5</v>
      </c>
      <c r="AC447">
        <f t="shared" si="127"/>
        <v>55</v>
      </c>
      <c r="AD447">
        <f t="shared" si="128"/>
        <v>67</v>
      </c>
      <c r="AE447">
        <f t="shared" si="129"/>
        <v>77</v>
      </c>
      <c r="AF447">
        <f t="shared" si="130"/>
        <v>-5</v>
      </c>
      <c r="AG447">
        <f t="shared" si="141"/>
        <v>1</v>
      </c>
      <c r="AH447">
        <f t="shared" si="131"/>
        <v>1</v>
      </c>
      <c r="AI447">
        <f t="shared" si="132"/>
        <v>1</v>
      </c>
      <c r="AJ447">
        <f t="shared" si="133"/>
        <v>73</v>
      </c>
      <c r="AK447">
        <f t="shared" si="134"/>
        <v>71</v>
      </c>
      <c r="AL447">
        <f t="shared" ca="1" si="135"/>
        <v>74.666666666666671</v>
      </c>
      <c r="AM447">
        <f t="shared" ca="1" si="136"/>
        <v>2.6666666666666714</v>
      </c>
      <c r="AN447">
        <f>ROUND(INDEX(Sheet2!T$2:'Sheet2'!T$569,MATCH($A447,Sheet2!$A$2:'Sheet2'!$A$531,0)),0)</f>
        <v>3</v>
      </c>
      <c r="AO447">
        <f t="shared" si="137"/>
        <v>54</v>
      </c>
      <c r="AP447">
        <f t="shared" si="138"/>
        <v>54</v>
      </c>
      <c r="AQ447">
        <f>INDEX(Sheet2!N$2:'Sheet2'!N$569,MATCH($A447,Sheet2!$A$2:'Sheet2'!$A$531,0))</f>
        <v>36.6</v>
      </c>
      <c r="AR447">
        <f t="shared" si="139"/>
        <v>73.2</v>
      </c>
      <c r="AS447">
        <f t="shared" si="142"/>
        <v>80.2</v>
      </c>
      <c r="AT447">
        <f t="shared" ca="1" si="140"/>
        <v>72</v>
      </c>
      <c r="AU447">
        <f t="shared" ca="1" si="143"/>
        <v>80</v>
      </c>
      <c r="AV447">
        <f t="shared" ca="1" si="144"/>
        <v>80</v>
      </c>
      <c r="AW447">
        <f t="shared" ca="1" si="145"/>
        <v>80</v>
      </c>
      <c r="AX447">
        <f t="shared" ca="1" si="146"/>
        <v>80</v>
      </c>
    </row>
    <row r="448" spans="1:50" x14ac:dyDescent="0.3">
      <c r="A448" t="s">
        <v>134</v>
      </c>
      <c r="B448">
        <v>1</v>
      </c>
      <c r="C448" t="s">
        <v>3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77</v>
      </c>
      <c r="P448">
        <v>77</v>
      </c>
      <c r="Q448">
        <v>77</v>
      </c>
      <c r="R448">
        <v>52</v>
      </c>
      <c r="S448">
        <v>77</v>
      </c>
      <c r="T448" t="e">
        <f>INDEX(Sheet1!C$2:'Sheet1'!C$569,MATCH($A448,Sheet1!$B$2:'Sheet1'!$B$569,0))</f>
        <v>#N/A</v>
      </c>
      <c r="U448" t="e">
        <f>INDEX(Sheet1!D$2:'Sheet1'!D$569,MATCH($A448,Sheet1!$B$2:'Sheet1'!$B$569,0))</f>
        <v>#N/A</v>
      </c>
      <c r="V448">
        <f>INDEX(Sheet2!C$2:'Sheet2'!C$569,MATCH($A448,Sheet2!$A$2:'Sheet2'!$A$531,0))</f>
        <v>27</v>
      </c>
      <c r="W448">
        <f>INDEX(Sheet2!G$2:'Sheet2'!G$569,MATCH($A448,Sheet2!$A$2:'Sheet2'!$A$531,0))</f>
        <v>31.6</v>
      </c>
      <c r="X448">
        <f>INDEX(Sheet2!M$2:'Sheet2'!M$569,MATCH($A448,Sheet2!$A$2:'Sheet2'!$A$531,0))</f>
        <v>7.3</v>
      </c>
      <c r="Y448">
        <f>ROUND(INDEX(Sheet2!Q$2:'Sheet2'!Q$569,MATCH($A448,Sheet2!$A$2:'Sheet2'!$A$531,0)),0)-1</f>
        <v>83</v>
      </c>
      <c r="Z448">
        <f>ROUND(INDEX(Sheet2!K$2:'Sheet2'!K$569,MATCH($A448,Sheet2!$A$2:'Sheet2'!$A$531,0)),0)</f>
        <v>39</v>
      </c>
      <c r="AA448">
        <f t="shared" si="126"/>
        <v>68</v>
      </c>
      <c r="AB448">
        <f>ROUND(INDEX(Sheet2!H$2:'Sheet2'!H$569,MATCH($A448,Sheet2!$A$2:'Sheet2'!$A$531,0)),0)</f>
        <v>18</v>
      </c>
      <c r="AC448">
        <f t="shared" si="127"/>
        <v>93</v>
      </c>
      <c r="AD448">
        <f t="shared" si="128"/>
        <v>79</v>
      </c>
      <c r="AE448">
        <f t="shared" si="129"/>
        <v>75</v>
      </c>
      <c r="AF448">
        <f t="shared" si="130"/>
        <v>2</v>
      </c>
      <c r="AG448">
        <f t="shared" si="141"/>
        <v>8</v>
      </c>
      <c r="AH448">
        <f t="shared" si="131"/>
        <v>8</v>
      </c>
      <c r="AI448">
        <f t="shared" si="132"/>
        <v>8</v>
      </c>
      <c r="AJ448">
        <f t="shared" si="133"/>
        <v>85</v>
      </c>
      <c r="AK448">
        <f t="shared" si="134"/>
        <v>69</v>
      </c>
      <c r="AL448">
        <f t="shared" ca="1" si="135"/>
        <v>76.333333333333329</v>
      </c>
      <c r="AM448">
        <f t="shared" ca="1" si="136"/>
        <v>-0.6666666666666714</v>
      </c>
      <c r="AN448">
        <f>ROUND(INDEX(Sheet2!T$2:'Sheet2'!T$569,MATCH($A448,Sheet2!$A$2:'Sheet2'!$A$531,0)),0)</f>
        <v>3</v>
      </c>
      <c r="AO448">
        <f t="shared" si="137"/>
        <v>54</v>
      </c>
      <c r="AP448">
        <f t="shared" si="138"/>
        <v>54</v>
      </c>
      <c r="AQ448">
        <f>INDEX(Sheet2!N$2:'Sheet2'!N$569,MATCH($A448,Sheet2!$A$2:'Sheet2'!$A$531,0))</f>
        <v>34</v>
      </c>
      <c r="AR448">
        <f t="shared" si="139"/>
        <v>68</v>
      </c>
      <c r="AS448">
        <f t="shared" si="142"/>
        <v>75</v>
      </c>
      <c r="AT448">
        <f t="shared" ca="1" si="140"/>
        <v>77</v>
      </c>
      <c r="AU448">
        <f t="shared" ca="1" si="143"/>
        <v>75</v>
      </c>
      <c r="AV448">
        <f t="shared" ca="1" si="144"/>
        <v>75</v>
      </c>
      <c r="AW448">
        <f t="shared" ca="1" si="145"/>
        <v>75</v>
      </c>
      <c r="AX448">
        <f t="shared" ca="1" si="146"/>
        <v>75</v>
      </c>
    </row>
    <row r="449" spans="1:50" x14ac:dyDescent="0.3">
      <c r="A449" t="s">
        <v>395</v>
      </c>
      <c r="B449">
        <v>4</v>
      </c>
      <c r="C449" t="s">
        <v>3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57</v>
      </c>
      <c r="R449">
        <v>86</v>
      </c>
      <c r="S449">
        <v>60</v>
      </c>
      <c r="T449">
        <f>INDEX(Sheet1!C$2:'Sheet1'!C$569,MATCH($A449,Sheet1!$B$2:'Sheet1'!$B$569,0))</f>
        <v>2</v>
      </c>
      <c r="U449">
        <f>INDEX(Sheet1!D$2:'Sheet1'!D$569,MATCH($A449,Sheet1!$B$2:'Sheet1'!$B$569,0))</f>
        <v>16360000</v>
      </c>
      <c r="V449" t="e">
        <f>INDEX(Sheet2!C$2:'Sheet2'!C$569,MATCH($A449,Sheet2!$A$2:'Sheet2'!$A$531,0))</f>
        <v>#N/A</v>
      </c>
      <c r="W449" t="e">
        <f>INDEX(Sheet2!G$2:'Sheet2'!G$569,MATCH($A449,Sheet2!$A$2:'Sheet2'!$A$531,0))</f>
        <v>#N/A</v>
      </c>
      <c r="X449" t="e">
        <f>INDEX(Sheet2!M$2:'Sheet2'!M$569,MATCH($A449,Sheet2!$A$2:'Sheet2'!$A$531,0))</f>
        <v>#N/A</v>
      </c>
      <c r="Y449" t="e">
        <f>ROUND(INDEX(Sheet2!Q$2:'Sheet2'!Q$569,MATCH($A449,Sheet2!$A$2:'Sheet2'!$A$531,0)),0)-1</f>
        <v>#N/A</v>
      </c>
      <c r="Z449" t="e">
        <f>ROUND(INDEX(Sheet2!K$2:'Sheet2'!K$569,MATCH($A449,Sheet2!$A$2:'Sheet2'!$A$531,0)),0)</f>
        <v>#N/A</v>
      </c>
      <c r="AA449" t="e">
        <f t="shared" si="126"/>
        <v>#N/A</v>
      </c>
      <c r="AB449" t="e">
        <f>ROUND(INDEX(Sheet2!H$2:'Sheet2'!H$569,MATCH($A449,Sheet2!$A$2:'Sheet2'!$A$531,0)),0)</f>
        <v>#N/A</v>
      </c>
      <c r="AC449" t="e">
        <f t="shared" si="127"/>
        <v>#N/A</v>
      </c>
      <c r="AD449" t="e">
        <f t="shared" si="128"/>
        <v>#N/A</v>
      </c>
      <c r="AE449" t="e">
        <f t="shared" si="129"/>
        <v>#N/A</v>
      </c>
      <c r="AF449" t="e">
        <f t="shared" si="130"/>
        <v>#N/A</v>
      </c>
      <c r="AG449" t="e">
        <f t="shared" si="141"/>
        <v>#N/A</v>
      </c>
      <c r="AH449" t="e">
        <f t="shared" si="131"/>
        <v>#N/A</v>
      </c>
      <c r="AI449" t="e">
        <f t="shared" si="132"/>
        <v>#N/A</v>
      </c>
      <c r="AJ449" t="e">
        <f t="shared" si="133"/>
        <v>#N/A</v>
      </c>
      <c r="AK449" t="e">
        <f t="shared" si="134"/>
        <v>#N/A</v>
      </c>
      <c r="AL449" t="e">
        <f t="shared" ca="1" si="135"/>
        <v>#N/A</v>
      </c>
      <c r="AM449" t="e">
        <f t="shared" ca="1" si="136"/>
        <v>#N/A</v>
      </c>
      <c r="AN449" t="e">
        <f>ROUND(INDEX(Sheet2!T$2:'Sheet2'!T$569,MATCH($A449,Sheet2!$A$2:'Sheet2'!$A$531,0)),0)</f>
        <v>#N/A</v>
      </c>
      <c r="AO449" t="e">
        <f t="shared" si="137"/>
        <v>#N/A</v>
      </c>
      <c r="AP449" t="e">
        <f t="shared" si="138"/>
        <v>#N/A</v>
      </c>
      <c r="AQ449" t="e">
        <f>INDEX(Sheet2!N$2:'Sheet2'!N$569,MATCH($A449,Sheet2!$A$2:'Sheet2'!$A$531,0))</f>
        <v>#N/A</v>
      </c>
      <c r="AR449" t="e">
        <f t="shared" si="139"/>
        <v>#N/A</v>
      </c>
      <c r="AS449" t="e">
        <f t="shared" si="142"/>
        <v>#N/A</v>
      </c>
      <c r="AT449" t="e">
        <f t="shared" ca="1" si="140"/>
        <v>#N/A</v>
      </c>
      <c r="AU449" t="e">
        <f t="shared" ca="1" si="143"/>
        <v>#N/A</v>
      </c>
      <c r="AV449" t="e">
        <f t="shared" ca="1" si="144"/>
        <v>#N/A</v>
      </c>
      <c r="AW449">
        <f t="shared" ca="1" si="145"/>
        <v>74</v>
      </c>
      <c r="AX449">
        <f t="shared" ca="1" si="146"/>
        <v>74</v>
      </c>
    </row>
    <row r="450" spans="1:50" x14ac:dyDescent="0.3">
      <c r="A450" t="s">
        <v>89</v>
      </c>
      <c r="B450">
        <v>1</v>
      </c>
      <c r="C450" t="s">
        <v>3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70</v>
      </c>
      <c r="R450">
        <v>50</v>
      </c>
      <c r="S450">
        <v>70</v>
      </c>
      <c r="T450">
        <f>INDEX(Sheet1!C$2:'Sheet1'!C$569,MATCH($A450,Sheet1!$B$2:'Sheet1'!$B$569,0))</f>
        <v>1</v>
      </c>
      <c r="U450">
        <f>INDEX(Sheet1!D$2:'Sheet1'!D$569,MATCH($A450,Sheet1!$B$2:'Sheet1'!$B$569,0))</f>
        <v>1544951</v>
      </c>
      <c r="V450">
        <f>INDEX(Sheet2!C$2:'Sheet2'!C$569,MATCH($A450,Sheet2!$A$2:'Sheet2'!$A$531,0))</f>
        <v>23</v>
      </c>
      <c r="W450">
        <f>INDEX(Sheet2!G$2:'Sheet2'!G$569,MATCH($A450,Sheet2!$A$2:'Sheet2'!$A$531,0))</f>
        <v>13.4</v>
      </c>
      <c r="X450">
        <f>INDEX(Sheet2!M$2:'Sheet2'!M$569,MATCH($A450,Sheet2!$A$2:'Sheet2'!$A$531,0))</f>
        <v>2.2999999999999998</v>
      </c>
      <c r="Y450">
        <f>ROUND(INDEX(Sheet2!Q$2:'Sheet2'!Q$569,MATCH($A450,Sheet2!$A$2:'Sheet2'!$A$531,0)),0)-1</f>
        <v>75</v>
      </c>
      <c r="Z450">
        <f>ROUND(INDEX(Sheet2!K$2:'Sheet2'!K$569,MATCH($A450,Sheet2!$A$2:'Sheet2'!$A$531,0)),0)</f>
        <v>38</v>
      </c>
      <c r="AA450">
        <f t="shared" ref="AA450:AA499" si="147">ROUND(((99-40)*(Z450-15)/(65-15)+40),0)</f>
        <v>67</v>
      </c>
      <c r="AB450">
        <f>ROUND(INDEX(Sheet2!H$2:'Sheet2'!H$569,MATCH($A450,Sheet2!$A$2:'Sheet2'!$A$531,0)),0)</f>
        <v>5</v>
      </c>
      <c r="AC450">
        <f t="shared" ref="AC450:AC499" si="148">ROUND(((99-40)*(AB450-0)/(20-0)+40),0)</f>
        <v>55</v>
      </c>
      <c r="AD450">
        <f t="shared" ref="AD450:AD499" si="149">ROUND((AC450+AA450+O450)/3,0)</f>
        <v>64</v>
      </c>
      <c r="AE450">
        <f t="shared" ref="AE450:AE499" si="150">(P450-AD450)+P450</f>
        <v>76</v>
      </c>
      <c r="AF450">
        <f t="shared" ref="AF450:AF499" si="151">(AD450-AE450)/2</f>
        <v>-6</v>
      </c>
      <c r="AG450">
        <f t="shared" si="141"/>
        <v>0</v>
      </c>
      <c r="AH450">
        <f t="shared" ref="AH450:AH499" si="152">IF(AG450&gt;12,12,AG450)</f>
        <v>0</v>
      </c>
      <c r="AI450">
        <f t="shared" ref="AI450:AI499" si="153">IF(AH450&lt;-12,-12,AH450)</f>
        <v>0</v>
      </c>
      <c r="AJ450">
        <f t="shared" ref="AJ450:AJ499" si="154">IF(O450+AI450&gt;99,99,O450+AI450)</f>
        <v>70</v>
      </c>
      <c r="AK450">
        <f t="shared" ref="AK450:AK499" si="155">IF(P450-AI450&gt;99,99,P450-AI450)</f>
        <v>70</v>
      </c>
      <c r="AL450">
        <f t="shared" ref="AL450:AL499" ca="1" si="156">(AD450+AE450+AV450)/3</f>
        <v>69.666666666666671</v>
      </c>
      <c r="AM450">
        <f t="shared" ref="AM450:AM499" ca="1" si="157">AL450-M450</f>
        <v>-0.3333333333333286</v>
      </c>
      <c r="AN450">
        <f>ROUND(INDEX(Sheet2!T$2:'Sheet2'!T$569,MATCH($A450,Sheet2!$A$2:'Sheet2'!$A$531,0)),0)</f>
        <v>2</v>
      </c>
      <c r="AO450">
        <f t="shared" ref="AO450:AO499" si="158">ROUND(((99-40)*(AN450-0)/(13-0)+40),0)</f>
        <v>49</v>
      </c>
      <c r="AP450">
        <f t="shared" ref="AP450:AP499" si="159">IF(AO450&gt;99,99,AO450)</f>
        <v>49</v>
      </c>
      <c r="AQ450">
        <f>INDEX(Sheet2!N$2:'Sheet2'!N$569,MATCH($A450,Sheet2!$A$2:'Sheet2'!$A$531,0))</f>
        <v>31</v>
      </c>
      <c r="AR450">
        <f t="shared" ref="AR450:AR499" si="160">AQ450*2</f>
        <v>62</v>
      </c>
      <c r="AS450">
        <f t="shared" si="142"/>
        <v>69</v>
      </c>
      <c r="AT450">
        <f t="shared" ref="AT450:AT499" ca="1" si="161">IF(X450&lt;0.6,RANDBETWEEN(40,49),Q450)</f>
        <v>70</v>
      </c>
      <c r="AU450">
        <f t="shared" ca="1" si="143"/>
        <v>69</v>
      </c>
      <c r="AV450">
        <f t="shared" ca="1" si="144"/>
        <v>69</v>
      </c>
      <c r="AW450">
        <f t="shared" ca="1" si="145"/>
        <v>69</v>
      </c>
      <c r="AX450">
        <f t="shared" ca="1" si="146"/>
        <v>69</v>
      </c>
    </row>
    <row r="451" spans="1:50" x14ac:dyDescent="0.3">
      <c r="A451" t="s">
        <v>406</v>
      </c>
      <c r="B451">
        <v>3</v>
      </c>
      <c r="C451" t="s">
        <v>3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85</v>
      </c>
      <c r="P451">
        <v>85</v>
      </c>
      <c r="Q451">
        <v>66</v>
      </c>
      <c r="R451">
        <v>87</v>
      </c>
      <c r="S451">
        <v>70</v>
      </c>
      <c r="T451">
        <f>INDEX(Sheet1!C$2:'Sheet1'!C$569,MATCH($A451,Sheet1!$B$2:'Sheet1'!$B$569,0))</f>
        <v>1</v>
      </c>
      <c r="U451">
        <f>INDEX(Sheet1!D$2:'Sheet1'!D$569,MATCH($A451,Sheet1!$B$2:'Sheet1'!$B$569,0))</f>
        <v>14800000</v>
      </c>
      <c r="V451">
        <f>INDEX(Sheet2!C$2:'Sheet2'!C$569,MATCH($A451,Sheet2!$A$2:'Sheet2'!$A$531,0))</f>
        <v>26</v>
      </c>
      <c r="W451">
        <f>INDEX(Sheet2!G$2:'Sheet2'!G$569,MATCH($A451,Sheet2!$A$2:'Sheet2'!$A$531,0))</f>
        <v>34.700000000000003</v>
      </c>
      <c r="X451">
        <f>INDEX(Sheet2!M$2:'Sheet2'!M$569,MATCH($A451,Sheet2!$A$2:'Sheet2'!$A$531,0))</f>
        <v>4.8</v>
      </c>
      <c r="Y451">
        <f>ROUND(INDEX(Sheet2!Q$2:'Sheet2'!Q$569,MATCH($A451,Sheet2!$A$2:'Sheet2'!$A$531,0)),0)-1</f>
        <v>86</v>
      </c>
      <c r="Z451">
        <f>ROUND(INDEX(Sheet2!K$2:'Sheet2'!K$569,MATCH($A451,Sheet2!$A$2:'Sheet2'!$A$531,0)),0)</f>
        <v>49</v>
      </c>
      <c r="AA451">
        <f t="shared" si="147"/>
        <v>80</v>
      </c>
      <c r="AB451">
        <f>ROUND(INDEX(Sheet2!H$2:'Sheet2'!H$569,MATCH($A451,Sheet2!$A$2:'Sheet2'!$A$531,0)),0)</f>
        <v>20</v>
      </c>
      <c r="AC451">
        <f t="shared" si="148"/>
        <v>99</v>
      </c>
      <c r="AD451">
        <f t="shared" si="149"/>
        <v>88</v>
      </c>
      <c r="AE451">
        <f t="shared" si="150"/>
        <v>82</v>
      </c>
      <c r="AF451">
        <f t="shared" si="151"/>
        <v>3</v>
      </c>
      <c r="AG451">
        <f t="shared" ref="AG451:AG499" si="162">AF451+6</f>
        <v>9</v>
      </c>
      <c r="AH451">
        <f t="shared" si="152"/>
        <v>9</v>
      </c>
      <c r="AI451">
        <f t="shared" si="153"/>
        <v>9</v>
      </c>
      <c r="AJ451">
        <f t="shared" si="154"/>
        <v>94</v>
      </c>
      <c r="AK451">
        <f t="shared" si="155"/>
        <v>76</v>
      </c>
      <c r="AL451">
        <f t="shared" ca="1" si="156"/>
        <v>85.333333333333329</v>
      </c>
      <c r="AM451">
        <f t="shared" ca="1" si="157"/>
        <v>0.3333333333333286</v>
      </c>
      <c r="AN451">
        <f>ROUND(INDEX(Sheet2!T$2:'Sheet2'!T$569,MATCH($A451,Sheet2!$A$2:'Sheet2'!$A$531,0)),0)</f>
        <v>8</v>
      </c>
      <c r="AO451">
        <f t="shared" si="158"/>
        <v>76</v>
      </c>
      <c r="AP451">
        <f t="shared" si="159"/>
        <v>76</v>
      </c>
      <c r="AQ451">
        <f>INDEX(Sheet2!N$2:'Sheet2'!N$569,MATCH($A451,Sheet2!$A$2:'Sheet2'!$A$531,0))</f>
        <v>39.700000000000003</v>
      </c>
      <c r="AR451">
        <f t="shared" si="160"/>
        <v>79.400000000000006</v>
      </c>
      <c r="AS451">
        <f t="shared" ref="AS451:AS499" si="163">AR451+7</f>
        <v>86.4</v>
      </c>
      <c r="AT451">
        <f t="shared" ca="1" si="161"/>
        <v>66</v>
      </c>
      <c r="AU451">
        <f t="shared" ref="AU451:AU499" ca="1" si="164">IF(X451&gt;0.5,ROUND(AS451,0),RANDBETWEEN(40,49))</f>
        <v>86</v>
      </c>
      <c r="AV451">
        <f t="shared" ref="AV451:AV499" ca="1" si="165">IF(AU451&gt;99,99,AU451)</f>
        <v>86</v>
      </c>
      <c r="AW451">
        <f t="shared" ref="AW451:AW499" ca="1" si="166">_xlfn.IFNA(AV451,M451)</f>
        <v>86</v>
      </c>
      <c r="AX451">
        <f t="shared" ref="AX451:AX499" ca="1" si="167">IF(AW451&lt;40,40,AW451)</f>
        <v>86</v>
      </c>
    </row>
    <row r="452" spans="1:50" x14ac:dyDescent="0.3">
      <c r="A452" t="s">
        <v>526</v>
      </c>
      <c r="B452">
        <v>0</v>
      </c>
      <c r="C452" t="s">
        <v>3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76</v>
      </c>
      <c r="P452">
        <v>76</v>
      </c>
      <c r="Q452">
        <v>76</v>
      </c>
      <c r="R452">
        <v>52</v>
      </c>
      <c r="S452">
        <v>76</v>
      </c>
      <c r="T452">
        <f>INDEX(Sheet1!C$2:'Sheet1'!C$569,MATCH($A452,Sheet1!$B$2:'Sheet1'!$B$569,0))</f>
        <v>1</v>
      </c>
      <c r="U452">
        <f>INDEX(Sheet1!D$2:'Sheet1'!D$569,MATCH($A452,Sheet1!$B$2:'Sheet1'!$B$569,0))</f>
        <v>3129187</v>
      </c>
      <c r="V452">
        <f>INDEX(Sheet2!C$2:'Sheet2'!C$569,MATCH($A452,Sheet2!$A$2:'Sheet2'!$A$531,0))</f>
        <v>27</v>
      </c>
      <c r="W452">
        <f>INDEX(Sheet2!G$2:'Sheet2'!G$569,MATCH($A452,Sheet2!$A$2:'Sheet2'!$A$531,0))</f>
        <v>27</v>
      </c>
      <c r="X452">
        <f>INDEX(Sheet2!M$2:'Sheet2'!M$569,MATCH($A452,Sheet2!$A$2:'Sheet2'!$A$531,0))</f>
        <v>2</v>
      </c>
      <c r="Y452">
        <f>ROUND(INDEX(Sheet2!Q$2:'Sheet2'!Q$569,MATCH($A452,Sheet2!$A$2:'Sheet2'!$A$531,0)),0)-1</f>
        <v>81</v>
      </c>
      <c r="Z452">
        <f>ROUND(INDEX(Sheet2!K$2:'Sheet2'!K$569,MATCH($A452,Sheet2!$A$2:'Sheet2'!$A$531,0)),0)</f>
        <v>49</v>
      </c>
      <c r="AA452">
        <f t="shared" si="147"/>
        <v>80</v>
      </c>
      <c r="AB452">
        <f>ROUND(INDEX(Sheet2!H$2:'Sheet2'!H$569,MATCH($A452,Sheet2!$A$2:'Sheet2'!$A$531,0)),0)</f>
        <v>9</v>
      </c>
      <c r="AC452">
        <f t="shared" si="148"/>
        <v>67</v>
      </c>
      <c r="AD452">
        <f t="shared" si="149"/>
        <v>74</v>
      </c>
      <c r="AE452">
        <f t="shared" si="150"/>
        <v>78</v>
      </c>
      <c r="AF452">
        <f t="shared" si="151"/>
        <v>-2</v>
      </c>
      <c r="AG452">
        <f t="shared" si="162"/>
        <v>4</v>
      </c>
      <c r="AH452">
        <f t="shared" si="152"/>
        <v>4</v>
      </c>
      <c r="AI452">
        <f t="shared" si="153"/>
        <v>4</v>
      </c>
      <c r="AJ452">
        <f t="shared" si="154"/>
        <v>80</v>
      </c>
      <c r="AK452">
        <f t="shared" si="155"/>
        <v>72</v>
      </c>
      <c r="AL452">
        <f t="shared" ca="1" si="156"/>
        <v>79.333333333333329</v>
      </c>
      <c r="AM452">
        <f t="shared" ca="1" si="157"/>
        <v>3.3333333333333286</v>
      </c>
      <c r="AN452">
        <f>ROUND(INDEX(Sheet2!T$2:'Sheet2'!T$569,MATCH($A452,Sheet2!$A$2:'Sheet2'!$A$531,0)),0)</f>
        <v>4</v>
      </c>
      <c r="AO452">
        <f t="shared" si="158"/>
        <v>58</v>
      </c>
      <c r="AP452">
        <f t="shared" si="159"/>
        <v>58</v>
      </c>
      <c r="AQ452">
        <f>INDEX(Sheet2!N$2:'Sheet2'!N$569,MATCH($A452,Sheet2!$A$2:'Sheet2'!$A$531,0))</f>
        <v>39.5</v>
      </c>
      <c r="AR452">
        <f t="shared" si="160"/>
        <v>79</v>
      </c>
      <c r="AS452">
        <f t="shared" si="163"/>
        <v>86</v>
      </c>
      <c r="AT452">
        <f t="shared" ca="1" si="161"/>
        <v>76</v>
      </c>
      <c r="AU452">
        <f t="shared" ca="1" si="164"/>
        <v>86</v>
      </c>
      <c r="AV452">
        <f t="shared" ca="1" si="165"/>
        <v>86</v>
      </c>
      <c r="AW452">
        <f t="shared" ca="1" si="166"/>
        <v>86</v>
      </c>
      <c r="AX452">
        <f t="shared" ca="1" si="167"/>
        <v>86</v>
      </c>
    </row>
    <row r="453" spans="1:50" x14ac:dyDescent="0.3">
      <c r="A453" t="s">
        <v>485</v>
      </c>
      <c r="B453">
        <v>4</v>
      </c>
      <c r="C453" t="s">
        <v>3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55</v>
      </c>
      <c r="R453">
        <v>84</v>
      </c>
      <c r="S453">
        <v>57</v>
      </c>
      <c r="T453" t="e">
        <f>INDEX(Sheet1!C$2:'Sheet1'!C$569,MATCH($A453,Sheet1!$B$2:'Sheet1'!$B$569,0))</f>
        <v>#N/A</v>
      </c>
      <c r="U453" t="e">
        <f>INDEX(Sheet1!D$2:'Sheet1'!D$569,MATCH($A453,Sheet1!$B$2:'Sheet1'!$B$569,0))</f>
        <v>#N/A</v>
      </c>
      <c r="V453" t="e">
        <f>INDEX(Sheet2!C$2:'Sheet2'!C$569,MATCH($A453,Sheet2!$A$2:'Sheet2'!$A$531,0))</f>
        <v>#N/A</v>
      </c>
      <c r="W453" t="e">
        <f>INDEX(Sheet2!G$2:'Sheet2'!G$569,MATCH($A453,Sheet2!$A$2:'Sheet2'!$A$531,0))</f>
        <v>#N/A</v>
      </c>
      <c r="X453" t="e">
        <f>INDEX(Sheet2!M$2:'Sheet2'!M$569,MATCH($A453,Sheet2!$A$2:'Sheet2'!$A$531,0))</f>
        <v>#N/A</v>
      </c>
      <c r="Y453" t="e">
        <f>ROUND(INDEX(Sheet2!Q$2:'Sheet2'!Q$569,MATCH($A453,Sheet2!$A$2:'Sheet2'!$A$531,0)),0)-1</f>
        <v>#N/A</v>
      </c>
      <c r="Z453" t="e">
        <f>ROUND(INDEX(Sheet2!K$2:'Sheet2'!K$569,MATCH($A453,Sheet2!$A$2:'Sheet2'!$A$531,0)),0)</f>
        <v>#N/A</v>
      </c>
      <c r="AA453" t="e">
        <f t="shared" si="147"/>
        <v>#N/A</v>
      </c>
      <c r="AB453" t="e">
        <f>ROUND(INDEX(Sheet2!H$2:'Sheet2'!H$569,MATCH($A453,Sheet2!$A$2:'Sheet2'!$A$531,0)),0)</f>
        <v>#N/A</v>
      </c>
      <c r="AC453" t="e">
        <f t="shared" si="148"/>
        <v>#N/A</v>
      </c>
      <c r="AD453" t="e">
        <f t="shared" si="149"/>
        <v>#N/A</v>
      </c>
      <c r="AE453" t="e">
        <f t="shared" si="150"/>
        <v>#N/A</v>
      </c>
      <c r="AF453" t="e">
        <f t="shared" si="151"/>
        <v>#N/A</v>
      </c>
      <c r="AG453" t="e">
        <f t="shared" si="162"/>
        <v>#N/A</v>
      </c>
      <c r="AH453" t="e">
        <f t="shared" si="152"/>
        <v>#N/A</v>
      </c>
      <c r="AI453" t="e">
        <f t="shared" si="153"/>
        <v>#N/A</v>
      </c>
      <c r="AJ453" t="e">
        <f t="shared" si="154"/>
        <v>#N/A</v>
      </c>
      <c r="AK453" t="e">
        <f t="shared" si="155"/>
        <v>#N/A</v>
      </c>
      <c r="AL453" t="e">
        <f t="shared" ca="1" si="156"/>
        <v>#N/A</v>
      </c>
      <c r="AM453" t="e">
        <f t="shared" ca="1" si="157"/>
        <v>#N/A</v>
      </c>
      <c r="AN453" t="e">
        <f>ROUND(INDEX(Sheet2!T$2:'Sheet2'!T$569,MATCH($A453,Sheet2!$A$2:'Sheet2'!$A$531,0)),0)</f>
        <v>#N/A</v>
      </c>
      <c r="AO453" t="e">
        <f t="shared" si="158"/>
        <v>#N/A</v>
      </c>
      <c r="AP453" t="e">
        <f t="shared" si="159"/>
        <v>#N/A</v>
      </c>
      <c r="AQ453" t="e">
        <f>INDEX(Sheet2!N$2:'Sheet2'!N$569,MATCH($A453,Sheet2!$A$2:'Sheet2'!$A$531,0))</f>
        <v>#N/A</v>
      </c>
      <c r="AR453" t="e">
        <f t="shared" si="160"/>
        <v>#N/A</v>
      </c>
      <c r="AS453" t="e">
        <f t="shared" si="163"/>
        <v>#N/A</v>
      </c>
      <c r="AT453" t="e">
        <f t="shared" ca="1" si="161"/>
        <v>#N/A</v>
      </c>
      <c r="AU453" t="e">
        <f t="shared" ca="1" si="164"/>
        <v>#N/A</v>
      </c>
      <c r="AV453" t="e">
        <f t="shared" ca="1" si="165"/>
        <v>#N/A</v>
      </c>
      <c r="AW453">
        <f t="shared" ca="1" si="166"/>
        <v>70</v>
      </c>
      <c r="AX453">
        <f t="shared" ca="1" si="167"/>
        <v>70</v>
      </c>
    </row>
    <row r="454" spans="1:50" x14ac:dyDescent="0.3">
      <c r="A454" t="s">
        <v>80</v>
      </c>
      <c r="B454">
        <v>0</v>
      </c>
      <c r="C454" t="s">
        <v>3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78</v>
      </c>
      <c r="P454">
        <v>78</v>
      </c>
      <c r="Q454">
        <v>78</v>
      </c>
      <c r="R454">
        <v>52</v>
      </c>
      <c r="S454">
        <v>78</v>
      </c>
      <c r="T454">
        <f>INDEX(Sheet1!C$2:'Sheet1'!C$569,MATCH($A454,Sheet1!$B$2:'Sheet1'!$B$569,0))</f>
        <v>2</v>
      </c>
      <c r="U454">
        <f>INDEX(Sheet1!D$2:'Sheet1'!D$569,MATCH($A454,Sheet1!$B$2:'Sheet1'!$B$569,0))</f>
        <v>5000000</v>
      </c>
      <c r="V454">
        <f>INDEX(Sheet2!C$2:'Sheet2'!C$569,MATCH($A454,Sheet2!$A$2:'Sheet2'!$A$531,0))</f>
        <v>36</v>
      </c>
      <c r="W454">
        <f>INDEX(Sheet2!G$2:'Sheet2'!G$569,MATCH($A454,Sheet2!$A$2:'Sheet2'!$A$531,0))</f>
        <v>17.899999999999999</v>
      </c>
      <c r="X454">
        <f>INDEX(Sheet2!M$2:'Sheet2'!M$569,MATCH($A454,Sheet2!$A$2:'Sheet2'!$A$531,0))</f>
        <v>0.9</v>
      </c>
      <c r="Y454">
        <f>ROUND(INDEX(Sheet2!Q$2:'Sheet2'!Q$569,MATCH($A454,Sheet2!$A$2:'Sheet2'!$A$531,0)),0)-1</f>
        <v>72</v>
      </c>
      <c r="Z454">
        <f>ROUND(INDEX(Sheet2!K$2:'Sheet2'!K$569,MATCH($A454,Sheet2!$A$2:'Sheet2'!$A$531,0)),0)</f>
        <v>46</v>
      </c>
      <c r="AA454">
        <f t="shared" si="147"/>
        <v>77</v>
      </c>
      <c r="AB454">
        <f>ROUND(INDEX(Sheet2!H$2:'Sheet2'!H$569,MATCH($A454,Sheet2!$A$2:'Sheet2'!$A$531,0)),0)</f>
        <v>10</v>
      </c>
      <c r="AC454">
        <f t="shared" si="148"/>
        <v>70</v>
      </c>
      <c r="AD454">
        <f t="shared" si="149"/>
        <v>75</v>
      </c>
      <c r="AE454">
        <f t="shared" si="150"/>
        <v>81</v>
      </c>
      <c r="AF454">
        <f t="shared" si="151"/>
        <v>-3</v>
      </c>
      <c r="AG454">
        <f t="shared" si="162"/>
        <v>3</v>
      </c>
      <c r="AH454">
        <f t="shared" si="152"/>
        <v>3</v>
      </c>
      <c r="AI454">
        <f t="shared" si="153"/>
        <v>3</v>
      </c>
      <c r="AJ454">
        <f t="shared" si="154"/>
        <v>81</v>
      </c>
      <c r="AK454">
        <f t="shared" si="155"/>
        <v>75</v>
      </c>
      <c r="AL454">
        <f t="shared" ca="1" si="156"/>
        <v>71.333333333333329</v>
      </c>
      <c r="AM454">
        <f t="shared" ca="1" si="157"/>
        <v>-6.6666666666666714</v>
      </c>
      <c r="AN454">
        <f>ROUND(INDEX(Sheet2!T$2:'Sheet2'!T$569,MATCH($A454,Sheet2!$A$2:'Sheet2'!$A$531,0)),0)</f>
        <v>2</v>
      </c>
      <c r="AO454">
        <f t="shared" si="158"/>
        <v>49</v>
      </c>
      <c r="AP454">
        <f t="shared" si="159"/>
        <v>49</v>
      </c>
      <c r="AQ454">
        <f>INDEX(Sheet2!N$2:'Sheet2'!N$569,MATCH($A454,Sheet2!$A$2:'Sheet2'!$A$531,0))</f>
        <v>25.5</v>
      </c>
      <c r="AR454">
        <f t="shared" si="160"/>
        <v>51</v>
      </c>
      <c r="AS454">
        <f t="shared" si="163"/>
        <v>58</v>
      </c>
      <c r="AT454">
        <f t="shared" ca="1" si="161"/>
        <v>78</v>
      </c>
      <c r="AU454">
        <f t="shared" ca="1" si="164"/>
        <v>58</v>
      </c>
      <c r="AV454">
        <f t="shared" ca="1" si="165"/>
        <v>58</v>
      </c>
      <c r="AW454">
        <f t="shared" ca="1" si="166"/>
        <v>58</v>
      </c>
      <c r="AX454">
        <f t="shared" ca="1" si="167"/>
        <v>58</v>
      </c>
    </row>
    <row r="455" spans="1:50" x14ac:dyDescent="0.3">
      <c r="A455" t="s">
        <v>307</v>
      </c>
      <c r="B455">
        <v>2</v>
      </c>
      <c r="C455" t="s">
        <v>3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73</v>
      </c>
      <c r="P455">
        <v>73</v>
      </c>
      <c r="Q455">
        <v>67</v>
      </c>
      <c r="R455">
        <v>66</v>
      </c>
      <c r="S455">
        <v>67</v>
      </c>
      <c r="T455">
        <f>INDEX(Sheet1!C$2:'Sheet1'!C$569,MATCH($A455,Sheet1!$B$2:'Sheet1'!$B$569,0))</f>
        <v>3</v>
      </c>
      <c r="U455">
        <f>INDEX(Sheet1!D$2:'Sheet1'!D$569,MATCH($A455,Sheet1!$B$2:'Sheet1'!$B$569,0))</f>
        <v>7333333.333333333</v>
      </c>
      <c r="V455">
        <f>INDEX(Sheet2!C$2:'Sheet2'!C$569,MATCH($A455,Sheet2!$A$2:'Sheet2'!$A$531,0))</f>
        <v>27</v>
      </c>
      <c r="W455">
        <f>INDEX(Sheet2!G$2:'Sheet2'!G$569,MATCH($A455,Sheet2!$A$2:'Sheet2'!$A$531,0))</f>
        <v>17.600000000000001</v>
      </c>
      <c r="X455">
        <f>INDEX(Sheet2!M$2:'Sheet2'!M$569,MATCH($A455,Sheet2!$A$2:'Sheet2'!$A$531,0))</f>
        <v>2.8</v>
      </c>
      <c r="Y455">
        <f>ROUND(INDEX(Sheet2!Q$2:'Sheet2'!Q$569,MATCH($A455,Sheet2!$A$2:'Sheet2'!$A$531,0)),0)-1</f>
        <v>87</v>
      </c>
      <c r="Z455">
        <f>ROUND(INDEX(Sheet2!K$2:'Sheet2'!K$569,MATCH($A455,Sheet2!$A$2:'Sheet2'!$A$531,0)),0)</f>
        <v>45</v>
      </c>
      <c r="AA455">
        <f t="shared" si="147"/>
        <v>75</v>
      </c>
      <c r="AB455">
        <f>ROUND(INDEX(Sheet2!H$2:'Sheet2'!H$569,MATCH($A455,Sheet2!$A$2:'Sheet2'!$A$531,0)),0)</f>
        <v>6</v>
      </c>
      <c r="AC455">
        <f t="shared" si="148"/>
        <v>58</v>
      </c>
      <c r="AD455">
        <f t="shared" si="149"/>
        <v>69</v>
      </c>
      <c r="AE455">
        <f t="shared" si="150"/>
        <v>77</v>
      </c>
      <c r="AF455">
        <f t="shared" si="151"/>
        <v>-4</v>
      </c>
      <c r="AG455">
        <f t="shared" si="162"/>
        <v>2</v>
      </c>
      <c r="AH455">
        <f t="shared" si="152"/>
        <v>2</v>
      </c>
      <c r="AI455">
        <f t="shared" si="153"/>
        <v>2</v>
      </c>
      <c r="AJ455">
        <f t="shared" si="154"/>
        <v>75</v>
      </c>
      <c r="AK455">
        <f t="shared" si="155"/>
        <v>71</v>
      </c>
      <c r="AL455">
        <f t="shared" ca="1" si="156"/>
        <v>77.333333333333329</v>
      </c>
      <c r="AM455">
        <f t="shared" ca="1" si="157"/>
        <v>4.3333333333333286</v>
      </c>
      <c r="AN455">
        <f>ROUND(INDEX(Sheet2!T$2:'Sheet2'!T$569,MATCH($A455,Sheet2!$A$2:'Sheet2'!$A$531,0)),0)</f>
        <v>2</v>
      </c>
      <c r="AO455">
        <f t="shared" si="158"/>
        <v>49</v>
      </c>
      <c r="AP455">
        <f t="shared" si="159"/>
        <v>49</v>
      </c>
      <c r="AQ455">
        <f>INDEX(Sheet2!N$2:'Sheet2'!N$569,MATCH($A455,Sheet2!$A$2:'Sheet2'!$A$531,0))</f>
        <v>39.700000000000003</v>
      </c>
      <c r="AR455">
        <f t="shared" si="160"/>
        <v>79.400000000000006</v>
      </c>
      <c r="AS455">
        <f t="shared" si="163"/>
        <v>86.4</v>
      </c>
      <c r="AT455">
        <f t="shared" ca="1" si="161"/>
        <v>67</v>
      </c>
      <c r="AU455">
        <f t="shared" ca="1" si="164"/>
        <v>86</v>
      </c>
      <c r="AV455">
        <f t="shared" ca="1" si="165"/>
        <v>86</v>
      </c>
      <c r="AW455">
        <f t="shared" ca="1" si="166"/>
        <v>86</v>
      </c>
      <c r="AX455">
        <f t="shared" ca="1" si="167"/>
        <v>86</v>
      </c>
    </row>
    <row r="456" spans="1:50" x14ac:dyDescent="0.3">
      <c r="A456" t="s">
        <v>144</v>
      </c>
      <c r="B456">
        <v>2</v>
      </c>
      <c r="C456" t="s">
        <v>3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73</v>
      </c>
      <c r="P456">
        <v>73</v>
      </c>
      <c r="Q456">
        <v>67</v>
      </c>
      <c r="R456">
        <v>66</v>
      </c>
      <c r="S456">
        <v>67</v>
      </c>
      <c r="T456">
        <f>INDEX(Sheet1!C$2:'Sheet1'!C$569,MATCH($A456,Sheet1!$B$2:'Sheet1'!$B$569,0))</f>
        <v>2</v>
      </c>
      <c r="U456">
        <f>INDEX(Sheet1!D$2:'Sheet1'!D$569,MATCH($A456,Sheet1!$B$2:'Sheet1'!$B$569,0))</f>
        <v>2050000</v>
      </c>
      <c r="V456">
        <f>INDEX(Sheet2!C$2:'Sheet2'!C$569,MATCH($A456,Sheet2!$A$2:'Sheet2'!$A$531,0))</f>
        <v>28</v>
      </c>
      <c r="W456">
        <f>INDEX(Sheet2!G$2:'Sheet2'!G$569,MATCH($A456,Sheet2!$A$2:'Sheet2'!$A$531,0))</f>
        <v>20</v>
      </c>
      <c r="X456">
        <f>INDEX(Sheet2!M$2:'Sheet2'!M$569,MATCH($A456,Sheet2!$A$2:'Sheet2'!$A$531,0))</f>
        <v>2.5</v>
      </c>
      <c r="Y456">
        <f>ROUND(INDEX(Sheet2!Q$2:'Sheet2'!Q$569,MATCH($A456,Sheet2!$A$2:'Sheet2'!$A$531,0)),0)-1</f>
        <v>69</v>
      </c>
      <c r="Z456">
        <f>ROUND(INDEX(Sheet2!K$2:'Sheet2'!K$569,MATCH($A456,Sheet2!$A$2:'Sheet2'!$A$531,0)),0)</f>
        <v>44</v>
      </c>
      <c r="AA456">
        <f t="shared" si="147"/>
        <v>74</v>
      </c>
      <c r="AB456">
        <f>ROUND(INDEX(Sheet2!H$2:'Sheet2'!H$569,MATCH($A456,Sheet2!$A$2:'Sheet2'!$A$531,0)),0)</f>
        <v>6</v>
      </c>
      <c r="AC456">
        <f t="shared" si="148"/>
        <v>58</v>
      </c>
      <c r="AD456">
        <f t="shared" si="149"/>
        <v>68</v>
      </c>
      <c r="AE456">
        <f t="shared" si="150"/>
        <v>78</v>
      </c>
      <c r="AF456">
        <f t="shared" si="151"/>
        <v>-5</v>
      </c>
      <c r="AG456">
        <f t="shared" si="162"/>
        <v>1</v>
      </c>
      <c r="AH456">
        <f t="shared" si="152"/>
        <v>1</v>
      </c>
      <c r="AI456">
        <f t="shared" si="153"/>
        <v>1</v>
      </c>
      <c r="AJ456">
        <f t="shared" si="154"/>
        <v>74</v>
      </c>
      <c r="AK456">
        <f t="shared" si="155"/>
        <v>72</v>
      </c>
      <c r="AL456">
        <f t="shared" ca="1" si="156"/>
        <v>72.666666666666671</v>
      </c>
      <c r="AM456">
        <f t="shared" ca="1" si="157"/>
        <v>-0.3333333333333286</v>
      </c>
      <c r="AN456">
        <f>ROUND(INDEX(Sheet2!T$2:'Sheet2'!T$569,MATCH($A456,Sheet2!$A$2:'Sheet2'!$A$531,0)),0)</f>
        <v>4</v>
      </c>
      <c r="AO456">
        <f t="shared" si="158"/>
        <v>58</v>
      </c>
      <c r="AP456">
        <f t="shared" si="159"/>
        <v>58</v>
      </c>
      <c r="AQ456">
        <f>INDEX(Sheet2!N$2:'Sheet2'!N$569,MATCH($A456,Sheet2!$A$2:'Sheet2'!$A$531,0))</f>
        <v>32.4</v>
      </c>
      <c r="AR456">
        <f t="shared" si="160"/>
        <v>64.8</v>
      </c>
      <c r="AS456">
        <f t="shared" si="163"/>
        <v>71.8</v>
      </c>
      <c r="AT456">
        <f t="shared" ca="1" si="161"/>
        <v>67</v>
      </c>
      <c r="AU456">
        <f t="shared" ca="1" si="164"/>
        <v>72</v>
      </c>
      <c r="AV456">
        <f t="shared" ca="1" si="165"/>
        <v>72</v>
      </c>
      <c r="AW456">
        <f t="shared" ca="1" si="166"/>
        <v>72</v>
      </c>
      <c r="AX456">
        <f t="shared" ca="1" si="167"/>
        <v>72</v>
      </c>
    </row>
    <row r="457" spans="1:50" x14ac:dyDescent="0.3">
      <c r="A457" t="s">
        <v>5</v>
      </c>
      <c r="B457">
        <v>0</v>
      </c>
      <c r="C457" t="s">
        <v>3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84</v>
      </c>
      <c r="P457">
        <v>84</v>
      </c>
      <c r="Q457">
        <v>84</v>
      </c>
      <c r="R457">
        <v>54</v>
      </c>
      <c r="S457">
        <v>84</v>
      </c>
      <c r="T457">
        <f>INDEX(Sheet1!C$2:'Sheet1'!C$569,MATCH($A457,Sheet1!$B$2:'Sheet1'!$B$569,0))</f>
        <v>4</v>
      </c>
      <c r="U457">
        <f>INDEX(Sheet1!D$2:'Sheet1'!D$569,MATCH($A457,Sheet1!$B$2:'Sheet1'!$B$569,0))</f>
        <v>2907360</v>
      </c>
      <c r="V457">
        <f>INDEX(Sheet2!C$2:'Sheet2'!C$569,MATCH($A457,Sheet2!$A$2:'Sheet2'!$A$531,0))</f>
        <v>20</v>
      </c>
      <c r="W457">
        <f>INDEX(Sheet2!G$2:'Sheet2'!G$569,MATCH($A457,Sheet2!$A$2:'Sheet2'!$A$531,0))</f>
        <v>30.9</v>
      </c>
      <c r="X457">
        <f>INDEX(Sheet2!M$2:'Sheet2'!M$569,MATCH($A457,Sheet2!$A$2:'Sheet2'!$A$531,0))</f>
        <v>6</v>
      </c>
      <c r="Y457">
        <f>ROUND(INDEX(Sheet2!Q$2:'Sheet2'!Q$569,MATCH($A457,Sheet2!$A$2:'Sheet2'!$A$531,0)),0)-1</f>
        <v>82</v>
      </c>
      <c r="Z457">
        <f>ROUND(INDEX(Sheet2!K$2:'Sheet2'!K$569,MATCH($A457,Sheet2!$A$2:'Sheet2'!$A$531,0)),0)</f>
        <v>42</v>
      </c>
      <c r="AA457">
        <f t="shared" si="147"/>
        <v>72</v>
      </c>
      <c r="AB457">
        <f>ROUND(INDEX(Sheet2!H$2:'Sheet2'!H$569,MATCH($A457,Sheet2!$A$2:'Sheet2'!$A$531,0)),0)</f>
        <v>19</v>
      </c>
      <c r="AC457">
        <f t="shared" si="148"/>
        <v>96</v>
      </c>
      <c r="AD457">
        <f t="shared" si="149"/>
        <v>84</v>
      </c>
      <c r="AE457">
        <f t="shared" si="150"/>
        <v>84</v>
      </c>
      <c r="AF457">
        <f t="shared" si="151"/>
        <v>0</v>
      </c>
      <c r="AG457">
        <f t="shared" si="162"/>
        <v>6</v>
      </c>
      <c r="AH457">
        <f t="shared" si="152"/>
        <v>6</v>
      </c>
      <c r="AI457">
        <f t="shared" si="153"/>
        <v>6</v>
      </c>
      <c r="AJ457">
        <f t="shared" si="154"/>
        <v>90</v>
      </c>
      <c r="AK457">
        <f t="shared" si="155"/>
        <v>78</v>
      </c>
      <c r="AL457">
        <f t="shared" ca="1" si="156"/>
        <v>80</v>
      </c>
      <c r="AM457">
        <f t="shared" ca="1" si="157"/>
        <v>-4</v>
      </c>
      <c r="AN457">
        <f>ROUND(INDEX(Sheet2!T$2:'Sheet2'!T$569,MATCH($A457,Sheet2!$A$2:'Sheet2'!$A$531,0)),0)</f>
        <v>4</v>
      </c>
      <c r="AO457">
        <f t="shared" si="158"/>
        <v>58</v>
      </c>
      <c r="AP457">
        <f t="shared" si="159"/>
        <v>58</v>
      </c>
      <c r="AQ457">
        <f>INDEX(Sheet2!N$2:'Sheet2'!N$569,MATCH($A457,Sheet2!$A$2:'Sheet2'!$A$531,0))</f>
        <v>32.4</v>
      </c>
      <c r="AR457">
        <f t="shared" si="160"/>
        <v>64.8</v>
      </c>
      <c r="AS457">
        <f t="shared" si="163"/>
        <v>71.8</v>
      </c>
      <c r="AT457">
        <f t="shared" ca="1" si="161"/>
        <v>84</v>
      </c>
      <c r="AU457">
        <f t="shared" ca="1" si="164"/>
        <v>72</v>
      </c>
      <c r="AV457">
        <f t="shared" ca="1" si="165"/>
        <v>72</v>
      </c>
      <c r="AW457">
        <f t="shared" ca="1" si="166"/>
        <v>72</v>
      </c>
      <c r="AX457">
        <f t="shared" ca="1" si="167"/>
        <v>72</v>
      </c>
    </row>
    <row r="458" spans="1:50" x14ac:dyDescent="0.3">
      <c r="A458" t="s">
        <v>49</v>
      </c>
      <c r="B458">
        <v>1</v>
      </c>
      <c r="C458" t="s">
        <v>3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69</v>
      </c>
      <c r="P458">
        <v>69</v>
      </c>
      <c r="Q458">
        <v>69</v>
      </c>
      <c r="R458">
        <v>49</v>
      </c>
      <c r="S458">
        <v>69</v>
      </c>
      <c r="T458">
        <f>INDEX(Sheet1!C$2:'Sheet1'!C$569,MATCH($A458,Sheet1!$B$2:'Sheet1'!$B$569,0))</f>
        <v>2</v>
      </c>
      <c r="U458">
        <f>INDEX(Sheet1!D$2:'Sheet1'!D$569,MATCH($A458,Sheet1!$B$2:'Sheet1'!$B$569,0))</f>
        <v>756300.5</v>
      </c>
      <c r="V458">
        <f>INDEX(Sheet2!C$2:'Sheet2'!C$569,MATCH($A458,Sheet2!$A$2:'Sheet2'!$A$531,0))</f>
        <v>25</v>
      </c>
      <c r="W458">
        <f>INDEX(Sheet2!G$2:'Sheet2'!G$569,MATCH($A458,Sheet2!$A$2:'Sheet2'!$A$531,0))</f>
        <v>20.399999999999999</v>
      </c>
      <c r="X458">
        <f>INDEX(Sheet2!M$2:'Sheet2'!M$569,MATCH($A458,Sheet2!$A$2:'Sheet2'!$A$531,0))</f>
        <v>3.7</v>
      </c>
      <c r="Y458">
        <f>ROUND(INDEX(Sheet2!Q$2:'Sheet2'!Q$569,MATCH($A458,Sheet2!$A$2:'Sheet2'!$A$531,0)),0)-1</f>
        <v>81</v>
      </c>
      <c r="Z458">
        <f>ROUND(INDEX(Sheet2!K$2:'Sheet2'!K$569,MATCH($A458,Sheet2!$A$2:'Sheet2'!$A$531,0)),0)</f>
        <v>34</v>
      </c>
      <c r="AA458">
        <f t="shared" si="147"/>
        <v>62</v>
      </c>
      <c r="AB458">
        <f>ROUND(INDEX(Sheet2!H$2:'Sheet2'!H$569,MATCH($A458,Sheet2!$A$2:'Sheet2'!$A$531,0)),0)</f>
        <v>5</v>
      </c>
      <c r="AC458">
        <f t="shared" si="148"/>
        <v>55</v>
      </c>
      <c r="AD458">
        <f t="shared" si="149"/>
        <v>62</v>
      </c>
      <c r="AE458">
        <f t="shared" si="150"/>
        <v>76</v>
      </c>
      <c r="AF458">
        <f t="shared" si="151"/>
        <v>-7</v>
      </c>
      <c r="AG458">
        <f t="shared" si="162"/>
        <v>-1</v>
      </c>
      <c r="AH458">
        <f t="shared" si="152"/>
        <v>-1</v>
      </c>
      <c r="AI458">
        <f t="shared" si="153"/>
        <v>-1</v>
      </c>
      <c r="AJ458">
        <f t="shared" si="154"/>
        <v>68</v>
      </c>
      <c r="AK458">
        <f t="shared" si="155"/>
        <v>70</v>
      </c>
      <c r="AL458">
        <f t="shared" ca="1" si="156"/>
        <v>68</v>
      </c>
      <c r="AM458">
        <f t="shared" ca="1" si="157"/>
        <v>-1</v>
      </c>
      <c r="AN458">
        <f>ROUND(INDEX(Sheet2!T$2:'Sheet2'!T$569,MATCH($A458,Sheet2!$A$2:'Sheet2'!$A$531,0)),0)</f>
        <v>3</v>
      </c>
      <c r="AO458">
        <f t="shared" si="158"/>
        <v>54</v>
      </c>
      <c r="AP458">
        <f t="shared" si="159"/>
        <v>54</v>
      </c>
      <c r="AQ458">
        <f>INDEX(Sheet2!N$2:'Sheet2'!N$569,MATCH($A458,Sheet2!$A$2:'Sheet2'!$A$531,0))</f>
        <v>29.7</v>
      </c>
      <c r="AR458">
        <f t="shared" si="160"/>
        <v>59.4</v>
      </c>
      <c r="AS458">
        <f t="shared" si="163"/>
        <v>66.400000000000006</v>
      </c>
      <c r="AT458">
        <f t="shared" ca="1" si="161"/>
        <v>69</v>
      </c>
      <c r="AU458">
        <f t="shared" ca="1" si="164"/>
        <v>66</v>
      </c>
      <c r="AV458">
        <f t="shared" ca="1" si="165"/>
        <v>66</v>
      </c>
      <c r="AW458">
        <f t="shared" ca="1" si="166"/>
        <v>66</v>
      </c>
      <c r="AX458">
        <f t="shared" ca="1" si="167"/>
        <v>66</v>
      </c>
    </row>
    <row r="459" spans="1:50" x14ac:dyDescent="0.3">
      <c r="A459" t="s">
        <v>332</v>
      </c>
      <c r="B459">
        <v>1</v>
      </c>
      <c r="C459" t="s">
        <v>3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49</v>
      </c>
      <c r="S459">
        <v>67</v>
      </c>
      <c r="T459" t="e">
        <f>INDEX(Sheet1!C$2:'Sheet1'!C$569,MATCH($A459,Sheet1!$B$2:'Sheet1'!$B$569,0))</f>
        <v>#N/A</v>
      </c>
      <c r="U459" t="e">
        <f>INDEX(Sheet1!D$2:'Sheet1'!D$569,MATCH($A459,Sheet1!$B$2:'Sheet1'!$B$569,0))</f>
        <v>#N/A</v>
      </c>
      <c r="V459" t="e">
        <f>INDEX(Sheet2!C$2:'Sheet2'!C$569,MATCH($A459,Sheet2!$A$2:'Sheet2'!$A$531,0))</f>
        <v>#N/A</v>
      </c>
      <c r="W459" t="e">
        <f>INDEX(Sheet2!G$2:'Sheet2'!G$569,MATCH($A459,Sheet2!$A$2:'Sheet2'!$A$531,0))</f>
        <v>#N/A</v>
      </c>
      <c r="X459" t="e">
        <f>INDEX(Sheet2!M$2:'Sheet2'!M$569,MATCH($A459,Sheet2!$A$2:'Sheet2'!$A$531,0))</f>
        <v>#N/A</v>
      </c>
      <c r="Y459" t="e">
        <f>ROUND(INDEX(Sheet2!Q$2:'Sheet2'!Q$569,MATCH($A459,Sheet2!$A$2:'Sheet2'!$A$531,0)),0)-1</f>
        <v>#N/A</v>
      </c>
      <c r="Z459" t="e">
        <f>ROUND(INDEX(Sheet2!K$2:'Sheet2'!K$569,MATCH($A459,Sheet2!$A$2:'Sheet2'!$A$531,0)),0)</f>
        <v>#N/A</v>
      </c>
      <c r="AA459" t="e">
        <f t="shared" si="147"/>
        <v>#N/A</v>
      </c>
      <c r="AB459" t="e">
        <f>ROUND(INDEX(Sheet2!H$2:'Sheet2'!H$569,MATCH($A459,Sheet2!$A$2:'Sheet2'!$A$531,0)),0)</f>
        <v>#N/A</v>
      </c>
      <c r="AC459" t="e">
        <f t="shared" si="148"/>
        <v>#N/A</v>
      </c>
      <c r="AD459" t="e">
        <f t="shared" si="149"/>
        <v>#N/A</v>
      </c>
      <c r="AE459" t="e">
        <f t="shared" si="150"/>
        <v>#N/A</v>
      </c>
      <c r="AF459" t="e">
        <f t="shared" si="151"/>
        <v>#N/A</v>
      </c>
      <c r="AG459" t="e">
        <f t="shared" si="162"/>
        <v>#N/A</v>
      </c>
      <c r="AH459" t="e">
        <f t="shared" si="152"/>
        <v>#N/A</v>
      </c>
      <c r="AI459" t="e">
        <f t="shared" si="153"/>
        <v>#N/A</v>
      </c>
      <c r="AJ459" t="e">
        <f t="shared" si="154"/>
        <v>#N/A</v>
      </c>
      <c r="AK459" t="e">
        <f t="shared" si="155"/>
        <v>#N/A</v>
      </c>
      <c r="AL459" t="e">
        <f t="shared" ca="1" si="156"/>
        <v>#N/A</v>
      </c>
      <c r="AM459" t="e">
        <f t="shared" ca="1" si="157"/>
        <v>#N/A</v>
      </c>
      <c r="AN459" t="e">
        <f>ROUND(INDEX(Sheet2!T$2:'Sheet2'!T$569,MATCH($A459,Sheet2!$A$2:'Sheet2'!$A$531,0)),0)</f>
        <v>#N/A</v>
      </c>
      <c r="AO459" t="e">
        <f t="shared" si="158"/>
        <v>#N/A</v>
      </c>
      <c r="AP459" t="e">
        <f t="shared" si="159"/>
        <v>#N/A</v>
      </c>
      <c r="AQ459" t="e">
        <f>INDEX(Sheet2!N$2:'Sheet2'!N$569,MATCH($A459,Sheet2!$A$2:'Sheet2'!$A$531,0))</f>
        <v>#N/A</v>
      </c>
      <c r="AR459" t="e">
        <f t="shared" si="160"/>
        <v>#N/A</v>
      </c>
      <c r="AS459" t="e">
        <f t="shared" si="163"/>
        <v>#N/A</v>
      </c>
      <c r="AT459" t="e">
        <f t="shared" ca="1" si="161"/>
        <v>#N/A</v>
      </c>
      <c r="AU459" t="e">
        <f t="shared" ca="1" si="164"/>
        <v>#N/A</v>
      </c>
      <c r="AV459" t="e">
        <f t="shared" ca="1" si="165"/>
        <v>#N/A</v>
      </c>
      <c r="AW459">
        <f t="shared" ca="1" si="166"/>
        <v>67</v>
      </c>
      <c r="AX459">
        <f t="shared" ca="1" si="167"/>
        <v>67</v>
      </c>
    </row>
    <row r="460" spans="1:50" x14ac:dyDescent="0.3">
      <c r="A460" t="s">
        <v>201</v>
      </c>
      <c r="B460">
        <v>0</v>
      </c>
      <c r="C460" t="s">
        <v>3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68</v>
      </c>
      <c r="P460">
        <v>68</v>
      </c>
      <c r="Q460">
        <v>68</v>
      </c>
      <c r="R460">
        <v>49</v>
      </c>
      <c r="S460">
        <v>68</v>
      </c>
      <c r="T460" t="e">
        <f>INDEX(Sheet1!C$2:'Sheet1'!C$569,MATCH($A460,Sheet1!$B$2:'Sheet1'!$B$569,0))</f>
        <v>#N/A</v>
      </c>
      <c r="U460" t="e">
        <f>INDEX(Sheet1!D$2:'Sheet1'!D$569,MATCH($A460,Sheet1!$B$2:'Sheet1'!$B$569,0))</f>
        <v>#N/A</v>
      </c>
      <c r="V460">
        <f>INDEX(Sheet2!C$2:'Sheet2'!C$569,MATCH($A460,Sheet2!$A$2:'Sheet2'!$A$531,0))</f>
        <v>20</v>
      </c>
      <c r="W460">
        <f>INDEX(Sheet2!G$2:'Sheet2'!G$569,MATCH($A460,Sheet2!$A$2:'Sheet2'!$A$531,0))</f>
        <v>1.9</v>
      </c>
      <c r="X460">
        <f>INDEX(Sheet2!M$2:'Sheet2'!M$569,MATCH($A460,Sheet2!$A$2:'Sheet2'!$A$531,0))</f>
        <v>0.3</v>
      </c>
      <c r="Y460">
        <f>ROUND(INDEX(Sheet2!Q$2:'Sheet2'!Q$569,MATCH($A460,Sheet2!$A$2:'Sheet2'!$A$531,0)),0)-1</f>
        <v>-1</v>
      </c>
      <c r="Z460">
        <f>ROUND(INDEX(Sheet2!K$2:'Sheet2'!K$569,MATCH($A460,Sheet2!$A$2:'Sheet2'!$A$531,0)),0)</f>
        <v>67</v>
      </c>
      <c r="AA460">
        <f t="shared" si="147"/>
        <v>101</v>
      </c>
      <c r="AB460">
        <f>ROUND(INDEX(Sheet2!H$2:'Sheet2'!H$569,MATCH($A460,Sheet2!$A$2:'Sheet2'!$A$531,0)),0)</f>
        <v>2</v>
      </c>
      <c r="AC460">
        <f t="shared" si="148"/>
        <v>46</v>
      </c>
      <c r="AD460">
        <f t="shared" si="149"/>
        <v>72</v>
      </c>
      <c r="AE460">
        <f t="shared" si="150"/>
        <v>64</v>
      </c>
      <c r="AF460">
        <f t="shared" si="151"/>
        <v>4</v>
      </c>
      <c r="AG460">
        <f t="shared" si="162"/>
        <v>10</v>
      </c>
      <c r="AH460">
        <f t="shared" si="152"/>
        <v>10</v>
      </c>
      <c r="AI460">
        <f t="shared" si="153"/>
        <v>10</v>
      </c>
      <c r="AJ460">
        <f t="shared" si="154"/>
        <v>78</v>
      </c>
      <c r="AK460">
        <f t="shared" si="155"/>
        <v>58</v>
      </c>
      <c r="AL460">
        <f t="shared" ca="1" si="156"/>
        <v>61.666666666666664</v>
      </c>
      <c r="AM460">
        <f t="shared" ca="1" si="157"/>
        <v>-6.3333333333333357</v>
      </c>
      <c r="AN460">
        <f>ROUND(INDEX(Sheet2!T$2:'Sheet2'!T$569,MATCH($A460,Sheet2!$A$2:'Sheet2'!$A$531,0)),0)</f>
        <v>0</v>
      </c>
      <c r="AO460">
        <f t="shared" si="158"/>
        <v>40</v>
      </c>
      <c r="AP460">
        <f t="shared" si="159"/>
        <v>40</v>
      </c>
      <c r="AQ460">
        <f>INDEX(Sheet2!N$2:'Sheet2'!N$569,MATCH($A460,Sheet2!$A$2:'Sheet2'!$A$531,0))</f>
        <v>100</v>
      </c>
      <c r="AR460">
        <f t="shared" si="160"/>
        <v>200</v>
      </c>
      <c r="AS460">
        <f t="shared" si="163"/>
        <v>207</v>
      </c>
      <c r="AT460">
        <f t="shared" ca="1" si="161"/>
        <v>49</v>
      </c>
      <c r="AU460">
        <f t="shared" ca="1" si="164"/>
        <v>49</v>
      </c>
      <c r="AV460">
        <f t="shared" ca="1" si="165"/>
        <v>49</v>
      </c>
      <c r="AW460">
        <f t="shared" ca="1" si="166"/>
        <v>49</v>
      </c>
      <c r="AX460">
        <f t="shared" ca="1" si="167"/>
        <v>49</v>
      </c>
    </row>
    <row r="461" spans="1:50" x14ac:dyDescent="0.3">
      <c r="A461" t="s">
        <v>527</v>
      </c>
      <c r="B461">
        <v>2</v>
      </c>
      <c r="C461" t="s">
        <v>3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76</v>
      </c>
      <c r="P461">
        <v>76</v>
      </c>
      <c r="Q461">
        <v>70</v>
      </c>
      <c r="R461">
        <v>67</v>
      </c>
      <c r="S461">
        <v>70</v>
      </c>
      <c r="T461">
        <f>INDEX(Sheet1!C$2:'Sheet1'!C$569,MATCH($A461,Sheet1!$B$2:'Sheet1'!$B$569,0))</f>
        <v>1</v>
      </c>
      <c r="U461">
        <f>INDEX(Sheet1!D$2:'Sheet1'!D$569,MATCH($A461,Sheet1!$B$2:'Sheet1'!$B$569,0))</f>
        <v>15000000</v>
      </c>
      <c r="V461">
        <f>INDEX(Sheet2!C$2:'Sheet2'!C$569,MATCH($A461,Sheet2!$A$2:'Sheet2'!$A$531,0))</f>
        <v>33</v>
      </c>
      <c r="W461">
        <f>INDEX(Sheet2!G$2:'Sheet2'!G$569,MATCH($A461,Sheet2!$A$2:'Sheet2'!$A$531,0))</f>
        <v>34</v>
      </c>
      <c r="X461">
        <f>INDEX(Sheet2!M$2:'Sheet2'!M$569,MATCH($A461,Sheet2!$A$2:'Sheet2'!$A$531,0))</f>
        <v>6.3</v>
      </c>
      <c r="Y461">
        <f>ROUND(INDEX(Sheet2!Q$2:'Sheet2'!Q$569,MATCH($A461,Sheet2!$A$2:'Sheet2'!$A$531,0)),0)-1</f>
        <v>78</v>
      </c>
      <c r="Z461">
        <f>ROUND(INDEX(Sheet2!K$2:'Sheet2'!K$569,MATCH($A461,Sheet2!$A$2:'Sheet2'!$A$531,0)),0)</f>
        <v>40</v>
      </c>
      <c r="AA461">
        <f t="shared" si="147"/>
        <v>70</v>
      </c>
      <c r="AB461">
        <f>ROUND(INDEX(Sheet2!H$2:'Sheet2'!H$569,MATCH($A461,Sheet2!$A$2:'Sheet2'!$A$531,0)),0)</f>
        <v>13</v>
      </c>
      <c r="AC461">
        <f t="shared" si="148"/>
        <v>78</v>
      </c>
      <c r="AD461">
        <f t="shared" si="149"/>
        <v>75</v>
      </c>
      <c r="AE461">
        <f t="shared" si="150"/>
        <v>77</v>
      </c>
      <c r="AF461">
        <f t="shared" si="151"/>
        <v>-1</v>
      </c>
      <c r="AG461">
        <f t="shared" si="162"/>
        <v>5</v>
      </c>
      <c r="AH461">
        <f t="shared" si="152"/>
        <v>5</v>
      </c>
      <c r="AI461">
        <f t="shared" si="153"/>
        <v>5</v>
      </c>
      <c r="AJ461">
        <f t="shared" si="154"/>
        <v>81</v>
      </c>
      <c r="AK461">
        <f t="shared" si="155"/>
        <v>71</v>
      </c>
      <c r="AL461">
        <f t="shared" ca="1" si="156"/>
        <v>75.333333333333329</v>
      </c>
      <c r="AM461">
        <f t="shared" ca="1" si="157"/>
        <v>-0.6666666666666714</v>
      </c>
      <c r="AN461">
        <f>ROUND(INDEX(Sheet2!T$2:'Sheet2'!T$569,MATCH($A461,Sheet2!$A$2:'Sheet2'!$A$531,0)),0)</f>
        <v>5</v>
      </c>
      <c r="AO461">
        <f t="shared" si="158"/>
        <v>63</v>
      </c>
      <c r="AP461">
        <f t="shared" si="159"/>
        <v>63</v>
      </c>
      <c r="AQ461">
        <f>INDEX(Sheet2!N$2:'Sheet2'!N$569,MATCH($A461,Sheet2!$A$2:'Sheet2'!$A$531,0))</f>
        <v>33.4</v>
      </c>
      <c r="AR461">
        <f t="shared" si="160"/>
        <v>66.8</v>
      </c>
      <c r="AS461">
        <f t="shared" si="163"/>
        <v>73.8</v>
      </c>
      <c r="AT461">
        <f t="shared" ca="1" si="161"/>
        <v>70</v>
      </c>
      <c r="AU461">
        <f t="shared" ca="1" si="164"/>
        <v>74</v>
      </c>
      <c r="AV461">
        <f t="shared" ca="1" si="165"/>
        <v>74</v>
      </c>
      <c r="AW461">
        <f t="shared" ca="1" si="166"/>
        <v>74</v>
      </c>
      <c r="AX461">
        <f t="shared" ca="1" si="167"/>
        <v>74</v>
      </c>
    </row>
    <row r="462" spans="1:50" x14ac:dyDescent="0.3">
      <c r="A462" t="s">
        <v>131</v>
      </c>
      <c r="B462">
        <v>0</v>
      </c>
      <c r="C462" t="s">
        <v>3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75</v>
      </c>
      <c r="P462">
        <v>75</v>
      </c>
      <c r="Q462">
        <v>75</v>
      </c>
      <c r="R462">
        <v>51</v>
      </c>
      <c r="S462">
        <v>75</v>
      </c>
      <c r="T462">
        <f>INDEX(Sheet1!C$2:'Sheet1'!C$569,MATCH($A462,Sheet1!$B$2:'Sheet1'!$B$569,0))</f>
        <v>1</v>
      </c>
      <c r="U462">
        <f>INDEX(Sheet1!D$2:'Sheet1'!D$569,MATCH($A462,Sheet1!$B$2:'Sheet1'!$B$569,0))</f>
        <v>1795015</v>
      </c>
      <c r="V462">
        <f>INDEX(Sheet2!C$2:'Sheet2'!C$569,MATCH($A462,Sheet2!$A$2:'Sheet2'!$A$531,0))</f>
        <v>26</v>
      </c>
      <c r="W462">
        <f>INDEX(Sheet2!G$2:'Sheet2'!G$569,MATCH($A462,Sheet2!$A$2:'Sheet2'!$A$531,0))</f>
        <v>19.399999999999999</v>
      </c>
      <c r="X462">
        <f>INDEX(Sheet2!M$2:'Sheet2'!M$569,MATCH($A462,Sheet2!$A$2:'Sheet2'!$A$531,0))</f>
        <v>2.7</v>
      </c>
      <c r="Y462">
        <f>ROUND(INDEX(Sheet2!Q$2:'Sheet2'!Q$569,MATCH($A462,Sheet2!$A$2:'Sheet2'!$A$531,0)),0)-1</f>
        <v>82</v>
      </c>
      <c r="Z462">
        <f>ROUND(INDEX(Sheet2!K$2:'Sheet2'!K$569,MATCH($A462,Sheet2!$A$2:'Sheet2'!$A$531,0)),0)</f>
        <v>43</v>
      </c>
      <c r="AA462">
        <f t="shared" si="147"/>
        <v>73</v>
      </c>
      <c r="AB462">
        <f>ROUND(INDEX(Sheet2!H$2:'Sheet2'!H$569,MATCH($A462,Sheet2!$A$2:'Sheet2'!$A$531,0)),0)</f>
        <v>11</v>
      </c>
      <c r="AC462">
        <f t="shared" si="148"/>
        <v>72</v>
      </c>
      <c r="AD462">
        <f t="shared" si="149"/>
        <v>73</v>
      </c>
      <c r="AE462">
        <f t="shared" si="150"/>
        <v>77</v>
      </c>
      <c r="AF462">
        <f t="shared" si="151"/>
        <v>-2</v>
      </c>
      <c r="AG462">
        <f t="shared" si="162"/>
        <v>4</v>
      </c>
      <c r="AH462">
        <f t="shared" si="152"/>
        <v>4</v>
      </c>
      <c r="AI462">
        <f t="shared" si="153"/>
        <v>4</v>
      </c>
      <c r="AJ462">
        <f t="shared" si="154"/>
        <v>79</v>
      </c>
      <c r="AK462">
        <f t="shared" si="155"/>
        <v>71</v>
      </c>
      <c r="AL462">
        <f t="shared" ca="1" si="156"/>
        <v>75.666666666666671</v>
      </c>
      <c r="AM462">
        <f t="shared" ca="1" si="157"/>
        <v>0.6666666666666714</v>
      </c>
      <c r="AN462">
        <f>ROUND(INDEX(Sheet2!T$2:'Sheet2'!T$569,MATCH($A462,Sheet2!$A$2:'Sheet2'!$A$531,0)),0)</f>
        <v>2</v>
      </c>
      <c r="AO462">
        <f t="shared" si="158"/>
        <v>49</v>
      </c>
      <c r="AP462">
        <f t="shared" si="159"/>
        <v>49</v>
      </c>
      <c r="AQ462">
        <f>INDEX(Sheet2!N$2:'Sheet2'!N$569,MATCH($A462,Sheet2!$A$2:'Sheet2'!$A$531,0))</f>
        <v>35.200000000000003</v>
      </c>
      <c r="AR462">
        <f t="shared" si="160"/>
        <v>70.400000000000006</v>
      </c>
      <c r="AS462">
        <f t="shared" si="163"/>
        <v>77.400000000000006</v>
      </c>
      <c r="AT462">
        <f t="shared" ca="1" si="161"/>
        <v>75</v>
      </c>
      <c r="AU462">
        <f t="shared" ca="1" si="164"/>
        <v>77</v>
      </c>
      <c r="AV462">
        <f t="shared" ca="1" si="165"/>
        <v>77</v>
      </c>
      <c r="AW462">
        <f t="shared" ca="1" si="166"/>
        <v>77</v>
      </c>
      <c r="AX462">
        <f t="shared" ca="1" si="167"/>
        <v>77</v>
      </c>
    </row>
    <row r="463" spans="1:50" x14ac:dyDescent="0.3">
      <c r="A463" t="s">
        <v>146</v>
      </c>
      <c r="B463">
        <v>3</v>
      </c>
      <c r="C463" t="s">
        <v>3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74</v>
      </c>
      <c r="P463">
        <v>74</v>
      </c>
      <c r="Q463">
        <v>60</v>
      </c>
      <c r="R463">
        <v>82</v>
      </c>
      <c r="S463">
        <v>63</v>
      </c>
      <c r="T463">
        <f>INDEX(Sheet1!C$2:'Sheet1'!C$569,MATCH($A463,Sheet1!$B$2:'Sheet1'!$B$569,0))</f>
        <v>1</v>
      </c>
      <c r="U463">
        <f>INDEX(Sheet1!D$2:'Sheet1'!D$569,MATCH($A463,Sheet1!$B$2:'Sheet1'!$B$569,0))</f>
        <v>3364249</v>
      </c>
      <c r="V463">
        <f>INDEX(Sheet2!C$2:'Sheet2'!C$569,MATCH($A463,Sheet2!$A$2:'Sheet2'!$A$531,0))</f>
        <v>23</v>
      </c>
      <c r="W463">
        <f>INDEX(Sheet2!G$2:'Sheet2'!G$569,MATCH($A463,Sheet2!$A$2:'Sheet2'!$A$531,0))</f>
        <v>17.5</v>
      </c>
      <c r="X463">
        <f>INDEX(Sheet2!M$2:'Sheet2'!M$569,MATCH($A463,Sheet2!$A$2:'Sheet2'!$A$531,0))</f>
        <v>3.1</v>
      </c>
      <c r="Y463">
        <f>ROUND(INDEX(Sheet2!Q$2:'Sheet2'!Q$569,MATCH($A463,Sheet2!$A$2:'Sheet2'!$A$531,0)),0)-1</f>
        <v>69</v>
      </c>
      <c r="Z463">
        <f>ROUND(INDEX(Sheet2!K$2:'Sheet2'!K$569,MATCH($A463,Sheet2!$A$2:'Sheet2'!$A$531,0)),0)</f>
        <v>42</v>
      </c>
      <c r="AA463">
        <f t="shared" si="147"/>
        <v>72</v>
      </c>
      <c r="AB463">
        <f>ROUND(INDEX(Sheet2!H$2:'Sheet2'!H$569,MATCH($A463,Sheet2!$A$2:'Sheet2'!$A$531,0)),0)</f>
        <v>9</v>
      </c>
      <c r="AC463">
        <f t="shared" si="148"/>
        <v>67</v>
      </c>
      <c r="AD463">
        <f t="shared" si="149"/>
        <v>71</v>
      </c>
      <c r="AE463">
        <f t="shared" si="150"/>
        <v>77</v>
      </c>
      <c r="AF463">
        <f t="shared" si="151"/>
        <v>-3</v>
      </c>
      <c r="AG463">
        <f t="shared" si="162"/>
        <v>3</v>
      </c>
      <c r="AH463">
        <f t="shared" si="152"/>
        <v>3</v>
      </c>
      <c r="AI463">
        <f t="shared" si="153"/>
        <v>3</v>
      </c>
      <c r="AJ463">
        <f t="shared" si="154"/>
        <v>77</v>
      </c>
      <c r="AK463">
        <f t="shared" si="155"/>
        <v>71</v>
      </c>
      <c r="AL463">
        <f t="shared" ca="1" si="156"/>
        <v>68.666666666666671</v>
      </c>
      <c r="AM463">
        <f t="shared" ca="1" si="157"/>
        <v>-5.3333333333333286</v>
      </c>
      <c r="AN463">
        <f>ROUND(INDEX(Sheet2!T$2:'Sheet2'!T$569,MATCH($A463,Sheet2!$A$2:'Sheet2'!$A$531,0)),0)</f>
        <v>4</v>
      </c>
      <c r="AO463">
        <f t="shared" si="158"/>
        <v>58</v>
      </c>
      <c r="AP463">
        <f t="shared" si="159"/>
        <v>58</v>
      </c>
      <c r="AQ463">
        <f>INDEX(Sheet2!N$2:'Sheet2'!N$569,MATCH($A463,Sheet2!$A$2:'Sheet2'!$A$531,0))</f>
        <v>25.5</v>
      </c>
      <c r="AR463">
        <f t="shared" si="160"/>
        <v>51</v>
      </c>
      <c r="AS463">
        <f t="shared" si="163"/>
        <v>58</v>
      </c>
      <c r="AT463">
        <f t="shared" ca="1" si="161"/>
        <v>60</v>
      </c>
      <c r="AU463">
        <f t="shared" ca="1" si="164"/>
        <v>58</v>
      </c>
      <c r="AV463">
        <f t="shared" ca="1" si="165"/>
        <v>58</v>
      </c>
      <c r="AW463">
        <f t="shared" ca="1" si="166"/>
        <v>58</v>
      </c>
      <c r="AX463">
        <f t="shared" ca="1" si="167"/>
        <v>58</v>
      </c>
    </row>
    <row r="464" spans="1:50" x14ac:dyDescent="0.3">
      <c r="A464" t="s">
        <v>107</v>
      </c>
      <c r="B464">
        <v>4</v>
      </c>
      <c r="C464" t="s">
        <v>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80</v>
      </c>
      <c r="P464">
        <v>80</v>
      </c>
      <c r="Q464">
        <v>60</v>
      </c>
      <c r="R464">
        <v>89</v>
      </c>
      <c r="S464">
        <v>63</v>
      </c>
      <c r="T464">
        <f>INDEX(Sheet1!C$2:'Sheet1'!C$569,MATCH($A464,Sheet1!$B$2:'Sheet1'!$B$569,0))</f>
        <v>2</v>
      </c>
      <c r="U464">
        <f>INDEX(Sheet1!D$2:'Sheet1'!D$569,MATCH($A464,Sheet1!$B$2:'Sheet1'!$B$569,0))</f>
        <v>18004347.5</v>
      </c>
      <c r="V464">
        <f>INDEX(Sheet2!C$2:'Sheet2'!C$569,MATCH($A464,Sheet2!$A$2:'Sheet2'!$A$531,0))</f>
        <v>28</v>
      </c>
      <c r="W464">
        <f>INDEX(Sheet2!G$2:'Sheet2'!G$569,MATCH($A464,Sheet2!$A$2:'Sheet2'!$A$531,0))</f>
        <v>27.9</v>
      </c>
      <c r="X464">
        <f>INDEX(Sheet2!M$2:'Sheet2'!M$569,MATCH($A464,Sheet2!$A$2:'Sheet2'!$A$531,0))</f>
        <v>0</v>
      </c>
      <c r="Y464">
        <f>ROUND(INDEX(Sheet2!Q$2:'Sheet2'!Q$569,MATCH($A464,Sheet2!$A$2:'Sheet2'!$A$531,0)),0)-1</f>
        <v>63</v>
      </c>
      <c r="Z464">
        <f>ROUND(INDEX(Sheet2!K$2:'Sheet2'!K$569,MATCH($A464,Sheet2!$A$2:'Sheet2'!$A$531,0)),0)</f>
        <v>53</v>
      </c>
      <c r="AA464">
        <f t="shared" si="147"/>
        <v>85</v>
      </c>
      <c r="AB464">
        <f>ROUND(INDEX(Sheet2!H$2:'Sheet2'!H$569,MATCH($A464,Sheet2!$A$2:'Sheet2'!$A$531,0)),0)</f>
        <v>11</v>
      </c>
      <c r="AC464">
        <f t="shared" si="148"/>
        <v>72</v>
      </c>
      <c r="AD464">
        <f t="shared" si="149"/>
        <v>79</v>
      </c>
      <c r="AE464">
        <f t="shared" si="150"/>
        <v>81</v>
      </c>
      <c r="AF464">
        <f t="shared" si="151"/>
        <v>-1</v>
      </c>
      <c r="AG464">
        <f t="shared" si="162"/>
        <v>5</v>
      </c>
      <c r="AH464">
        <f t="shared" si="152"/>
        <v>5</v>
      </c>
      <c r="AI464">
        <f t="shared" si="153"/>
        <v>5</v>
      </c>
      <c r="AJ464">
        <f t="shared" si="154"/>
        <v>85</v>
      </c>
      <c r="AK464">
        <f t="shared" si="155"/>
        <v>75</v>
      </c>
      <c r="AL464">
        <f t="shared" ca="1" si="156"/>
        <v>67.666666666666671</v>
      </c>
      <c r="AM464">
        <f t="shared" ca="1" si="157"/>
        <v>-12.333333333333329</v>
      </c>
      <c r="AN464">
        <f>ROUND(INDEX(Sheet2!T$2:'Sheet2'!T$569,MATCH($A464,Sheet2!$A$2:'Sheet2'!$A$531,0)),0)</f>
        <v>10</v>
      </c>
      <c r="AO464">
        <f t="shared" si="158"/>
        <v>85</v>
      </c>
      <c r="AP464">
        <f t="shared" si="159"/>
        <v>85</v>
      </c>
      <c r="AQ464">
        <f>INDEX(Sheet2!N$2:'Sheet2'!N$569,MATCH($A464,Sheet2!$A$2:'Sheet2'!$A$531,0))</f>
        <v>0</v>
      </c>
      <c r="AR464">
        <f t="shared" si="160"/>
        <v>0</v>
      </c>
      <c r="AS464">
        <f t="shared" si="163"/>
        <v>7</v>
      </c>
      <c r="AT464">
        <f t="shared" ca="1" si="161"/>
        <v>40</v>
      </c>
      <c r="AU464">
        <f t="shared" ca="1" si="164"/>
        <v>43</v>
      </c>
      <c r="AV464">
        <f t="shared" ca="1" si="165"/>
        <v>43</v>
      </c>
      <c r="AW464">
        <f t="shared" ca="1" si="166"/>
        <v>43</v>
      </c>
      <c r="AX464">
        <f t="shared" ca="1" si="167"/>
        <v>43</v>
      </c>
    </row>
    <row r="465" spans="1:50" x14ac:dyDescent="0.3">
      <c r="A465" t="s">
        <v>522</v>
      </c>
      <c r="B465">
        <v>1</v>
      </c>
      <c r="C465" t="s">
        <v>3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71</v>
      </c>
      <c r="P465">
        <v>71</v>
      </c>
      <c r="Q465">
        <v>71</v>
      </c>
      <c r="R465">
        <v>50</v>
      </c>
      <c r="S465">
        <v>71</v>
      </c>
      <c r="T465" t="e">
        <f>INDEX(Sheet1!C$2:'Sheet1'!C$569,MATCH($A465,Sheet1!$B$2:'Sheet1'!$B$569,0))</f>
        <v>#N/A</v>
      </c>
      <c r="U465" t="e">
        <f>INDEX(Sheet1!D$2:'Sheet1'!D$569,MATCH($A465,Sheet1!$B$2:'Sheet1'!$B$569,0))</f>
        <v>#N/A</v>
      </c>
      <c r="V465">
        <f>INDEX(Sheet2!C$2:'Sheet2'!C$569,MATCH($A465,Sheet2!$A$2:'Sheet2'!$A$531,0))</f>
        <v>19</v>
      </c>
      <c r="W465">
        <f>INDEX(Sheet2!G$2:'Sheet2'!G$569,MATCH($A465,Sheet2!$A$2:'Sheet2'!$A$531,0))</f>
        <v>14</v>
      </c>
      <c r="X465">
        <f>INDEX(Sheet2!M$2:'Sheet2'!M$569,MATCH($A465,Sheet2!$A$2:'Sheet2'!$A$531,0))</f>
        <v>1.3</v>
      </c>
      <c r="Y465">
        <f>ROUND(INDEX(Sheet2!Q$2:'Sheet2'!Q$569,MATCH($A465,Sheet2!$A$2:'Sheet2'!$A$531,0)),0)-1</f>
        <v>67</v>
      </c>
      <c r="Z465">
        <f>ROUND(INDEX(Sheet2!K$2:'Sheet2'!K$569,MATCH($A465,Sheet2!$A$2:'Sheet2'!$A$531,0)),0)</f>
        <v>42</v>
      </c>
      <c r="AA465">
        <f t="shared" si="147"/>
        <v>72</v>
      </c>
      <c r="AB465">
        <f>ROUND(INDEX(Sheet2!H$2:'Sheet2'!H$569,MATCH($A465,Sheet2!$A$2:'Sheet2'!$A$531,0)),0)</f>
        <v>5</v>
      </c>
      <c r="AC465">
        <f t="shared" si="148"/>
        <v>55</v>
      </c>
      <c r="AD465">
        <f t="shared" si="149"/>
        <v>66</v>
      </c>
      <c r="AE465">
        <f t="shared" si="150"/>
        <v>76</v>
      </c>
      <c r="AF465">
        <f t="shared" si="151"/>
        <v>-5</v>
      </c>
      <c r="AG465">
        <f t="shared" si="162"/>
        <v>1</v>
      </c>
      <c r="AH465">
        <f t="shared" si="152"/>
        <v>1</v>
      </c>
      <c r="AI465">
        <f t="shared" si="153"/>
        <v>1</v>
      </c>
      <c r="AJ465">
        <f t="shared" si="154"/>
        <v>72</v>
      </c>
      <c r="AK465">
        <f t="shared" si="155"/>
        <v>70</v>
      </c>
      <c r="AL465">
        <f t="shared" ca="1" si="156"/>
        <v>71</v>
      </c>
      <c r="AM465">
        <f t="shared" ca="1" si="157"/>
        <v>0</v>
      </c>
      <c r="AN465">
        <f>ROUND(INDEX(Sheet2!T$2:'Sheet2'!T$569,MATCH($A465,Sheet2!$A$2:'Sheet2'!$A$531,0)),0)</f>
        <v>3</v>
      </c>
      <c r="AO465">
        <f t="shared" si="158"/>
        <v>54</v>
      </c>
      <c r="AP465">
        <f t="shared" si="159"/>
        <v>54</v>
      </c>
      <c r="AQ465">
        <f>INDEX(Sheet2!N$2:'Sheet2'!N$569,MATCH($A465,Sheet2!$A$2:'Sheet2'!$A$531,0))</f>
        <v>31.9</v>
      </c>
      <c r="AR465">
        <f t="shared" si="160"/>
        <v>63.8</v>
      </c>
      <c r="AS465">
        <f t="shared" si="163"/>
        <v>70.8</v>
      </c>
      <c r="AT465">
        <f t="shared" ca="1" si="161"/>
        <v>71</v>
      </c>
      <c r="AU465">
        <f t="shared" ca="1" si="164"/>
        <v>71</v>
      </c>
      <c r="AV465">
        <f t="shared" ca="1" si="165"/>
        <v>71</v>
      </c>
      <c r="AW465">
        <f t="shared" ca="1" si="166"/>
        <v>71</v>
      </c>
      <c r="AX465">
        <f t="shared" ca="1" si="167"/>
        <v>71</v>
      </c>
    </row>
    <row r="466" spans="1:50" x14ac:dyDescent="0.3">
      <c r="A466" t="s">
        <v>383</v>
      </c>
      <c r="B466">
        <v>0</v>
      </c>
      <c r="C466" t="s">
        <v>3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67</v>
      </c>
      <c r="P466">
        <v>67</v>
      </c>
      <c r="Q466">
        <v>67</v>
      </c>
      <c r="R466">
        <v>49</v>
      </c>
      <c r="S466">
        <v>67</v>
      </c>
      <c r="T466" t="e">
        <f>INDEX(Sheet1!C$2:'Sheet1'!C$569,MATCH($A466,Sheet1!$B$2:'Sheet1'!$B$569,0))</f>
        <v>#N/A</v>
      </c>
      <c r="U466" t="e">
        <f>INDEX(Sheet1!D$2:'Sheet1'!D$569,MATCH($A466,Sheet1!$B$2:'Sheet1'!$B$569,0))</f>
        <v>#N/A</v>
      </c>
      <c r="V466">
        <f>INDEX(Sheet2!C$2:'Sheet2'!C$569,MATCH($A466,Sheet2!$A$2:'Sheet2'!$A$531,0))</f>
        <v>23</v>
      </c>
      <c r="W466">
        <f>INDEX(Sheet2!G$2:'Sheet2'!G$569,MATCH($A466,Sheet2!$A$2:'Sheet2'!$A$531,0))</f>
        <v>3.9</v>
      </c>
      <c r="X466">
        <f>INDEX(Sheet2!M$2:'Sheet2'!M$569,MATCH($A466,Sheet2!$A$2:'Sheet2'!$A$531,0))</f>
        <v>0.8</v>
      </c>
      <c r="Y466">
        <f>ROUND(INDEX(Sheet2!Q$2:'Sheet2'!Q$569,MATCH($A466,Sheet2!$A$2:'Sheet2'!$A$531,0)),0)-1</f>
        <v>-1</v>
      </c>
      <c r="Z466">
        <f>ROUND(INDEX(Sheet2!K$2:'Sheet2'!K$569,MATCH($A466,Sheet2!$A$2:'Sheet2'!$A$531,0)),0)</f>
        <v>50</v>
      </c>
      <c r="AA466">
        <f t="shared" si="147"/>
        <v>81</v>
      </c>
      <c r="AB466">
        <f>ROUND(INDEX(Sheet2!H$2:'Sheet2'!H$569,MATCH($A466,Sheet2!$A$2:'Sheet2'!$A$531,0)),0)</f>
        <v>3</v>
      </c>
      <c r="AC466">
        <f t="shared" si="148"/>
        <v>49</v>
      </c>
      <c r="AD466">
        <f t="shared" si="149"/>
        <v>66</v>
      </c>
      <c r="AE466">
        <f t="shared" si="150"/>
        <v>68</v>
      </c>
      <c r="AF466">
        <f t="shared" si="151"/>
        <v>-1</v>
      </c>
      <c r="AG466">
        <f t="shared" si="162"/>
        <v>5</v>
      </c>
      <c r="AH466">
        <f t="shared" si="152"/>
        <v>5</v>
      </c>
      <c r="AI466">
        <f t="shared" si="153"/>
        <v>5</v>
      </c>
      <c r="AJ466">
        <f t="shared" si="154"/>
        <v>72</v>
      </c>
      <c r="AK466">
        <f t="shared" si="155"/>
        <v>62</v>
      </c>
      <c r="AL466">
        <f t="shared" ca="1" si="156"/>
        <v>77.666666666666671</v>
      </c>
      <c r="AM466">
        <f t="shared" ca="1" si="157"/>
        <v>10.666666666666671</v>
      </c>
      <c r="AN466">
        <f>ROUND(INDEX(Sheet2!T$2:'Sheet2'!T$569,MATCH($A466,Sheet2!$A$2:'Sheet2'!$A$531,0)),0)</f>
        <v>1</v>
      </c>
      <c r="AO466">
        <f t="shared" si="158"/>
        <v>45</v>
      </c>
      <c r="AP466">
        <f t="shared" si="159"/>
        <v>45</v>
      </c>
      <c r="AQ466">
        <f>INDEX(Sheet2!N$2:'Sheet2'!N$569,MATCH($A466,Sheet2!$A$2:'Sheet2'!$A$531,0))</f>
        <v>66.7</v>
      </c>
      <c r="AR466">
        <f t="shared" si="160"/>
        <v>133.4</v>
      </c>
      <c r="AS466">
        <f t="shared" si="163"/>
        <v>140.4</v>
      </c>
      <c r="AT466">
        <f t="shared" ca="1" si="161"/>
        <v>67</v>
      </c>
      <c r="AU466">
        <f t="shared" ca="1" si="164"/>
        <v>140</v>
      </c>
      <c r="AV466">
        <f t="shared" ca="1" si="165"/>
        <v>99</v>
      </c>
      <c r="AW466">
        <f t="shared" ca="1" si="166"/>
        <v>99</v>
      </c>
      <c r="AX466">
        <f t="shared" ca="1" si="167"/>
        <v>99</v>
      </c>
    </row>
    <row r="467" spans="1:50" x14ac:dyDescent="0.3">
      <c r="A467" t="s">
        <v>425</v>
      </c>
      <c r="B467">
        <v>1</v>
      </c>
      <c r="C467" t="s">
        <v>3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72</v>
      </c>
      <c r="P467">
        <v>72</v>
      </c>
      <c r="Q467">
        <v>72</v>
      </c>
      <c r="R467">
        <v>50</v>
      </c>
      <c r="S467">
        <v>72</v>
      </c>
      <c r="T467">
        <f>INDEX(Sheet1!C$2:'Sheet1'!C$569,MATCH($A467,Sheet1!$B$2:'Sheet1'!$B$569,0))</f>
        <v>1</v>
      </c>
      <c r="U467">
        <f>INDEX(Sheet1!D$2:'Sheet1'!D$569,MATCH($A467,Sheet1!$B$2:'Sheet1'!$B$569,0))</f>
        <v>3258539</v>
      </c>
      <c r="V467">
        <f>INDEX(Sheet2!C$2:'Sheet2'!C$569,MATCH($A467,Sheet2!$A$2:'Sheet2'!$A$531,0))</f>
        <v>27</v>
      </c>
      <c r="W467">
        <f>INDEX(Sheet2!G$2:'Sheet2'!G$569,MATCH($A467,Sheet2!$A$2:'Sheet2'!$A$531,0))</f>
        <v>14.9</v>
      </c>
      <c r="X467">
        <f>INDEX(Sheet2!M$2:'Sheet2'!M$569,MATCH($A467,Sheet2!$A$2:'Sheet2'!$A$531,0))</f>
        <v>3.8</v>
      </c>
      <c r="Y467">
        <f>ROUND(INDEX(Sheet2!Q$2:'Sheet2'!Q$569,MATCH($A467,Sheet2!$A$2:'Sheet2'!$A$531,0)),0)-1</f>
        <v>77</v>
      </c>
      <c r="Z467">
        <f>ROUND(INDEX(Sheet2!K$2:'Sheet2'!K$569,MATCH($A467,Sheet2!$A$2:'Sheet2'!$A$531,0)),0)</f>
        <v>41</v>
      </c>
      <c r="AA467">
        <f t="shared" si="147"/>
        <v>71</v>
      </c>
      <c r="AB467">
        <f>ROUND(INDEX(Sheet2!H$2:'Sheet2'!H$569,MATCH($A467,Sheet2!$A$2:'Sheet2'!$A$531,0)),0)</f>
        <v>6</v>
      </c>
      <c r="AC467">
        <f t="shared" si="148"/>
        <v>58</v>
      </c>
      <c r="AD467">
        <f t="shared" si="149"/>
        <v>67</v>
      </c>
      <c r="AE467">
        <f t="shared" si="150"/>
        <v>77</v>
      </c>
      <c r="AF467">
        <f t="shared" si="151"/>
        <v>-5</v>
      </c>
      <c r="AG467">
        <f t="shared" si="162"/>
        <v>1</v>
      </c>
      <c r="AH467">
        <f t="shared" si="152"/>
        <v>1</v>
      </c>
      <c r="AI467">
        <f t="shared" si="153"/>
        <v>1</v>
      </c>
      <c r="AJ467">
        <f t="shared" si="154"/>
        <v>73</v>
      </c>
      <c r="AK467">
        <f t="shared" si="155"/>
        <v>71</v>
      </c>
      <c r="AL467">
        <f t="shared" ca="1" si="156"/>
        <v>75.666666666666671</v>
      </c>
      <c r="AM467">
        <f t="shared" ca="1" si="157"/>
        <v>3.6666666666666714</v>
      </c>
      <c r="AN467">
        <f>ROUND(INDEX(Sheet2!T$2:'Sheet2'!T$569,MATCH($A467,Sheet2!$A$2:'Sheet2'!$A$531,0)),0)</f>
        <v>1</v>
      </c>
      <c r="AO467">
        <f t="shared" si="158"/>
        <v>45</v>
      </c>
      <c r="AP467">
        <f t="shared" si="159"/>
        <v>45</v>
      </c>
      <c r="AQ467">
        <f>INDEX(Sheet2!N$2:'Sheet2'!N$569,MATCH($A467,Sheet2!$A$2:'Sheet2'!$A$531,0))</f>
        <v>38.1</v>
      </c>
      <c r="AR467">
        <f t="shared" si="160"/>
        <v>76.2</v>
      </c>
      <c r="AS467">
        <f t="shared" si="163"/>
        <v>83.2</v>
      </c>
      <c r="AT467">
        <f t="shared" ca="1" si="161"/>
        <v>72</v>
      </c>
      <c r="AU467">
        <f t="shared" ca="1" si="164"/>
        <v>83</v>
      </c>
      <c r="AV467">
        <f t="shared" ca="1" si="165"/>
        <v>83</v>
      </c>
      <c r="AW467">
        <f t="shared" ca="1" si="166"/>
        <v>83</v>
      </c>
      <c r="AX467">
        <f t="shared" ca="1" si="167"/>
        <v>83</v>
      </c>
    </row>
    <row r="468" spans="1:50" x14ac:dyDescent="0.3">
      <c r="A468" t="s">
        <v>453</v>
      </c>
      <c r="B468">
        <v>2</v>
      </c>
      <c r="C468" t="s">
        <v>3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72</v>
      </c>
      <c r="P468">
        <v>72</v>
      </c>
      <c r="Q468">
        <v>67</v>
      </c>
      <c r="R468">
        <v>65</v>
      </c>
      <c r="S468">
        <v>67</v>
      </c>
      <c r="T468">
        <f>INDEX(Sheet1!C$2:'Sheet1'!C$569,MATCH($A468,Sheet1!$B$2:'Sheet1'!$B$569,0))</f>
        <v>5</v>
      </c>
      <c r="U468">
        <f>INDEX(Sheet1!D$2:'Sheet1'!D$569,MATCH($A468,Sheet1!$B$2:'Sheet1'!$B$569,0))</f>
        <v>122741</v>
      </c>
      <c r="V468">
        <f>INDEX(Sheet2!C$2:'Sheet2'!C$569,MATCH($A468,Sheet2!$A$2:'Sheet2'!$A$531,0))</f>
        <v>24</v>
      </c>
      <c r="W468">
        <f>INDEX(Sheet2!G$2:'Sheet2'!G$569,MATCH($A468,Sheet2!$A$2:'Sheet2'!$A$531,0))</f>
        <v>14.9</v>
      </c>
      <c r="X468">
        <f>INDEX(Sheet2!M$2:'Sheet2'!M$569,MATCH($A468,Sheet2!$A$2:'Sheet2'!$A$531,0))</f>
        <v>2.1</v>
      </c>
      <c r="Y468">
        <f>ROUND(INDEX(Sheet2!Q$2:'Sheet2'!Q$569,MATCH($A468,Sheet2!$A$2:'Sheet2'!$A$531,0)),0)-1</f>
        <v>59</v>
      </c>
      <c r="Z468">
        <f>ROUND(INDEX(Sheet2!K$2:'Sheet2'!K$569,MATCH($A468,Sheet2!$A$2:'Sheet2'!$A$531,0)),0)</f>
        <v>45</v>
      </c>
      <c r="AA468">
        <f t="shared" si="147"/>
        <v>75</v>
      </c>
      <c r="AB468">
        <f>ROUND(INDEX(Sheet2!H$2:'Sheet2'!H$569,MATCH($A468,Sheet2!$A$2:'Sheet2'!$A$531,0)),0)</f>
        <v>5</v>
      </c>
      <c r="AC468">
        <f t="shared" si="148"/>
        <v>55</v>
      </c>
      <c r="AD468">
        <f t="shared" si="149"/>
        <v>67</v>
      </c>
      <c r="AE468">
        <f t="shared" si="150"/>
        <v>77</v>
      </c>
      <c r="AF468">
        <f t="shared" si="151"/>
        <v>-5</v>
      </c>
      <c r="AG468">
        <f t="shared" si="162"/>
        <v>1</v>
      </c>
      <c r="AH468">
        <f t="shared" si="152"/>
        <v>1</v>
      </c>
      <c r="AI468">
        <f t="shared" si="153"/>
        <v>1</v>
      </c>
      <c r="AJ468">
        <f t="shared" si="154"/>
        <v>73</v>
      </c>
      <c r="AK468">
        <f t="shared" si="155"/>
        <v>71</v>
      </c>
      <c r="AL468">
        <f t="shared" ca="1" si="156"/>
        <v>71.666666666666671</v>
      </c>
      <c r="AM468">
        <f t="shared" ca="1" si="157"/>
        <v>-0.3333333333333286</v>
      </c>
      <c r="AN468">
        <f>ROUND(INDEX(Sheet2!T$2:'Sheet2'!T$569,MATCH($A468,Sheet2!$A$2:'Sheet2'!$A$531,0)),0)</f>
        <v>3</v>
      </c>
      <c r="AO468">
        <f t="shared" si="158"/>
        <v>54</v>
      </c>
      <c r="AP468">
        <f t="shared" si="159"/>
        <v>54</v>
      </c>
      <c r="AQ468">
        <f>INDEX(Sheet2!N$2:'Sheet2'!N$569,MATCH($A468,Sheet2!$A$2:'Sheet2'!$A$531,0))</f>
        <v>31.8</v>
      </c>
      <c r="AR468">
        <f t="shared" si="160"/>
        <v>63.6</v>
      </c>
      <c r="AS468">
        <f t="shared" si="163"/>
        <v>70.599999999999994</v>
      </c>
      <c r="AT468">
        <f t="shared" ca="1" si="161"/>
        <v>67</v>
      </c>
      <c r="AU468">
        <f t="shared" ca="1" si="164"/>
        <v>71</v>
      </c>
      <c r="AV468">
        <f t="shared" ca="1" si="165"/>
        <v>71</v>
      </c>
      <c r="AW468">
        <f t="shared" ca="1" si="166"/>
        <v>71</v>
      </c>
      <c r="AX468">
        <f t="shared" ca="1" si="167"/>
        <v>71</v>
      </c>
    </row>
    <row r="469" spans="1:50" x14ac:dyDescent="0.3">
      <c r="A469" t="s">
        <v>487</v>
      </c>
      <c r="B469">
        <v>3</v>
      </c>
      <c r="C469" t="s">
        <v>3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72</v>
      </c>
      <c r="P469">
        <v>72</v>
      </c>
      <c r="Q469">
        <v>58</v>
      </c>
      <c r="R469">
        <v>81</v>
      </c>
      <c r="S469">
        <v>61</v>
      </c>
      <c r="T469" t="e">
        <f>INDEX(Sheet1!C$2:'Sheet1'!C$569,MATCH($A469,Sheet1!$B$2:'Sheet1'!$B$569,0))</f>
        <v>#N/A</v>
      </c>
      <c r="U469" t="e">
        <f>INDEX(Sheet1!D$2:'Sheet1'!D$569,MATCH($A469,Sheet1!$B$2:'Sheet1'!$B$569,0))</f>
        <v>#N/A</v>
      </c>
      <c r="V469">
        <f>INDEX(Sheet2!C$2:'Sheet2'!C$569,MATCH($A469,Sheet2!$A$2:'Sheet2'!$A$531,0))</f>
        <v>25</v>
      </c>
      <c r="W469">
        <f>INDEX(Sheet2!G$2:'Sheet2'!G$569,MATCH($A469,Sheet2!$A$2:'Sheet2'!$A$531,0))</f>
        <v>3.6</v>
      </c>
      <c r="X469">
        <f>INDEX(Sheet2!M$2:'Sheet2'!M$569,MATCH($A469,Sheet2!$A$2:'Sheet2'!$A$531,0))</f>
        <v>0.5</v>
      </c>
      <c r="Y469">
        <f>ROUND(INDEX(Sheet2!Q$2:'Sheet2'!Q$569,MATCH($A469,Sheet2!$A$2:'Sheet2'!$A$531,0)),0)-1</f>
        <v>99</v>
      </c>
      <c r="Z469">
        <f>ROUND(INDEX(Sheet2!K$2:'Sheet2'!K$569,MATCH($A469,Sheet2!$A$2:'Sheet2'!$A$531,0)),0)</f>
        <v>30</v>
      </c>
      <c r="AA469">
        <f t="shared" si="147"/>
        <v>58</v>
      </c>
      <c r="AB469">
        <f>ROUND(INDEX(Sheet2!H$2:'Sheet2'!H$569,MATCH($A469,Sheet2!$A$2:'Sheet2'!$A$531,0)),0)</f>
        <v>1</v>
      </c>
      <c r="AC469">
        <f t="shared" si="148"/>
        <v>43</v>
      </c>
      <c r="AD469">
        <f t="shared" si="149"/>
        <v>58</v>
      </c>
      <c r="AE469">
        <f t="shared" si="150"/>
        <v>86</v>
      </c>
      <c r="AF469">
        <f t="shared" si="151"/>
        <v>-14</v>
      </c>
      <c r="AG469">
        <f t="shared" si="162"/>
        <v>-8</v>
      </c>
      <c r="AH469">
        <f t="shared" si="152"/>
        <v>-8</v>
      </c>
      <c r="AI469">
        <f t="shared" si="153"/>
        <v>-8</v>
      </c>
      <c r="AJ469">
        <f t="shared" si="154"/>
        <v>64</v>
      </c>
      <c r="AK469">
        <f t="shared" si="155"/>
        <v>80</v>
      </c>
      <c r="AL469">
        <f t="shared" ca="1" si="156"/>
        <v>63</v>
      </c>
      <c r="AM469">
        <f t="shared" ca="1" si="157"/>
        <v>-9</v>
      </c>
      <c r="AN469">
        <f>ROUND(INDEX(Sheet2!T$2:'Sheet2'!T$569,MATCH($A469,Sheet2!$A$2:'Sheet2'!$A$531,0)),0)</f>
        <v>1</v>
      </c>
      <c r="AO469">
        <f t="shared" si="158"/>
        <v>45</v>
      </c>
      <c r="AP469">
        <f t="shared" si="159"/>
        <v>45</v>
      </c>
      <c r="AQ469">
        <f>INDEX(Sheet2!N$2:'Sheet2'!N$569,MATCH($A469,Sheet2!$A$2:'Sheet2'!$A$531,0))</f>
        <v>20</v>
      </c>
      <c r="AR469">
        <f t="shared" si="160"/>
        <v>40</v>
      </c>
      <c r="AS469">
        <f t="shared" si="163"/>
        <v>47</v>
      </c>
      <c r="AT469">
        <f t="shared" ca="1" si="161"/>
        <v>47</v>
      </c>
      <c r="AU469">
        <f t="shared" ca="1" si="164"/>
        <v>45</v>
      </c>
      <c r="AV469">
        <f t="shared" ca="1" si="165"/>
        <v>45</v>
      </c>
      <c r="AW469">
        <f t="shared" ca="1" si="166"/>
        <v>45</v>
      </c>
      <c r="AX469">
        <f t="shared" ca="1" si="167"/>
        <v>45</v>
      </c>
    </row>
    <row r="470" spans="1:50" x14ac:dyDescent="0.3">
      <c r="A470" t="s">
        <v>268</v>
      </c>
      <c r="B470">
        <v>1</v>
      </c>
      <c r="C470" t="s">
        <v>3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68</v>
      </c>
      <c r="P470">
        <v>68</v>
      </c>
      <c r="Q470">
        <v>68</v>
      </c>
      <c r="R470">
        <v>49</v>
      </c>
      <c r="S470">
        <v>68</v>
      </c>
      <c r="T470">
        <f>INDEX(Sheet1!C$2:'Sheet1'!C$569,MATCH($A470,Sheet1!$B$2:'Sheet1'!$B$569,0))</f>
        <v>1</v>
      </c>
      <c r="U470">
        <f>INDEX(Sheet1!D$2:'Sheet1'!D$569,MATCH($A470,Sheet1!$B$2:'Sheet1'!$B$569,0))</f>
        <v>1378242</v>
      </c>
      <c r="V470">
        <f>INDEX(Sheet2!C$2:'Sheet2'!C$569,MATCH($A470,Sheet2!$A$2:'Sheet2'!$A$531,0))</f>
        <v>23</v>
      </c>
      <c r="W470">
        <f>INDEX(Sheet2!G$2:'Sheet2'!G$569,MATCH($A470,Sheet2!$A$2:'Sheet2'!$A$531,0))</f>
        <v>14.5</v>
      </c>
      <c r="X470">
        <f>INDEX(Sheet2!M$2:'Sheet2'!M$569,MATCH($A470,Sheet2!$A$2:'Sheet2'!$A$531,0))</f>
        <v>2.8</v>
      </c>
      <c r="Y470">
        <f>ROUND(INDEX(Sheet2!Q$2:'Sheet2'!Q$569,MATCH($A470,Sheet2!$A$2:'Sheet2'!$A$531,0)),0)-1</f>
        <v>61</v>
      </c>
      <c r="Z470">
        <f>ROUND(INDEX(Sheet2!K$2:'Sheet2'!K$569,MATCH($A470,Sheet2!$A$2:'Sheet2'!$A$531,0)),0)</f>
        <v>41</v>
      </c>
      <c r="AA470">
        <f t="shared" si="147"/>
        <v>71</v>
      </c>
      <c r="AB470">
        <f>ROUND(INDEX(Sheet2!H$2:'Sheet2'!H$569,MATCH($A470,Sheet2!$A$2:'Sheet2'!$A$531,0)),0)</f>
        <v>6</v>
      </c>
      <c r="AC470">
        <f t="shared" si="148"/>
        <v>58</v>
      </c>
      <c r="AD470">
        <f t="shared" si="149"/>
        <v>66</v>
      </c>
      <c r="AE470">
        <f t="shared" si="150"/>
        <v>70</v>
      </c>
      <c r="AF470">
        <f t="shared" si="151"/>
        <v>-2</v>
      </c>
      <c r="AG470">
        <f t="shared" si="162"/>
        <v>4</v>
      </c>
      <c r="AH470">
        <f t="shared" si="152"/>
        <v>4</v>
      </c>
      <c r="AI470">
        <f t="shared" si="153"/>
        <v>4</v>
      </c>
      <c r="AJ470">
        <f t="shared" si="154"/>
        <v>72</v>
      </c>
      <c r="AK470">
        <f t="shared" si="155"/>
        <v>64</v>
      </c>
      <c r="AL470">
        <f t="shared" ca="1" si="156"/>
        <v>70</v>
      </c>
      <c r="AM470">
        <f t="shared" ca="1" si="157"/>
        <v>2</v>
      </c>
      <c r="AN470">
        <f>ROUND(INDEX(Sheet2!T$2:'Sheet2'!T$569,MATCH($A470,Sheet2!$A$2:'Sheet2'!$A$531,0)),0)</f>
        <v>2</v>
      </c>
      <c r="AO470">
        <f t="shared" si="158"/>
        <v>49</v>
      </c>
      <c r="AP470">
        <f t="shared" si="159"/>
        <v>49</v>
      </c>
      <c r="AQ470">
        <f>INDEX(Sheet2!N$2:'Sheet2'!N$569,MATCH($A470,Sheet2!$A$2:'Sheet2'!$A$531,0))</f>
        <v>33.299999999999997</v>
      </c>
      <c r="AR470">
        <f t="shared" si="160"/>
        <v>66.599999999999994</v>
      </c>
      <c r="AS470">
        <f t="shared" si="163"/>
        <v>73.599999999999994</v>
      </c>
      <c r="AT470">
        <f t="shared" ca="1" si="161"/>
        <v>68</v>
      </c>
      <c r="AU470">
        <f t="shared" ca="1" si="164"/>
        <v>74</v>
      </c>
      <c r="AV470">
        <f t="shared" ca="1" si="165"/>
        <v>74</v>
      </c>
      <c r="AW470">
        <f t="shared" ca="1" si="166"/>
        <v>74</v>
      </c>
      <c r="AX470">
        <f t="shared" ca="1" si="167"/>
        <v>74</v>
      </c>
    </row>
    <row r="471" spans="1:50" x14ac:dyDescent="0.3">
      <c r="A471" t="s">
        <v>427</v>
      </c>
      <c r="B471">
        <v>1</v>
      </c>
      <c r="C471" t="s">
        <v>3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75</v>
      </c>
      <c r="P471">
        <v>75</v>
      </c>
      <c r="Q471">
        <v>75</v>
      </c>
      <c r="R471">
        <v>51</v>
      </c>
      <c r="S471">
        <v>75</v>
      </c>
      <c r="T471">
        <f>INDEX(Sheet1!C$2:'Sheet1'!C$569,MATCH($A471,Sheet1!$B$2:'Sheet1'!$B$569,0))</f>
        <v>2</v>
      </c>
      <c r="U471">
        <f>INDEX(Sheet1!D$2:'Sheet1'!D$569,MATCH($A471,Sheet1!$B$2:'Sheet1'!$B$569,0))</f>
        <v>9622685</v>
      </c>
      <c r="V471">
        <f>INDEX(Sheet2!C$2:'Sheet2'!C$569,MATCH($A471,Sheet2!$A$2:'Sheet2'!$A$531,0))</f>
        <v>26</v>
      </c>
      <c r="W471">
        <f>INDEX(Sheet2!G$2:'Sheet2'!G$569,MATCH($A471,Sheet2!$A$2:'Sheet2'!$A$531,0))</f>
        <v>26.8</v>
      </c>
      <c r="X471">
        <f>INDEX(Sheet2!M$2:'Sheet2'!M$569,MATCH($A471,Sheet2!$A$2:'Sheet2'!$A$531,0))</f>
        <v>4.5999999999999996</v>
      </c>
      <c r="Y471">
        <f>ROUND(INDEX(Sheet2!Q$2:'Sheet2'!Q$569,MATCH($A471,Sheet2!$A$2:'Sheet2'!$A$531,0)),0)-1</f>
        <v>74</v>
      </c>
      <c r="Z471">
        <f>ROUND(INDEX(Sheet2!K$2:'Sheet2'!K$569,MATCH($A471,Sheet2!$A$2:'Sheet2'!$A$531,0)),0)</f>
        <v>41</v>
      </c>
      <c r="AA471">
        <f t="shared" si="147"/>
        <v>71</v>
      </c>
      <c r="AB471">
        <f>ROUND(INDEX(Sheet2!H$2:'Sheet2'!H$569,MATCH($A471,Sheet2!$A$2:'Sheet2'!$A$531,0)),0)</f>
        <v>11</v>
      </c>
      <c r="AC471">
        <f t="shared" si="148"/>
        <v>72</v>
      </c>
      <c r="AD471">
        <f t="shared" si="149"/>
        <v>73</v>
      </c>
      <c r="AE471">
        <f t="shared" si="150"/>
        <v>77</v>
      </c>
      <c r="AF471">
        <f t="shared" si="151"/>
        <v>-2</v>
      </c>
      <c r="AG471">
        <f t="shared" si="162"/>
        <v>4</v>
      </c>
      <c r="AH471">
        <f t="shared" si="152"/>
        <v>4</v>
      </c>
      <c r="AI471">
        <f t="shared" si="153"/>
        <v>4</v>
      </c>
      <c r="AJ471">
        <f t="shared" si="154"/>
        <v>79</v>
      </c>
      <c r="AK471">
        <f t="shared" si="155"/>
        <v>71</v>
      </c>
      <c r="AL471">
        <f t="shared" ca="1" si="156"/>
        <v>75.333333333333329</v>
      </c>
      <c r="AM471">
        <f t="shared" ca="1" si="157"/>
        <v>0.3333333333333286</v>
      </c>
      <c r="AN471">
        <f>ROUND(INDEX(Sheet2!T$2:'Sheet2'!T$569,MATCH($A471,Sheet2!$A$2:'Sheet2'!$A$531,0)),0)</f>
        <v>3</v>
      </c>
      <c r="AO471">
        <f t="shared" si="158"/>
        <v>54</v>
      </c>
      <c r="AP471">
        <f t="shared" si="159"/>
        <v>54</v>
      </c>
      <c r="AQ471">
        <f>INDEX(Sheet2!N$2:'Sheet2'!N$569,MATCH($A471,Sheet2!$A$2:'Sheet2'!$A$531,0))</f>
        <v>34.6</v>
      </c>
      <c r="AR471">
        <f t="shared" si="160"/>
        <v>69.2</v>
      </c>
      <c r="AS471">
        <f t="shared" si="163"/>
        <v>76.2</v>
      </c>
      <c r="AT471">
        <f t="shared" ca="1" si="161"/>
        <v>75</v>
      </c>
      <c r="AU471">
        <f t="shared" ca="1" si="164"/>
        <v>76</v>
      </c>
      <c r="AV471">
        <f t="shared" ca="1" si="165"/>
        <v>76</v>
      </c>
      <c r="AW471">
        <f t="shared" ca="1" si="166"/>
        <v>76</v>
      </c>
      <c r="AX471">
        <f t="shared" ca="1" si="167"/>
        <v>76</v>
      </c>
    </row>
    <row r="472" spans="1:50" x14ac:dyDescent="0.3">
      <c r="A472" t="s">
        <v>142</v>
      </c>
      <c r="B472">
        <v>3</v>
      </c>
      <c r="C472" t="s">
        <v>3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70</v>
      </c>
      <c r="P472">
        <v>70</v>
      </c>
      <c r="Q472">
        <v>57</v>
      </c>
      <c r="R472">
        <v>80</v>
      </c>
      <c r="S472">
        <v>60</v>
      </c>
      <c r="T472">
        <f>INDEX(Sheet1!C$2:'Sheet1'!C$569,MATCH($A472,Sheet1!$B$2:'Sheet1'!$B$569,0))</f>
        <v>1</v>
      </c>
      <c r="U472">
        <f>INDEX(Sheet1!D$2:'Sheet1'!D$569,MATCH($A472,Sheet1!$B$2:'Sheet1'!$B$569,0))</f>
        <v>1874640</v>
      </c>
      <c r="V472">
        <f>INDEX(Sheet2!C$2:'Sheet2'!C$569,MATCH($A472,Sheet2!$A$2:'Sheet2'!$A$531,0))</f>
        <v>23</v>
      </c>
      <c r="W472">
        <f>INDEX(Sheet2!G$2:'Sheet2'!G$569,MATCH($A472,Sheet2!$A$2:'Sheet2'!$A$531,0))</f>
        <v>3.7</v>
      </c>
      <c r="X472">
        <f>INDEX(Sheet2!M$2:'Sheet2'!M$569,MATCH($A472,Sheet2!$A$2:'Sheet2'!$A$531,0))</f>
        <v>0.4</v>
      </c>
      <c r="Y472">
        <f>ROUND(INDEX(Sheet2!Q$2:'Sheet2'!Q$569,MATCH($A472,Sheet2!$A$2:'Sheet2'!$A$531,0)),0)-1</f>
        <v>32</v>
      </c>
      <c r="Z472">
        <f>ROUND(INDEX(Sheet2!K$2:'Sheet2'!K$569,MATCH($A472,Sheet2!$A$2:'Sheet2'!$A$531,0)),0)</f>
        <v>50</v>
      </c>
      <c r="AA472">
        <f t="shared" si="147"/>
        <v>81</v>
      </c>
      <c r="AB472">
        <f>ROUND(INDEX(Sheet2!H$2:'Sheet2'!H$569,MATCH($A472,Sheet2!$A$2:'Sheet2'!$A$531,0)),0)</f>
        <v>1</v>
      </c>
      <c r="AC472">
        <f t="shared" si="148"/>
        <v>43</v>
      </c>
      <c r="AD472">
        <f t="shared" si="149"/>
        <v>65</v>
      </c>
      <c r="AE472">
        <f t="shared" si="150"/>
        <v>75</v>
      </c>
      <c r="AF472">
        <f t="shared" si="151"/>
        <v>-5</v>
      </c>
      <c r="AG472">
        <f t="shared" si="162"/>
        <v>1</v>
      </c>
      <c r="AH472">
        <f t="shared" si="152"/>
        <v>1</v>
      </c>
      <c r="AI472">
        <f t="shared" si="153"/>
        <v>1</v>
      </c>
      <c r="AJ472">
        <f t="shared" si="154"/>
        <v>71</v>
      </c>
      <c r="AK472">
        <f t="shared" si="155"/>
        <v>69</v>
      </c>
      <c r="AL472">
        <f t="shared" ca="1" si="156"/>
        <v>62</v>
      </c>
      <c r="AM472">
        <f t="shared" ca="1" si="157"/>
        <v>-8</v>
      </c>
      <c r="AN472">
        <f>ROUND(INDEX(Sheet2!T$2:'Sheet2'!T$569,MATCH($A472,Sheet2!$A$2:'Sheet2'!$A$531,0)),0)</f>
        <v>1</v>
      </c>
      <c r="AO472">
        <f t="shared" si="158"/>
        <v>45</v>
      </c>
      <c r="AP472">
        <f t="shared" si="159"/>
        <v>45</v>
      </c>
      <c r="AQ472">
        <f>INDEX(Sheet2!N$2:'Sheet2'!N$569,MATCH($A472,Sheet2!$A$2:'Sheet2'!$A$531,0))</f>
        <v>40</v>
      </c>
      <c r="AR472">
        <f t="shared" si="160"/>
        <v>80</v>
      </c>
      <c r="AS472">
        <f t="shared" si="163"/>
        <v>87</v>
      </c>
      <c r="AT472">
        <f t="shared" ca="1" si="161"/>
        <v>49</v>
      </c>
      <c r="AU472">
        <f t="shared" ca="1" si="164"/>
        <v>46</v>
      </c>
      <c r="AV472">
        <f t="shared" ca="1" si="165"/>
        <v>46</v>
      </c>
      <c r="AW472">
        <f t="shared" ca="1" si="166"/>
        <v>46</v>
      </c>
      <c r="AX472">
        <f t="shared" ca="1" si="167"/>
        <v>46</v>
      </c>
    </row>
    <row r="473" spans="1:50" x14ac:dyDescent="0.3">
      <c r="A473" t="s">
        <v>226</v>
      </c>
      <c r="B473">
        <v>1</v>
      </c>
      <c r="C473" t="s">
        <v>3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77</v>
      </c>
      <c r="P473">
        <v>77</v>
      </c>
      <c r="Q473">
        <v>77</v>
      </c>
      <c r="R473">
        <v>52</v>
      </c>
      <c r="S473">
        <v>77</v>
      </c>
      <c r="T473">
        <f>INDEX(Sheet1!C$2:'Sheet1'!C$569,MATCH($A473,Sheet1!$B$2:'Sheet1'!$B$569,0))</f>
        <v>1</v>
      </c>
      <c r="U473">
        <f>INDEX(Sheet1!D$2:'Sheet1'!D$569,MATCH($A473,Sheet1!$B$2:'Sheet1'!$B$569,0))</f>
        <v>12400000</v>
      </c>
      <c r="V473">
        <f>INDEX(Sheet2!C$2:'Sheet2'!C$569,MATCH($A473,Sheet2!$A$2:'Sheet2'!$A$531,0))</f>
        <v>29</v>
      </c>
      <c r="W473">
        <f>INDEX(Sheet2!G$2:'Sheet2'!G$569,MATCH($A473,Sheet2!$A$2:'Sheet2'!$A$531,0))</f>
        <v>20.3</v>
      </c>
      <c r="X473">
        <f>INDEX(Sheet2!M$2:'Sheet2'!M$569,MATCH($A473,Sheet2!$A$2:'Sheet2'!$A$531,0))</f>
        <v>3.1</v>
      </c>
      <c r="Y473">
        <f>ROUND(INDEX(Sheet2!Q$2:'Sheet2'!Q$569,MATCH($A473,Sheet2!$A$2:'Sheet2'!$A$531,0)),0)-1</f>
        <v>71</v>
      </c>
      <c r="Z473">
        <f>ROUND(INDEX(Sheet2!K$2:'Sheet2'!K$569,MATCH($A473,Sheet2!$A$2:'Sheet2'!$A$531,0)),0)</f>
        <v>39</v>
      </c>
      <c r="AA473">
        <f t="shared" si="147"/>
        <v>68</v>
      </c>
      <c r="AB473">
        <f>ROUND(INDEX(Sheet2!H$2:'Sheet2'!H$569,MATCH($A473,Sheet2!$A$2:'Sheet2'!$A$531,0)),0)</f>
        <v>10</v>
      </c>
      <c r="AC473">
        <f t="shared" si="148"/>
        <v>70</v>
      </c>
      <c r="AD473">
        <f t="shared" si="149"/>
        <v>72</v>
      </c>
      <c r="AE473">
        <f t="shared" si="150"/>
        <v>82</v>
      </c>
      <c r="AF473">
        <f t="shared" si="151"/>
        <v>-5</v>
      </c>
      <c r="AG473">
        <f t="shared" si="162"/>
        <v>1</v>
      </c>
      <c r="AH473">
        <f t="shared" si="152"/>
        <v>1</v>
      </c>
      <c r="AI473">
        <f t="shared" si="153"/>
        <v>1</v>
      </c>
      <c r="AJ473">
        <f t="shared" si="154"/>
        <v>78</v>
      </c>
      <c r="AK473">
        <f t="shared" si="155"/>
        <v>76</v>
      </c>
      <c r="AL473">
        <f t="shared" ca="1" si="156"/>
        <v>77.333333333333329</v>
      </c>
      <c r="AM473">
        <f t="shared" ca="1" si="157"/>
        <v>0.3333333333333286</v>
      </c>
      <c r="AN473">
        <f>ROUND(INDEX(Sheet2!T$2:'Sheet2'!T$569,MATCH($A473,Sheet2!$A$2:'Sheet2'!$A$531,0)),0)</f>
        <v>3</v>
      </c>
      <c r="AO473">
        <f t="shared" si="158"/>
        <v>54</v>
      </c>
      <c r="AP473">
        <f t="shared" si="159"/>
        <v>54</v>
      </c>
      <c r="AQ473">
        <f>INDEX(Sheet2!N$2:'Sheet2'!N$569,MATCH($A473,Sheet2!$A$2:'Sheet2'!$A$531,0))</f>
        <v>35.6</v>
      </c>
      <c r="AR473">
        <f t="shared" si="160"/>
        <v>71.2</v>
      </c>
      <c r="AS473">
        <f t="shared" si="163"/>
        <v>78.2</v>
      </c>
      <c r="AT473">
        <f t="shared" ca="1" si="161"/>
        <v>77</v>
      </c>
      <c r="AU473">
        <f t="shared" ca="1" si="164"/>
        <v>78</v>
      </c>
      <c r="AV473">
        <f t="shared" ca="1" si="165"/>
        <v>78</v>
      </c>
      <c r="AW473">
        <f t="shared" ca="1" si="166"/>
        <v>78</v>
      </c>
      <c r="AX473">
        <f t="shared" ca="1" si="167"/>
        <v>78</v>
      </c>
    </row>
    <row r="474" spans="1:50" x14ac:dyDescent="0.3">
      <c r="A474" t="s">
        <v>232</v>
      </c>
      <c r="B474">
        <v>1</v>
      </c>
      <c r="C474" t="s">
        <v>3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69</v>
      </c>
      <c r="P474">
        <v>69</v>
      </c>
      <c r="Q474">
        <v>69</v>
      </c>
      <c r="R474">
        <v>49</v>
      </c>
      <c r="S474">
        <v>69</v>
      </c>
      <c r="T474">
        <f>INDEX(Sheet1!C$2:'Sheet1'!C$569,MATCH($A474,Sheet1!$B$2:'Sheet1'!$B$569,0))</f>
        <v>2</v>
      </c>
      <c r="U474">
        <f>INDEX(Sheet1!D$2:'Sheet1'!D$569,MATCH($A474,Sheet1!$B$2:'Sheet1'!$B$569,0))</f>
        <v>674691.5</v>
      </c>
      <c r="V474">
        <f>INDEX(Sheet2!C$2:'Sheet2'!C$569,MATCH($A474,Sheet2!$A$2:'Sheet2'!$A$531,0))</f>
        <v>24</v>
      </c>
      <c r="W474">
        <f>INDEX(Sheet2!G$2:'Sheet2'!G$569,MATCH($A474,Sheet2!$A$2:'Sheet2'!$A$531,0))</f>
        <v>10.1</v>
      </c>
      <c r="X474">
        <f>INDEX(Sheet2!M$2:'Sheet2'!M$569,MATCH($A474,Sheet2!$A$2:'Sheet2'!$A$531,0))</f>
        <v>0.3</v>
      </c>
      <c r="Y474">
        <f>ROUND(INDEX(Sheet2!Q$2:'Sheet2'!Q$569,MATCH($A474,Sheet2!$A$2:'Sheet2'!$A$531,0)),0)-1</f>
        <v>52</v>
      </c>
      <c r="Z474">
        <f>ROUND(INDEX(Sheet2!K$2:'Sheet2'!K$569,MATCH($A474,Sheet2!$A$2:'Sheet2'!$A$531,0)),0)</f>
        <v>42</v>
      </c>
      <c r="AA474">
        <f t="shared" si="147"/>
        <v>72</v>
      </c>
      <c r="AB474">
        <f>ROUND(INDEX(Sheet2!H$2:'Sheet2'!H$569,MATCH($A474,Sheet2!$A$2:'Sheet2'!$A$531,0)),0)</f>
        <v>4</v>
      </c>
      <c r="AC474">
        <f t="shared" si="148"/>
        <v>52</v>
      </c>
      <c r="AD474">
        <f t="shared" si="149"/>
        <v>64</v>
      </c>
      <c r="AE474">
        <f t="shared" si="150"/>
        <v>74</v>
      </c>
      <c r="AF474">
        <f t="shared" si="151"/>
        <v>-5</v>
      </c>
      <c r="AG474">
        <f t="shared" si="162"/>
        <v>1</v>
      </c>
      <c r="AH474">
        <f t="shared" si="152"/>
        <v>1</v>
      </c>
      <c r="AI474">
        <f t="shared" si="153"/>
        <v>1</v>
      </c>
      <c r="AJ474">
        <f t="shared" si="154"/>
        <v>70</v>
      </c>
      <c r="AK474">
        <f t="shared" si="155"/>
        <v>68</v>
      </c>
      <c r="AL474">
        <f t="shared" ca="1" si="156"/>
        <v>62</v>
      </c>
      <c r="AM474">
        <f t="shared" ca="1" si="157"/>
        <v>-7</v>
      </c>
      <c r="AN474">
        <f>ROUND(INDEX(Sheet2!T$2:'Sheet2'!T$569,MATCH($A474,Sheet2!$A$2:'Sheet2'!$A$531,0)),0)</f>
        <v>2</v>
      </c>
      <c r="AO474">
        <f t="shared" si="158"/>
        <v>49</v>
      </c>
      <c r="AP474">
        <f t="shared" si="159"/>
        <v>49</v>
      </c>
      <c r="AQ474">
        <f>INDEX(Sheet2!N$2:'Sheet2'!N$569,MATCH($A474,Sheet2!$A$2:'Sheet2'!$A$531,0))</f>
        <v>21.1</v>
      </c>
      <c r="AR474">
        <f t="shared" si="160"/>
        <v>42.2</v>
      </c>
      <c r="AS474">
        <f t="shared" si="163"/>
        <v>49.2</v>
      </c>
      <c r="AT474">
        <f t="shared" ca="1" si="161"/>
        <v>49</v>
      </c>
      <c r="AU474">
        <f t="shared" ca="1" si="164"/>
        <v>48</v>
      </c>
      <c r="AV474">
        <f t="shared" ca="1" si="165"/>
        <v>48</v>
      </c>
      <c r="AW474">
        <f t="shared" ca="1" si="166"/>
        <v>48</v>
      </c>
      <c r="AX474">
        <f t="shared" ca="1" si="167"/>
        <v>48</v>
      </c>
    </row>
    <row r="475" spans="1:50" x14ac:dyDescent="0.3">
      <c r="A475" t="s">
        <v>259</v>
      </c>
      <c r="B475">
        <v>4</v>
      </c>
      <c r="C475" t="s">
        <v>3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74</v>
      </c>
      <c r="P475">
        <v>74</v>
      </c>
      <c r="Q475">
        <v>57</v>
      </c>
      <c r="R475">
        <v>86</v>
      </c>
      <c r="S475">
        <v>60</v>
      </c>
      <c r="T475">
        <f>INDEX(Sheet1!C$2:'Sheet1'!C$569,MATCH($A475,Sheet1!$B$2:'Sheet1'!$B$569,0))</f>
        <v>1</v>
      </c>
      <c r="U475">
        <f>INDEX(Sheet1!D$2:'Sheet1'!D$569,MATCH($A475,Sheet1!$B$2:'Sheet1'!$B$569,0))</f>
        <v>13585000</v>
      </c>
      <c r="V475">
        <f>INDEX(Sheet2!C$2:'Sheet2'!C$569,MATCH($A475,Sheet2!$A$2:'Sheet2'!$A$531,0))</f>
        <v>36</v>
      </c>
      <c r="W475">
        <f>INDEX(Sheet2!G$2:'Sheet2'!G$569,MATCH($A475,Sheet2!$A$2:'Sheet2'!$A$531,0))</f>
        <v>15.9</v>
      </c>
      <c r="X475">
        <f>INDEX(Sheet2!M$2:'Sheet2'!M$569,MATCH($A475,Sheet2!$A$2:'Sheet2'!$A$531,0))</f>
        <v>0</v>
      </c>
      <c r="Y475">
        <f>ROUND(INDEX(Sheet2!Q$2:'Sheet2'!Q$569,MATCH($A475,Sheet2!$A$2:'Sheet2'!$A$531,0)),0)-1</f>
        <v>58</v>
      </c>
      <c r="Z475">
        <f>ROUND(INDEX(Sheet2!K$2:'Sheet2'!K$569,MATCH($A475,Sheet2!$A$2:'Sheet2'!$A$531,0)),0)</f>
        <v>62</v>
      </c>
      <c r="AA475">
        <f t="shared" si="147"/>
        <v>95</v>
      </c>
      <c r="AB475">
        <f>ROUND(INDEX(Sheet2!H$2:'Sheet2'!H$569,MATCH($A475,Sheet2!$A$2:'Sheet2'!$A$531,0)),0)</f>
        <v>3</v>
      </c>
      <c r="AC475">
        <f t="shared" si="148"/>
        <v>49</v>
      </c>
      <c r="AD475">
        <f t="shared" si="149"/>
        <v>73</v>
      </c>
      <c r="AE475">
        <f t="shared" si="150"/>
        <v>75</v>
      </c>
      <c r="AF475">
        <f t="shared" si="151"/>
        <v>-1</v>
      </c>
      <c r="AG475">
        <f t="shared" si="162"/>
        <v>5</v>
      </c>
      <c r="AH475">
        <f t="shared" si="152"/>
        <v>5</v>
      </c>
      <c r="AI475">
        <f t="shared" si="153"/>
        <v>5</v>
      </c>
      <c r="AJ475">
        <f t="shared" si="154"/>
        <v>79</v>
      </c>
      <c r="AK475">
        <f t="shared" si="155"/>
        <v>69</v>
      </c>
      <c r="AL475">
        <f t="shared" ca="1" si="156"/>
        <v>64.666666666666671</v>
      </c>
      <c r="AM475">
        <f t="shared" ca="1" si="157"/>
        <v>-9.3333333333333286</v>
      </c>
      <c r="AN475">
        <f>ROUND(INDEX(Sheet2!T$2:'Sheet2'!T$569,MATCH($A475,Sheet2!$A$2:'Sheet2'!$A$531,0)),0)</f>
        <v>6</v>
      </c>
      <c r="AO475">
        <f t="shared" si="158"/>
        <v>67</v>
      </c>
      <c r="AP475">
        <f t="shared" si="159"/>
        <v>67</v>
      </c>
      <c r="AQ475">
        <f>INDEX(Sheet2!N$2:'Sheet2'!N$569,MATCH($A475,Sheet2!$A$2:'Sheet2'!$A$531,0))</f>
        <v>0</v>
      </c>
      <c r="AR475">
        <f t="shared" si="160"/>
        <v>0</v>
      </c>
      <c r="AS475">
        <f t="shared" si="163"/>
        <v>7</v>
      </c>
      <c r="AT475">
        <f t="shared" ca="1" si="161"/>
        <v>40</v>
      </c>
      <c r="AU475">
        <f t="shared" ca="1" si="164"/>
        <v>46</v>
      </c>
      <c r="AV475">
        <f t="shared" ca="1" si="165"/>
        <v>46</v>
      </c>
      <c r="AW475">
        <f t="shared" ca="1" si="166"/>
        <v>46</v>
      </c>
      <c r="AX475">
        <f t="shared" ca="1" si="167"/>
        <v>46</v>
      </c>
    </row>
    <row r="476" spans="1:50" x14ac:dyDescent="0.3">
      <c r="A476" t="s">
        <v>326</v>
      </c>
      <c r="B476">
        <v>0</v>
      </c>
      <c r="C476" t="s">
        <v>3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73</v>
      </c>
      <c r="P476">
        <v>73</v>
      </c>
      <c r="Q476">
        <v>73</v>
      </c>
      <c r="R476">
        <v>51</v>
      </c>
      <c r="S476">
        <v>73</v>
      </c>
      <c r="T476">
        <f>INDEX(Sheet1!C$2:'Sheet1'!C$569,MATCH($A476,Sheet1!$B$2:'Sheet1'!$B$569,0))</f>
        <v>1</v>
      </c>
      <c r="U476">
        <f>INDEX(Sheet1!D$2:'Sheet1'!D$569,MATCH($A476,Sheet1!$B$2:'Sheet1'!$B$569,0))</f>
        <v>2444053</v>
      </c>
      <c r="V476">
        <f>INDEX(Sheet2!C$2:'Sheet2'!C$569,MATCH($A476,Sheet2!$A$2:'Sheet2'!$A$531,0))</f>
        <v>22</v>
      </c>
      <c r="W476">
        <f>INDEX(Sheet2!G$2:'Sheet2'!G$569,MATCH($A476,Sheet2!$A$2:'Sheet2'!$A$531,0))</f>
        <v>22.9</v>
      </c>
      <c r="X476">
        <f>INDEX(Sheet2!M$2:'Sheet2'!M$569,MATCH($A476,Sheet2!$A$2:'Sheet2'!$A$531,0))</f>
        <v>1.9</v>
      </c>
      <c r="Y476">
        <f>ROUND(INDEX(Sheet2!Q$2:'Sheet2'!Q$569,MATCH($A476,Sheet2!$A$2:'Sheet2'!$A$531,0)),0)-1</f>
        <v>83</v>
      </c>
      <c r="Z476">
        <f>ROUND(INDEX(Sheet2!K$2:'Sheet2'!K$569,MATCH($A476,Sheet2!$A$2:'Sheet2'!$A$531,0)),0)</f>
        <v>42</v>
      </c>
      <c r="AA476">
        <f t="shared" si="147"/>
        <v>72</v>
      </c>
      <c r="AB476">
        <f>ROUND(INDEX(Sheet2!H$2:'Sheet2'!H$569,MATCH($A476,Sheet2!$A$2:'Sheet2'!$A$531,0)),0)</f>
        <v>7</v>
      </c>
      <c r="AC476">
        <f t="shared" si="148"/>
        <v>61</v>
      </c>
      <c r="AD476">
        <f t="shared" si="149"/>
        <v>69</v>
      </c>
      <c r="AE476">
        <f t="shared" si="150"/>
        <v>77</v>
      </c>
      <c r="AF476">
        <f t="shared" si="151"/>
        <v>-4</v>
      </c>
      <c r="AG476">
        <f t="shared" si="162"/>
        <v>2</v>
      </c>
      <c r="AH476">
        <f t="shared" si="152"/>
        <v>2</v>
      </c>
      <c r="AI476">
        <f t="shared" si="153"/>
        <v>2</v>
      </c>
      <c r="AJ476">
        <f t="shared" si="154"/>
        <v>75</v>
      </c>
      <c r="AK476">
        <f t="shared" si="155"/>
        <v>71</v>
      </c>
      <c r="AL476">
        <f t="shared" ca="1" si="156"/>
        <v>72</v>
      </c>
      <c r="AM476">
        <f t="shared" ca="1" si="157"/>
        <v>-1</v>
      </c>
      <c r="AN476">
        <f>ROUND(INDEX(Sheet2!T$2:'Sheet2'!T$569,MATCH($A476,Sheet2!$A$2:'Sheet2'!$A$531,0)),0)</f>
        <v>2</v>
      </c>
      <c r="AO476">
        <f t="shared" si="158"/>
        <v>49</v>
      </c>
      <c r="AP476">
        <f t="shared" si="159"/>
        <v>49</v>
      </c>
      <c r="AQ476">
        <f>INDEX(Sheet2!N$2:'Sheet2'!N$569,MATCH($A476,Sheet2!$A$2:'Sheet2'!$A$531,0))</f>
        <v>31.7</v>
      </c>
      <c r="AR476">
        <f t="shared" si="160"/>
        <v>63.4</v>
      </c>
      <c r="AS476">
        <f t="shared" si="163"/>
        <v>70.400000000000006</v>
      </c>
      <c r="AT476">
        <f t="shared" ca="1" si="161"/>
        <v>73</v>
      </c>
      <c r="AU476">
        <f t="shared" ca="1" si="164"/>
        <v>70</v>
      </c>
      <c r="AV476">
        <f t="shared" ca="1" si="165"/>
        <v>70</v>
      </c>
      <c r="AW476">
        <f t="shared" ca="1" si="166"/>
        <v>70</v>
      </c>
      <c r="AX476">
        <f t="shared" ca="1" si="167"/>
        <v>70</v>
      </c>
    </row>
    <row r="477" spans="1:50" x14ac:dyDescent="0.3">
      <c r="A477" t="s">
        <v>286</v>
      </c>
      <c r="B477">
        <v>3</v>
      </c>
      <c r="C477" t="s">
        <v>3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70</v>
      </c>
      <c r="P477">
        <v>70</v>
      </c>
      <c r="Q477">
        <v>57</v>
      </c>
      <c r="R477">
        <v>80</v>
      </c>
      <c r="S477">
        <v>60</v>
      </c>
      <c r="T477">
        <f>INDEX(Sheet1!C$2:'Sheet1'!C$569,MATCH($A477,Sheet1!$B$2:'Sheet1'!$B$569,0))</f>
        <v>1</v>
      </c>
      <c r="U477">
        <f>INDEX(Sheet1!D$2:'Sheet1'!D$569,MATCH($A477,Sheet1!$B$2:'Sheet1'!$B$569,0))</f>
        <v>2393887</v>
      </c>
      <c r="V477">
        <f>INDEX(Sheet2!C$2:'Sheet2'!C$569,MATCH($A477,Sheet2!$A$2:'Sheet2'!$A$531,0))</f>
        <v>38</v>
      </c>
      <c r="W477">
        <f>INDEX(Sheet2!G$2:'Sheet2'!G$569,MATCH($A477,Sheet2!$A$2:'Sheet2'!$A$531,0))</f>
        <v>7.5</v>
      </c>
      <c r="X477">
        <f>INDEX(Sheet2!M$2:'Sheet2'!M$569,MATCH($A477,Sheet2!$A$2:'Sheet2'!$A$531,0))</f>
        <v>1.2</v>
      </c>
      <c r="Y477">
        <f>ROUND(INDEX(Sheet2!Q$2:'Sheet2'!Q$569,MATCH($A477,Sheet2!$A$2:'Sheet2'!$A$531,0)),0)-1</f>
        <v>74</v>
      </c>
      <c r="Z477">
        <f>ROUND(INDEX(Sheet2!K$2:'Sheet2'!K$569,MATCH($A477,Sheet2!$A$2:'Sheet2'!$A$531,0)),0)</f>
        <v>33</v>
      </c>
      <c r="AA477">
        <f t="shared" si="147"/>
        <v>61</v>
      </c>
      <c r="AB477">
        <f>ROUND(INDEX(Sheet2!H$2:'Sheet2'!H$569,MATCH($A477,Sheet2!$A$2:'Sheet2'!$A$531,0)),0)</f>
        <v>3</v>
      </c>
      <c r="AC477">
        <f t="shared" si="148"/>
        <v>49</v>
      </c>
      <c r="AD477">
        <f t="shared" si="149"/>
        <v>60</v>
      </c>
      <c r="AE477">
        <f t="shared" si="150"/>
        <v>80</v>
      </c>
      <c r="AF477">
        <f t="shared" si="151"/>
        <v>-10</v>
      </c>
      <c r="AG477">
        <f t="shared" si="162"/>
        <v>-4</v>
      </c>
      <c r="AH477">
        <f t="shared" si="152"/>
        <v>-4</v>
      </c>
      <c r="AI477">
        <f t="shared" si="153"/>
        <v>-4</v>
      </c>
      <c r="AJ477">
        <f t="shared" si="154"/>
        <v>66</v>
      </c>
      <c r="AK477">
        <f t="shared" si="155"/>
        <v>74</v>
      </c>
      <c r="AL477">
        <f t="shared" ca="1" si="156"/>
        <v>49</v>
      </c>
      <c r="AM477">
        <f t="shared" ca="1" si="157"/>
        <v>-21</v>
      </c>
      <c r="AN477">
        <f>ROUND(INDEX(Sheet2!T$2:'Sheet2'!T$569,MATCH($A477,Sheet2!$A$2:'Sheet2'!$A$531,0)),0)</f>
        <v>3</v>
      </c>
      <c r="AO477">
        <f t="shared" si="158"/>
        <v>54</v>
      </c>
      <c r="AP477">
        <f t="shared" si="159"/>
        <v>54</v>
      </c>
      <c r="AQ477">
        <f>INDEX(Sheet2!N$2:'Sheet2'!N$569,MATCH($A477,Sheet2!$A$2:'Sheet2'!$A$531,0))</f>
        <v>0</v>
      </c>
      <c r="AR477">
        <f t="shared" si="160"/>
        <v>0</v>
      </c>
      <c r="AS477">
        <f t="shared" si="163"/>
        <v>7</v>
      </c>
      <c r="AT477">
        <f t="shared" ca="1" si="161"/>
        <v>57</v>
      </c>
      <c r="AU477">
        <f t="shared" ca="1" si="164"/>
        <v>7</v>
      </c>
      <c r="AV477">
        <f t="shared" ca="1" si="165"/>
        <v>7</v>
      </c>
      <c r="AW477">
        <f t="shared" ca="1" si="166"/>
        <v>7</v>
      </c>
      <c r="AX477">
        <f t="shared" ca="1" si="167"/>
        <v>40</v>
      </c>
    </row>
    <row r="478" spans="1:50" x14ac:dyDescent="0.3">
      <c r="A478" t="s">
        <v>215</v>
      </c>
      <c r="B478">
        <v>1</v>
      </c>
      <c r="C478" t="s">
        <v>3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87</v>
      </c>
      <c r="P478">
        <v>87</v>
      </c>
      <c r="Q478">
        <v>87</v>
      </c>
      <c r="R478">
        <v>55</v>
      </c>
      <c r="S478">
        <v>87</v>
      </c>
      <c r="T478">
        <f>INDEX(Sheet1!C$2:'Sheet1'!C$569,MATCH($A478,Sheet1!$B$2:'Sheet1'!$B$569,0))</f>
        <v>3</v>
      </c>
      <c r="U478">
        <f>INDEX(Sheet1!D$2:'Sheet1'!D$569,MATCH($A478,Sheet1!$B$2:'Sheet1'!$B$569,0))</f>
        <v>21000000</v>
      </c>
      <c r="V478">
        <f>INDEX(Sheet2!C$2:'Sheet2'!C$569,MATCH($A478,Sheet2!$A$2:'Sheet2'!$A$531,0))</f>
        <v>26</v>
      </c>
      <c r="W478">
        <f>INDEX(Sheet2!G$2:'Sheet2'!G$569,MATCH($A478,Sheet2!$A$2:'Sheet2'!$A$531,0))</f>
        <v>31.9</v>
      </c>
      <c r="X478">
        <f>INDEX(Sheet2!M$2:'Sheet2'!M$569,MATCH($A478,Sheet2!$A$2:'Sheet2'!$A$531,0))</f>
        <v>6</v>
      </c>
      <c r="Y478">
        <f>ROUND(INDEX(Sheet2!Q$2:'Sheet2'!Q$569,MATCH($A478,Sheet2!$A$2:'Sheet2'!$A$531,0)),0)-1</f>
        <v>72</v>
      </c>
      <c r="Z478">
        <f>ROUND(INDEX(Sheet2!K$2:'Sheet2'!K$569,MATCH($A478,Sheet2!$A$2:'Sheet2'!$A$531,0)),0)</f>
        <v>42</v>
      </c>
      <c r="AA478">
        <f t="shared" si="147"/>
        <v>72</v>
      </c>
      <c r="AB478">
        <f>ROUND(INDEX(Sheet2!H$2:'Sheet2'!H$569,MATCH($A478,Sheet2!$A$2:'Sheet2'!$A$531,0)),0)</f>
        <v>19</v>
      </c>
      <c r="AC478">
        <f t="shared" si="148"/>
        <v>96</v>
      </c>
      <c r="AD478">
        <f t="shared" si="149"/>
        <v>85</v>
      </c>
      <c r="AE478">
        <f t="shared" si="150"/>
        <v>89</v>
      </c>
      <c r="AF478">
        <f t="shared" si="151"/>
        <v>-2</v>
      </c>
      <c r="AG478">
        <f t="shared" si="162"/>
        <v>4</v>
      </c>
      <c r="AH478">
        <f t="shared" si="152"/>
        <v>4</v>
      </c>
      <c r="AI478">
        <f t="shared" si="153"/>
        <v>4</v>
      </c>
      <c r="AJ478">
        <f t="shared" si="154"/>
        <v>91</v>
      </c>
      <c r="AK478">
        <f t="shared" si="155"/>
        <v>83</v>
      </c>
      <c r="AL478">
        <f t="shared" ca="1" si="156"/>
        <v>83.333333333333329</v>
      </c>
      <c r="AM478">
        <f t="shared" ca="1" si="157"/>
        <v>-3.6666666666666714</v>
      </c>
      <c r="AN478">
        <f>ROUND(INDEX(Sheet2!T$2:'Sheet2'!T$569,MATCH($A478,Sheet2!$A$2:'Sheet2'!$A$531,0)),0)</f>
        <v>6</v>
      </c>
      <c r="AO478">
        <f t="shared" si="158"/>
        <v>67</v>
      </c>
      <c r="AP478">
        <f t="shared" si="159"/>
        <v>67</v>
      </c>
      <c r="AQ478">
        <f>INDEX(Sheet2!N$2:'Sheet2'!N$569,MATCH($A478,Sheet2!$A$2:'Sheet2'!$A$531,0))</f>
        <v>34.299999999999997</v>
      </c>
      <c r="AR478">
        <f t="shared" si="160"/>
        <v>68.599999999999994</v>
      </c>
      <c r="AS478">
        <f t="shared" si="163"/>
        <v>75.599999999999994</v>
      </c>
      <c r="AT478">
        <f t="shared" ca="1" si="161"/>
        <v>87</v>
      </c>
      <c r="AU478">
        <f t="shared" ca="1" si="164"/>
        <v>76</v>
      </c>
      <c r="AV478">
        <f t="shared" ca="1" si="165"/>
        <v>76</v>
      </c>
      <c r="AW478">
        <f t="shared" ca="1" si="166"/>
        <v>76</v>
      </c>
      <c r="AX478">
        <f t="shared" ca="1" si="167"/>
        <v>76</v>
      </c>
    </row>
    <row r="479" spans="1:50" x14ac:dyDescent="0.3">
      <c r="A479" t="s">
        <v>24</v>
      </c>
      <c r="B479">
        <v>2</v>
      </c>
      <c r="C479" t="s">
        <v>3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73</v>
      </c>
      <c r="P479">
        <v>73</v>
      </c>
      <c r="Q479">
        <v>67</v>
      </c>
      <c r="R479">
        <v>66</v>
      </c>
      <c r="S479">
        <v>67</v>
      </c>
      <c r="T479">
        <f>INDEX(Sheet1!C$2:'Sheet1'!C$569,MATCH($A479,Sheet1!$B$2:'Sheet1'!$B$569,0))</f>
        <v>1</v>
      </c>
      <c r="U479">
        <f>INDEX(Sheet1!D$2:'Sheet1'!D$569,MATCH($A479,Sheet1!$B$2:'Sheet1'!$B$569,0))</f>
        <v>2393887</v>
      </c>
      <c r="V479">
        <f>INDEX(Sheet2!C$2:'Sheet2'!C$569,MATCH($A479,Sheet2!$A$2:'Sheet2'!$A$531,0))</f>
        <v>42</v>
      </c>
      <c r="W479">
        <f>INDEX(Sheet2!G$2:'Sheet2'!G$569,MATCH($A479,Sheet2!$A$2:'Sheet2'!$A$531,0))</f>
        <v>17.5</v>
      </c>
      <c r="X479">
        <f>INDEX(Sheet2!M$2:'Sheet2'!M$569,MATCH($A479,Sheet2!$A$2:'Sheet2'!$A$531,0))</f>
        <v>4.2</v>
      </c>
      <c r="Y479">
        <f>ROUND(INDEX(Sheet2!Q$2:'Sheet2'!Q$569,MATCH($A479,Sheet2!$A$2:'Sheet2'!$A$531,0)),0)-1</f>
        <v>70</v>
      </c>
      <c r="Z479">
        <f>ROUND(INDEX(Sheet2!K$2:'Sheet2'!K$569,MATCH($A479,Sheet2!$A$2:'Sheet2'!$A$531,0)),0)</f>
        <v>42</v>
      </c>
      <c r="AA479">
        <f t="shared" si="147"/>
        <v>72</v>
      </c>
      <c r="AB479">
        <f>ROUND(INDEX(Sheet2!H$2:'Sheet2'!H$569,MATCH($A479,Sheet2!$A$2:'Sheet2'!$A$531,0)),0)</f>
        <v>7</v>
      </c>
      <c r="AC479">
        <f t="shared" si="148"/>
        <v>61</v>
      </c>
      <c r="AD479">
        <f t="shared" si="149"/>
        <v>69</v>
      </c>
      <c r="AE479">
        <f t="shared" si="150"/>
        <v>77</v>
      </c>
      <c r="AF479">
        <f t="shared" si="151"/>
        <v>-4</v>
      </c>
      <c r="AG479">
        <f t="shared" si="162"/>
        <v>2</v>
      </c>
      <c r="AH479">
        <f t="shared" si="152"/>
        <v>2</v>
      </c>
      <c r="AI479">
        <f t="shared" si="153"/>
        <v>2</v>
      </c>
      <c r="AJ479">
        <f t="shared" si="154"/>
        <v>75</v>
      </c>
      <c r="AK479">
        <f t="shared" si="155"/>
        <v>71</v>
      </c>
      <c r="AL479">
        <f t="shared" ca="1" si="156"/>
        <v>77</v>
      </c>
      <c r="AM479">
        <f t="shared" ca="1" si="157"/>
        <v>4</v>
      </c>
      <c r="AN479">
        <f>ROUND(INDEX(Sheet2!T$2:'Sheet2'!T$569,MATCH($A479,Sheet2!$A$2:'Sheet2'!$A$531,0)),0)</f>
        <v>3</v>
      </c>
      <c r="AO479">
        <f t="shared" si="158"/>
        <v>54</v>
      </c>
      <c r="AP479">
        <f t="shared" si="159"/>
        <v>54</v>
      </c>
      <c r="AQ479">
        <f>INDEX(Sheet2!N$2:'Sheet2'!N$569,MATCH($A479,Sheet2!$A$2:'Sheet2'!$A$531,0))</f>
        <v>38.9</v>
      </c>
      <c r="AR479">
        <f t="shared" si="160"/>
        <v>77.8</v>
      </c>
      <c r="AS479">
        <f t="shared" si="163"/>
        <v>84.8</v>
      </c>
      <c r="AT479">
        <f t="shared" ca="1" si="161"/>
        <v>67</v>
      </c>
      <c r="AU479">
        <f t="shared" ca="1" si="164"/>
        <v>85</v>
      </c>
      <c r="AV479">
        <f t="shared" ca="1" si="165"/>
        <v>85</v>
      </c>
      <c r="AW479">
        <f t="shared" ca="1" si="166"/>
        <v>85</v>
      </c>
      <c r="AX479">
        <f t="shared" ca="1" si="167"/>
        <v>85</v>
      </c>
    </row>
    <row r="480" spans="1:50" x14ac:dyDescent="0.3">
      <c r="A480" t="s">
        <v>203</v>
      </c>
      <c r="B480">
        <v>2</v>
      </c>
      <c r="C480" t="s">
        <v>3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63</v>
      </c>
      <c r="R480">
        <v>64</v>
      </c>
      <c r="S480">
        <v>63</v>
      </c>
      <c r="T480" t="e">
        <f>INDEX(Sheet1!C$2:'Sheet1'!C$569,MATCH($A480,Sheet1!$B$2:'Sheet1'!$B$569,0))</f>
        <v>#N/A</v>
      </c>
      <c r="U480" t="e">
        <f>INDEX(Sheet1!D$2:'Sheet1'!D$569,MATCH($A480,Sheet1!$B$2:'Sheet1'!$B$569,0))</f>
        <v>#N/A</v>
      </c>
      <c r="V480" t="e">
        <f>INDEX(Sheet2!C$2:'Sheet2'!C$569,MATCH($A480,Sheet2!$A$2:'Sheet2'!$A$531,0))</f>
        <v>#N/A</v>
      </c>
      <c r="W480" t="e">
        <f>INDEX(Sheet2!G$2:'Sheet2'!G$569,MATCH($A480,Sheet2!$A$2:'Sheet2'!$A$531,0))</f>
        <v>#N/A</v>
      </c>
      <c r="X480" t="e">
        <f>INDEX(Sheet2!M$2:'Sheet2'!M$569,MATCH($A480,Sheet2!$A$2:'Sheet2'!$A$531,0))</f>
        <v>#N/A</v>
      </c>
      <c r="Y480" t="e">
        <f>ROUND(INDEX(Sheet2!Q$2:'Sheet2'!Q$569,MATCH($A480,Sheet2!$A$2:'Sheet2'!$A$531,0)),0)-1</f>
        <v>#N/A</v>
      </c>
      <c r="Z480" t="e">
        <f>ROUND(INDEX(Sheet2!K$2:'Sheet2'!K$569,MATCH($A480,Sheet2!$A$2:'Sheet2'!$A$531,0)),0)</f>
        <v>#N/A</v>
      </c>
      <c r="AA480" t="e">
        <f t="shared" si="147"/>
        <v>#N/A</v>
      </c>
      <c r="AB480" t="e">
        <f>ROUND(INDEX(Sheet2!H$2:'Sheet2'!H$569,MATCH($A480,Sheet2!$A$2:'Sheet2'!$A$531,0)),0)</f>
        <v>#N/A</v>
      </c>
      <c r="AC480" t="e">
        <f t="shared" si="148"/>
        <v>#N/A</v>
      </c>
      <c r="AD480" t="e">
        <f t="shared" si="149"/>
        <v>#N/A</v>
      </c>
      <c r="AE480" t="e">
        <f t="shared" si="150"/>
        <v>#N/A</v>
      </c>
      <c r="AF480" t="e">
        <f t="shared" si="151"/>
        <v>#N/A</v>
      </c>
      <c r="AG480" t="e">
        <f t="shared" si="162"/>
        <v>#N/A</v>
      </c>
      <c r="AH480" t="e">
        <f t="shared" si="152"/>
        <v>#N/A</v>
      </c>
      <c r="AI480" t="e">
        <f t="shared" si="153"/>
        <v>#N/A</v>
      </c>
      <c r="AJ480" t="e">
        <f t="shared" si="154"/>
        <v>#N/A</v>
      </c>
      <c r="AK480" t="e">
        <f t="shared" si="155"/>
        <v>#N/A</v>
      </c>
      <c r="AL480" t="e">
        <f t="shared" ca="1" si="156"/>
        <v>#N/A</v>
      </c>
      <c r="AM480" t="e">
        <f t="shared" ca="1" si="157"/>
        <v>#N/A</v>
      </c>
      <c r="AN480" t="e">
        <f>ROUND(INDEX(Sheet2!T$2:'Sheet2'!T$569,MATCH($A480,Sheet2!$A$2:'Sheet2'!$A$531,0)),0)</f>
        <v>#N/A</v>
      </c>
      <c r="AO480" t="e">
        <f t="shared" si="158"/>
        <v>#N/A</v>
      </c>
      <c r="AP480" t="e">
        <f t="shared" si="159"/>
        <v>#N/A</v>
      </c>
      <c r="AQ480" t="e">
        <f>INDEX(Sheet2!N$2:'Sheet2'!N$569,MATCH($A480,Sheet2!$A$2:'Sheet2'!$A$531,0))</f>
        <v>#N/A</v>
      </c>
      <c r="AR480" t="e">
        <f t="shared" si="160"/>
        <v>#N/A</v>
      </c>
      <c r="AS480" t="e">
        <f t="shared" si="163"/>
        <v>#N/A</v>
      </c>
      <c r="AT480" t="e">
        <f t="shared" ca="1" si="161"/>
        <v>#N/A</v>
      </c>
      <c r="AU480" t="e">
        <f t="shared" ca="1" si="164"/>
        <v>#N/A</v>
      </c>
      <c r="AV480" t="e">
        <f t="shared" ca="1" si="165"/>
        <v>#N/A</v>
      </c>
      <c r="AW480">
        <f t="shared" ca="1" si="166"/>
        <v>68</v>
      </c>
      <c r="AX480">
        <f t="shared" ca="1" si="167"/>
        <v>68</v>
      </c>
    </row>
    <row r="481" spans="1:50" x14ac:dyDescent="0.3">
      <c r="A481" t="s">
        <v>83</v>
      </c>
      <c r="B481">
        <v>0</v>
      </c>
      <c r="C481" t="s">
        <v>3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67</v>
      </c>
      <c r="P481">
        <v>67</v>
      </c>
      <c r="Q481">
        <v>67</v>
      </c>
      <c r="R481">
        <v>49</v>
      </c>
      <c r="S481">
        <v>67</v>
      </c>
      <c r="T481" t="e">
        <f>INDEX(Sheet1!C$2:'Sheet1'!C$569,MATCH($A481,Sheet1!$B$2:'Sheet1'!$B$569,0))</f>
        <v>#N/A</v>
      </c>
      <c r="U481" t="e">
        <f>INDEX(Sheet1!D$2:'Sheet1'!D$569,MATCH($A481,Sheet1!$B$2:'Sheet1'!$B$569,0))</f>
        <v>#N/A</v>
      </c>
      <c r="V481">
        <f>INDEX(Sheet2!C$2:'Sheet2'!C$569,MATCH($A481,Sheet2!$A$2:'Sheet2'!$A$531,0))</f>
        <v>26</v>
      </c>
      <c r="W481">
        <f>INDEX(Sheet2!G$2:'Sheet2'!G$569,MATCH($A481,Sheet2!$A$2:'Sheet2'!$A$531,0))</f>
        <v>27.9</v>
      </c>
      <c r="X481">
        <f>INDEX(Sheet2!M$2:'Sheet2'!M$569,MATCH($A481,Sheet2!$A$2:'Sheet2'!$A$531,0))</f>
        <v>0.8</v>
      </c>
      <c r="Y481">
        <f>ROUND(INDEX(Sheet2!Q$2:'Sheet2'!Q$569,MATCH($A481,Sheet2!$A$2:'Sheet2'!$A$531,0)),0)-1</f>
        <v>72</v>
      </c>
      <c r="Z481">
        <f>ROUND(INDEX(Sheet2!K$2:'Sheet2'!K$569,MATCH($A481,Sheet2!$A$2:'Sheet2'!$A$531,0)),0)</f>
        <v>44</v>
      </c>
      <c r="AA481">
        <f t="shared" si="147"/>
        <v>74</v>
      </c>
      <c r="AB481">
        <f>ROUND(INDEX(Sheet2!H$2:'Sheet2'!H$569,MATCH($A481,Sheet2!$A$2:'Sheet2'!$A$531,0)),0)</f>
        <v>14</v>
      </c>
      <c r="AC481">
        <f t="shared" si="148"/>
        <v>81</v>
      </c>
      <c r="AD481">
        <f t="shared" si="149"/>
        <v>74</v>
      </c>
      <c r="AE481">
        <f t="shared" si="150"/>
        <v>60</v>
      </c>
      <c r="AF481">
        <f t="shared" si="151"/>
        <v>7</v>
      </c>
      <c r="AG481">
        <f t="shared" si="162"/>
        <v>13</v>
      </c>
      <c r="AH481">
        <f t="shared" si="152"/>
        <v>12</v>
      </c>
      <c r="AI481">
        <f t="shared" si="153"/>
        <v>12</v>
      </c>
      <c r="AJ481">
        <f t="shared" si="154"/>
        <v>79</v>
      </c>
      <c r="AK481">
        <f t="shared" si="155"/>
        <v>55</v>
      </c>
      <c r="AL481">
        <f t="shared" ca="1" si="156"/>
        <v>73.666666666666671</v>
      </c>
      <c r="AM481">
        <f t="shared" ca="1" si="157"/>
        <v>6.6666666666666714</v>
      </c>
      <c r="AN481">
        <f>ROUND(INDEX(Sheet2!T$2:'Sheet2'!T$569,MATCH($A481,Sheet2!$A$2:'Sheet2'!$A$531,0)),0)</f>
        <v>5</v>
      </c>
      <c r="AO481">
        <f t="shared" si="158"/>
        <v>63</v>
      </c>
      <c r="AP481">
        <f t="shared" si="159"/>
        <v>63</v>
      </c>
      <c r="AQ481">
        <f>INDEX(Sheet2!N$2:'Sheet2'!N$569,MATCH($A481,Sheet2!$A$2:'Sheet2'!$A$531,0))</f>
        <v>40</v>
      </c>
      <c r="AR481">
        <f t="shared" si="160"/>
        <v>80</v>
      </c>
      <c r="AS481">
        <f t="shared" si="163"/>
        <v>87</v>
      </c>
      <c r="AT481">
        <f t="shared" ca="1" si="161"/>
        <v>67</v>
      </c>
      <c r="AU481">
        <f t="shared" ca="1" si="164"/>
        <v>87</v>
      </c>
      <c r="AV481">
        <f t="shared" ca="1" si="165"/>
        <v>87</v>
      </c>
      <c r="AW481">
        <f t="shared" ca="1" si="166"/>
        <v>87</v>
      </c>
      <c r="AX481">
        <f t="shared" ca="1" si="167"/>
        <v>87</v>
      </c>
    </row>
    <row r="482" spans="1:50" x14ac:dyDescent="0.3">
      <c r="A482" t="s">
        <v>170</v>
      </c>
      <c r="B482">
        <v>1</v>
      </c>
      <c r="C482" t="s">
        <v>3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75</v>
      </c>
      <c r="P482">
        <v>75</v>
      </c>
      <c r="Q482">
        <v>75</v>
      </c>
      <c r="R482">
        <v>51</v>
      </c>
      <c r="S482">
        <v>75</v>
      </c>
      <c r="T482">
        <f>INDEX(Sheet1!C$2:'Sheet1'!C$569,MATCH($A482,Sheet1!$B$2:'Sheet1'!$B$569,0))</f>
        <v>1</v>
      </c>
      <c r="U482">
        <f>INDEX(Sheet1!D$2:'Sheet1'!D$569,MATCH($A482,Sheet1!$B$2:'Sheet1'!$B$569,0))</f>
        <v>6270000</v>
      </c>
      <c r="V482">
        <f>INDEX(Sheet2!C$2:'Sheet2'!C$569,MATCH($A482,Sheet2!$A$2:'Sheet2'!$A$531,0))</f>
        <v>31</v>
      </c>
      <c r="W482">
        <f>INDEX(Sheet2!G$2:'Sheet2'!G$569,MATCH($A482,Sheet2!$A$2:'Sheet2'!$A$531,0))</f>
        <v>24.5</v>
      </c>
      <c r="X482">
        <f>INDEX(Sheet2!M$2:'Sheet2'!M$569,MATCH($A482,Sheet2!$A$2:'Sheet2'!$A$531,0))</f>
        <v>7</v>
      </c>
      <c r="Y482">
        <f>ROUND(INDEX(Sheet2!Q$2:'Sheet2'!Q$569,MATCH($A482,Sheet2!$A$2:'Sheet2'!$A$531,0)),0)-1</f>
        <v>79</v>
      </c>
      <c r="Z482">
        <f>ROUND(INDEX(Sheet2!K$2:'Sheet2'!K$569,MATCH($A482,Sheet2!$A$2:'Sheet2'!$A$531,0)),0)</f>
        <v>40</v>
      </c>
      <c r="AA482">
        <f t="shared" si="147"/>
        <v>70</v>
      </c>
      <c r="AB482">
        <f>ROUND(INDEX(Sheet2!H$2:'Sheet2'!H$569,MATCH($A482,Sheet2!$A$2:'Sheet2'!$A$531,0)),0)</f>
        <v>10</v>
      </c>
      <c r="AC482">
        <f t="shared" si="148"/>
        <v>70</v>
      </c>
      <c r="AD482">
        <f t="shared" si="149"/>
        <v>72</v>
      </c>
      <c r="AE482">
        <f t="shared" si="150"/>
        <v>78</v>
      </c>
      <c r="AF482">
        <f t="shared" si="151"/>
        <v>-3</v>
      </c>
      <c r="AG482">
        <f t="shared" si="162"/>
        <v>3</v>
      </c>
      <c r="AH482">
        <f t="shared" si="152"/>
        <v>3</v>
      </c>
      <c r="AI482">
        <f t="shared" si="153"/>
        <v>3</v>
      </c>
      <c r="AJ482">
        <f t="shared" si="154"/>
        <v>78</v>
      </c>
      <c r="AK482">
        <f t="shared" si="155"/>
        <v>72</v>
      </c>
      <c r="AL482">
        <f t="shared" ca="1" si="156"/>
        <v>77</v>
      </c>
      <c r="AM482">
        <f t="shared" ca="1" si="157"/>
        <v>2</v>
      </c>
      <c r="AN482">
        <f>ROUND(INDEX(Sheet2!T$2:'Sheet2'!T$569,MATCH($A482,Sheet2!$A$2:'Sheet2'!$A$531,0)),0)</f>
        <v>2</v>
      </c>
      <c r="AO482">
        <f t="shared" si="158"/>
        <v>49</v>
      </c>
      <c r="AP482">
        <f t="shared" si="159"/>
        <v>49</v>
      </c>
      <c r="AQ482">
        <f>INDEX(Sheet2!N$2:'Sheet2'!N$569,MATCH($A482,Sheet2!$A$2:'Sheet2'!$A$531,0))</f>
        <v>37.1</v>
      </c>
      <c r="AR482">
        <f t="shared" si="160"/>
        <v>74.2</v>
      </c>
      <c r="AS482">
        <f t="shared" si="163"/>
        <v>81.2</v>
      </c>
      <c r="AT482">
        <f t="shared" ca="1" si="161"/>
        <v>75</v>
      </c>
      <c r="AU482">
        <f t="shared" ca="1" si="164"/>
        <v>81</v>
      </c>
      <c r="AV482">
        <f t="shared" ca="1" si="165"/>
        <v>81</v>
      </c>
      <c r="AW482">
        <f t="shared" ca="1" si="166"/>
        <v>81</v>
      </c>
      <c r="AX482">
        <f t="shared" ca="1" si="167"/>
        <v>81</v>
      </c>
    </row>
    <row r="483" spans="1:50" x14ac:dyDescent="0.3">
      <c r="A483" t="s">
        <v>91</v>
      </c>
      <c r="B483">
        <v>1</v>
      </c>
      <c r="C483" t="s">
        <v>3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50</v>
      </c>
      <c r="S483">
        <v>71</v>
      </c>
      <c r="T483" t="e">
        <f>INDEX(Sheet1!C$2:'Sheet1'!C$569,MATCH($A483,Sheet1!$B$2:'Sheet1'!$B$569,0))</f>
        <v>#N/A</v>
      </c>
      <c r="U483" t="e">
        <f>INDEX(Sheet1!D$2:'Sheet1'!D$569,MATCH($A483,Sheet1!$B$2:'Sheet1'!$B$569,0))</f>
        <v>#N/A</v>
      </c>
      <c r="V483" t="e">
        <f>INDEX(Sheet2!C$2:'Sheet2'!C$569,MATCH($A483,Sheet2!$A$2:'Sheet2'!$A$531,0))</f>
        <v>#N/A</v>
      </c>
      <c r="W483" t="e">
        <f>INDEX(Sheet2!G$2:'Sheet2'!G$569,MATCH($A483,Sheet2!$A$2:'Sheet2'!$A$531,0))</f>
        <v>#N/A</v>
      </c>
      <c r="X483" t="e">
        <f>INDEX(Sheet2!M$2:'Sheet2'!M$569,MATCH($A483,Sheet2!$A$2:'Sheet2'!$A$531,0))</f>
        <v>#N/A</v>
      </c>
      <c r="Y483" t="e">
        <f>ROUND(INDEX(Sheet2!Q$2:'Sheet2'!Q$569,MATCH($A483,Sheet2!$A$2:'Sheet2'!$A$531,0)),0)-1</f>
        <v>#N/A</v>
      </c>
      <c r="Z483" t="e">
        <f>ROUND(INDEX(Sheet2!K$2:'Sheet2'!K$569,MATCH($A483,Sheet2!$A$2:'Sheet2'!$A$531,0)),0)</f>
        <v>#N/A</v>
      </c>
      <c r="AA483" t="e">
        <f t="shared" si="147"/>
        <v>#N/A</v>
      </c>
      <c r="AB483" t="e">
        <f>ROUND(INDEX(Sheet2!H$2:'Sheet2'!H$569,MATCH($A483,Sheet2!$A$2:'Sheet2'!$A$531,0)),0)</f>
        <v>#N/A</v>
      </c>
      <c r="AC483" t="e">
        <f t="shared" si="148"/>
        <v>#N/A</v>
      </c>
      <c r="AD483" t="e">
        <f t="shared" si="149"/>
        <v>#N/A</v>
      </c>
      <c r="AE483" t="e">
        <f t="shared" si="150"/>
        <v>#N/A</v>
      </c>
      <c r="AF483" t="e">
        <f t="shared" si="151"/>
        <v>#N/A</v>
      </c>
      <c r="AG483" t="e">
        <f t="shared" si="162"/>
        <v>#N/A</v>
      </c>
      <c r="AH483" t="e">
        <f t="shared" si="152"/>
        <v>#N/A</v>
      </c>
      <c r="AI483" t="e">
        <f t="shared" si="153"/>
        <v>#N/A</v>
      </c>
      <c r="AJ483" t="e">
        <f t="shared" si="154"/>
        <v>#N/A</v>
      </c>
      <c r="AK483" t="e">
        <f t="shared" si="155"/>
        <v>#N/A</v>
      </c>
      <c r="AL483" t="e">
        <f t="shared" ca="1" si="156"/>
        <v>#N/A</v>
      </c>
      <c r="AM483" t="e">
        <f t="shared" ca="1" si="157"/>
        <v>#N/A</v>
      </c>
      <c r="AN483" t="e">
        <f>ROUND(INDEX(Sheet2!T$2:'Sheet2'!T$569,MATCH($A483,Sheet2!$A$2:'Sheet2'!$A$531,0)),0)</f>
        <v>#N/A</v>
      </c>
      <c r="AO483" t="e">
        <f t="shared" si="158"/>
        <v>#N/A</v>
      </c>
      <c r="AP483" t="e">
        <f t="shared" si="159"/>
        <v>#N/A</v>
      </c>
      <c r="AQ483" t="e">
        <f>INDEX(Sheet2!N$2:'Sheet2'!N$569,MATCH($A483,Sheet2!$A$2:'Sheet2'!$A$531,0))</f>
        <v>#N/A</v>
      </c>
      <c r="AR483" t="e">
        <f t="shared" si="160"/>
        <v>#N/A</v>
      </c>
      <c r="AS483" t="e">
        <f t="shared" si="163"/>
        <v>#N/A</v>
      </c>
      <c r="AT483" t="e">
        <f t="shared" ca="1" si="161"/>
        <v>#N/A</v>
      </c>
      <c r="AU483" t="e">
        <f t="shared" ca="1" si="164"/>
        <v>#N/A</v>
      </c>
      <c r="AV483" t="e">
        <f t="shared" ca="1" si="165"/>
        <v>#N/A</v>
      </c>
      <c r="AW483">
        <f t="shared" ca="1" si="166"/>
        <v>71</v>
      </c>
      <c r="AX483">
        <f t="shared" ca="1" si="167"/>
        <v>71</v>
      </c>
    </row>
    <row r="484" spans="1:50" x14ac:dyDescent="0.3">
      <c r="A484" t="s">
        <v>98</v>
      </c>
      <c r="B484">
        <v>3</v>
      </c>
      <c r="C484" t="s">
        <v>3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78</v>
      </c>
      <c r="P484">
        <v>78</v>
      </c>
      <c r="Q484">
        <v>62</v>
      </c>
      <c r="R484">
        <v>84</v>
      </c>
      <c r="S484">
        <v>65</v>
      </c>
      <c r="T484" t="e">
        <f>INDEX(Sheet1!C$2:'Sheet1'!C$569,MATCH($A484,Sheet1!$B$2:'Sheet1'!$B$569,0))</f>
        <v>#N/A</v>
      </c>
      <c r="U484" t="e">
        <f>INDEX(Sheet1!D$2:'Sheet1'!D$569,MATCH($A484,Sheet1!$B$2:'Sheet1'!$B$569,0))</f>
        <v>#N/A</v>
      </c>
      <c r="V484">
        <f>INDEX(Sheet2!C$2:'Sheet2'!C$569,MATCH($A484,Sheet2!$A$2:'Sheet2'!$A$531,0))</f>
        <v>20</v>
      </c>
      <c r="W484">
        <f>INDEX(Sheet2!G$2:'Sheet2'!G$569,MATCH($A484,Sheet2!$A$2:'Sheet2'!$A$531,0))</f>
        <v>25.2</v>
      </c>
      <c r="X484">
        <f>INDEX(Sheet2!M$2:'Sheet2'!M$569,MATCH($A484,Sheet2!$A$2:'Sheet2'!$A$531,0))</f>
        <v>0.7</v>
      </c>
      <c r="Y484">
        <f>ROUND(INDEX(Sheet2!Q$2:'Sheet2'!Q$569,MATCH($A484,Sheet2!$A$2:'Sheet2'!$A$531,0)),0)-1</f>
        <v>79</v>
      </c>
      <c r="Z484">
        <f>ROUND(INDEX(Sheet2!K$2:'Sheet2'!K$569,MATCH($A484,Sheet2!$A$2:'Sheet2'!$A$531,0)),0)</f>
        <v>49</v>
      </c>
      <c r="AA484">
        <f t="shared" si="147"/>
        <v>80</v>
      </c>
      <c r="AB484">
        <f>ROUND(INDEX(Sheet2!H$2:'Sheet2'!H$569,MATCH($A484,Sheet2!$A$2:'Sheet2'!$A$531,0)),0)</f>
        <v>10</v>
      </c>
      <c r="AC484">
        <f t="shared" si="148"/>
        <v>70</v>
      </c>
      <c r="AD484">
        <f t="shared" si="149"/>
        <v>76</v>
      </c>
      <c r="AE484">
        <f t="shared" si="150"/>
        <v>80</v>
      </c>
      <c r="AF484">
        <f t="shared" si="151"/>
        <v>-2</v>
      </c>
      <c r="AG484">
        <f t="shared" si="162"/>
        <v>4</v>
      </c>
      <c r="AH484">
        <f t="shared" si="152"/>
        <v>4</v>
      </c>
      <c r="AI484">
        <f t="shared" si="153"/>
        <v>4</v>
      </c>
      <c r="AJ484">
        <f t="shared" si="154"/>
        <v>82</v>
      </c>
      <c r="AK484">
        <f t="shared" si="155"/>
        <v>74</v>
      </c>
      <c r="AL484">
        <f t="shared" ca="1" si="156"/>
        <v>67</v>
      </c>
      <c r="AM484">
        <f t="shared" ca="1" si="157"/>
        <v>-11</v>
      </c>
      <c r="AN484">
        <f>ROUND(INDEX(Sheet2!T$2:'Sheet2'!T$569,MATCH($A484,Sheet2!$A$2:'Sheet2'!$A$531,0)),0)</f>
        <v>7</v>
      </c>
      <c r="AO484">
        <f t="shared" si="158"/>
        <v>72</v>
      </c>
      <c r="AP484">
        <f t="shared" si="159"/>
        <v>72</v>
      </c>
      <c r="AQ484">
        <f>INDEX(Sheet2!N$2:'Sheet2'!N$569,MATCH($A484,Sheet2!$A$2:'Sheet2'!$A$531,0))</f>
        <v>18.8</v>
      </c>
      <c r="AR484">
        <f t="shared" si="160"/>
        <v>37.6</v>
      </c>
      <c r="AS484">
        <f t="shared" si="163"/>
        <v>44.6</v>
      </c>
      <c r="AT484">
        <f t="shared" ca="1" si="161"/>
        <v>62</v>
      </c>
      <c r="AU484">
        <f t="shared" ca="1" si="164"/>
        <v>45</v>
      </c>
      <c r="AV484">
        <f t="shared" ca="1" si="165"/>
        <v>45</v>
      </c>
      <c r="AW484">
        <f t="shared" ca="1" si="166"/>
        <v>45</v>
      </c>
      <c r="AX484">
        <f t="shared" ca="1" si="167"/>
        <v>45</v>
      </c>
    </row>
    <row r="485" spans="1:50" x14ac:dyDescent="0.3">
      <c r="A485" t="s">
        <v>449</v>
      </c>
      <c r="B485">
        <v>3</v>
      </c>
      <c r="C485" t="s">
        <v>3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56</v>
      </c>
      <c r="R485">
        <v>78</v>
      </c>
      <c r="S485">
        <v>58</v>
      </c>
      <c r="T485" t="e">
        <f>INDEX(Sheet1!C$2:'Sheet1'!C$569,MATCH($A485,Sheet1!$B$2:'Sheet1'!$B$569,0))</f>
        <v>#N/A</v>
      </c>
      <c r="U485" t="e">
        <f>INDEX(Sheet1!D$2:'Sheet1'!D$569,MATCH($A485,Sheet1!$B$2:'Sheet1'!$B$569,0))</f>
        <v>#N/A</v>
      </c>
      <c r="V485" t="e">
        <f>INDEX(Sheet2!C$2:'Sheet2'!C$569,MATCH($A485,Sheet2!$A$2:'Sheet2'!$A$531,0))</f>
        <v>#N/A</v>
      </c>
      <c r="W485" t="e">
        <f>INDEX(Sheet2!G$2:'Sheet2'!G$569,MATCH($A485,Sheet2!$A$2:'Sheet2'!$A$531,0))</f>
        <v>#N/A</v>
      </c>
      <c r="X485" t="e">
        <f>INDEX(Sheet2!M$2:'Sheet2'!M$569,MATCH($A485,Sheet2!$A$2:'Sheet2'!$A$531,0))</f>
        <v>#N/A</v>
      </c>
      <c r="Y485" t="e">
        <f>ROUND(INDEX(Sheet2!Q$2:'Sheet2'!Q$569,MATCH($A485,Sheet2!$A$2:'Sheet2'!$A$531,0)),0)-1</f>
        <v>#N/A</v>
      </c>
      <c r="Z485" t="e">
        <f>ROUND(INDEX(Sheet2!K$2:'Sheet2'!K$569,MATCH($A485,Sheet2!$A$2:'Sheet2'!$A$531,0)),0)</f>
        <v>#N/A</v>
      </c>
      <c r="AA485" t="e">
        <f t="shared" si="147"/>
        <v>#N/A</v>
      </c>
      <c r="AB485" t="e">
        <f>ROUND(INDEX(Sheet2!H$2:'Sheet2'!H$569,MATCH($A485,Sheet2!$A$2:'Sheet2'!$A$531,0)),0)</f>
        <v>#N/A</v>
      </c>
      <c r="AC485" t="e">
        <f t="shared" si="148"/>
        <v>#N/A</v>
      </c>
      <c r="AD485" t="e">
        <f t="shared" si="149"/>
        <v>#N/A</v>
      </c>
      <c r="AE485" t="e">
        <f t="shared" si="150"/>
        <v>#N/A</v>
      </c>
      <c r="AF485" t="e">
        <f t="shared" si="151"/>
        <v>#N/A</v>
      </c>
      <c r="AG485" t="e">
        <f t="shared" si="162"/>
        <v>#N/A</v>
      </c>
      <c r="AH485" t="e">
        <f t="shared" si="152"/>
        <v>#N/A</v>
      </c>
      <c r="AI485" t="e">
        <f t="shared" si="153"/>
        <v>#N/A</v>
      </c>
      <c r="AJ485" t="e">
        <f t="shared" si="154"/>
        <v>#N/A</v>
      </c>
      <c r="AK485" t="e">
        <f t="shared" si="155"/>
        <v>#N/A</v>
      </c>
      <c r="AL485" t="e">
        <f t="shared" ca="1" si="156"/>
        <v>#N/A</v>
      </c>
      <c r="AM485" t="e">
        <f t="shared" ca="1" si="157"/>
        <v>#N/A</v>
      </c>
      <c r="AN485" t="e">
        <f>ROUND(INDEX(Sheet2!T$2:'Sheet2'!T$569,MATCH($A485,Sheet2!$A$2:'Sheet2'!$A$531,0)),0)</f>
        <v>#N/A</v>
      </c>
      <c r="AO485" t="e">
        <f t="shared" si="158"/>
        <v>#N/A</v>
      </c>
      <c r="AP485" t="e">
        <f t="shared" si="159"/>
        <v>#N/A</v>
      </c>
      <c r="AQ485" t="e">
        <f>INDEX(Sheet2!N$2:'Sheet2'!N$569,MATCH($A485,Sheet2!$A$2:'Sheet2'!$A$531,0))</f>
        <v>#N/A</v>
      </c>
      <c r="AR485" t="e">
        <f t="shared" si="160"/>
        <v>#N/A</v>
      </c>
      <c r="AS485" t="e">
        <f t="shared" si="163"/>
        <v>#N/A</v>
      </c>
      <c r="AT485" t="e">
        <f t="shared" ca="1" si="161"/>
        <v>#N/A</v>
      </c>
      <c r="AU485" t="e">
        <f t="shared" ca="1" si="164"/>
        <v>#N/A</v>
      </c>
      <c r="AV485" t="e">
        <f t="shared" ca="1" si="165"/>
        <v>#N/A</v>
      </c>
      <c r="AW485">
        <f t="shared" ca="1" si="166"/>
        <v>67</v>
      </c>
      <c r="AX485">
        <f t="shared" ca="1" si="167"/>
        <v>67</v>
      </c>
    </row>
    <row r="486" spans="1:50" x14ac:dyDescent="0.3">
      <c r="A486" t="s">
        <v>389</v>
      </c>
      <c r="B486">
        <v>2</v>
      </c>
      <c r="C486" t="s">
        <v>3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65</v>
      </c>
      <c r="R486">
        <v>65</v>
      </c>
      <c r="S486">
        <v>65</v>
      </c>
      <c r="T486">
        <f>INDEX(Sheet1!C$2:'Sheet1'!C$569,MATCH($A486,Sheet1!$B$2:'Sheet1'!$B$569,0))</f>
        <v>2</v>
      </c>
      <c r="U486">
        <f>INDEX(Sheet1!D$2:'Sheet1'!D$569,MATCH($A486,Sheet1!$B$2:'Sheet1'!$B$569,0))</f>
        <v>689121</v>
      </c>
      <c r="V486" t="e">
        <f>INDEX(Sheet2!C$2:'Sheet2'!C$569,MATCH($A486,Sheet2!$A$2:'Sheet2'!$A$531,0))</f>
        <v>#N/A</v>
      </c>
      <c r="W486" t="e">
        <f>INDEX(Sheet2!G$2:'Sheet2'!G$569,MATCH($A486,Sheet2!$A$2:'Sheet2'!$A$531,0))</f>
        <v>#N/A</v>
      </c>
      <c r="X486" t="e">
        <f>INDEX(Sheet2!M$2:'Sheet2'!M$569,MATCH($A486,Sheet2!$A$2:'Sheet2'!$A$531,0))</f>
        <v>#N/A</v>
      </c>
      <c r="Y486" t="e">
        <f>ROUND(INDEX(Sheet2!Q$2:'Sheet2'!Q$569,MATCH($A486,Sheet2!$A$2:'Sheet2'!$A$531,0)),0)-1</f>
        <v>#N/A</v>
      </c>
      <c r="Z486" t="e">
        <f>ROUND(INDEX(Sheet2!K$2:'Sheet2'!K$569,MATCH($A486,Sheet2!$A$2:'Sheet2'!$A$531,0)),0)</f>
        <v>#N/A</v>
      </c>
      <c r="AA486" t="e">
        <f t="shared" si="147"/>
        <v>#N/A</v>
      </c>
      <c r="AB486" t="e">
        <f>ROUND(INDEX(Sheet2!H$2:'Sheet2'!H$569,MATCH($A486,Sheet2!$A$2:'Sheet2'!$A$531,0)),0)</f>
        <v>#N/A</v>
      </c>
      <c r="AC486" t="e">
        <f t="shared" si="148"/>
        <v>#N/A</v>
      </c>
      <c r="AD486" t="e">
        <f t="shared" si="149"/>
        <v>#N/A</v>
      </c>
      <c r="AE486" t="e">
        <f t="shared" si="150"/>
        <v>#N/A</v>
      </c>
      <c r="AF486" t="e">
        <f t="shared" si="151"/>
        <v>#N/A</v>
      </c>
      <c r="AG486" t="e">
        <f t="shared" si="162"/>
        <v>#N/A</v>
      </c>
      <c r="AH486" t="e">
        <f t="shared" si="152"/>
        <v>#N/A</v>
      </c>
      <c r="AI486" t="e">
        <f t="shared" si="153"/>
        <v>#N/A</v>
      </c>
      <c r="AJ486" t="e">
        <f t="shared" si="154"/>
        <v>#N/A</v>
      </c>
      <c r="AK486" t="e">
        <f t="shared" si="155"/>
        <v>#N/A</v>
      </c>
      <c r="AL486" t="e">
        <f t="shared" ca="1" si="156"/>
        <v>#N/A</v>
      </c>
      <c r="AM486" t="e">
        <f t="shared" ca="1" si="157"/>
        <v>#N/A</v>
      </c>
      <c r="AN486" t="e">
        <f>ROUND(INDEX(Sheet2!T$2:'Sheet2'!T$569,MATCH($A486,Sheet2!$A$2:'Sheet2'!$A$531,0)),0)</f>
        <v>#N/A</v>
      </c>
      <c r="AO486" t="e">
        <f t="shared" si="158"/>
        <v>#N/A</v>
      </c>
      <c r="AP486" t="e">
        <f t="shared" si="159"/>
        <v>#N/A</v>
      </c>
      <c r="AQ486" t="e">
        <f>INDEX(Sheet2!N$2:'Sheet2'!N$569,MATCH($A486,Sheet2!$A$2:'Sheet2'!$A$531,0))</f>
        <v>#N/A</v>
      </c>
      <c r="AR486" t="e">
        <f t="shared" si="160"/>
        <v>#N/A</v>
      </c>
      <c r="AS486" t="e">
        <f t="shared" si="163"/>
        <v>#N/A</v>
      </c>
      <c r="AT486" t="e">
        <f t="shared" ca="1" si="161"/>
        <v>#N/A</v>
      </c>
      <c r="AU486" t="e">
        <f t="shared" ca="1" si="164"/>
        <v>#N/A</v>
      </c>
      <c r="AV486" t="e">
        <f t="shared" ca="1" si="165"/>
        <v>#N/A</v>
      </c>
      <c r="AW486">
        <f t="shared" ca="1" si="166"/>
        <v>70</v>
      </c>
      <c r="AX486">
        <f t="shared" ca="1" si="167"/>
        <v>70</v>
      </c>
    </row>
    <row r="487" spans="1:50" x14ac:dyDescent="0.3">
      <c r="A487" t="s">
        <v>516</v>
      </c>
      <c r="B487">
        <v>2</v>
      </c>
      <c r="C487" t="s">
        <v>3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69</v>
      </c>
      <c r="P487">
        <v>69</v>
      </c>
      <c r="Q487">
        <v>64</v>
      </c>
      <c r="R487">
        <v>64</v>
      </c>
      <c r="S487">
        <v>64</v>
      </c>
      <c r="T487">
        <f>INDEX(Sheet1!C$2:'Sheet1'!C$569,MATCH($A487,Sheet1!$B$2:'Sheet1'!$B$569,0))</f>
        <v>1</v>
      </c>
      <c r="U487">
        <f>INDEX(Sheet1!D$2:'Sheet1'!D$569,MATCH($A487,Sheet1!$B$2:'Sheet1'!$B$569,0))</f>
        <v>6134520</v>
      </c>
      <c r="V487">
        <f>INDEX(Sheet2!C$2:'Sheet2'!C$569,MATCH($A487,Sheet2!$A$2:'Sheet2'!$A$531,0))</f>
        <v>31</v>
      </c>
      <c r="W487">
        <f>INDEX(Sheet2!G$2:'Sheet2'!G$569,MATCH($A487,Sheet2!$A$2:'Sheet2'!$A$531,0))</f>
        <v>14.1</v>
      </c>
      <c r="X487">
        <f>INDEX(Sheet2!M$2:'Sheet2'!M$569,MATCH($A487,Sheet2!$A$2:'Sheet2'!$A$531,0))</f>
        <v>2</v>
      </c>
      <c r="Y487">
        <f>ROUND(INDEX(Sheet2!Q$2:'Sheet2'!Q$569,MATCH($A487,Sheet2!$A$2:'Sheet2'!$A$531,0)),0)-1</f>
        <v>67</v>
      </c>
      <c r="Z487">
        <f>ROUND(INDEX(Sheet2!K$2:'Sheet2'!K$569,MATCH($A487,Sheet2!$A$2:'Sheet2'!$A$531,0)),0)</f>
        <v>35</v>
      </c>
      <c r="AA487">
        <f t="shared" si="147"/>
        <v>64</v>
      </c>
      <c r="AB487">
        <f>ROUND(INDEX(Sheet2!H$2:'Sheet2'!H$569,MATCH($A487,Sheet2!$A$2:'Sheet2'!$A$531,0)),0)</f>
        <v>3</v>
      </c>
      <c r="AC487">
        <f t="shared" si="148"/>
        <v>49</v>
      </c>
      <c r="AD487">
        <f t="shared" si="149"/>
        <v>61</v>
      </c>
      <c r="AE487">
        <f t="shared" si="150"/>
        <v>77</v>
      </c>
      <c r="AF487">
        <f t="shared" si="151"/>
        <v>-8</v>
      </c>
      <c r="AG487">
        <f t="shared" si="162"/>
        <v>-2</v>
      </c>
      <c r="AH487">
        <f t="shared" si="152"/>
        <v>-2</v>
      </c>
      <c r="AI487">
        <f t="shared" si="153"/>
        <v>-2</v>
      </c>
      <c r="AJ487">
        <f t="shared" si="154"/>
        <v>67</v>
      </c>
      <c r="AK487">
        <f t="shared" si="155"/>
        <v>71</v>
      </c>
      <c r="AL487">
        <f t="shared" ca="1" si="156"/>
        <v>70.333333333333329</v>
      </c>
      <c r="AM487">
        <f t="shared" ca="1" si="157"/>
        <v>1.3333333333333286</v>
      </c>
      <c r="AN487">
        <f>ROUND(INDEX(Sheet2!T$2:'Sheet2'!T$569,MATCH($A487,Sheet2!$A$2:'Sheet2'!$A$531,0)),0)</f>
        <v>2</v>
      </c>
      <c r="AO487">
        <f t="shared" si="158"/>
        <v>49</v>
      </c>
      <c r="AP487">
        <f t="shared" si="159"/>
        <v>49</v>
      </c>
      <c r="AQ487">
        <f>INDEX(Sheet2!N$2:'Sheet2'!N$569,MATCH($A487,Sheet2!$A$2:'Sheet2'!$A$531,0))</f>
        <v>32.9</v>
      </c>
      <c r="AR487">
        <f t="shared" si="160"/>
        <v>65.8</v>
      </c>
      <c r="AS487">
        <f t="shared" si="163"/>
        <v>72.8</v>
      </c>
      <c r="AT487">
        <f t="shared" ca="1" si="161"/>
        <v>64</v>
      </c>
      <c r="AU487">
        <f t="shared" ca="1" si="164"/>
        <v>73</v>
      </c>
      <c r="AV487">
        <f t="shared" ca="1" si="165"/>
        <v>73</v>
      </c>
      <c r="AW487">
        <f t="shared" ca="1" si="166"/>
        <v>73</v>
      </c>
      <c r="AX487">
        <f t="shared" ca="1" si="167"/>
        <v>73</v>
      </c>
    </row>
    <row r="488" spans="1:50" x14ac:dyDescent="0.3">
      <c r="A488" t="s">
        <v>225</v>
      </c>
      <c r="B488">
        <v>1</v>
      </c>
      <c r="C488" t="s">
        <v>3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76</v>
      </c>
      <c r="P488">
        <v>76</v>
      </c>
      <c r="Q488">
        <v>76</v>
      </c>
      <c r="R488">
        <v>52</v>
      </c>
      <c r="S488">
        <v>76</v>
      </c>
      <c r="T488">
        <f>INDEX(Sheet1!C$2:'Sheet1'!C$569,MATCH($A488,Sheet1!$B$2:'Sheet1'!$B$569,0))</f>
        <v>1</v>
      </c>
      <c r="U488">
        <f>INDEX(Sheet1!D$2:'Sheet1'!D$569,MATCH($A488,Sheet1!$B$2:'Sheet1'!$B$569,0))</f>
        <v>18622514</v>
      </c>
      <c r="V488">
        <f>INDEX(Sheet2!C$2:'Sheet2'!C$569,MATCH($A488,Sheet2!$A$2:'Sheet2'!$A$531,0))</f>
        <v>32</v>
      </c>
      <c r="W488">
        <f>INDEX(Sheet2!G$2:'Sheet2'!G$569,MATCH($A488,Sheet2!$A$2:'Sheet2'!$A$531,0))</f>
        <v>30.3</v>
      </c>
      <c r="X488">
        <f>INDEX(Sheet2!M$2:'Sheet2'!M$569,MATCH($A488,Sheet2!$A$2:'Sheet2'!$A$531,0))</f>
        <v>5.8</v>
      </c>
      <c r="Y488">
        <f>ROUND(INDEX(Sheet2!Q$2:'Sheet2'!Q$569,MATCH($A488,Sheet2!$A$2:'Sheet2'!$A$531,0)),0)-1</f>
        <v>80</v>
      </c>
      <c r="Z488">
        <f>ROUND(INDEX(Sheet2!K$2:'Sheet2'!K$569,MATCH($A488,Sheet2!$A$2:'Sheet2'!$A$531,0)),0)</f>
        <v>40</v>
      </c>
      <c r="AA488">
        <f t="shared" si="147"/>
        <v>70</v>
      </c>
      <c r="AB488">
        <f>ROUND(INDEX(Sheet2!H$2:'Sheet2'!H$569,MATCH($A488,Sheet2!$A$2:'Sheet2'!$A$531,0)),0)</f>
        <v>12</v>
      </c>
      <c r="AC488">
        <f t="shared" si="148"/>
        <v>75</v>
      </c>
      <c r="AD488">
        <f t="shared" si="149"/>
        <v>74</v>
      </c>
      <c r="AE488">
        <f t="shared" si="150"/>
        <v>78</v>
      </c>
      <c r="AF488">
        <f t="shared" si="151"/>
        <v>-2</v>
      </c>
      <c r="AG488">
        <f t="shared" si="162"/>
        <v>4</v>
      </c>
      <c r="AH488">
        <f t="shared" si="152"/>
        <v>4</v>
      </c>
      <c r="AI488">
        <f t="shared" si="153"/>
        <v>4</v>
      </c>
      <c r="AJ488">
        <f t="shared" si="154"/>
        <v>80</v>
      </c>
      <c r="AK488">
        <f t="shared" si="155"/>
        <v>72</v>
      </c>
      <c r="AL488">
        <f t="shared" ca="1" si="156"/>
        <v>77.666666666666671</v>
      </c>
      <c r="AM488">
        <f t="shared" ca="1" si="157"/>
        <v>1.6666666666666714</v>
      </c>
      <c r="AN488">
        <f>ROUND(INDEX(Sheet2!T$2:'Sheet2'!T$569,MATCH($A488,Sheet2!$A$2:'Sheet2'!$A$531,0)),0)</f>
        <v>3</v>
      </c>
      <c r="AO488">
        <f t="shared" si="158"/>
        <v>54</v>
      </c>
      <c r="AP488">
        <f t="shared" si="159"/>
        <v>54</v>
      </c>
      <c r="AQ488">
        <f>INDEX(Sheet2!N$2:'Sheet2'!N$569,MATCH($A488,Sheet2!$A$2:'Sheet2'!$A$531,0))</f>
        <v>37.200000000000003</v>
      </c>
      <c r="AR488">
        <f t="shared" si="160"/>
        <v>74.400000000000006</v>
      </c>
      <c r="AS488">
        <f t="shared" si="163"/>
        <v>81.400000000000006</v>
      </c>
      <c r="AT488">
        <f t="shared" ca="1" si="161"/>
        <v>76</v>
      </c>
      <c r="AU488">
        <f t="shared" ca="1" si="164"/>
        <v>81</v>
      </c>
      <c r="AV488">
        <f t="shared" ca="1" si="165"/>
        <v>81</v>
      </c>
      <c r="AW488">
        <f t="shared" ca="1" si="166"/>
        <v>81</v>
      </c>
      <c r="AX488">
        <f t="shared" ca="1" si="167"/>
        <v>81</v>
      </c>
    </row>
    <row r="489" spans="1:50" x14ac:dyDescent="0.3">
      <c r="A489" t="s">
        <v>153</v>
      </c>
      <c r="B489">
        <v>1</v>
      </c>
      <c r="C489" t="s">
        <v>3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78</v>
      </c>
      <c r="P489">
        <v>78</v>
      </c>
      <c r="Q489">
        <v>78</v>
      </c>
      <c r="R489">
        <v>52</v>
      </c>
      <c r="S489">
        <v>78</v>
      </c>
      <c r="T489">
        <f>INDEX(Sheet1!C$2:'Sheet1'!C$569,MATCH($A489,Sheet1!$B$2:'Sheet1'!$B$569,0))</f>
        <v>4</v>
      </c>
      <c r="U489">
        <f>INDEX(Sheet1!D$2:'Sheet1'!D$569,MATCH($A489,Sheet1!$B$2:'Sheet1'!$B$569,0))</f>
        <v>9677589.5</v>
      </c>
      <c r="V489">
        <f>INDEX(Sheet2!C$2:'Sheet2'!C$569,MATCH($A489,Sheet2!$A$2:'Sheet2'!$A$531,0))</f>
        <v>28</v>
      </c>
      <c r="W489">
        <f>INDEX(Sheet2!G$2:'Sheet2'!G$569,MATCH($A489,Sheet2!$A$2:'Sheet2'!$A$531,0))</f>
        <v>27.7</v>
      </c>
      <c r="X489">
        <f>INDEX(Sheet2!M$2:'Sheet2'!M$569,MATCH($A489,Sheet2!$A$2:'Sheet2'!$A$531,0))</f>
        <v>4.5999999999999996</v>
      </c>
      <c r="Y489">
        <f>ROUND(INDEX(Sheet2!Q$2:'Sheet2'!Q$569,MATCH($A489,Sheet2!$A$2:'Sheet2'!$A$531,0)),0)-1</f>
        <v>76</v>
      </c>
      <c r="Z489">
        <f>ROUND(INDEX(Sheet2!K$2:'Sheet2'!K$569,MATCH($A489,Sheet2!$A$2:'Sheet2'!$A$531,0)),0)</f>
        <v>40</v>
      </c>
      <c r="AA489">
        <f t="shared" si="147"/>
        <v>70</v>
      </c>
      <c r="AB489">
        <f>ROUND(INDEX(Sheet2!H$2:'Sheet2'!H$569,MATCH($A489,Sheet2!$A$2:'Sheet2'!$A$531,0)),0)</f>
        <v>12</v>
      </c>
      <c r="AC489">
        <f t="shared" si="148"/>
        <v>75</v>
      </c>
      <c r="AD489">
        <f t="shared" si="149"/>
        <v>74</v>
      </c>
      <c r="AE489">
        <f t="shared" si="150"/>
        <v>82</v>
      </c>
      <c r="AF489">
        <f t="shared" si="151"/>
        <v>-4</v>
      </c>
      <c r="AG489">
        <f t="shared" si="162"/>
        <v>2</v>
      </c>
      <c r="AH489">
        <f t="shared" si="152"/>
        <v>2</v>
      </c>
      <c r="AI489">
        <f t="shared" si="153"/>
        <v>2</v>
      </c>
      <c r="AJ489">
        <f t="shared" si="154"/>
        <v>80</v>
      </c>
      <c r="AK489">
        <f t="shared" si="155"/>
        <v>76</v>
      </c>
      <c r="AL489">
        <f t="shared" ca="1" si="156"/>
        <v>77</v>
      </c>
      <c r="AM489">
        <f t="shared" ca="1" si="157"/>
        <v>-1</v>
      </c>
      <c r="AN489">
        <f>ROUND(INDEX(Sheet2!T$2:'Sheet2'!T$569,MATCH($A489,Sheet2!$A$2:'Sheet2'!$A$531,0)),0)</f>
        <v>5</v>
      </c>
      <c r="AO489">
        <f t="shared" si="158"/>
        <v>63</v>
      </c>
      <c r="AP489">
        <f t="shared" si="159"/>
        <v>63</v>
      </c>
      <c r="AQ489">
        <f>INDEX(Sheet2!N$2:'Sheet2'!N$569,MATCH($A489,Sheet2!$A$2:'Sheet2'!$A$531,0))</f>
        <v>34.200000000000003</v>
      </c>
      <c r="AR489">
        <f t="shared" si="160"/>
        <v>68.400000000000006</v>
      </c>
      <c r="AS489">
        <f t="shared" si="163"/>
        <v>75.400000000000006</v>
      </c>
      <c r="AT489">
        <f t="shared" ca="1" si="161"/>
        <v>78</v>
      </c>
      <c r="AU489">
        <f t="shared" ca="1" si="164"/>
        <v>75</v>
      </c>
      <c r="AV489">
        <f t="shared" ca="1" si="165"/>
        <v>75</v>
      </c>
      <c r="AW489">
        <f t="shared" ca="1" si="166"/>
        <v>75</v>
      </c>
      <c r="AX489">
        <f t="shared" ca="1" si="167"/>
        <v>75</v>
      </c>
    </row>
    <row r="490" spans="1:50" x14ac:dyDescent="0.3">
      <c r="A490" t="s">
        <v>456</v>
      </c>
      <c r="B490">
        <v>4</v>
      </c>
      <c r="C490" t="s">
        <v>3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80</v>
      </c>
      <c r="P490">
        <v>80</v>
      </c>
      <c r="Q490">
        <v>60</v>
      </c>
      <c r="R490">
        <v>89</v>
      </c>
      <c r="S490">
        <v>63</v>
      </c>
      <c r="T490">
        <f>INDEX(Sheet1!C$2:'Sheet1'!C$569,MATCH($A490,Sheet1!$B$2:'Sheet1'!$B$569,0))</f>
        <v>1</v>
      </c>
      <c r="U490">
        <f>INDEX(Sheet1!D$2:'Sheet1'!D$569,MATCH($A490,Sheet1!$B$2:'Sheet1'!$B$569,0))</f>
        <v>4696875</v>
      </c>
      <c r="V490">
        <f>INDEX(Sheet2!C$2:'Sheet2'!C$569,MATCH($A490,Sheet2!$A$2:'Sheet2'!$A$531,0))</f>
        <v>25</v>
      </c>
      <c r="W490">
        <f>INDEX(Sheet2!G$2:'Sheet2'!G$569,MATCH($A490,Sheet2!$A$2:'Sheet2'!$A$531,0))</f>
        <v>27.3</v>
      </c>
      <c r="X490">
        <f>INDEX(Sheet2!M$2:'Sheet2'!M$569,MATCH($A490,Sheet2!$A$2:'Sheet2'!$A$531,0))</f>
        <v>0</v>
      </c>
      <c r="Y490">
        <f>ROUND(INDEX(Sheet2!Q$2:'Sheet2'!Q$569,MATCH($A490,Sheet2!$A$2:'Sheet2'!$A$531,0)),0)-1</f>
        <v>54</v>
      </c>
      <c r="Z490">
        <f>ROUND(INDEX(Sheet2!K$2:'Sheet2'!K$569,MATCH($A490,Sheet2!$A$2:'Sheet2'!$A$531,0)),0)</f>
        <v>56</v>
      </c>
      <c r="AA490">
        <f t="shared" si="147"/>
        <v>88</v>
      </c>
      <c r="AB490">
        <f>ROUND(INDEX(Sheet2!H$2:'Sheet2'!H$569,MATCH($A490,Sheet2!$A$2:'Sheet2'!$A$531,0)),0)</f>
        <v>12</v>
      </c>
      <c r="AC490">
        <f t="shared" si="148"/>
        <v>75</v>
      </c>
      <c r="AD490">
        <f t="shared" si="149"/>
        <v>81</v>
      </c>
      <c r="AE490">
        <f t="shared" si="150"/>
        <v>79</v>
      </c>
      <c r="AF490">
        <f t="shared" si="151"/>
        <v>1</v>
      </c>
      <c r="AG490">
        <f t="shared" si="162"/>
        <v>7</v>
      </c>
      <c r="AH490">
        <f t="shared" si="152"/>
        <v>7</v>
      </c>
      <c r="AI490">
        <f t="shared" si="153"/>
        <v>7</v>
      </c>
      <c r="AJ490">
        <f t="shared" si="154"/>
        <v>87</v>
      </c>
      <c r="AK490">
        <f t="shared" si="155"/>
        <v>73</v>
      </c>
      <c r="AL490">
        <f t="shared" ca="1" si="156"/>
        <v>69</v>
      </c>
      <c r="AM490">
        <f t="shared" ca="1" si="157"/>
        <v>-11</v>
      </c>
      <c r="AN490">
        <f>ROUND(INDEX(Sheet2!T$2:'Sheet2'!T$569,MATCH($A490,Sheet2!$A$2:'Sheet2'!$A$531,0)),0)</f>
        <v>8</v>
      </c>
      <c r="AO490">
        <f t="shared" si="158"/>
        <v>76</v>
      </c>
      <c r="AP490">
        <f t="shared" si="159"/>
        <v>76</v>
      </c>
      <c r="AQ490">
        <f>INDEX(Sheet2!N$2:'Sheet2'!N$569,MATCH($A490,Sheet2!$A$2:'Sheet2'!$A$531,0))</f>
        <v>50</v>
      </c>
      <c r="AR490">
        <f t="shared" si="160"/>
        <v>100</v>
      </c>
      <c r="AS490">
        <f t="shared" si="163"/>
        <v>107</v>
      </c>
      <c r="AT490">
        <f t="shared" ca="1" si="161"/>
        <v>44</v>
      </c>
      <c r="AU490">
        <f t="shared" ca="1" si="164"/>
        <v>47</v>
      </c>
      <c r="AV490">
        <f t="shared" ca="1" si="165"/>
        <v>47</v>
      </c>
      <c r="AW490">
        <f t="shared" ca="1" si="166"/>
        <v>47</v>
      </c>
      <c r="AX490">
        <f t="shared" ca="1" si="167"/>
        <v>47</v>
      </c>
    </row>
    <row r="491" spans="1:50" x14ac:dyDescent="0.3">
      <c r="A491" t="s">
        <v>79</v>
      </c>
      <c r="B491">
        <v>4</v>
      </c>
      <c r="C491" t="s">
        <v>3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77</v>
      </c>
      <c r="P491">
        <v>77</v>
      </c>
      <c r="Q491">
        <v>58</v>
      </c>
      <c r="R491">
        <v>88</v>
      </c>
      <c r="S491">
        <v>61</v>
      </c>
      <c r="T491">
        <f>INDEX(Sheet1!C$2:'Sheet1'!C$569,MATCH($A491,Sheet1!$B$2:'Sheet1'!$B$569,0))</f>
        <v>2</v>
      </c>
      <c r="U491">
        <f>INDEX(Sheet1!D$2:'Sheet1'!D$569,MATCH($A491,Sheet1!$B$2:'Sheet1'!$B$569,0))</f>
        <v>772475.5</v>
      </c>
      <c r="V491">
        <f>INDEX(Sheet2!C$2:'Sheet2'!C$569,MATCH($A491,Sheet2!$A$2:'Sheet2'!$A$531,0))</f>
        <v>24</v>
      </c>
      <c r="W491">
        <f>INDEX(Sheet2!G$2:'Sheet2'!G$569,MATCH($A491,Sheet2!$A$2:'Sheet2'!$A$531,0))</f>
        <v>14</v>
      </c>
      <c r="X491">
        <f>INDEX(Sheet2!M$2:'Sheet2'!M$569,MATCH($A491,Sheet2!$A$2:'Sheet2'!$A$531,0))</f>
        <v>0.7</v>
      </c>
      <c r="Y491">
        <f>ROUND(INDEX(Sheet2!Q$2:'Sheet2'!Q$569,MATCH($A491,Sheet2!$A$2:'Sheet2'!$A$531,0)),0)-1</f>
        <v>68</v>
      </c>
      <c r="Z491">
        <f>ROUND(INDEX(Sheet2!K$2:'Sheet2'!K$569,MATCH($A491,Sheet2!$A$2:'Sheet2'!$A$531,0)),0)</f>
        <v>52</v>
      </c>
      <c r="AA491">
        <f t="shared" si="147"/>
        <v>84</v>
      </c>
      <c r="AB491">
        <f>ROUND(INDEX(Sheet2!H$2:'Sheet2'!H$569,MATCH($A491,Sheet2!$A$2:'Sheet2'!$A$531,0)),0)</f>
        <v>7</v>
      </c>
      <c r="AC491">
        <f t="shared" si="148"/>
        <v>61</v>
      </c>
      <c r="AD491">
        <f t="shared" si="149"/>
        <v>74</v>
      </c>
      <c r="AE491">
        <f t="shared" si="150"/>
        <v>80</v>
      </c>
      <c r="AF491">
        <f t="shared" si="151"/>
        <v>-3</v>
      </c>
      <c r="AG491">
        <f t="shared" si="162"/>
        <v>3</v>
      </c>
      <c r="AH491">
        <f t="shared" si="152"/>
        <v>3</v>
      </c>
      <c r="AI491">
        <f t="shared" si="153"/>
        <v>3</v>
      </c>
      <c r="AJ491">
        <f t="shared" si="154"/>
        <v>80</v>
      </c>
      <c r="AK491">
        <f t="shared" si="155"/>
        <v>74</v>
      </c>
      <c r="AL491">
        <f t="shared" ca="1" si="156"/>
        <v>79.333333333333329</v>
      </c>
      <c r="AM491">
        <f t="shared" ca="1" si="157"/>
        <v>2.3333333333333286</v>
      </c>
      <c r="AN491">
        <f>ROUND(INDEX(Sheet2!T$2:'Sheet2'!T$569,MATCH($A491,Sheet2!$A$2:'Sheet2'!$A$531,0)),0)</f>
        <v>5</v>
      </c>
      <c r="AO491">
        <f t="shared" si="158"/>
        <v>63</v>
      </c>
      <c r="AP491">
        <f t="shared" si="159"/>
        <v>63</v>
      </c>
      <c r="AQ491">
        <f>INDEX(Sheet2!N$2:'Sheet2'!N$569,MATCH($A491,Sheet2!$A$2:'Sheet2'!$A$531,0))</f>
        <v>38.5</v>
      </c>
      <c r="AR491">
        <f t="shared" si="160"/>
        <v>77</v>
      </c>
      <c r="AS491">
        <f t="shared" si="163"/>
        <v>84</v>
      </c>
      <c r="AT491">
        <f t="shared" ca="1" si="161"/>
        <v>58</v>
      </c>
      <c r="AU491">
        <f t="shared" ca="1" si="164"/>
        <v>84</v>
      </c>
      <c r="AV491">
        <f t="shared" ca="1" si="165"/>
        <v>84</v>
      </c>
      <c r="AW491">
        <f t="shared" ca="1" si="166"/>
        <v>84</v>
      </c>
      <c r="AX491">
        <f t="shared" ca="1" si="167"/>
        <v>84</v>
      </c>
    </row>
    <row r="492" spans="1:50" x14ac:dyDescent="0.3">
      <c r="A492" t="s">
        <v>240</v>
      </c>
      <c r="B492">
        <v>2</v>
      </c>
      <c r="C492" t="s">
        <v>3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68</v>
      </c>
      <c r="R492">
        <v>66</v>
      </c>
      <c r="S492">
        <v>68</v>
      </c>
      <c r="T492">
        <f>INDEX(Sheet1!C$2:'Sheet1'!C$569,MATCH($A492,Sheet1!$B$2:'Sheet1'!$B$569,0))</f>
        <v>1</v>
      </c>
      <c r="U492">
        <f>INDEX(Sheet1!D$2:'Sheet1'!D$569,MATCH($A492,Sheet1!$B$2:'Sheet1'!$B$569,0))</f>
        <v>12800562</v>
      </c>
      <c r="V492">
        <f>INDEX(Sheet2!C$2:'Sheet2'!C$569,MATCH($A492,Sheet2!$A$2:'Sheet2'!$A$531,0))</f>
        <v>31</v>
      </c>
      <c r="W492">
        <f>INDEX(Sheet2!G$2:'Sheet2'!G$569,MATCH($A492,Sheet2!$A$2:'Sheet2'!$A$531,0))</f>
        <v>23.1</v>
      </c>
      <c r="X492">
        <f>INDEX(Sheet2!M$2:'Sheet2'!M$569,MATCH($A492,Sheet2!$A$2:'Sheet2'!$A$531,0))</f>
        <v>3.1</v>
      </c>
      <c r="Y492">
        <f>ROUND(INDEX(Sheet2!Q$2:'Sheet2'!Q$569,MATCH($A492,Sheet2!$A$2:'Sheet2'!$A$531,0)),0)-1</f>
        <v>71</v>
      </c>
      <c r="Z492">
        <f>ROUND(INDEX(Sheet2!K$2:'Sheet2'!K$569,MATCH($A492,Sheet2!$A$2:'Sheet2'!$A$531,0)),0)</f>
        <v>42</v>
      </c>
      <c r="AA492">
        <f t="shared" si="147"/>
        <v>72</v>
      </c>
      <c r="AB492">
        <f>ROUND(INDEX(Sheet2!H$2:'Sheet2'!H$569,MATCH($A492,Sheet2!$A$2:'Sheet2'!$A$531,0)),0)</f>
        <v>6</v>
      </c>
      <c r="AC492">
        <f t="shared" si="148"/>
        <v>58</v>
      </c>
      <c r="AD492">
        <f t="shared" si="149"/>
        <v>68</v>
      </c>
      <c r="AE492">
        <f t="shared" si="150"/>
        <v>80</v>
      </c>
      <c r="AF492">
        <f t="shared" si="151"/>
        <v>-6</v>
      </c>
      <c r="AG492">
        <f t="shared" si="162"/>
        <v>0</v>
      </c>
      <c r="AH492">
        <f t="shared" si="152"/>
        <v>0</v>
      </c>
      <c r="AI492">
        <f t="shared" si="153"/>
        <v>0</v>
      </c>
      <c r="AJ492">
        <f t="shared" si="154"/>
        <v>74</v>
      </c>
      <c r="AK492">
        <f t="shared" si="155"/>
        <v>74</v>
      </c>
      <c r="AL492">
        <f t="shared" ca="1" si="156"/>
        <v>76.666666666666671</v>
      </c>
      <c r="AM492">
        <f t="shared" ca="1" si="157"/>
        <v>2.6666666666666714</v>
      </c>
      <c r="AN492">
        <f>ROUND(INDEX(Sheet2!T$2:'Sheet2'!T$569,MATCH($A492,Sheet2!$A$2:'Sheet2'!$A$531,0)),0)</f>
        <v>4</v>
      </c>
      <c r="AO492">
        <f t="shared" si="158"/>
        <v>58</v>
      </c>
      <c r="AP492">
        <f t="shared" si="159"/>
        <v>58</v>
      </c>
      <c r="AQ492">
        <f>INDEX(Sheet2!N$2:'Sheet2'!N$569,MATCH($A492,Sheet2!$A$2:'Sheet2'!$A$531,0))</f>
        <v>37.299999999999997</v>
      </c>
      <c r="AR492">
        <f t="shared" si="160"/>
        <v>74.599999999999994</v>
      </c>
      <c r="AS492">
        <f t="shared" si="163"/>
        <v>81.599999999999994</v>
      </c>
      <c r="AT492">
        <f t="shared" ca="1" si="161"/>
        <v>68</v>
      </c>
      <c r="AU492">
        <f t="shared" ca="1" si="164"/>
        <v>82</v>
      </c>
      <c r="AV492">
        <f t="shared" ca="1" si="165"/>
        <v>82</v>
      </c>
      <c r="AW492">
        <f t="shared" ca="1" si="166"/>
        <v>82</v>
      </c>
      <c r="AX492">
        <f t="shared" ca="1" si="167"/>
        <v>82</v>
      </c>
    </row>
    <row r="493" spans="1:50" x14ac:dyDescent="0.3">
      <c r="A493" t="s">
        <v>284</v>
      </c>
      <c r="B493">
        <v>3</v>
      </c>
      <c r="C493" t="s">
        <v>3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67</v>
      </c>
      <c r="P493">
        <v>67</v>
      </c>
      <c r="Q493">
        <v>56</v>
      </c>
      <c r="R493">
        <v>78</v>
      </c>
      <c r="S493">
        <v>58</v>
      </c>
      <c r="T493" t="e">
        <f>INDEX(Sheet1!C$2:'Sheet1'!C$569,MATCH($A493,Sheet1!$B$2:'Sheet1'!$B$569,0))</f>
        <v>#N/A</v>
      </c>
      <c r="U493" t="e">
        <f>INDEX(Sheet1!D$2:'Sheet1'!D$569,MATCH($A493,Sheet1!$B$2:'Sheet1'!$B$569,0))</f>
        <v>#N/A</v>
      </c>
      <c r="V493">
        <f>INDEX(Sheet2!C$2:'Sheet2'!C$569,MATCH($A493,Sheet2!$A$2:'Sheet2'!$A$531,0))</f>
        <v>22</v>
      </c>
      <c r="W493">
        <f>INDEX(Sheet2!G$2:'Sheet2'!G$569,MATCH($A493,Sheet2!$A$2:'Sheet2'!$A$531,0))</f>
        <v>6.5</v>
      </c>
      <c r="X493">
        <f>INDEX(Sheet2!M$2:'Sheet2'!M$569,MATCH($A493,Sheet2!$A$2:'Sheet2'!$A$531,0))</f>
        <v>0.5</v>
      </c>
      <c r="Y493">
        <f>ROUND(INDEX(Sheet2!Q$2:'Sheet2'!Q$569,MATCH($A493,Sheet2!$A$2:'Sheet2'!$A$531,0)),0)-1</f>
        <v>-1</v>
      </c>
      <c r="Z493">
        <f>ROUND(INDEX(Sheet2!K$2:'Sheet2'!K$569,MATCH($A493,Sheet2!$A$2:'Sheet2'!$A$531,0)),0)</f>
        <v>25</v>
      </c>
      <c r="AA493">
        <f t="shared" si="147"/>
        <v>52</v>
      </c>
      <c r="AB493">
        <f>ROUND(INDEX(Sheet2!H$2:'Sheet2'!H$569,MATCH($A493,Sheet2!$A$2:'Sheet2'!$A$531,0)),0)</f>
        <v>1</v>
      </c>
      <c r="AC493">
        <f t="shared" si="148"/>
        <v>43</v>
      </c>
      <c r="AD493">
        <f t="shared" si="149"/>
        <v>54</v>
      </c>
      <c r="AE493">
        <f t="shared" si="150"/>
        <v>80</v>
      </c>
      <c r="AF493">
        <f t="shared" si="151"/>
        <v>-13</v>
      </c>
      <c r="AG493">
        <f t="shared" si="162"/>
        <v>-7</v>
      </c>
      <c r="AH493">
        <f t="shared" si="152"/>
        <v>-7</v>
      </c>
      <c r="AI493">
        <f t="shared" si="153"/>
        <v>-7</v>
      </c>
      <c r="AJ493">
        <f t="shared" si="154"/>
        <v>60</v>
      </c>
      <c r="AK493">
        <f t="shared" si="155"/>
        <v>74</v>
      </c>
      <c r="AL493">
        <f t="shared" ca="1" si="156"/>
        <v>59</v>
      </c>
      <c r="AM493">
        <f t="shared" ca="1" si="157"/>
        <v>-8</v>
      </c>
      <c r="AN493">
        <f>ROUND(INDEX(Sheet2!T$2:'Sheet2'!T$569,MATCH($A493,Sheet2!$A$2:'Sheet2'!$A$531,0)),0)</f>
        <v>2</v>
      </c>
      <c r="AO493">
        <f t="shared" si="158"/>
        <v>49</v>
      </c>
      <c r="AP493">
        <f t="shared" si="159"/>
        <v>49</v>
      </c>
      <c r="AQ493">
        <f>INDEX(Sheet2!N$2:'Sheet2'!N$569,MATCH($A493,Sheet2!$A$2:'Sheet2'!$A$531,0))</f>
        <v>0</v>
      </c>
      <c r="AR493">
        <f t="shared" si="160"/>
        <v>0</v>
      </c>
      <c r="AS493">
        <f t="shared" si="163"/>
        <v>7</v>
      </c>
      <c r="AT493">
        <f t="shared" ca="1" si="161"/>
        <v>43</v>
      </c>
      <c r="AU493">
        <f t="shared" ca="1" si="164"/>
        <v>43</v>
      </c>
      <c r="AV493">
        <f t="shared" ca="1" si="165"/>
        <v>43</v>
      </c>
      <c r="AW493">
        <f t="shared" ca="1" si="166"/>
        <v>43</v>
      </c>
      <c r="AX493">
        <f t="shared" ca="1" si="167"/>
        <v>43</v>
      </c>
    </row>
    <row r="494" spans="1:50" x14ac:dyDescent="0.3">
      <c r="A494" t="s">
        <v>461</v>
      </c>
      <c r="B494">
        <v>0</v>
      </c>
      <c r="C494" t="s">
        <v>3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75</v>
      </c>
      <c r="R494">
        <v>51</v>
      </c>
      <c r="S494">
        <v>75</v>
      </c>
      <c r="T494">
        <f>INDEX(Sheet1!C$2:'Sheet1'!C$569,MATCH($A494,Sheet1!$B$2:'Sheet1'!$B$569,0))</f>
        <v>2</v>
      </c>
      <c r="U494">
        <f>INDEX(Sheet1!D$2:'Sheet1'!D$569,MATCH($A494,Sheet1!$B$2:'Sheet1'!$B$569,0))</f>
        <v>1500000</v>
      </c>
      <c r="V494">
        <f>INDEX(Sheet2!C$2:'Sheet2'!C$569,MATCH($A494,Sheet2!$A$2:'Sheet2'!$A$531,0))</f>
        <v>25</v>
      </c>
      <c r="W494">
        <f>INDEX(Sheet2!G$2:'Sheet2'!G$569,MATCH($A494,Sheet2!$A$2:'Sheet2'!$A$531,0))</f>
        <v>15</v>
      </c>
      <c r="X494">
        <f>INDEX(Sheet2!M$2:'Sheet2'!M$569,MATCH($A494,Sheet2!$A$2:'Sheet2'!$A$531,0))</f>
        <v>2.1</v>
      </c>
      <c r="Y494">
        <f>ROUND(INDEX(Sheet2!Q$2:'Sheet2'!Q$569,MATCH($A494,Sheet2!$A$2:'Sheet2'!$A$531,0)),0)-1</f>
        <v>89</v>
      </c>
      <c r="Z494">
        <f>ROUND(INDEX(Sheet2!K$2:'Sheet2'!K$569,MATCH($A494,Sheet2!$A$2:'Sheet2'!$A$531,0)),0)</f>
        <v>44</v>
      </c>
      <c r="AA494">
        <f t="shared" si="147"/>
        <v>74</v>
      </c>
      <c r="AB494">
        <f>ROUND(INDEX(Sheet2!H$2:'Sheet2'!H$569,MATCH($A494,Sheet2!$A$2:'Sheet2'!$A$531,0)),0)</f>
        <v>6</v>
      </c>
      <c r="AC494">
        <f t="shared" si="148"/>
        <v>58</v>
      </c>
      <c r="AD494">
        <f t="shared" si="149"/>
        <v>69</v>
      </c>
      <c r="AE494">
        <f t="shared" si="150"/>
        <v>81</v>
      </c>
      <c r="AF494">
        <f t="shared" si="151"/>
        <v>-6</v>
      </c>
      <c r="AG494">
        <f t="shared" si="162"/>
        <v>0</v>
      </c>
      <c r="AH494">
        <f t="shared" si="152"/>
        <v>0</v>
      </c>
      <c r="AI494">
        <f t="shared" si="153"/>
        <v>0</v>
      </c>
      <c r="AJ494">
        <f t="shared" si="154"/>
        <v>75</v>
      </c>
      <c r="AK494">
        <f t="shared" si="155"/>
        <v>75</v>
      </c>
      <c r="AL494">
        <f t="shared" ca="1" si="156"/>
        <v>76.333333333333329</v>
      </c>
      <c r="AM494">
        <f t="shared" ca="1" si="157"/>
        <v>1.3333333333333286</v>
      </c>
      <c r="AN494">
        <f>ROUND(INDEX(Sheet2!T$2:'Sheet2'!T$569,MATCH($A494,Sheet2!$A$2:'Sheet2'!$A$531,0)),0)</f>
        <v>2</v>
      </c>
      <c r="AO494">
        <f t="shared" si="158"/>
        <v>49</v>
      </c>
      <c r="AP494">
        <f t="shared" si="159"/>
        <v>49</v>
      </c>
      <c r="AQ494">
        <f>INDEX(Sheet2!N$2:'Sheet2'!N$569,MATCH($A494,Sheet2!$A$2:'Sheet2'!$A$531,0))</f>
        <v>36.200000000000003</v>
      </c>
      <c r="AR494">
        <f t="shared" si="160"/>
        <v>72.400000000000006</v>
      </c>
      <c r="AS494">
        <f t="shared" si="163"/>
        <v>79.400000000000006</v>
      </c>
      <c r="AT494">
        <f t="shared" ca="1" si="161"/>
        <v>75</v>
      </c>
      <c r="AU494">
        <f t="shared" ca="1" si="164"/>
        <v>79</v>
      </c>
      <c r="AV494">
        <f t="shared" ca="1" si="165"/>
        <v>79</v>
      </c>
      <c r="AW494">
        <f t="shared" ca="1" si="166"/>
        <v>79</v>
      </c>
      <c r="AX494">
        <f t="shared" ca="1" si="167"/>
        <v>79</v>
      </c>
    </row>
    <row r="495" spans="1:50" x14ac:dyDescent="0.3">
      <c r="A495" t="s">
        <v>270</v>
      </c>
      <c r="B495">
        <v>2</v>
      </c>
      <c r="C495" t="s">
        <v>3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68</v>
      </c>
      <c r="P495">
        <v>68</v>
      </c>
      <c r="Q495">
        <v>63</v>
      </c>
      <c r="R495">
        <v>64</v>
      </c>
      <c r="S495">
        <v>63</v>
      </c>
      <c r="T495" t="e">
        <f>INDEX(Sheet1!C$2:'Sheet1'!C$569,MATCH($A495,Sheet1!$B$2:'Sheet1'!$B$569,0))</f>
        <v>#N/A</v>
      </c>
      <c r="U495" t="e">
        <f>INDEX(Sheet1!D$2:'Sheet1'!D$569,MATCH($A495,Sheet1!$B$2:'Sheet1'!$B$569,0))</f>
        <v>#N/A</v>
      </c>
      <c r="V495">
        <f>INDEX(Sheet2!C$2:'Sheet2'!C$569,MATCH($A495,Sheet2!$A$2:'Sheet2'!$A$531,0))</f>
        <v>24</v>
      </c>
      <c r="W495">
        <f>INDEX(Sheet2!G$2:'Sheet2'!G$569,MATCH($A495,Sheet2!$A$2:'Sheet2'!$A$531,0))</f>
        <v>11.6</v>
      </c>
      <c r="X495">
        <f>INDEX(Sheet2!M$2:'Sheet2'!M$569,MATCH($A495,Sheet2!$A$2:'Sheet2'!$A$531,0))</f>
        <v>1.1000000000000001</v>
      </c>
      <c r="Y495">
        <f>ROUND(INDEX(Sheet2!Q$2:'Sheet2'!Q$569,MATCH($A495,Sheet2!$A$2:'Sheet2'!$A$531,0)),0)-1</f>
        <v>69</v>
      </c>
      <c r="Z495">
        <f>ROUND(INDEX(Sheet2!K$2:'Sheet2'!K$569,MATCH($A495,Sheet2!$A$2:'Sheet2'!$A$531,0)),0)</f>
        <v>29</v>
      </c>
      <c r="AA495">
        <f t="shared" si="147"/>
        <v>57</v>
      </c>
      <c r="AB495">
        <f>ROUND(INDEX(Sheet2!H$2:'Sheet2'!H$569,MATCH($A495,Sheet2!$A$2:'Sheet2'!$A$531,0)),0)</f>
        <v>3</v>
      </c>
      <c r="AC495">
        <f t="shared" si="148"/>
        <v>49</v>
      </c>
      <c r="AD495">
        <f t="shared" si="149"/>
        <v>58</v>
      </c>
      <c r="AE495">
        <f t="shared" si="150"/>
        <v>78</v>
      </c>
      <c r="AF495">
        <f t="shared" si="151"/>
        <v>-10</v>
      </c>
      <c r="AG495">
        <f t="shared" si="162"/>
        <v>-4</v>
      </c>
      <c r="AH495">
        <f t="shared" si="152"/>
        <v>-4</v>
      </c>
      <c r="AI495">
        <f t="shared" si="153"/>
        <v>-4</v>
      </c>
      <c r="AJ495">
        <f t="shared" si="154"/>
        <v>64</v>
      </c>
      <c r="AK495">
        <f t="shared" si="155"/>
        <v>72</v>
      </c>
      <c r="AL495">
        <f t="shared" ca="1" si="156"/>
        <v>56</v>
      </c>
      <c r="AM495">
        <f t="shared" ca="1" si="157"/>
        <v>-12</v>
      </c>
      <c r="AN495">
        <f>ROUND(INDEX(Sheet2!T$2:'Sheet2'!T$569,MATCH($A495,Sheet2!$A$2:'Sheet2'!$A$531,0)),0)</f>
        <v>2</v>
      </c>
      <c r="AO495">
        <f t="shared" si="158"/>
        <v>49</v>
      </c>
      <c r="AP495">
        <f t="shared" si="159"/>
        <v>49</v>
      </c>
      <c r="AQ495">
        <f>INDEX(Sheet2!N$2:'Sheet2'!N$569,MATCH($A495,Sheet2!$A$2:'Sheet2'!$A$531,0))</f>
        <v>12.5</v>
      </c>
      <c r="AR495">
        <f t="shared" si="160"/>
        <v>25</v>
      </c>
      <c r="AS495">
        <f t="shared" si="163"/>
        <v>32</v>
      </c>
      <c r="AT495">
        <f t="shared" ca="1" si="161"/>
        <v>63</v>
      </c>
      <c r="AU495">
        <f t="shared" ca="1" si="164"/>
        <v>32</v>
      </c>
      <c r="AV495">
        <f t="shared" ca="1" si="165"/>
        <v>32</v>
      </c>
      <c r="AW495">
        <f t="shared" ca="1" si="166"/>
        <v>32</v>
      </c>
      <c r="AX495">
        <f t="shared" ca="1" si="167"/>
        <v>40</v>
      </c>
    </row>
    <row r="496" spans="1:50" x14ac:dyDescent="0.3">
      <c r="A496" t="s">
        <v>443</v>
      </c>
      <c r="B496">
        <v>3</v>
      </c>
      <c r="C496" t="s">
        <v>3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74</v>
      </c>
      <c r="P496">
        <v>74</v>
      </c>
      <c r="Q496">
        <v>60</v>
      </c>
      <c r="R496">
        <v>82</v>
      </c>
      <c r="S496">
        <v>63</v>
      </c>
      <c r="T496">
        <f>INDEX(Sheet1!C$2:'Sheet1'!C$569,MATCH($A496,Sheet1!$B$2:'Sheet1'!$B$569,0))</f>
        <v>3</v>
      </c>
      <c r="U496">
        <f>INDEX(Sheet1!D$2:'Sheet1'!D$569,MATCH($A496,Sheet1!$B$2:'Sheet1'!$B$569,0))</f>
        <v>2623040</v>
      </c>
      <c r="V496">
        <f>INDEX(Sheet2!C$2:'Sheet2'!C$569,MATCH($A496,Sheet2!$A$2:'Sheet2'!$A$531,0))</f>
        <v>21</v>
      </c>
      <c r="W496">
        <f>INDEX(Sheet2!G$2:'Sheet2'!G$569,MATCH($A496,Sheet2!$A$2:'Sheet2'!$A$531,0))</f>
        <v>17.600000000000001</v>
      </c>
      <c r="X496">
        <f>INDEX(Sheet2!M$2:'Sheet2'!M$569,MATCH($A496,Sheet2!$A$2:'Sheet2'!$A$531,0))</f>
        <v>1.6</v>
      </c>
      <c r="Y496">
        <f>ROUND(INDEX(Sheet2!Q$2:'Sheet2'!Q$569,MATCH($A496,Sheet2!$A$2:'Sheet2'!$A$531,0)),0)-1</f>
        <v>74</v>
      </c>
      <c r="Z496">
        <f>ROUND(INDEX(Sheet2!K$2:'Sheet2'!K$569,MATCH($A496,Sheet2!$A$2:'Sheet2'!$A$531,0)),0)</f>
        <v>47</v>
      </c>
      <c r="AA496">
        <f t="shared" si="147"/>
        <v>78</v>
      </c>
      <c r="AB496">
        <f>ROUND(INDEX(Sheet2!H$2:'Sheet2'!H$569,MATCH($A496,Sheet2!$A$2:'Sheet2'!$A$531,0)),0)</f>
        <v>7</v>
      </c>
      <c r="AC496">
        <f t="shared" si="148"/>
        <v>61</v>
      </c>
      <c r="AD496">
        <f t="shared" si="149"/>
        <v>71</v>
      </c>
      <c r="AE496">
        <f t="shared" si="150"/>
        <v>77</v>
      </c>
      <c r="AF496">
        <f t="shared" si="151"/>
        <v>-3</v>
      </c>
      <c r="AG496">
        <f t="shared" si="162"/>
        <v>3</v>
      </c>
      <c r="AH496">
        <f t="shared" si="152"/>
        <v>3</v>
      </c>
      <c r="AI496">
        <f t="shared" si="153"/>
        <v>3</v>
      </c>
      <c r="AJ496">
        <f t="shared" si="154"/>
        <v>77</v>
      </c>
      <c r="AK496">
        <f t="shared" si="155"/>
        <v>71</v>
      </c>
      <c r="AL496">
        <f t="shared" ca="1" si="156"/>
        <v>73.666666666666671</v>
      </c>
      <c r="AM496">
        <f t="shared" ca="1" si="157"/>
        <v>-0.3333333333333286</v>
      </c>
      <c r="AN496">
        <f>ROUND(INDEX(Sheet2!T$2:'Sheet2'!T$569,MATCH($A496,Sheet2!$A$2:'Sheet2'!$A$531,0)),0)</f>
        <v>4</v>
      </c>
      <c r="AO496">
        <f t="shared" si="158"/>
        <v>58</v>
      </c>
      <c r="AP496">
        <f t="shared" si="159"/>
        <v>58</v>
      </c>
      <c r="AQ496">
        <f>INDEX(Sheet2!N$2:'Sheet2'!N$569,MATCH($A496,Sheet2!$A$2:'Sheet2'!$A$531,0))</f>
        <v>33.1</v>
      </c>
      <c r="AR496">
        <f t="shared" si="160"/>
        <v>66.2</v>
      </c>
      <c r="AS496">
        <f t="shared" si="163"/>
        <v>73.2</v>
      </c>
      <c r="AT496">
        <f t="shared" ca="1" si="161"/>
        <v>60</v>
      </c>
      <c r="AU496">
        <f t="shared" ca="1" si="164"/>
        <v>73</v>
      </c>
      <c r="AV496">
        <f t="shared" ca="1" si="165"/>
        <v>73</v>
      </c>
      <c r="AW496">
        <f t="shared" ca="1" si="166"/>
        <v>73</v>
      </c>
      <c r="AX496">
        <f t="shared" ca="1" si="167"/>
        <v>73</v>
      </c>
    </row>
    <row r="497" spans="1:50" x14ac:dyDescent="0.3">
      <c r="A497" t="s">
        <v>84</v>
      </c>
      <c r="B497">
        <v>1</v>
      </c>
      <c r="C497" t="s">
        <v>3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86</v>
      </c>
      <c r="P497">
        <v>86</v>
      </c>
      <c r="Q497">
        <v>86</v>
      </c>
      <c r="R497">
        <v>55</v>
      </c>
      <c r="S497">
        <v>86</v>
      </c>
      <c r="T497">
        <f>INDEX(Sheet1!C$2:'Sheet1'!C$569,MATCH($A497,Sheet1!$B$2:'Sheet1'!$B$569,0))</f>
        <v>4</v>
      </c>
      <c r="U497">
        <f>INDEX(Sheet1!D$2:'Sheet1'!D$569,MATCH($A497,Sheet1!$B$2:'Sheet1'!$B$569,0))</f>
        <v>19500000</v>
      </c>
      <c r="V497">
        <f>INDEX(Sheet2!C$2:'Sheet2'!C$569,MATCH($A497,Sheet2!$A$2:'Sheet2'!$A$531,0))</f>
        <v>24</v>
      </c>
      <c r="W497">
        <f>INDEX(Sheet2!G$2:'Sheet2'!G$569,MATCH($A497,Sheet2!$A$2:'Sheet2'!$A$531,0))</f>
        <v>34.5</v>
      </c>
      <c r="X497">
        <f>INDEX(Sheet2!M$2:'Sheet2'!M$569,MATCH($A497,Sheet2!$A$2:'Sheet2'!$A$531,0))</f>
        <v>5.0999999999999996</v>
      </c>
      <c r="Y497">
        <f>ROUND(INDEX(Sheet2!Q$2:'Sheet2'!Q$569,MATCH($A497,Sheet2!$A$2:'Sheet2'!$A$531,0)),0)-1</f>
        <v>82</v>
      </c>
      <c r="Z497">
        <f>ROUND(INDEX(Sheet2!K$2:'Sheet2'!K$569,MATCH($A497,Sheet2!$A$2:'Sheet2'!$A$531,0)),0)</f>
        <v>47</v>
      </c>
      <c r="AA497">
        <f t="shared" si="147"/>
        <v>78</v>
      </c>
      <c r="AB497">
        <f>ROUND(INDEX(Sheet2!H$2:'Sheet2'!H$569,MATCH($A497,Sheet2!$A$2:'Sheet2'!$A$531,0)),0)</f>
        <v>24</v>
      </c>
      <c r="AC497">
        <f t="shared" si="148"/>
        <v>111</v>
      </c>
      <c r="AD497">
        <f t="shared" si="149"/>
        <v>92</v>
      </c>
      <c r="AE497">
        <f t="shared" si="150"/>
        <v>80</v>
      </c>
      <c r="AF497">
        <f t="shared" si="151"/>
        <v>6</v>
      </c>
      <c r="AG497">
        <f t="shared" si="162"/>
        <v>12</v>
      </c>
      <c r="AH497">
        <f t="shared" si="152"/>
        <v>12</v>
      </c>
      <c r="AI497">
        <f t="shared" si="153"/>
        <v>12</v>
      </c>
      <c r="AJ497">
        <f t="shared" si="154"/>
        <v>98</v>
      </c>
      <c r="AK497">
        <f t="shared" si="155"/>
        <v>74</v>
      </c>
      <c r="AL497">
        <f t="shared" ca="1" si="156"/>
        <v>84.666666666666671</v>
      </c>
      <c r="AM497">
        <f t="shared" ca="1" si="157"/>
        <v>-1.3333333333333286</v>
      </c>
      <c r="AN497">
        <f>ROUND(INDEX(Sheet2!T$2:'Sheet2'!T$569,MATCH($A497,Sheet2!$A$2:'Sheet2'!$A$531,0)),0)</f>
        <v>5</v>
      </c>
      <c r="AO497">
        <f t="shared" si="158"/>
        <v>63</v>
      </c>
      <c r="AP497">
        <f t="shared" si="159"/>
        <v>63</v>
      </c>
      <c r="AQ497">
        <f>INDEX(Sheet2!N$2:'Sheet2'!N$569,MATCH($A497,Sheet2!$A$2:'Sheet2'!$A$531,0))</f>
        <v>37.4</v>
      </c>
      <c r="AR497">
        <f t="shared" si="160"/>
        <v>74.8</v>
      </c>
      <c r="AS497">
        <f t="shared" si="163"/>
        <v>81.8</v>
      </c>
      <c r="AT497">
        <f t="shared" ca="1" si="161"/>
        <v>86</v>
      </c>
      <c r="AU497">
        <f t="shared" ca="1" si="164"/>
        <v>82</v>
      </c>
      <c r="AV497">
        <f t="shared" ca="1" si="165"/>
        <v>82</v>
      </c>
      <c r="AW497">
        <f t="shared" ca="1" si="166"/>
        <v>82</v>
      </c>
      <c r="AX497">
        <f t="shared" ca="1" si="167"/>
        <v>82</v>
      </c>
    </row>
    <row r="498" spans="1:50" x14ac:dyDescent="0.3">
      <c r="A498" t="s">
        <v>171</v>
      </c>
      <c r="B498">
        <v>4</v>
      </c>
      <c r="C498" t="s">
        <v>3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75</v>
      </c>
      <c r="P498">
        <v>75</v>
      </c>
      <c r="Q498">
        <v>57</v>
      </c>
      <c r="R498">
        <v>87</v>
      </c>
      <c r="S498">
        <v>60</v>
      </c>
      <c r="T498">
        <f>INDEX(Sheet1!C$2:'Sheet1'!C$569,MATCH($A498,Sheet1!$B$2:'Sheet1'!$B$569,0))</f>
        <v>1</v>
      </c>
      <c r="U498">
        <f>INDEX(Sheet1!D$2:'Sheet1'!D$569,MATCH($A498,Sheet1!$B$2:'Sheet1'!$B$569,0))</f>
        <v>2393887</v>
      </c>
      <c r="V498">
        <f>INDEX(Sheet2!C$2:'Sheet2'!C$569,MATCH($A498,Sheet2!$A$2:'Sheet2'!$A$531,0))</f>
        <v>35</v>
      </c>
      <c r="W498">
        <f>INDEX(Sheet2!G$2:'Sheet2'!G$569,MATCH($A498,Sheet2!$A$2:'Sheet2'!$A$531,0))</f>
        <v>12.9</v>
      </c>
      <c r="X498">
        <f>INDEX(Sheet2!M$2:'Sheet2'!M$569,MATCH($A498,Sheet2!$A$2:'Sheet2'!$A$531,0))</f>
        <v>0.1</v>
      </c>
      <c r="Y498">
        <f>ROUND(INDEX(Sheet2!Q$2:'Sheet2'!Q$569,MATCH($A498,Sheet2!$A$2:'Sheet2'!$A$531,0)),0)-1</f>
        <v>77</v>
      </c>
      <c r="Z498">
        <f>ROUND(INDEX(Sheet2!K$2:'Sheet2'!K$569,MATCH($A498,Sheet2!$A$2:'Sheet2'!$A$531,0)),0)</f>
        <v>44</v>
      </c>
      <c r="AA498">
        <f t="shared" si="147"/>
        <v>74</v>
      </c>
      <c r="AB498">
        <f>ROUND(INDEX(Sheet2!H$2:'Sheet2'!H$569,MATCH($A498,Sheet2!$A$2:'Sheet2'!$A$531,0)),0)</f>
        <v>4</v>
      </c>
      <c r="AC498">
        <f t="shared" si="148"/>
        <v>52</v>
      </c>
      <c r="AD498">
        <f t="shared" si="149"/>
        <v>67</v>
      </c>
      <c r="AE498">
        <f t="shared" si="150"/>
        <v>83</v>
      </c>
      <c r="AF498">
        <f t="shared" si="151"/>
        <v>-8</v>
      </c>
      <c r="AG498">
        <f t="shared" si="162"/>
        <v>-2</v>
      </c>
      <c r="AH498">
        <f t="shared" si="152"/>
        <v>-2</v>
      </c>
      <c r="AI498">
        <f t="shared" si="153"/>
        <v>-2</v>
      </c>
      <c r="AJ498">
        <f t="shared" si="154"/>
        <v>73</v>
      </c>
      <c r="AK498">
        <f t="shared" si="155"/>
        <v>77</v>
      </c>
      <c r="AL498">
        <f t="shared" ca="1" si="156"/>
        <v>64.333333333333329</v>
      </c>
      <c r="AM498">
        <f t="shared" ca="1" si="157"/>
        <v>-10.666666666666671</v>
      </c>
      <c r="AN498">
        <f>ROUND(INDEX(Sheet2!T$2:'Sheet2'!T$569,MATCH($A498,Sheet2!$A$2:'Sheet2'!$A$531,0)),0)</f>
        <v>4</v>
      </c>
      <c r="AO498">
        <f t="shared" si="158"/>
        <v>58</v>
      </c>
      <c r="AP498">
        <f t="shared" si="159"/>
        <v>58</v>
      </c>
      <c r="AQ498">
        <f>INDEX(Sheet2!N$2:'Sheet2'!N$569,MATCH($A498,Sheet2!$A$2:'Sheet2'!$A$531,0))</f>
        <v>0</v>
      </c>
      <c r="AR498">
        <f t="shared" si="160"/>
        <v>0</v>
      </c>
      <c r="AS498">
        <f t="shared" si="163"/>
        <v>7</v>
      </c>
      <c r="AT498">
        <f t="shared" ca="1" si="161"/>
        <v>49</v>
      </c>
      <c r="AU498">
        <f t="shared" ca="1" si="164"/>
        <v>43</v>
      </c>
      <c r="AV498">
        <f t="shared" ca="1" si="165"/>
        <v>43</v>
      </c>
      <c r="AW498">
        <f t="shared" ca="1" si="166"/>
        <v>43</v>
      </c>
      <c r="AX498">
        <f t="shared" ca="1" si="167"/>
        <v>43</v>
      </c>
    </row>
    <row r="499" spans="1:50" x14ac:dyDescent="0.3">
      <c r="A499" t="s">
        <v>407</v>
      </c>
      <c r="B499">
        <v>1</v>
      </c>
      <c r="C499" t="s">
        <v>3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72</v>
      </c>
      <c r="P499">
        <v>72</v>
      </c>
      <c r="Q499">
        <v>72</v>
      </c>
      <c r="R499">
        <v>50</v>
      </c>
      <c r="S499">
        <v>72</v>
      </c>
      <c r="T499">
        <f>INDEX(Sheet1!C$2:'Sheet1'!C$569,MATCH($A499,Sheet1!$B$2:'Sheet1'!$B$569,0))</f>
        <v>4</v>
      </c>
      <c r="U499">
        <f>INDEX(Sheet1!D$2:'Sheet1'!D$569,MATCH($A499,Sheet1!$B$2:'Sheet1'!$B$569,0))</f>
        <v>1417650</v>
      </c>
      <c r="V499">
        <f>INDEX(Sheet2!C$2:'Sheet2'!C$569,MATCH($A499,Sheet2!$A$2:'Sheet2'!$A$531,0))</f>
        <v>19</v>
      </c>
      <c r="W499">
        <f>INDEX(Sheet2!G$2:'Sheet2'!G$569,MATCH($A499,Sheet2!$A$2:'Sheet2'!$A$531,0))</f>
        <v>18.399999999999999</v>
      </c>
      <c r="X499">
        <f>INDEX(Sheet2!M$2:'Sheet2'!M$569,MATCH($A499,Sheet2!$A$2:'Sheet2'!$A$531,0))</f>
        <v>2.7</v>
      </c>
      <c r="Y499">
        <f>ROUND(INDEX(Sheet2!Q$2:'Sheet2'!Q$569,MATCH($A499,Sheet2!$A$2:'Sheet2'!$A$531,0)),0)-1</f>
        <v>74</v>
      </c>
      <c r="Z499">
        <f>ROUND(INDEX(Sheet2!K$2:'Sheet2'!K$569,MATCH($A499,Sheet2!$A$2:'Sheet2'!$A$531,0)),0)</f>
        <v>41</v>
      </c>
      <c r="AA499">
        <f t="shared" si="147"/>
        <v>71</v>
      </c>
      <c r="AB499">
        <f>ROUND(INDEX(Sheet2!H$2:'Sheet2'!H$569,MATCH($A499,Sheet2!$A$2:'Sheet2'!$A$531,0)),0)</f>
        <v>7</v>
      </c>
      <c r="AC499">
        <f t="shared" si="148"/>
        <v>61</v>
      </c>
      <c r="AD499">
        <f t="shared" si="149"/>
        <v>68</v>
      </c>
      <c r="AE499">
        <f t="shared" si="150"/>
        <v>76</v>
      </c>
      <c r="AF499">
        <f t="shared" si="151"/>
        <v>-4</v>
      </c>
      <c r="AG499">
        <f t="shared" si="162"/>
        <v>2</v>
      </c>
      <c r="AH499">
        <f t="shared" si="152"/>
        <v>2</v>
      </c>
      <c r="AI499">
        <f t="shared" si="153"/>
        <v>2</v>
      </c>
      <c r="AJ499">
        <f t="shared" si="154"/>
        <v>74</v>
      </c>
      <c r="AK499">
        <f t="shared" si="155"/>
        <v>70</v>
      </c>
      <c r="AL499">
        <f t="shared" ca="1" si="156"/>
        <v>75.333333333333329</v>
      </c>
      <c r="AM499">
        <f t="shared" ca="1" si="157"/>
        <v>3.3333333333333286</v>
      </c>
      <c r="AN499">
        <f>ROUND(INDEX(Sheet2!T$2:'Sheet2'!T$569,MATCH($A499,Sheet2!$A$2:'Sheet2'!$A$531,0)),0)</f>
        <v>2</v>
      </c>
      <c r="AO499">
        <f t="shared" si="158"/>
        <v>49</v>
      </c>
      <c r="AP499">
        <f t="shared" si="159"/>
        <v>49</v>
      </c>
      <c r="AQ499">
        <f>INDEX(Sheet2!N$2:'Sheet2'!N$569,MATCH($A499,Sheet2!$A$2:'Sheet2'!$A$531,0))</f>
        <v>37.5</v>
      </c>
      <c r="AR499">
        <f t="shared" si="160"/>
        <v>75</v>
      </c>
      <c r="AS499">
        <f t="shared" si="163"/>
        <v>82</v>
      </c>
      <c r="AT499">
        <f t="shared" ca="1" si="161"/>
        <v>72</v>
      </c>
      <c r="AU499">
        <f t="shared" ca="1" si="164"/>
        <v>82</v>
      </c>
      <c r="AV499">
        <f t="shared" ca="1" si="165"/>
        <v>82</v>
      </c>
      <c r="AW499">
        <f t="shared" ca="1" si="166"/>
        <v>82</v>
      </c>
      <c r="AX499">
        <f t="shared" ca="1" si="167"/>
        <v>82</v>
      </c>
    </row>
  </sheetData>
  <sortState xmlns:xlrd2="http://schemas.microsoft.com/office/spreadsheetml/2017/richdata2" ref="A1:AV499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8D2C-41FC-4277-874C-6AEEC7E7108D}">
  <dimension ref="A1:O234"/>
  <sheetViews>
    <sheetView tabSelected="1" topLeftCell="A215" workbookViewId="0">
      <selection activeCell="Q228" sqref="Q228"/>
    </sheetView>
  </sheetViews>
  <sheetFormatPr defaultRowHeight="14.4" x14ac:dyDescent="0.3"/>
  <cols>
    <col min="3" max="3" width="20.6640625" customWidth="1"/>
  </cols>
  <sheetData>
    <row r="1" spans="1:15" ht="18.600000000000001" customHeight="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  <c r="O1" t="s">
        <v>3298</v>
      </c>
    </row>
    <row r="2" spans="1:15" x14ac:dyDescent="0.3">
      <c r="A2" t="s">
        <v>177</v>
      </c>
      <c r="B2">
        <v>1</v>
      </c>
      <c r="C2" t="s">
        <v>3278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  <c r="L2" t="str">
        <f>INDEX(Signed!F$2:'Signed'!F$569,MATCH($A2,Signed!$A$2:'Signed'!$A$531,0))</f>
        <v>TBD</v>
      </c>
      <c r="M2" t="str">
        <f>INDEX(Signed!G$2:'Signed'!G$569,MATCH($A2,Signed!$A$2:'Signed'!$A$531,0))</f>
        <v>-</v>
      </c>
      <c r="N2" t="str">
        <f>INDEX(Signed!I$2:'Signed'!I$569,MATCH($A2,Signed!$A$2:'Signed'!$A$531,0))</f>
        <v>-</v>
      </c>
      <c r="O2" t="e">
        <f>INDEX(TEAMIDS!B$1:'TEAMIDS'!B$569,MATCH($L2,TEAMIDS!$C$1:'TEAMIDS'!$C$531,0))</f>
        <v>#N/A</v>
      </c>
    </row>
    <row r="3" spans="1:15" x14ac:dyDescent="0.3">
      <c r="A3" t="s">
        <v>282</v>
      </c>
      <c r="B3">
        <v>1</v>
      </c>
      <c r="C3" t="s">
        <v>3251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  <c r="L3" t="str">
        <f>INDEX(Signed!F$2:'Signed'!F$569,MATCH($A3,Signed!$A$2:'Signed'!$A$531,0))</f>
        <v>TBD</v>
      </c>
      <c r="M3" t="str">
        <f>INDEX(Signed!G$2:'Signed'!G$569,MATCH($A3,Signed!$A$2:'Signed'!$A$531,0))</f>
        <v>-</v>
      </c>
      <c r="N3" t="str">
        <f>INDEX(Signed!I$2:'Signed'!I$569,MATCH($A3,Signed!$A$2:'Signed'!$A$531,0))</f>
        <v>-</v>
      </c>
      <c r="O3" t="e">
        <f>INDEX(TEAMIDS!B$1:'TEAMIDS'!B$569,MATCH($L3,TEAMIDS!$C$1:'TEAMIDS'!$C$531,0))</f>
        <v>#N/A</v>
      </c>
    </row>
    <row r="4" spans="1:15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  <c r="L4" t="str">
        <f>INDEX(Signed!F$2:'Signed'!F$569,MATCH($A4,Signed!$A$2:'Signed'!$A$531,0))</f>
        <v>TBD</v>
      </c>
      <c r="M4" t="str">
        <f>INDEX(Signed!G$2:'Signed'!G$569,MATCH($A4,Signed!$A$2:'Signed'!$A$531,0))</f>
        <v>-</v>
      </c>
      <c r="N4" t="str">
        <f>INDEX(Signed!I$2:'Signed'!I$569,MATCH($A4,Signed!$A$2:'Signed'!$A$531,0))</f>
        <v>-</v>
      </c>
      <c r="O4" t="e">
        <f>INDEX(TEAMIDS!B$1:'TEAMIDS'!B$569,MATCH($L4,TEAMIDS!$C$1:'TEAMIDS'!$C$531,0))</f>
        <v>#N/A</v>
      </c>
    </row>
    <row r="5" spans="1:15" x14ac:dyDescent="0.3">
      <c r="A5" t="s">
        <v>383</v>
      </c>
      <c r="B5">
        <v>0</v>
      </c>
      <c r="C5" t="s">
        <v>3257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  <c r="L5" t="str">
        <f>INDEX(Signed!F$2:'Signed'!F$569,MATCH($A5,Signed!$A$2:'Signed'!$A$531,0))</f>
        <v>TBD</v>
      </c>
      <c r="M5" t="str">
        <f>INDEX(Signed!G$2:'Signed'!G$569,MATCH($A5,Signed!$A$2:'Signed'!$A$531,0))</f>
        <v>-</v>
      </c>
      <c r="N5" t="str">
        <f>INDEX(Signed!I$2:'Signed'!I$569,MATCH($A5,Signed!$A$2:'Signed'!$A$531,0))</f>
        <v>-</v>
      </c>
      <c r="O5" t="e">
        <f>INDEX(TEAMIDS!B$1:'TEAMIDS'!B$569,MATCH($L5,TEAMIDS!$C$1:'TEAMIDS'!$C$531,0))</f>
        <v>#N/A</v>
      </c>
    </row>
    <row r="6" spans="1:15" x14ac:dyDescent="0.3">
      <c r="A6" t="s">
        <v>54</v>
      </c>
      <c r="B6">
        <v>3</v>
      </c>
      <c r="C6" t="s">
        <v>3281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  <c r="L6" t="str">
        <f>INDEX(Signed!F$2:'Signed'!F$569,MATCH($A6,Signed!$A$2:'Signed'!$A$531,0))</f>
        <v>TBD</v>
      </c>
      <c r="M6" t="str">
        <f>INDEX(Signed!G$2:'Signed'!G$569,MATCH($A6,Signed!$A$2:'Signed'!$A$531,0))</f>
        <v>-</v>
      </c>
      <c r="N6" t="str">
        <f>INDEX(Signed!I$2:'Signed'!I$569,MATCH($A6,Signed!$A$2:'Signed'!$A$531,0))</f>
        <v>-</v>
      </c>
      <c r="O6" t="e">
        <f>INDEX(TEAMIDS!B$1:'TEAMIDS'!B$569,MATCH($L6,TEAMIDS!$C$1:'TEAMIDS'!$C$531,0))</f>
        <v>#N/A</v>
      </c>
    </row>
    <row r="7" spans="1:15" x14ac:dyDescent="0.3">
      <c r="A7" t="s">
        <v>6</v>
      </c>
      <c r="B7">
        <v>3</v>
      </c>
      <c r="C7" t="s">
        <v>3265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  <c r="L7" t="str">
        <f>INDEX(Signed!F$2:'Signed'!F$569,MATCH($A7,Signed!$A$2:'Signed'!$A$531,0))</f>
        <v>TBD</v>
      </c>
      <c r="M7" t="str">
        <f>INDEX(Signed!G$2:'Signed'!G$569,MATCH($A7,Signed!$A$2:'Signed'!$A$531,0))</f>
        <v>-</v>
      </c>
      <c r="N7" t="str">
        <f>INDEX(Signed!I$2:'Signed'!I$569,MATCH($A7,Signed!$A$2:'Signed'!$A$531,0))</f>
        <v>-</v>
      </c>
      <c r="O7" t="e">
        <f>INDEX(TEAMIDS!B$1:'TEAMIDS'!B$569,MATCH($L7,TEAMIDS!$C$1:'TEAMIDS'!$C$531,0))</f>
        <v>#N/A</v>
      </c>
    </row>
    <row r="8" spans="1:15" x14ac:dyDescent="0.3">
      <c r="A8" t="s">
        <v>413</v>
      </c>
      <c r="B8">
        <v>3</v>
      </c>
      <c r="C8" t="s">
        <v>3274</v>
      </c>
      <c r="D8">
        <v>5</v>
      </c>
      <c r="E8" t="s">
        <v>23</v>
      </c>
      <c r="F8">
        <v>75</v>
      </c>
      <c r="G8">
        <v>73</v>
      </c>
      <c r="H8">
        <v>67</v>
      </c>
      <c r="I8">
        <v>54</v>
      </c>
      <c r="J8">
        <v>75</v>
      </c>
      <c r="K8">
        <v>32</v>
      </c>
      <c r="L8" t="str">
        <f>INDEX(Signed!F$2:'Signed'!F$569,MATCH($A8,Signed!$A$2:'Signed'!$A$531,0))</f>
        <v>TBD</v>
      </c>
      <c r="M8" t="str">
        <f>INDEX(Signed!G$2:'Signed'!G$569,MATCH($A8,Signed!$A$2:'Signed'!$A$531,0))</f>
        <v>-</v>
      </c>
      <c r="N8" t="str">
        <f>INDEX(Signed!I$2:'Signed'!I$569,MATCH($A8,Signed!$A$2:'Signed'!$A$531,0))</f>
        <v>-</v>
      </c>
      <c r="O8" t="e">
        <f>INDEX(TEAMIDS!B$1:'TEAMIDS'!B$569,MATCH($L8,TEAMIDS!$C$1:'TEAMIDS'!$C$531,0))</f>
        <v>#N/A</v>
      </c>
    </row>
    <row r="9" spans="1:15" x14ac:dyDescent="0.3">
      <c r="A9" t="s">
        <v>184</v>
      </c>
      <c r="B9">
        <v>4</v>
      </c>
      <c r="C9" t="s">
        <v>3277</v>
      </c>
      <c r="D9">
        <v>66</v>
      </c>
      <c r="E9" t="s">
        <v>20</v>
      </c>
      <c r="F9">
        <v>75</v>
      </c>
      <c r="G9">
        <v>73</v>
      </c>
      <c r="H9">
        <v>47</v>
      </c>
      <c r="I9">
        <v>63</v>
      </c>
      <c r="J9">
        <v>99</v>
      </c>
      <c r="K9">
        <v>35</v>
      </c>
      <c r="L9" t="str">
        <f>INDEX(Signed!F$2:'Signed'!F$569,MATCH($A9,Signed!$A$2:'Signed'!$A$531,0))</f>
        <v>TBD</v>
      </c>
      <c r="M9" t="str">
        <f>INDEX(Signed!G$2:'Signed'!G$569,MATCH($A9,Signed!$A$2:'Signed'!$A$531,0))</f>
        <v>-</v>
      </c>
      <c r="N9" t="str">
        <f>INDEX(Signed!I$2:'Signed'!I$569,MATCH($A9,Signed!$A$2:'Signed'!$A$531,0))</f>
        <v>-</v>
      </c>
      <c r="O9" t="e">
        <f>INDEX(TEAMIDS!B$1:'TEAMIDS'!B$569,MATCH($L9,TEAMIDS!$C$1:'TEAMIDS'!$C$531,0))</f>
        <v>#N/A</v>
      </c>
    </row>
    <row r="10" spans="1:15" x14ac:dyDescent="0.3">
      <c r="A10" t="s">
        <v>230</v>
      </c>
      <c r="B10">
        <v>4</v>
      </c>
      <c r="C10" t="s">
        <v>3254</v>
      </c>
      <c r="D10">
        <v>31</v>
      </c>
      <c r="E10" t="s">
        <v>11</v>
      </c>
      <c r="F10">
        <v>59</v>
      </c>
      <c r="G10">
        <v>75</v>
      </c>
      <c r="H10">
        <v>42</v>
      </c>
      <c r="I10">
        <v>49</v>
      </c>
      <c r="J10">
        <v>49</v>
      </c>
      <c r="K10">
        <v>25</v>
      </c>
      <c r="L10" t="str">
        <f>INDEX(Signed!F$2:'Signed'!F$569,MATCH($A10,Signed!$A$2:'Signed'!$A$531,0))</f>
        <v>TBD</v>
      </c>
      <c r="M10" t="str">
        <f>INDEX(Signed!G$2:'Signed'!G$569,MATCH($A10,Signed!$A$2:'Signed'!$A$531,0))</f>
        <v>-</v>
      </c>
      <c r="N10" t="str">
        <f>INDEX(Signed!I$2:'Signed'!I$569,MATCH($A10,Signed!$A$2:'Signed'!$A$531,0))</f>
        <v>-</v>
      </c>
      <c r="O10" t="e">
        <f>INDEX(TEAMIDS!B$1:'TEAMIDS'!B$569,MATCH($L10,TEAMIDS!$C$1:'TEAMIDS'!$C$531,0))</f>
        <v>#N/A</v>
      </c>
    </row>
    <row r="11" spans="1:15" x14ac:dyDescent="0.3">
      <c r="A11" t="s">
        <v>136</v>
      </c>
      <c r="B11">
        <v>0</v>
      </c>
      <c r="C11" t="s">
        <v>1527</v>
      </c>
      <c r="D11">
        <v>6</v>
      </c>
      <c r="E11" t="s">
        <v>4</v>
      </c>
      <c r="F11">
        <v>60</v>
      </c>
      <c r="G11">
        <v>74</v>
      </c>
      <c r="H11">
        <v>41</v>
      </c>
      <c r="I11">
        <v>40</v>
      </c>
      <c r="J11">
        <v>81</v>
      </c>
      <c r="K11">
        <v>24</v>
      </c>
      <c r="L11" t="str">
        <f>INDEX(Signed!F$2:'Signed'!F$569,MATCH($A11,Signed!$A$2:'Signed'!$A$531,0))</f>
        <v>TBD</v>
      </c>
      <c r="M11" t="str">
        <f>INDEX(Signed!G$2:'Signed'!G$569,MATCH($A11,Signed!$A$2:'Signed'!$A$531,0))</f>
        <v>-</v>
      </c>
      <c r="N11" t="str">
        <f>INDEX(Signed!I$2:'Signed'!I$569,MATCH($A11,Signed!$A$2:'Signed'!$A$531,0))</f>
        <v>-</v>
      </c>
      <c r="O11" t="e">
        <f>INDEX(TEAMIDS!B$1:'TEAMIDS'!B$569,MATCH($L11,TEAMIDS!$C$1:'TEAMIDS'!$C$531,0))</f>
        <v>#N/A</v>
      </c>
    </row>
    <row r="12" spans="1:15" x14ac:dyDescent="0.3">
      <c r="A12" t="s">
        <v>81</v>
      </c>
      <c r="B12">
        <v>1</v>
      </c>
      <c r="C12" t="s">
        <v>1527</v>
      </c>
      <c r="D12">
        <v>44</v>
      </c>
      <c r="E12" t="s">
        <v>9</v>
      </c>
      <c r="F12">
        <v>72</v>
      </c>
      <c r="G12">
        <v>60</v>
      </c>
      <c r="H12">
        <v>83</v>
      </c>
      <c r="I12">
        <v>45</v>
      </c>
      <c r="J12">
        <v>66</v>
      </c>
      <c r="K12">
        <v>22</v>
      </c>
      <c r="L12" t="str">
        <f>INDEX(Signed!F$2:'Signed'!F$569,MATCH($A12,Signed!$A$2:'Signed'!$A$531,0))</f>
        <v>TBD</v>
      </c>
      <c r="M12" t="str">
        <f>INDEX(Signed!G$2:'Signed'!G$569,MATCH($A12,Signed!$A$2:'Signed'!$A$531,0))</f>
        <v>-</v>
      </c>
      <c r="N12" t="str">
        <f>INDEX(Signed!I$2:'Signed'!I$569,MATCH($A12,Signed!$A$2:'Signed'!$A$531,0))</f>
        <v>-</v>
      </c>
      <c r="O12" t="e">
        <f>INDEX(TEAMIDS!B$1:'TEAMIDS'!B$569,MATCH($L12,TEAMIDS!$C$1:'TEAMIDS'!$C$531,0))</f>
        <v>#N/A</v>
      </c>
    </row>
    <row r="13" spans="1:15" x14ac:dyDescent="0.3">
      <c r="A13" t="s">
        <v>103</v>
      </c>
      <c r="B13">
        <v>3</v>
      </c>
      <c r="C13" t="s">
        <v>3275</v>
      </c>
      <c r="D13">
        <v>9</v>
      </c>
      <c r="E13" t="s">
        <v>15</v>
      </c>
      <c r="F13">
        <v>69</v>
      </c>
      <c r="G13">
        <v>71</v>
      </c>
      <c r="H13">
        <v>88</v>
      </c>
      <c r="I13">
        <v>45</v>
      </c>
      <c r="J13">
        <v>78</v>
      </c>
      <c r="K13">
        <v>36</v>
      </c>
      <c r="L13" t="str">
        <f>INDEX(Signed!F$2:'Signed'!F$569,MATCH($A13,Signed!$A$2:'Signed'!$A$531,0))</f>
        <v>TBD</v>
      </c>
      <c r="M13" t="str">
        <f>INDEX(Signed!G$2:'Signed'!G$569,MATCH($A13,Signed!$A$2:'Signed'!$A$531,0))</f>
        <v>-</v>
      </c>
      <c r="N13" t="str">
        <f>INDEX(Signed!I$2:'Signed'!I$569,MATCH($A13,Signed!$A$2:'Signed'!$A$531,0))</f>
        <v>-</v>
      </c>
      <c r="O13" t="e">
        <f>INDEX(TEAMIDS!B$1:'TEAMIDS'!B$569,MATCH($L13,TEAMIDS!$C$1:'TEAMIDS'!$C$531,0))</f>
        <v>#N/A</v>
      </c>
    </row>
    <row r="14" spans="1:15" x14ac:dyDescent="0.3">
      <c r="A14" t="s">
        <v>520</v>
      </c>
      <c r="B14">
        <v>0</v>
      </c>
      <c r="C14" t="s">
        <v>3279</v>
      </c>
      <c r="D14">
        <v>9</v>
      </c>
      <c r="E14" t="s">
        <v>4</v>
      </c>
      <c r="F14">
        <v>73</v>
      </c>
      <c r="G14">
        <v>69</v>
      </c>
      <c r="H14">
        <v>87</v>
      </c>
      <c r="I14">
        <v>45</v>
      </c>
      <c r="J14">
        <v>68</v>
      </c>
      <c r="K14">
        <v>27</v>
      </c>
      <c r="L14" t="str">
        <f>INDEX(Signed!F$2:'Signed'!F$569,MATCH($A14,Signed!$A$2:'Signed'!$A$531,0))</f>
        <v>TBD</v>
      </c>
      <c r="M14" t="str">
        <f>INDEX(Signed!G$2:'Signed'!G$569,MATCH($A14,Signed!$A$2:'Signed'!$A$531,0))</f>
        <v>-</v>
      </c>
      <c r="N14" t="str">
        <f>INDEX(Signed!I$2:'Signed'!I$569,MATCH($A14,Signed!$A$2:'Signed'!$A$531,0))</f>
        <v>-</v>
      </c>
      <c r="O14" t="e">
        <f>INDEX(TEAMIDS!B$1:'TEAMIDS'!B$569,MATCH($L14,TEAMIDS!$C$1:'TEAMIDS'!$C$531,0))</f>
        <v>#N/A</v>
      </c>
    </row>
    <row r="15" spans="1:15" x14ac:dyDescent="0.3">
      <c r="A15" t="s">
        <v>344</v>
      </c>
      <c r="B15">
        <v>3</v>
      </c>
      <c r="C15" t="s">
        <v>3263</v>
      </c>
      <c r="D15">
        <v>35</v>
      </c>
      <c r="E15" t="s">
        <v>11</v>
      </c>
      <c r="F15">
        <v>80</v>
      </c>
      <c r="G15">
        <v>66</v>
      </c>
      <c r="H15">
        <v>76</v>
      </c>
      <c r="I15">
        <v>58</v>
      </c>
      <c r="J15">
        <v>72</v>
      </c>
      <c r="K15">
        <v>24</v>
      </c>
      <c r="L15" t="str">
        <f>INDEX(Signed!F$2:'Signed'!F$569,MATCH($A15,Signed!$A$2:'Signed'!$A$531,0))</f>
        <v>TBD</v>
      </c>
      <c r="M15" t="str">
        <f>INDEX(Signed!G$2:'Signed'!G$569,MATCH($A15,Signed!$A$2:'Signed'!$A$531,0))</f>
        <v>-</v>
      </c>
      <c r="N15" t="str">
        <f>INDEX(Signed!I$2:'Signed'!I$569,MATCH($A15,Signed!$A$2:'Signed'!$A$531,0))</f>
        <v>-</v>
      </c>
      <c r="O15" t="e">
        <f>INDEX(TEAMIDS!B$1:'TEAMIDS'!B$569,MATCH($L15,TEAMIDS!$C$1:'TEAMIDS'!$C$531,0))</f>
        <v>#N/A</v>
      </c>
    </row>
    <row r="16" spans="1:15" x14ac:dyDescent="0.3">
      <c r="A16" t="s">
        <v>457</v>
      </c>
      <c r="B16">
        <v>2</v>
      </c>
      <c r="C16" t="s">
        <v>3250</v>
      </c>
      <c r="D16">
        <v>0</v>
      </c>
      <c r="E16" t="s">
        <v>23</v>
      </c>
      <c r="F16">
        <v>73</v>
      </c>
      <c r="G16">
        <v>73</v>
      </c>
      <c r="H16">
        <v>71</v>
      </c>
      <c r="I16">
        <v>54</v>
      </c>
      <c r="J16">
        <v>71</v>
      </c>
      <c r="K16">
        <v>34</v>
      </c>
      <c r="L16" t="str">
        <f>INDEX(Signed!F$2:'Signed'!F$569,MATCH($A16,Signed!$A$2:'Signed'!$A$531,0))</f>
        <v>TBD</v>
      </c>
      <c r="M16" t="str">
        <f>INDEX(Signed!G$2:'Signed'!G$569,MATCH($A16,Signed!$A$2:'Signed'!$A$531,0))</f>
        <v>-</v>
      </c>
      <c r="N16" t="str">
        <f>INDEX(Signed!I$2:'Signed'!I$569,MATCH($A16,Signed!$A$2:'Signed'!$A$531,0))</f>
        <v>-</v>
      </c>
      <c r="O16" t="e">
        <f>INDEX(TEAMIDS!B$1:'TEAMIDS'!B$569,MATCH($L16,TEAMIDS!$C$1:'TEAMIDS'!$C$531,0))</f>
        <v>#N/A</v>
      </c>
    </row>
    <row r="17" spans="1:15" x14ac:dyDescent="0.3">
      <c r="A17" t="s">
        <v>336</v>
      </c>
      <c r="B17">
        <v>1</v>
      </c>
      <c r="C17" t="s">
        <v>1527</v>
      </c>
      <c r="D17">
        <v>45</v>
      </c>
      <c r="E17" t="s">
        <v>40</v>
      </c>
      <c r="F17">
        <v>63</v>
      </c>
      <c r="G17">
        <v>75</v>
      </c>
      <c r="H17">
        <v>66</v>
      </c>
      <c r="I17">
        <v>45</v>
      </c>
      <c r="J17">
        <v>60</v>
      </c>
      <c r="K17">
        <v>30</v>
      </c>
      <c r="L17" t="str">
        <f>INDEX(Signed!F$2:'Signed'!F$569,MATCH($A17,Signed!$A$2:'Signed'!$A$531,0))</f>
        <v>TBD</v>
      </c>
      <c r="M17" t="str">
        <f>INDEX(Signed!G$2:'Signed'!G$569,MATCH($A17,Signed!$A$2:'Signed'!$A$531,0))</f>
        <v>-</v>
      </c>
      <c r="N17" t="str">
        <f>INDEX(Signed!I$2:'Signed'!I$569,MATCH($A17,Signed!$A$2:'Signed'!$A$531,0))</f>
        <v>-</v>
      </c>
      <c r="O17" t="e">
        <f>INDEX(TEAMIDS!B$1:'TEAMIDS'!B$569,MATCH($L17,TEAMIDS!$C$1:'TEAMIDS'!$C$531,0))</f>
        <v>#N/A</v>
      </c>
    </row>
    <row r="18" spans="1:15" x14ac:dyDescent="0.3">
      <c r="A18" t="s">
        <v>474</v>
      </c>
      <c r="B18">
        <v>2</v>
      </c>
      <c r="C18" t="s">
        <v>3237</v>
      </c>
      <c r="D18">
        <v>33</v>
      </c>
      <c r="E18" t="s">
        <v>13</v>
      </c>
      <c r="F18">
        <v>73</v>
      </c>
      <c r="G18">
        <v>71</v>
      </c>
      <c r="H18">
        <v>99</v>
      </c>
      <c r="I18">
        <v>54</v>
      </c>
      <c r="J18">
        <v>77</v>
      </c>
      <c r="K18">
        <v>32</v>
      </c>
      <c r="L18" t="str">
        <f>INDEX(Signed!F$2:'Signed'!F$569,MATCH($A18,Signed!$A$2:'Signed'!$A$531,0))</f>
        <v>TBD</v>
      </c>
      <c r="M18" t="str">
        <f>INDEX(Signed!G$2:'Signed'!G$569,MATCH($A18,Signed!$A$2:'Signed'!$A$531,0))</f>
        <v>-</v>
      </c>
      <c r="N18" t="str">
        <f>INDEX(Signed!I$2:'Signed'!I$569,MATCH($A18,Signed!$A$2:'Signed'!$A$531,0))</f>
        <v>-</v>
      </c>
      <c r="O18" t="e">
        <f>INDEX(TEAMIDS!B$1:'TEAMIDS'!B$569,MATCH($L18,TEAMIDS!$C$1:'TEAMIDS'!$C$531,0))</f>
        <v>#N/A</v>
      </c>
    </row>
    <row r="19" spans="1:15" x14ac:dyDescent="0.3">
      <c r="A19" t="s">
        <v>110</v>
      </c>
      <c r="B19">
        <v>1</v>
      </c>
      <c r="C19" t="s">
        <v>3261</v>
      </c>
      <c r="D19">
        <v>1</v>
      </c>
      <c r="E19" t="s">
        <v>40</v>
      </c>
      <c r="F19">
        <v>77</v>
      </c>
      <c r="G19">
        <v>69</v>
      </c>
      <c r="H19">
        <v>71</v>
      </c>
      <c r="I19">
        <v>54</v>
      </c>
      <c r="J19">
        <v>67</v>
      </c>
      <c r="K19">
        <v>27</v>
      </c>
      <c r="L19" t="str">
        <f>INDEX(Signed!F$2:'Signed'!F$569,MATCH($A19,Signed!$A$2:'Signed'!$A$531,0))</f>
        <v>TBD</v>
      </c>
      <c r="M19" t="str">
        <f>INDEX(Signed!G$2:'Signed'!G$569,MATCH($A19,Signed!$A$2:'Signed'!$A$531,0))</f>
        <v>-</v>
      </c>
      <c r="N19" t="str">
        <f>INDEX(Signed!I$2:'Signed'!I$569,MATCH($A19,Signed!$A$2:'Signed'!$A$531,0))</f>
        <v>-</v>
      </c>
      <c r="O19" t="e">
        <f>INDEX(TEAMIDS!B$1:'TEAMIDS'!B$569,MATCH($L19,TEAMIDS!$C$1:'TEAMIDS'!$C$531,0))</f>
        <v>#N/A</v>
      </c>
    </row>
    <row r="20" spans="1:15" x14ac:dyDescent="0.3">
      <c r="A20" t="s">
        <v>129</v>
      </c>
      <c r="B20">
        <v>0</v>
      </c>
      <c r="C20" t="s">
        <v>3288</v>
      </c>
      <c r="D20">
        <v>34</v>
      </c>
      <c r="E20" t="s">
        <v>30</v>
      </c>
      <c r="F20">
        <v>72</v>
      </c>
      <c r="G20">
        <v>74</v>
      </c>
      <c r="H20">
        <v>69</v>
      </c>
      <c r="I20">
        <v>49</v>
      </c>
      <c r="J20">
        <v>75</v>
      </c>
      <c r="K20">
        <v>37</v>
      </c>
      <c r="L20" t="str">
        <f>INDEX(Signed!F$2:'Signed'!F$569,MATCH($A20,Signed!$A$2:'Signed'!$A$531,0))</f>
        <v>TBD</v>
      </c>
      <c r="M20" t="str">
        <f>INDEX(Signed!G$2:'Signed'!G$569,MATCH($A20,Signed!$A$2:'Signed'!$A$531,0))</f>
        <v>-</v>
      </c>
      <c r="N20" t="str">
        <f>INDEX(Signed!I$2:'Signed'!I$569,MATCH($A20,Signed!$A$2:'Signed'!$A$531,0))</f>
        <v>-</v>
      </c>
      <c r="O20" t="e">
        <f>INDEX(TEAMIDS!B$1:'TEAMIDS'!B$569,MATCH($L20,TEAMIDS!$C$1:'TEAMIDS'!$C$531,0))</f>
        <v>#N/A</v>
      </c>
    </row>
    <row r="21" spans="1:15" x14ac:dyDescent="0.3">
      <c r="A21" t="s">
        <v>470</v>
      </c>
      <c r="B21">
        <v>3</v>
      </c>
      <c r="C21" t="s">
        <v>3219</v>
      </c>
      <c r="D21">
        <v>24</v>
      </c>
      <c r="E21" t="s">
        <v>20</v>
      </c>
      <c r="F21">
        <v>72</v>
      </c>
      <c r="G21">
        <v>68</v>
      </c>
      <c r="H21">
        <v>47</v>
      </c>
      <c r="I21">
        <v>45</v>
      </c>
      <c r="J21">
        <v>60</v>
      </c>
      <c r="K21">
        <v>29</v>
      </c>
      <c r="L21" t="str">
        <f>INDEX(Signed!F$2:'Signed'!F$569,MATCH($A21,Signed!$A$2:'Signed'!$A$531,0))</f>
        <v>TBD</v>
      </c>
      <c r="M21" t="str">
        <f>INDEX(Signed!G$2:'Signed'!G$569,MATCH($A21,Signed!$A$2:'Signed'!$A$531,0))</f>
        <v>-</v>
      </c>
      <c r="N21" t="str">
        <f>INDEX(Signed!I$2:'Signed'!I$569,MATCH($A21,Signed!$A$2:'Signed'!$A$531,0))</f>
        <v>-</v>
      </c>
      <c r="O21" t="e">
        <f>INDEX(TEAMIDS!B$1:'TEAMIDS'!B$569,MATCH($L21,TEAMIDS!$C$1:'TEAMIDS'!$C$531,0))</f>
        <v>#N/A</v>
      </c>
    </row>
    <row r="22" spans="1:15" x14ac:dyDescent="0.3">
      <c r="A22" t="s">
        <v>495</v>
      </c>
      <c r="B22">
        <v>4</v>
      </c>
      <c r="C22" t="s">
        <v>3227</v>
      </c>
      <c r="D22">
        <v>33</v>
      </c>
      <c r="E22" t="s">
        <v>11</v>
      </c>
      <c r="F22">
        <v>81</v>
      </c>
      <c r="G22">
        <v>69</v>
      </c>
      <c r="H22">
        <v>47</v>
      </c>
      <c r="I22">
        <v>49</v>
      </c>
      <c r="J22">
        <v>62</v>
      </c>
      <c r="K22">
        <v>32</v>
      </c>
      <c r="L22" t="str">
        <f>INDEX(Signed!F$2:'Signed'!F$569,MATCH($A22,Signed!$A$2:'Signed'!$A$531,0))</f>
        <v>TBD</v>
      </c>
      <c r="M22" t="str">
        <f>INDEX(Signed!G$2:'Signed'!G$569,MATCH($A22,Signed!$A$2:'Signed'!$A$531,0))</f>
        <v>-</v>
      </c>
      <c r="N22" t="str">
        <f>INDEX(Signed!I$2:'Signed'!I$569,MATCH($A22,Signed!$A$2:'Signed'!$A$531,0))</f>
        <v>-</v>
      </c>
      <c r="O22" t="e">
        <f>INDEX(TEAMIDS!B$1:'TEAMIDS'!B$569,MATCH($L22,TEAMIDS!$C$1:'TEAMIDS'!$C$531,0))</f>
        <v>#N/A</v>
      </c>
    </row>
    <row r="23" spans="1:15" x14ac:dyDescent="0.3">
      <c r="A23" t="s">
        <v>416</v>
      </c>
      <c r="B23">
        <v>1</v>
      </c>
      <c r="C23" t="s">
        <v>3260</v>
      </c>
      <c r="D23">
        <v>8</v>
      </c>
      <c r="E23" t="s">
        <v>18</v>
      </c>
      <c r="F23">
        <v>56</v>
      </c>
      <c r="G23">
        <v>80</v>
      </c>
      <c r="H23">
        <v>41</v>
      </c>
      <c r="I23">
        <v>45</v>
      </c>
      <c r="J23">
        <v>60</v>
      </c>
      <c r="K23">
        <v>26</v>
      </c>
      <c r="L23" t="str">
        <f>INDEX(Signed!F$2:'Signed'!F$569,MATCH($A23,Signed!$A$2:'Signed'!$A$531,0))</f>
        <v>TBD</v>
      </c>
      <c r="M23" t="str">
        <f>INDEX(Signed!G$2:'Signed'!G$569,MATCH($A23,Signed!$A$2:'Signed'!$A$531,0))</f>
        <v>-</v>
      </c>
      <c r="N23" t="str">
        <f>INDEX(Signed!I$2:'Signed'!I$569,MATCH($A23,Signed!$A$2:'Signed'!$A$531,0))</f>
        <v>-</v>
      </c>
      <c r="O23" t="e">
        <f>INDEX(TEAMIDS!B$1:'TEAMIDS'!B$569,MATCH($L23,TEAMIDS!$C$1:'TEAMIDS'!$C$531,0))</f>
        <v>#N/A</v>
      </c>
    </row>
    <row r="24" spans="1:15" x14ac:dyDescent="0.3">
      <c r="A24" t="s">
        <v>37</v>
      </c>
      <c r="B24">
        <v>4</v>
      </c>
      <c r="C24" t="s">
        <v>3228</v>
      </c>
      <c r="D24">
        <v>55</v>
      </c>
      <c r="E24" t="s">
        <v>15</v>
      </c>
      <c r="F24">
        <v>76</v>
      </c>
      <c r="G24">
        <v>72</v>
      </c>
      <c r="H24">
        <v>48</v>
      </c>
      <c r="I24">
        <v>58</v>
      </c>
      <c r="J24">
        <v>62</v>
      </c>
      <c r="K24">
        <v>29</v>
      </c>
      <c r="L24" t="str">
        <f>INDEX(Signed!F$2:'Signed'!F$569,MATCH($A24,Signed!$A$2:'Signed'!$A$531,0))</f>
        <v>TBD</v>
      </c>
      <c r="M24" t="str">
        <f>INDEX(Signed!G$2:'Signed'!G$569,MATCH($A24,Signed!$A$2:'Signed'!$A$531,0))</f>
        <v>-</v>
      </c>
      <c r="N24" t="str">
        <f>INDEX(Signed!I$2:'Signed'!I$569,MATCH($A24,Signed!$A$2:'Signed'!$A$531,0))</f>
        <v>-</v>
      </c>
      <c r="O24" t="e">
        <f>INDEX(TEAMIDS!B$1:'TEAMIDS'!B$569,MATCH($L24,TEAMIDS!$C$1:'TEAMIDS'!$C$531,0))</f>
        <v>#N/A</v>
      </c>
    </row>
    <row r="25" spans="1:15" x14ac:dyDescent="0.3">
      <c r="A25" t="s">
        <v>33</v>
      </c>
      <c r="B25">
        <v>3</v>
      </c>
      <c r="C25" t="s">
        <v>3232</v>
      </c>
      <c r="D25">
        <v>30</v>
      </c>
      <c r="E25" t="s">
        <v>13</v>
      </c>
      <c r="F25">
        <v>70</v>
      </c>
      <c r="G25">
        <v>68</v>
      </c>
      <c r="H25">
        <v>71</v>
      </c>
      <c r="I25">
        <v>45</v>
      </c>
      <c r="J25">
        <v>67</v>
      </c>
      <c r="K25">
        <v>24</v>
      </c>
      <c r="L25" t="str">
        <f>INDEX(Signed!F$2:'Signed'!F$569,MATCH($A25,Signed!$A$2:'Signed'!$A$531,0))</f>
        <v>TBD</v>
      </c>
      <c r="M25" t="str">
        <f>INDEX(Signed!G$2:'Signed'!G$569,MATCH($A25,Signed!$A$2:'Signed'!$A$531,0))</f>
        <v>-</v>
      </c>
      <c r="N25" t="str">
        <f>INDEX(Signed!I$2:'Signed'!I$569,MATCH($A25,Signed!$A$2:'Signed'!$A$531,0))</f>
        <v>-</v>
      </c>
      <c r="O25" t="e">
        <f>INDEX(TEAMIDS!B$1:'TEAMIDS'!B$569,MATCH($L25,TEAMIDS!$C$1:'TEAMIDS'!$C$531,0))</f>
        <v>#N/A</v>
      </c>
    </row>
    <row r="26" spans="1:15" x14ac:dyDescent="0.3">
      <c r="A26" t="s">
        <v>334</v>
      </c>
      <c r="B26">
        <v>1</v>
      </c>
      <c r="C26" t="s">
        <v>3285</v>
      </c>
      <c r="D26">
        <v>2</v>
      </c>
      <c r="E26" t="s">
        <v>30</v>
      </c>
      <c r="F26">
        <v>71</v>
      </c>
      <c r="G26">
        <v>63</v>
      </c>
      <c r="H26">
        <v>72</v>
      </c>
      <c r="I26">
        <v>49</v>
      </c>
      <c r="J26">
        <v>88</v>
      </c>
      <c r="K26">
        <v>29</v>
      </c>
      <c r="L26" t="str">
        <f>INDEX(Signed!F$2:'Signed'!F$569,MATCH($A26,Signed!$A$2:'Signed'!$A$531,0))</f>
        <v>TBD</v>
      </c>
      <c r="M26" t="str">
        <f>INDEX(Signed!G$2:'Signed'!G$569,MATCH($A26,Signed!$A$2:'Signed'!$A$531,0))</f>
        <v>-</v>
      </c>
      <c r="N26" t="str">
        <f>INDEX(Signed!I$2:'Signed'!I$569,MATCH($A26,Signed!$A$2:'Signed'!$A$531,0))</f>
        <v>-</v>
      </c>
      <c r="O26" t="e">
        <f>INDEX(TEAMIDS!B$1:'TEAMIDS'!B$569,MATCH($L26,TEAMIDS!$C$1:'TEAMIDS'!$C$531,0))</f>
        <v>#N/A</v>
      </c>
    </row>
    <row r="27" spans="1:15" x14ac:dyDescent="0.3">
      <c r="A27" t="s">
        <v>206</v>
      </c>
      <c r="B27">
        <v>1</v>
      </c>
      <c r="C27" s="3" t="s">
        <v>3218</v>
      </c>
      <c r="D27">
        <v>9</v>
      </c>
      <c r="E27" t="s">
        <v>9</v>
      </c>
      <c r="F27">
        <v>74</v>
      </c>
      <c r="G27">
        <v>72</v>
      </c>
      <c r="H27">
        <v>77</v>
      </c>
      <c r="I27">
        <v>54</v>
      </c>
      <c r="J27">
        <v>79</v>
      </c>
      <c r="K27">
        <v>29</v>
      </c>
      <c r="L27" t="str">
        <f>INDEX(Signed!F$2:'Signed'!F$569,MATCH($A27,Signed!$A$2:'Signed'!$A$531,0))</f>
        <v>TBD</v>
      </c>
      <c r="M27" t="str">
        <f>INDEX(Signed!G$2:'Signed'!G$569,MATCH($A27,Signed!$A$2:'Signed'!$A$531,0))</f>
        <v>-</v>
      </c>
      <c r="N27" t="str">
        <f>INDEX(Signed!I$2:'Signed'!I$569,MATCH($A27,Signed!$A$2:'Signed'!$A$531,0))</f>
        <v>-</v>
      </c>
      <c r="O27" t="e">
        <f>INDEX(TEAMIDS!B$1:'TEAMIDS'!B$569,MATCH($L27,TEAMIDS!$C$1:'TEAMIDS'!$C$531,0))</f>
        <v>#N/A</v>
      </c>
    </row>
    <row r="28" spans="1:15" x14ac:dyDescent="0.3">
      <c r="A28" t="s">
        <v>426</v>
      </c>
      <c r="B28">
        <v>1</v>
      </c>
      <c r="C28" t="s">
        <v>3293</v>
      </c>
      <c r="D28">
        <v>11</v>
      </c>
      <c r="E28" t="s">
        <v>9</v>
      </c>
      <c r="F28">
        <v>75</v>
      </c>
      <c r="G28">
        <v>73</v>
      </c>
      <c r="H28">
        <v>73</v>
      </c>
      <c r="I28">
        <v>45</v>
      </c>
      <c r="J28">
        <v>84</v>
      </c>
      <c r="K28">
        <v>40</v>
      </c>
      <c r="L28" t="str">
        <f>INDEX(Signed!F$2:'Signed'!F$569,MATCH($A28,Signed!$A$2:'Signed'!$A$531,0))</f>
        <v>TBD</v>
      </c>
      <c r="M28" t="str">
        <f>INDEX(Signed!G$2:'Signed'!G$569,MATCH($A28,Signed!$A$2:'Signed'!$A$531,0))</f>
        <v>-</v>
      </c>
      <c r="N28" t="str">
        <f>INDEX(Signed!I$2:'Signed'!I$569,MATCH($A28,Signed!$A$2:'Signed'!$A$531,0))</f>
        <v>-</v>
      </c>
      <c r="O28" t="e">
        <f>INDEX(TEAMIDS!B$1:'TEAMIDS'!B$569,MATCH($L28,TEAMIDS!$C$1:'TEAMIDS'!$C$531,0))</f>
        <v>#N/A</v>
      </c>
    </row>
    <row r="29" spans="1:15" x14ac:dyDescent="0.3">
      <c r="A29" t="s">
        <v>2</v>
      </c>
      <c r="B29">
        <v>0</v>
      </c>
      <c r="C29" t="s">
        <v>3255</v>
      </c>
      <c r="D29">
        <v>10</v>
      </c>
      <c r="E29" t="s">
        <v>4</v>
      </c>
      <c r="F29">
        <v>67</v>
      </c>
      <c r="G29">
        <v>71</v>
      </c>
      <c r="H29">
        <v>75</v>
      </c>
      <c r="I29">
        <v>49</v>
      </c>
      <c r="J29">
        <v>77</v>
      </c>
      <c r="K29">
        <v>23</v>
      </c>
      <c r="L29" t="str">
        <f>INDEX(Signed!F$2:'Signed'!F$569,MATCH($A29,Signed!$A$2:'Signed'!$A$531,0))</f>
        <v>TBD</v>
      </c>
      <c r="M29" t="str">
        <f>INDEX(Signed!G$2:'Signed'!G$569,MATCH($A29,Signed!$A$2:'Signed'!$A$531,0))</f>
        <v>-</v>
      </c>
      <c r="N29" t="str">
        <f>INDEX(Signed!I$2:'Signed'!I$569,MATCH($A29,Signed!$A$2:'Signed'!$A$531,0))</f>
        <v>-</v>
      </c>
      <c r="O29" t="e">
        <f>INDEX(TEAMIDS!B$1:'TEAMIDS'!B$569,MATCH($L29,TEAMIDS!$C$1:'TEAMIDS'!$C$531,0))</f>
        <v>#N/A</v>
      </c>
    </row>
    <row r="30" spans="1:15" x14ac:dyDescent="0.3">
      <c r="A30" t="s">
        <v>510</v>
      </c>
      <c r="B30">
        <v>0</v>
      </c>
      <c r="C30" t="s">
        <v>3225</v>
      </c>
      <c r="D30">
        <v>17</v>
      </c>
      <c r="E30" t="s">
        <v>30</v>
      </c>
      <c r="F30">
        <v>79</v>
      </c>
      <c r="G30">
        <v>71</v>
      </c>
      <c r="H30">
        <v>66</v>
      </c>
      <c r="I30">
        <v>49</v>
      </c>
      <c r="J30">
        <v>83</v>
      </c>
      <c r="K30">
        <v>31</v>
      </c>
      <c r="L30" t="str">
        <f>INDEX(Signed!F$2:'Signed'!F$569,MATCH($A30,Signed!$A$2:'Signed'!$A$531,0))</f>
        <v>TBD</v>
      </c>
      <c r="M30" t="str">
        <f>INDEX(Signed!G$2:'Signed'!G$569,MATCH($A30,Signed!$A$2:'Signed'!$A$531,0))</f>
        <v>-</v>
      </c>
      <c r="N30" t="str">
        <f>INDEX(Signed!I$2:'Signed'!I$569,MATCH($A30,Signed!$A$2:'Signed'!$A$531,0))</f>
        <v>-</v>
      </c>
      <c r="O30" t="e">
        <f>INDEX(TEAMIDS!B$1:'TEAMIDS'!B$569,MATCH($L30,TEAMIDS!$C$1:'TEAMIDS'!$C$531,0))</f>
        <v>#N/A</v>
      </c>
    </row>
    <row r="31" spans="1:15" x14ac:dyDescent="0.3">
      <c r="A31" t="s">
        <v>394</v>
      </c>
      <c r="B31">
        <v>0</v>
      </c>
      <c r="C31" t="s">
        <v>3283</v>
      </c>
      <c r="D31">
        <v>22</v>
      </c>
      <c r="E31" t="s">
        <v>40</v>
      </c>
      <c r="F31">
        <v>72</v>
      </c>
      <c r="G31">
        <v>76</v>
      </c>
      <c r="H31">
        <v>80</v>
      </c>
      <c r="I31">
        <v>49</v>
      </c>
      <c r="J31">
        <v>64</v>
      </c>
      <c r="K31">
        <v>27</v>
      </c>
      <c r="L31" t="str">
        <f>INDEX(Signed!F$2:'Signed'!F$569,MATCH($A31,Signed!$A$2:'Signed'!$A$531,0))</f>
        <v>TBD</v>
      </c>
      <c r="M31" t="str">
        <f>INDEX(Signed!G$2:'Signed'!G$569,MATCH($A31,Signed!$A$2:'Signed'!$A$531,0))</f>
        <v>-</v>
      </c>
      <c r="N31" t="str">
        <f>INDEX(Signed!I$2:'Signed'!I$569,MATCH($A31,Signed!$A$2:'Signed'!$A$531,0))</f>
        <v>-</v>
      </c>
      <c r="O31" t="e">
        <f>INDEX(TEAMIDS!B$1:'TEAMIDS'!B$569,MATCH($L31,TEAMIDS!$C$1:'TEAMIDS'!$C$531,0))</f>
        <v>#N/A</v>
      </c>
    </row>
    <row r="32" spans="1:15" x14ac:dyDescent="0.3">
      <c r="A32" t="s">
        <v>320</v>
      </c>
      <c r="B32">
        <v>0</v>
      </c>
      <c r="C32" t="s">
        <v>3247</v>
      </c>
      <c r="D32">
        <v>0</v>
      </c>
      <c r="E32" t="s">
        <v>30</v>
      </c>
      <c r="F32">
        <v>70</v>
      </c>
      <c r="G32">
        <v>66</v>
      </c>
      <c r="H32">
        <v>66</v>
      </c>
      <c r="I32">
        <v>49</v>
      </c>
      <c r="J32">
        <v>56</v>
      </c>
      <c r="K32">
        <v>31</v>
      </c>
      <c r="L32" t="str">
        <f>INDEX(Signed!F$2:'Signed'!F$569,MATCH($A32,Signed!$A$2:'Signed'!$A$531,0))</f>
        <v>TBD</v>
      </c>
      <c r="M32" t="str">
        <f>INDEX(Signed!G$2:'Signed'!G$569,MATCH($A32,Signed!$A$2:'Signed'!$A$531,0))</f>
        <v>-</v>
      </c>
      <c r="N32" t="str">
        <f>INDEX(Signed!I$2:'Signed'!I$569,MATCH($A32,Signed!$A$2:'Signed'!$A$531,0))</f>
        <v>-</v>
      </c>
      <c r="O32" t="e">
        <f>INDEX(TEAMIDS!B$1:'TEAMIDS'!B$569,MATCH($L32,TEAMIDS!$C$1:'TEAMIDS'!$C$531,0))</f>
        <v>#N/A</v>
      </c>
    </row>
    <row r="33" spans="1:15" x14ac:dyDescent="0.3">
      <c r="A33" t="s">
        <v>422</v>
      </c>
      <c r="B33">
        <v>0</v>
      </c>
      <c r="C33" t="s">
        <v>3223</v>
      </c>
      <c r="D33">
        <v>32</v>
      </c>
      <c r="E33" t="s">
        <v>4</v>
      </c>
      <c r="F33">
        <v>65</v>
      </c>
      <c r="G33">
        <v>75</v>
      </c>
      <c r="H33">
        <v>40</v>
      </c>
      <c r="I33">
        <v>45</v>
      </c>
      <c r="J33">
        <v>99</v>
      </c>
      <c r="K33">
        <v>31</v>
      </c>
      <c r="L33" t="str">
        <f>INDEX(Signed!F$2:'Signed'!F$569,MATCH($A33,Signed!$A$2:'Signed'!$A$531,0))</f>
        <v>TBD</v>
      </c>
      <c r="M33" t="str">
        <f>INDEX(Signed!G$2:'Signed'!G$569,MATCH($A33,Signed!$A$2:'Signed'!$A$531,0))</f>
        <v>-</v>
      </c>
      <c r="N33" t="str">
        <f>INDEX(Signed!I$2:'Signed'!I$569,MATCH($A33,Signed!$A$2:'Signed'!$A$531,0))</f>
        <v>-</v>
      </c>
      <c r="O33" t="e">
        <f>INDEX(TEAMIDS!B$1:'TEAMIDS'!B$569,MATCH($L33,TEAMIDS!$C$1:'TEAMIDS'!$C$531,0))</f>
        <v>#N/A</v>
      </c>
    </row>
    <row r="34" spans="1:15" x14ac:dyDescent="0.3">
      <c r="A34" t="s">
        <v>279</v>
      </c>
      <c r="B34">
        <v>4</v>
      </c>
      <c r="C34" t="s">
        <v>3249</v>
      </c>
      <c r="D34">
        <v>13</v>
      </c>
      <c r="E34" t="s">
        <v>15</v>
      </c>
      <c r="F34">
        <v>79</v>
      </c>
      <c r="G34">
        <v>71</v>
      </c>
      <c r="H34">
        <v>44</v>
      </c>
      <c r="I34">
        <v>67</v>
      </c>
      <c r="J34">
        <v>71</v>
      </c>
      <c r="K34">
        <v>35</v>
      </c>
      <c r="L34" t="str">
        <f>INDEX(Signed!F$2:'Signed'!F$569,MATCH($A34,Signed!$A$2:'Signed'!$A$531,0))</f>
        <v>TBD</v>
      </c>
      <c r="M34" t="str">
        <f>INDEX(Signed!G$2:'Signed'!G$569,MATCH($A34,Signed!$A$2:'Signed'!$A$531,0))</f>
        <v>-</v>
      </c>
      <c r="N34" t="str">
        <f>INDEX(Signed!I$2:'Signed'!I$569,MATCH($A34,Signed!$A$2:'Signed'!$A$531,0))</f>
        <v>-</v>
      </c>
      <c r="O34" t="e">
        <f>INDEX(TEAMIDS!B$1:'TEAMIDS'!B$569,MATCH($L34,TEAMIDS!$C$1:'TEAMIDS'!$C$531,0))</f>
        <v>#N/A</v>
      </c>
    </row>
    <row r="35" spans="1:15" x14ac:dyDescent="0.3">
      <c r="A35" t="s">
        <v>506</v>
      </c>
      <c r="B35">
        <v>1</v>
      </c>
      <c r="C35" t="s">
        <v>3234</v>
      </c>
      <c r="D35">
        <v>20</v>
      </c>
      <c r="E35" t="s">
        <v>40</v>
      </c>
      <c r="F35">
        <v>78</v>
      </c>
      <c r="G35">
        <v>66</v>
      </c>
      <c r="H35">
        <v>96</v>
      </c>
      <c r="I35">
        <v>49</v>
      </c>
      <c r="J35">
        <v>99</v>
      </c>
      <c r="K35">
        <v>32</v>
      </c>
      <c r="L35" t="str">
        <f>INDEX(Signed!F$2:'Signed'!F$569,MATCH($A35,Signed!$A$2:'Signed'!$A$531,0))</f>
        <v>TBD</v>
      </c>
      <c r="M35" t="str">
        <f>INDEX(Signed!G$2:'Signed'!G$569,MATCH($A35,Signed!$A$2:'Signed'!$A$531,0))</f>
        <v>-</v>
      </c>
      <c r="N35" t="str">
        <f>INDEX(Signed!I$2:'Signed'!I$569,MATCH($A35,Signed!$A$2:'Signed'!$A$531,0))</f>
        <v>-</v>
      </c>
      <c r="O35" t="e">
        <f>INDEX(TEAMIDS!B$1:'TEAMIDS'!B$569,MATCH($L35,TEAMIDS!$C$1:'TEAMIDS'!$C$531,0))</f>
        <v>#N/A</v>
      </c>
    </row>
    <row r="36" spans="1:15" x14ac:dyDescent="0.3">
      <c r="A36" t="s">
        <v>350</v>
      </c>
      <c r="B36">
        <v>1</v>
      </c>
      <c r="C36" t="s">
        <v>3216</v>
      </c>
      <c r="D36">
        <v>23</v>
      </c>
      <c r="E36" t="s">
        <v>40</v>
      </c>
      <c r="F36">
        <v>70</v>
      </c>
      <c r="G36">
        <v>62</v>
      </c>
      <c r="H36">
        <v>83</v>
      </c>
      <c r="I36">
        <v>45</v>
      </c>
      <c r="J36">
        <v>82</v>
      </c>
      <c r="K36">
        <v>29</v>
      </c>
      <c r="L36" t="str">
        <f>INDEX(Signed!F$2:'Signed'!F$569,MATCH($A36,Signed!$A$2:'Signed'!$A$531,0))</f>
        <v>TBD</v>
      </c>
      <c r="M36" t="str">
        <f>INDEX(Signed!G$2:'Signed'!G$569,MATCH($A36,Signed!$A$2:'Signed'!$A$531,0))</f>
        <v>-</v>
      </c>
      <c r="N36" t="str">
        <f>INDEX(Signed!I$2:'Signed'!I$569,MATCH($A36,Signed!$A$2:'Signed'!$A$531,0))</f>
        <v>-</v>
      </c>
      <c r="O36" t="e">
        <f>INDEX(TEAMIDS!B$1:'TEAMIDS'!B$569,MATCH($L36,TEAMIDS!$C$1:'TEAMIDS'!$C$531,0))</f>
        <v>#N/A</v>
      </c>
    </row>
    <row r="37" spans="1:15" x14ac:dyDescent="0.3">
      <c r="A37" t="s">
        <v>238</v>
      </c>
      <c r="B37">
        <v>3</v>
      </c>
      <c r="C37" t="s">
        <v>3262</v>
      </c>
      <c r="D37">
        <v>15</v>
      </c>
      <c r="E37" t="s">
        <v>11</v>
      </c>
      <c r="F37">
        <v>77</v>
      </c>
      <c r="G37">
        <v>67</v>
      </c>
      <c r="H37">
        <v>49</v>
      </c>
      <c r="I37">
        <v>49</v>
      </c>
      <c r="J37">
        <v>59</v>
      </c>
      <c r="K37">
        <v>24</v>
      </c>
      <c r="L37" t="str">
        <f>INDEX(Signed!F$2:'Signed'!F$569,MATCH($A37,Signed!$A$2:'Signed'!$A$531,0))</f>
        <v>TBD</v>
      </c>
      <c r="M37" t="str">
        <f>INDEX(Signed!G$2:'Signed'!G$569,MATCH($A37,Signed!$A$2:'Signed'!$A$531,0))</f>
        <v>-</v>
      </c>
      <c r="N37" t="str">
        <f>INDEX(Signed!I$2:'Signed'!I$569,MATCH($A37,Signed!$A$2:'Signed'!$A$531,0))</f>
        <v>-</v>
      </c>
      <c r="O37" t="e">
        <f>INDEX(TEAMIDS!B$1:'TEAMIDS'!B$569,MATCH($L37,TEAMIDS!$C$1:'TEAMIDS'!$C$531,0))</f>
        <v>#N/A</v>
      </c>
    </row>
    <row r="38" spans="1:15" x14ac:dyDescent="0.3">
      <c r="A38" t="s">
        <v>169</v>
      </c>
      <c r="B38">
        <v>3</v>
      </c>
      <c r="C38" t="s">
        <v>3222</v>
      </c>
      <c r="D38">
        <v>30</v>
      </c>
      <c r="E38" t="s">
        <v>11</v>
      </c>
      <c r="F38">
        <v>78</v>
      </c>
      <c r="G38">
        <v>70</v>
      </c>
      <c r="H38">
        <v>47</v>
      </c>
      <c r="I38">
        <v>49</v>
      </c>
      <c r="J38">
        <v>73</v>
      </c>
      <c r="K38">
        <v>30</v>
      </c>
      <c r="L38" t="str">
        <f>INDEX(Signed!F$2:'Signed'!F$569,MATCH($A38,Signed!$A$2:'Signed'!$A$531,0))</f>
        <v>TBD</v>
      </c>
      <c r="M38" t="str">
        <f>INDEX(Signed!G$2:'Signed'!G$569,MATCH($A38,Signed!$A$2:'Signed'!$A$531,0))</f>
        <v>-</v>
      </c>
      <c r="N38" t="str">
        <f>INDEX(Signed!I$2:'Signed'!I$569,MATCH($A38,Signed!$A$2:'Signed'!$A$531,0))</f>
        <v>-</v>
      </c>
      <c r="O38" t="e">
        <f>INDEX(TEAMIDS!B$1:'TEAMIDS'!B$569,MATCH($L38,TEAMIDS!$C$1:'TEAMIDS'!$C$531,0))</f>
        <v>#N/A</v>
      </c>
    </row>
    <row r="39" spans="1:15" x14ac:dyDescent="0.3">
      <c r="A39" t="s">
        <v>190</v>
      </c>
      <c r="B39">
        <v>3</v>
      </c>
      <c r="C39" t="s">
        <v>3235</v>
      </c>
      <c r="D39">
        <v>21</v>
      </c>
      <c r="E39" t="s">
        <v>11</v>
      </c>
      <c r="F39">
        <v>76</v>
      </c>
      <c r="G39">
        <v>76</v>
      </c>
      <c r="H39">
        <v>80</v>
      </c>
      <c r="I39">
        <v>58</v>
      </c>
      <c r="J39">
        <v>79</v>
      </c>
      <c r="K39">
        <v>33</v>
      </c>
      <c r="L39" t="str">
        <f>INDEX(Signed!F$2:'Signed'!F$569,MATCH($A39,Signed!$A$2:'Signed'!$A$531,0))</f>
        <v>TBD</v>
      </c>
      <c r="M39" t="str">
        <f>INDEX(Signed!G$2:'Signed'!G$569,MATCH($A39,Signed!$A$2:'Signed'!$A$531,0))</f>
        <v>-</v>
      </c>
      <c r="N39" t="str">
        <f>INDEX(Signed!I$2:'Signed'!I$569,MATCH($A39,Signed!$A$2:'Signed'!$A$531,0))</f>
        <v>-</v>
      </c>
      <c r="O39" t="e">
        <f>INDEX(TEAMIDS!B$1:'TEAMIDS'!B$569,MATCH($L39,TEAMIDS!$C$1:'TEAMIDS'!$C$531,0))</f>
        <v>#N/A</v>
      </c>
    </row>
    <row r="40" spans="1:15" x14ac:dyDescent="0.3">
      <c r="A40" t="s">
        <v>409</v>
      </c>
      <c r="B40">
        <v>1</v>
      </c>
      <c r="C40" t="s">
        <v>3280</v>
      </c>
      <c r="D40">
        <v>17</v>
      </c>
      <c r="E40" t="s">
        <v>18</v>
      </c>
      <c r="F40">
        <v>73</v>
      </c>
      <c r="G40">
        <v>73</v>
      </c>
      <c r="H40">
        <v>61</v>
      </c>
      <c r="I40">
        <v>49</v>
      </c>
      <c r="J40">
        <v>73</v>
      </c>
      <c r="K40">
        <v>30</v>
      </c>
      <c r="L40" t="str">
        <f>INDEX(Signed!F$2:'Signed'!F$569,MATCH($A40,Signed!$A$2:'Signed'!$A$531,0))</f>
        <v>TBD</v>
      </c>
      <c r="M40" t="str">
        <f>INDEX(Signed!G$2:'Signed'!G$569,MATCH($A40,Signed!$A$2:'Signed'!$A$531,0))</f>
        <v>-</v>
      </c>
      <c r="N40" t="str">
        <f>INDEX(Signed!I$2:'Signed'!I$569,MATCH($A40,Signed!$A$2:'Signed'!$A$531,0))</f>
        <v>-</v>
      </c>
      <c r="O40" t="e">
        <f>INDEX(TEAMIDS!B$1:'TEAMIDS'!B$569,MATCH($L40,TEAMIDS!$C$1:'TEAMIDS'!$C$531,0))</f>
        <v>#N/A</v>
      </c>
    </row>
    <row r="41" spans="1:15" x14ac:dyDescent="0.3">
      <c r="A41" t="s">
        <v>160</v>
      </c>
      <c r="B41">
        <v>0</v>
      </c>
      <c r="C41" t="s">
        <v>3273</v>
      </c>
      <c r="D41">
        <v>81</v>
      </c>
      <c r="E41" t="s">
        <v>30</v>
      </c>
      <c r="F41">
        <v>67</v>
      </c>
      <c r="G41">
        <v>73</v>
      </c>
      <c r="H41">
        <v>56</v>
      </c>
      <c r="I41">
        <v>45</v>
      </c>
      <c r="J41">
        <v>81</v>
      </c>
      <c r="K41">
        <v>38</v>
      </c>
      <c r="L41" t="str">
        <f>INDEX(Signed!F$2:'Signed'!F$569,MATCH($A41,Signed!$A$2:'Signed'!$A$531,0))</f>
        <v>TBD</v>
      </c>
      <c r="M41" t="str">
        <f>INDEX(Signed!G$2:'Signed'!G$569,MATCH($A41,Signed!$A$2:'Signed'!$A$531,0))</f>
        <v>-</v>
      </c>
      <c r="N41" t="str">
        <f>INDEX(Signed!I$2:'Signed'!I$569,MATCH($A41,Signed!$A$2:'Signed'!$A$531,0))</f>
        <v>-</v>
      </c>
      <c r="O41" t="e">
        <f>INDEX(TEAMIDS!B$1:'TEAMIDS'!B$569,MATCH($L41,TEAMIDS!$C$1:'TEAMIDS'!$C$531,0))</f>
        <v>#N/A</v>
      </c>
    </row>
    <row r="42" spans="1:15" x14ac:dyDescent="0.3">
      <c r="A42" t="s">
        <v>17</v>
      </c>
      <c r="B42">
        <v>2</v>
      </c>
      <c r="C42" t="s">
        <v>3270</v>
      </c>
      <c r="D42">
        <v>1</v>
      </c>
      <c r="E42" t="s">
        <v>18</v>
      </c>
      <c r="F42">
        <v>71</v>
      </c>
      <c r="G42">
        <v>73</v>
      </c>
      <c r="H42">
        <v>69</v>
      </c>
      <c r="I42">
        <v>49</v>
      </c>
      <c r="J42">
        <v>73</v>
      </c>
      <c r="K42">
        <v>26</v>
      </c>
      <c r="L42" t="str">
        <f>INDEX(Signed!F$2:'Signed'!F$569,MATCH($A42,Signed!$A$2:'Signed'!$A$531,0))</f>
        <v>TBD</v>
      </c>
      <c r="M42" t="str">
        <f>INDEX(Signed!G$2:'Signed'!G$569,MATCH($A42,Signed!$A$2:'Signed'!$A$531,0))</f>
        <v>-</v>
      </c>
      <c r="N42" t="str">
        <f>INDEX(Signed!I$2:'Signed'!I$569,MATCH($A42,Signed!$A$2:'Signed'!$A$531,0))</f>
        <v>-</v>
      </c>
      <c r="O42" t="e">
        <f>INDEX(TEAMIDS!B$1:'TEAMIDS'!B$569,MATCH($L42,TEAMIDS!$C$1:'TEAMIDS'!$C$531,0))</f>
        <v>#N/A</v>
      </c>
    </row>
    <row r="43" spans="1:15" x14ac:dyDescent="0.3">
      <c r="A43" t="s">
        <v>202</v>
      </c>
      <c r="B43">
        <v>3</v>
      </c>
      <c r="C43" t="s">
        <v>3224</v>
      </c>
      <c r="D43">
        <v>35</v>
      </c>
      <c r="E43" t="s">
        <v>13</v>
      </c>
      <c r="F43">
        <v>86</v>
      </c>
      <c r="G43">
        <v>70</v>
      </c>
      <c r="H43">
        <v>71</v>
      </c>
      <c r="I43">
        <v>72</v>
      </c>
      <c r="J43">
        <v>64</v>
      </c>
      <c r="K43">
        <v>30</v>
      </c>
      <c r="L43" t="str">
        <f>INDEX(Signed!F$2:'Signed'!F$569,MATCH($A43,Signed!$A$2:'Signed'!$A$531,0))</f>
        <v>TBD</v>
      </c>
      <c r="M43" t="str">
        <f>INDEX(Signed!G$2:'Signed'!G$569,MATCH($A43,Signed!$A$2:'Signed'!$A$531,0))</f>
        <v>-</v>
      </c>
      <c r="N43" t="str">
        <f>INDEX(Signed!I$2:'Signed'!I$569,MATCH($A43,Signed!$A$2:'Signed'!$A$531,0))</f>
        <v>-</v>
      </c>
      <c r="O43" t="e">
        <f>INDEX(TEAMIDS!B$1:'TEAMIDS'!B$569,MATCH($L43,TEAMIDS!$C$1:'TEAMIDS'!$C$531,0))</f>
        <v>#N/A</v>
      </c>
    </row>
    <row r="44" spans="1:15" x14ac:dyDescent="0.3">
      <c r="A44" t="s">
        <v>458</v>
      </c>
      <c r="B44">
        <v>4</v>
      </c>
      <c r="C44" t="s">
        <v>3246</v>
      </c>
      <c r="D44">
        <v>41</v>
      </c>
      <c r="E44" t="s">
        <v>20</v>
      </c>
      <c r="F44">
        <v>74</v>
      </c>
      <c r="G44">
        <v>72</v>
      </c>
      <c r="H44">
        <v>46</v>
      </c>
      <c r="I44">
        <v>58</v>
      </c>
      <c r="J44">
        <v>41</v>
      </c>
      <c r="K44">
        <v>31</v>
      </c>
      <c r="L44" t="str">
        <f>INDEX(Signed!F$2:'Signed'!F$569,MATCH($A44,Signed!$A$2:'Signed'!$A$531,0))</f>
        <v>TBD</v>
      </c>
      <c r="M44" t="str">
        <f>INDEX(Signed!G$2:'Signed'!G$569,MATCH($A44,Signed!$A$2:'Signed'!$A$531,0))</f>
        <v>-</v>
      </c>
      <c r="N44" t="str">
        <f>INDEX(Signed!I$2:'Signed'!I$569,MATCH($A44,Signed!$A$2:'Signed'!$A$531,0))</f>
        <v>-</v>
      </c>
      <c r="O44" t="e">
        <f>INDEX(TEAMIDS!B$1:'TEAMIDS'!B$569,MATCH($L44,TEAMIDS!$C$1:'TEAMIDS'!$C$531,0))</f>
        <v>#N/A</v>
      </c>
    </row>
    <row r="45" spans="1:15" x14ac:dyDescent="0.3">
      <c r="A45" t="s">
        <v>258</v>
      </c>
      <c r="B45">
        <v>1</v>
      </c>
      <c r="C45" t="s">
        <v>3230</v>
      </c>
      <c r="D45">
        <v>6</v>
      </c>
      <c r="E45" t="s">
        <v>9</v>
      </c>
      <c r="F45">
        <v>75</v>
      </c>
      <c r="G45">
        <v>73</v>
      </c>
      <c r="H45">
        <v>81</v>
      </c>
      <c r="I45">
        <v>54</v>
      </c>
      <c r="J45">
        <v>68</v>
      </c>
      <c r="K45">
        <v>29</v>
      </c>
      <c r="L45" t="str">
        <f>INDEX(Signed!F$2:'Signed'!F$569,MATCH($A45,Signed!$A$2:'Signed'!$A$531,0))</f>
        <v>TBD</v>
      </c>
      <c r="M45" t="str">
        <f>INDEX(Signed!G$2:'Signed'!G$569,MATCH($A45,Signed!$A$2:'Signed'!$A$531,0))</f>
        <v>-</v>
      </c>
      <c r="N45" t="str">
        <f>INDEX(Signed!I$2:'Signed'!I$569,MATCH($A45,Signed!$A$2:'Signed'!$A$531,0))</f>
        <v>-</v>
      </c>
      <c r="O45" t="e">
        <f>INDEX(TEAMIDS!B$1:'TEAMIDS'!B$569,MATCH($L45,TEAMIDS!$C$1:'TEAMIDS'!$C$531,0))</f>
        <v>#N/A</v>
      </c>
    </row>
    <row r="46" spans="1:15" x14ac:dyDescent="0.3">
      <c r="A46" t="s">
        <v>352</v>
      </c>
      <c r="B46">
        <v>2</v>
      </c>
      <c r="C46" t="s">
        <v>3217</v>
      </c>
      <c r="D46">
        <v>42</v>
      </c>
      <c r="E46" t="s">
        <v>13</v>
      </c>
      <c r="F46">
        <v>70</v>
      </c>
      <c r="G46">
        <v>66</v>
      </c>
      <c r="H46">
        <v>63</v>
      </c>
      <c r="I46">
        <v>54</v>
      </c>
      <c r="J46">
        <v>74</v>
      </c>
      <c r="K46">
        <v>31</v>
      </c>
      <c r="L46" t="str">
        <f>INDEX(Signed!F$2:'Signed'!F$569,MATCH($A46,Signed!$A$2:'Signed'!$A$531,0))</f>
        <v>TBD</v>
      </c>
      <c r="M46" t="str">
        <f>INDEX(Signed!G$2:'Signed'!G$569,MATCH($A46,Signed!$A$2:'Signed'!$A$531,0))</f>
        <v>-</v>
      </c>
      <c r="N46" t="str">
        <f>INDEX(Signed!I$2:'Signed'!I$569,MATCH($A46,Signed!$A$2:'Signed'!$A$531,0))</f>
        <v>-</v>
      </c>
      <c r="O46" t="e">
        <f>INDEX(TEAMIDS!B$1:'TEAMIDS'!B$569,MATCH($L46,TEAMIDS!$C$1:'TEAMIDS'!$C$531,0))</f>
        <v>#N/A</v>
      </c>
    </row>
    <row r="47" spans="1:15" x14ac:dyDescent="0.3">
      <c r="A47" t="s">
        <v>327</v>
      </c>
      <c r="B47">
        <v>2</v>
      </c>
      <c r="C47" t="s">
        <v>3286</v>
      </c>
      <c r="D47">
        <v>9</v>
      </c>
      <c r="E47" t="s">
        <v>23</v>
      </c>
      <c r="F47">
        <v>78</v>
      </c>
      <c r="G47">
        <v>68</v>
      </c>
      <c r="H47">
        <v>71</v>
      </c>
      <c r="I47">
        <v>54</v>
      </c>
      <c r="J47">
        <v>70</v>
      </c>
      <c r="K47">
        <v>35</v>
      </c>
      <c r="L47" t="str">
        <f>INDEX(Signed!F$2:'Signed'!F$569,MATCH($A47,Signed!$A$2:'Signed'!$A$531,0))</f>
        <v>TBD</v>
      </c>
      <c r="M47" t="str">
        <f>INDEX(Signed!G$2:'Signed'!G$569,MATCH($A47,Signed!$A$2:'Signed'!$A$531,0))</f>
        <v>-</v>
      </c>
      <c r="N47" t="str">
        <f>INDEX(Signed!I$2:'Signed'!I$569,MATCH($A47,Signed!$A$2:'Signed'!$A$531,0))</f>
        <v>-</v>
      </c>
      <c r="O47" t="e">
        <f>INDEX(TEAMIDS!B$1:'TEAMIDS'!B$569,MATCH($L47,TEAMIDS!$C$1:'TEAMIDS'!$C$531,0))</f>
        <v>#N/A</v>
      </c>
    </row>
    <row r="48" spans="1:15" x14ac:dyDescent="0.3">
      <c r="A48" t="s">
        <v>106</v>
      </c>
      <c r="B48">
        <v>3</v>
      </c>
      <c r="C48" t="s">
        <v>3243</v>
      </c>
      <c r="D48">
        <v>0</v>
      </c>
      <c r="E48" t="s">
        <v>11</v>
      </c>
      <c r="F48">
        <v>70</v>
      </c>
      <c r="G48">
        <v>76</v>
      </c>
      <c r="H48">
        <v>51</v>
      </c>
      <c r="I48">
        <v>54</v>
      </c>
      <c r="J48">
        <v>70</v>
      </c>
      <c r="K48">
        <v>22</v>
      </c>
      <c r="L48" t="str">
        <f>INDEX(Signed!F$2:'Signed'!F$569,MATCH($A48,Signed!$A$2:'Signed'!$A$531,0))</f>
        <v>TBD</v>
      </c>
      <c r="M48" t="str">
        <f>INDEX(Signed!G$2:'Signed'!G$569,MATCH($A48,Signed!$A$2:'Signed'!$A$531,0))</f>
        <v>-</v>
      </c>
      <c r="N48" t="str">
        <f>INDEX(Signed!I$2:'Signed'!I$569,MATCH($A48,Signed!$A$2:'Signed'!$A$531,0))</f>
        <v>-</v>
      </c>
      <c r="O48" t="e">
        <f>INDEX(TEAMIDS!B$1:'TEAMIDS'!B$569,MATCH($L48,TEAMIDS!$C$1:'TEAMIDS'!$C$531,0))</f>
        <v>#N/A</v>
      </c>
    </row>
    <row r="49" spans="1:15" x14ac:dyDescent="0.3">
      <c r="A49" t="s">
        <v>481</v>
      </c>
      <c r="B49">
        <v>0</v>
      </c>
      <c r="C49" t="s">
        <v>3269</v>
      </c>
      <c r="D49">
        <v>30</v>
      </c>
      <c r="E49" t="s">
        <v>40</v>
      </c>
      <c r="F49">
        <v>61</v>
      </c>
      <c r="G49">
        <v>69</v>
      </c>
      <c r="H49">
        <v>43</v>
      </c>
      <c r="I49">
        <v>40</v>
      </c>
      <c r="J49">
        <v>99</v>
      </c>
      <c r="K49">
        <v>26</v>
      </c>
      <c r="L49" t="str">
        <f>INDEX(Signed!F$2:'Signed'!F$569,MATCH($A49,Signed!$A$2:'Signed'!$A$531,0))</f>
        <v>TBD</v>
      </c>
      <c r="M49" t="str">
        <f>INDEX(Signed!G$2:'Signed'!G$569,MATCH($A49,Signed!$A$2:'Signed'!$A$531,0))</f>
        <v>-</v>
      </c>
      <c r="N49" t="str">
        <f>INDEX(Signed!I$2:'Signed'!I$569,MATCH($A49,Signed!$A$2:'Signed'!$A$531,0))</f>
        <v>-</v>
      </c>
      <c r="O49" t="e">
        <f>INDEX(TEAMIDS!B$1:'TEAMIDS'!B$569,MATCH($L49,TEAMIDS!$C$1:'TEAMIDS'!$C$531,0))</f>
        <v>#N/A</v>
      </c>
    </row>
    <row r="50" spans="1:15" x14ac:dyDescent="0.3">
      <c r="A50" t="s">
        <v>104</v>
      </c>
      <c r="B50">
        <v>1</v>
      </c>
      <c r="C50" t="s">
        <v>3268</v>
      </c>
      <c r="D50">
        <v>6</v>
      </c>
      <c r="E50" t="s">
        <v>18</v>
      </c>
      <c r="F50">
        <v>73</v>
      </c>
      <c r="G50">
        <v>73</v>
      </c>
      <c r="H50">
        <v>81</v>
      </c>
      <c r="I50">
        <v>49</v>
      </c>
      <c r="J50">
        <v>88</v>
      </c>
      <c r="K50">
        <v>26</v>
      </c>
      <c r="L50" t="str">
        <f>INDEX(Signed!F$2:'Signed'!F$569,MATCH($A50,Signed!$A$2:'Signed'!$A$531,0))</f>
        <v>TBD</v>
      </c>
      <c r="M50" t="str">
        <f>INDEX(Signed!G$2:'Signed'!G$569,MATCH($A50,Signed!$A$2:'Signed'!$A$531,0))</f>
        <v>-</v>
      </c>
      <c r="N50" t="str">
        <f>INDEX(Signed!I$2:'Signed'!I$569,MATCH($A50,Signed!$A$2:'Signed'!$A$531,0))</f>
        <v>-</v>
      </c>
      <c r="O50" t="e">
        <f>INDEX(TEAMIDS!B$1:'TEAMIDS'!B$569,MATCH($L50,TEAMIDS!$C$1:'TEAMIDS'!$C$531,0))</f>
        <v>#N/A</v>
      </c>
    </row>
    <row r="51" spans="1:15" x14ac:dyDescent="0.3">
      <c r="A51" t="s">
        <v>304</v>
      </c>
      <c r="B51">
        <v>3</v>
      </c>
      <c r="C51" t="s">
        <v>3220</v>
      </c>
      <c r="D51">
        <v>3</v>
      </c>
      <c r="E51" t="s">
        <v>11</v>
      </c>
      <c r="F51">
        <v>85</v>
      </c>
      <c r="G51">
        <v>75</v>
      </c>
      <c r="H51">
        <v>80</v>
      </c>
      <c r="I51">
        <v>72</v>
      </c>
      <c r="J51">
        <v>84</v>
      </c>
      <c r="K51">
        <v>29</v>
      </c>
      <c r="L51" t="str">
        <f>INDEX(Signed!F$2:'Signed'!F$569,MATCH($A51,Signed!$A$2:'Signed'!$A$531,0))</f>
        <v>TBD</v>
      </c>
      <c r="M51" t="str">
        <f>INDEX(Signed!G$2:'Signed'!G$569,MATCH($A51,Signed!$A$2:'Signed'!$A$531,0))</f>
        <v>-</v>
      </c>
      <c r="N51" t="str">
        <f>INDEX(Signed!I$2:'Signed'!I$569,MATCH($A51,Signed!$A$2:'Signed'!$A$531,0))</f>
        <v>-</v>
      </c>
      <c r="O51" t="e">
        <f>INDEX(TEAMIDS!B$1:'TEAMIDS'!B$569,MATCH($L51,TEAMIDS!$C$1:'TEAMIDS'!$C$531,0))</f>
        <v>#N/A</v>
      </c>
    </row>
    <row r="52" spans="1:15" x14ac:dyDescent="0.3">
      <c r="A52" t="s">
        <v>472</v>
      </c>
      <c r="B52">
        <v>2</v>
      </c>
      <c r="C52" t="s">
        <v>3229</v>
      </c>
      <c r="D52">
        <v>7</v>
      </c>
      <c r="E52" t="s">
        <v>7</v>
      </c>
      <c r="F52">
        <v>72</v>
      </c>
      <c r="G52">
        <v>72</v>
      </c>
      <c r="H52">
        <v>47</v>
      </c>
      <c r="I52">
        <v>45</v>
      </c>
      <c r="J52">
        <v>80</v>
      </c>
      <c r="K52">
        <v>32</v>
      </c>
      <c r="L52" t="str">
        <f>INDEX(Signed!F$2:'Signed'!F$569,MATCH($A52,Signed!$A$2:'Signed'!$A$531,0))</f>
        <v>TBD</v>
      </c>
      <c r="M52" t="str">
        <f>INDEX(Signed!G$2:'Signed'!G$569,MATCH($A52,Signed!$A$2:'Signed'!$A$531,0))</f>
        <v>-</v>
      </c>
      <c r="N52" t="str">
        <f>INDEX(Signed!I$2:'Signed'!I$569,MATCH($A52,Signed!$A$2:'Signed'!$A$531,0))</f>
        <v>-</v>
      </c>
      <c r="O52" t="e">
        <f>INDEX(TEAMIDS!B$1:'TEAMIDS'!B$569,MATCH($L52,TEAMIDS!$C$1:'TEAMIDS'!$C$531,0))</f>
        <v>#N/A</v>
      </c>
    </row>
    <row r="53" spans="1:15" x14ac:dyDescent="0.3">
      <c r="A53" t="s">
        <v>28</v>
      </c>
      <c r="B53">
        <v>1</v>
      </c>
      <c r="C53" t="s">
        <v>1527</v>
      </c>
      <c r="D53">
        <v>31</v>
      </c>
      <c r="E53" t="s">
        <v>9</v>
      </c>
      <c r="F53">
        <v>65</v>
      </c>
      <c r="G53">
        <v>65</v>
      </c>
      <c r="H53">
        <v>65</v>
      </c>
      <c r="I53">
        <v>65</v>
      </c>
      <c r="J53">
        <v>60</v>
      </c>
      <c r="K53">
        <v>26</v>
      </c>
      <c r="L53" t="str">
        <f>INDEX(Signed!F$2:'Signed'!F$569,MATCH($A53,Signed!$A$2:'Signed'!$A$531,0))</f>
        <v>TBD</v>
      </c>
      <c r="M53" t="str">
        <f>INDEX(Signed!G$2:'Signed'!G$569,MATCH($A53,Signed!$A$2:'Signed'!$A$531,0))</f>
        <v>-</v>
      </c>
      <c r="N53" t="str">
        <f>INDEX(Signed!I$2:'Signed'!I$569,MATCH($A53,Signed!$A$2:'Signed'!$A$531,0))</f>
        <v>-</v>
      </c>
      <c r="O53" t="e">
        <f>INDEX(TEAMIDS!B$1:'TEAMIDS'!B$569,MATCH($L53,TEAMIDS!$C$1:'TEAMIDS'!$C$531,0))</f>
        <v>#N/A</v>
      </c>
    </row>
    <row r="54" spans="1:15" x14ac:dyDescent="0.3">
      <c r="A54" t="s">
        <v>85</v>
      </c>
      <c r="B54">
        <v>1</v>
      </c>
      <c r="C54" t="s">
        <v>3231</v>
      </c>
      <c r="D54">
        <v>20</v>
      </c>
      <c r="E54" t="s">
        <v>9</v>
      </c>
      <c r="F54">
        <v>66</v>
      </c>
      <c r="G54">
        <v>68</v>
      </c>
      <c r="H54">
        <v>57</v>
      </c>
      <c r="I54">
        <v>54</v>
      </c>
      <c r="J54">
        <v>66</v>
      </c>
      <c r="K54">
        <v>22</v>
      </c>
      <c r="L54" t="str">
        <f>INDEX(Signed!F$2:'Signed'!F$569,MATCH($A54,Signed!$A$2:'Signed'!$A$531,0))</f>
        <v>TBD</v>
      </c>
      <c r="M54" t="str">
        <f>INDEX(Signed!G$2:'Signed'!G$569,MATCH($A54,Signed!$A$2:'Signed'!$A$531,0))</f>
        <v>-</v>
      </c>
      <c r="N54" t="str">
        <f>INDEX(Signed!I$2:'Signed'!I$569,MATCH($A54,Signed!$A$2:'Signed'!$A$531,0))</f>
        <v>-</v>
      </c>
      <c r="O54" t="e">
        <f>INDEX(TEAMIDS!B$1:'TEAMIDS'!B$569,MATCH($L54,TEAMIDS!$C$1:'TEAMIDS'!$C$531,0))</f>
        <v>#N/A</v>
      </c>
    </row>
    <row r="55" spans="1:15" x14ac:dyDescent="0.3">
      <c r="A55" t="s">
        <v>418</v>
      </c>
      <c r="B55">
        <v>4</v>
      </c>
      <c r="C55" t="s">
        <v>3242</v>
      </c>
      <c r="D55">
        <v>26</v>
      </c>
      <c r="E55" t="s">
        <v>11</v>
      </c>
      <c r="F55">
        <v>75</v>
      </c>
      <c r="G55">
        <v>63</v>
      </c>
      <c r="H55">
        <v>42</v>
      </c>
      <c r="I55">
        <v>54</v>
      </c>
      <c r="J55">
        <v>32</v>
      </c>
      <c r="K55">
        <v>23</v>
      </c>
      <c r="L55" t="str">
        <f>INDEX(Signed!F$2:'Signed'!F$569,MATCH($A55,Signed!$A$2:'Signed'!$A$531,0))</f>
        <v>TBD</v>
      </c>
      <c r="M55" t="str">
        <f>INDEX(Signed!G$2:'Signed'!G$569,MATCH($A55,Signed!$A$2:'Signed'!$A$531,0))</f>
        <v>-</v>
      </c>
      <c r="N55" t="str">
        <f>INDEX(Signed!I$2:'Signed'!I$569,MATCH($A55,Signed!$A$2:'Signed'!$A$531,0))</f>
        <v>-</v>
      </c>
      <c r="O55" t="e">
        <f>INDEX(TEAMIDS!B$1:'TEAMIDS'!B$569,MATCH($L55,TEAMIDS!$C$1:'TEAMIDS'!$C$531,0))</f>
        <v>#N/A</v>
      </c>
    </row>
    <row r="56" spans="1:15" x14ac:dyDescent="0.3">
      <c r="A56" t="s">
        <v>375</v>
      </c>
      <c r="B56">
        <v>0</v>
      </c>
      <c r="C56" t="s">
        <v>3276</v>
      </c>
      <c r="D56">
        <v>2</v>
      </c>
      <c r="E56" t="s">
        <v>60</v>
      </c>
      <c r="F56">
        <v>71</v>
      </c>
      <c r="G56">
        <v>73</v>
      </c>
      <c r="H56">
        <v>73</v>
      </c>
      <c r="I56">
        <v>45</v>
      </c>
      <c r="J56">
        <v>91</v>
      </c>
      <c r="K56">
        <v>35</v>
      </c>
      <c r="L56" t="str">
        <f>INDEX(Signed!F$2:'Signed'!F$569,MATCH($A56,Signed!$A$2:'Signed'!$A$531,0))</f>
        <v>TBD</v>
      </c>
      <c r="M56" t="str">
        <f>INDEX(Signed!G$2:'Signed'!G$569,MATCH($A56,Signed!$A$2:'Signed'!$A$531,0))</f>
        <v>-</v>
      </c>
      <c r="N56" t="str">
        <f>INDEX(Signed!I$2:'Signed'!I$569,MATCH($A56,Signed!$A$2:'Signed'!$A$531,0))</f>
        <v>-</v>
      </c>
      <c r="O56" t="e">
        <f>INDEX(TEAMIDS!B$1:'TEAMIDS'!B$569,MATCH($L56,TEAMIDS!$C$1:'TEAMIDS'!$C$531,0))</f>
        <v>#N/A</v>
      </c>
    </row>
    <row r="57" spans="1:15" x14ac:dyDescent="0.3">
      <c r="A57" t="s">
        <v>127</v>
      </c>
      <c r="B57">
        <v>4</v>
      </c>
      <c r="C57" t="s">
        <v>3272</v>
      </c>
      <c r="D57">
        <v>50</v>
      </c>
      <c r="E57" t="s">
        <v>128</v>
      </c>
      <c r="F57">
        <v>75</v>
      </c>
      <c r="G57">
        <v>73</v>
      </c>
      <c r="H57">
        <v>72</v>
      </c>
      <c r="I57">
        <v>58</v>
      </c>
      <c r="J57">
        <v>62</v>
      </c>
      <c r="K57">
        <v>33</v>
      </c>
      <c r="L57" t="str">
        <f>INDEX(Signed!F$2:'Signed'!F$569,MATCH($A57,Signed!$A$2:'Signed'!$A$531,0))</f>
        <v>TBD</v>
      </c>
      <c r="M57" t="str">
        <f>INDEX(Signed!G$2:'Signed'!G$569,MATCH($A57,Signed!$A$2:'Signed'!$A$531,0))</f>
        <v>-</v>
      </c>
      <c r="N57" t="str">
        <f>INDEX(Signed!I$2:'Signed'!I$569,MATCH($A57,Signed!$A$2:'Signed'!$A$531,0))</f>
        <v>-</v>
      </c>
      <c r="O57" t="e">
        <f>INDEX(TEAMIDS!B$1:'TEAMIDS'!B$569,MATCH($L57,TEAMIDS!$C$1:'TEAMIDS'!$C$531,0))</f>
        <v>#N/A</v>
      </c>
    </row>
    <row r="58" spans="1:15" x14ac:dyDescent="0.3">
      <c r="A58" t="s">
        <v>525</v>
      </c>
      <c r="B58">
        <v>2</v>
      </c>
      <c r="C58" t="s">
        <v>3267</v>
      </c>
      <c r="D58">
        <v>15</v>
      </c>
      <c r="E58" t="s">
        <v>23</v>
      </c>
      <c r="F58">
        <v>76</v>
      </c>
      <c r="G58">
        <v>70</v>
      </c>
      <c r="H58">
        <v>68</v>
      </c>
      <c r="I58">
        <v>54</v>
      </c>
      <c r="J58">
        <v>60</v>
      </c>
      <c r="K58">
        <v>25</v>
      </c>
      <c r="L58" t="str">
        <f>INDEX(Signed!F$2:'Signed'!F$569,MATCH($A58,Signed!$A$2:'Signed'!$A$531,0))</f>
        <v>TBD</v>
      </c>
      <c r="M58" t="str">
        <f>INDEX(Signed!G$2:'Signed'!G$569,MATCH($A58,Signed!$A$2:'Signed'!$A$531,0))</f>
        <v>-</v>
      </c>
      <c r="N58" t="str">
        <f>INDEX(Signed!I$2:'Signed'!I$569,MATCH($A58,Signed!$A$2:'Signed'!$A$531,0))</f>
        <v>-</v>
      </c>
      <c r="O58" t="e">
        <f>INDEX(TEAMIDS!B$1:'TEAMIDS'!B$569,MATCH($L58,TEAMIDS!$C$1:'TEAMIDS'!$C$531,0))</f>
        <v>#N/A</v>
      </c>
    </row>
    <row r="59" spans="1:15" x14ac:dyDescent="0.3">
      <c r="A59" t="s">
        <v>189</v>
      </c>
      <c r="B59">
        <v>0</v>
      </c>
      <c r="C59" t="s">
        <v>3287</v>
      </c>
      <c r="D59">
        <v>34</v>
      </c>
      <c r="E59" t="s">
        <v>7</v>
      </c>
      <c r="F59">
        <v>76</v>
      </c>
      <c r="G59">
        <v>74</v>
      </c>
      <c r="H59">
        <v>44</v>
      </c>
      <c r="I59">
        <v>49</v>
      </c>
      <c r="J59">
        <v>77</v>
      </c>
      <c r="K59">
        <v>34</v>
      </c>
      <c r="L59" t="str">
        <f>INDEX(Signed!F$2:'Signed'!F$569,MATCH($A59,Signed!$A$2:'Signed'!$A$531,0))</f>
        <v>TBD</v>
      </c>
      <c r="M59" t="str">
        <f>INDEX(Signed!G$2:'Signed'!G$569,MATCH($A59,Signed!$A$2:'Signed'!$A$531,0))</f>
        <v>-</v>
      </c>
      <c r="N59" t="str">
        <f>INDEX(Signed!I$2:'Signed'!I$569,MATCH($A59,Signed!$A$2:'Signed'!$A$531,0))</f>
        <v>-</v>
      </c>
      <c r="O59" t="e">
        <f>INDEX(TEAMIDS!B$1:'TEAMIDS'!B$569,MATCH($L59,TEAMIDS!$C$1:'TEAMIDS'!$C$531,0))</f>
        <v>#N/A</v>
      </c>
    </row>
    <row r="60" spans="1:15" x14ac:dyDescent="0.3">
      <c r="A60" t="s">
        <v>70</v>
      </c>
      <c r="B60">
        <v>0</v>
      </c>
      <c r="C60" t="s">
        <v>3221</v>
      </c>
      <c r="D60">
        <v>6</v>
      </c>
      <c r="E60" t="s">
        <v>30</v>
      </c>
      <c r="F60">
        <v>75</v>
      </c>
      <c r="G60">
        <v>71</v>
      </c>
      <c r="H60">
        <v>78</v>
      </c>
      <c r="I60">
        <v>49</v>
      </c>
      <c r="J60">
        <v>68</v>
      </c>
      <c r="K60">
        <v>29</v>
      </c>
      <c r="L60" t="str">
        <f>INDEX(Signed!F$2:'Signed'!F$569,MATCH($A60,Signed!$A$2:'Signed'!$A$531,0))</f>
        <v>TBD</v>
      </c>
      <c r="M60" t="str">
        <f>INDEX(Signed!G$2:'Signed'!G$569,MATCH($A60,Signed!$A$2:'Signed'!$A$531,0))</f>
        <v>-</v>
      </c>
      <c r="N60" t="str">
        <f>INDEX(Signed!I$2:'Signed'!I$569,MATCH($A60,Signed!$A$2:'Signed'!$A$531,0))</f>
        <v>-</v>
      </c>
      <c r="O60" t="e">
        <f>INDEX(TEAMIDS!B$1:'TEAMIDS'!B$569,MATCH($L60,TEAMIDS!$C$1:'TEAMIDS'!$C$531,0))</f>
        <v>#N/A</v>
      </c>
    </row>
    <row r="61" spans="1:15" x14ac:dyDescent="0.3">
      <c r="A61" t="s">
        <v>395</v>
      </c>
      <c r="B61">
        <v>4</v>
      </c>
      <c r="C61" t="s">
        <v>3226</v>
      </c>
      <c r="D61">
        <v>21</v>
      </c>
      <c r="E61" t="s">
        <v>27</v>
      </c>
      <c r="F61">
        <v>74</v>
      </c>
      <c r="G61">
        <v>74</v>
      </c>
      <c r="H61">
        <v>74</v>
      </c>
      <c r="I61">
        <v>74</v>
      </c>
      <c r="J61">
        <v>60</v>
      </c>
      <c r="K61">
        <v>26</v>
      </c>
      <c r="L61" t="str">
        <f>INDEX(Signed!F$2:'Signed'!F$569,MATCH($A61,Signed!$A$2:'Signed'!$A$531,0))</f>
        <v>TBD</v>
      </c>
      <c r="M61" t="str">
        <f>INDEX(Signed!G$2:'Signed'!G$569,MATCH($A61,Signed!$A$2:'Signed'!$A$531,0))</f>
        <v>-</v>
      </c>
      <c r="N61" t="str">
        <f>INDEX(Signed!I$2:'Signed'!I$569,MATCH($A61,Signed!$A$2:'Signed'!$A$531,0))</f>
        <v>-</v>
      </c>
      <c r="O61" t="e">
        <f>INDEX(TEAMIDS!B$1:'TEAMIDS'!B$569,MATCH($L61,TEAMIDS!$C$1:'TEAMIDS'!$C$531,0))</f>
        <v>#N/A</v>
      </c>
    </row>
    <row r="62" spans="1:15" x14ac:dyDescent="0.3">
      <c r="A62" t="s">
        <v>332</v>
      </c>
      <c r="B62">
        <v>1</v>
      </c>
      <c r="C62" t="s">
        <v>3253</v>
      </c>
      <c r="D62">
        <v>5</v>
      </c>
      <c r="E62" t="s">
        <v>18</v>
      </c>
      <c r="F62">
        <v>67</v>
      </c>
      <c r="G62">
        <v>67</v>
      </c>
      <c r="H62">
        <v>67</v>
      </c>
      <c r="I62">
        <v>67</v>
      </c>
      <c r="J62">
        <v>60</v>
      </c>
      <c r="K62">
        <v>26</v>
      </c>
      <c r="L62" t="str">
        <f>INDEX(Signed!F$2:'Signed'!F$569,MATCH($A62,Signed!$A$2:'Signed'!$A$531,0))</f>
        <v>TBD</v>
      </c>
      <c r="M62" t="str">
        <f>INDEX(Signed!G$2:'Signed'!G$569,MATCH($A62,Signed!$A$2:'Signed'!$A$531,0))</f>
        <v>-</v>
      </c>
      <c r="N62" t="str">
        <f>INDEX(Signed!I$2:'Signed'!I$569,MATCH($A62,Signed!$A$2:'Signed'!$A$531,0))</f>
        <v>-</v>
      </c>
      <c r="O62" t="e">
        <f>INDEX(TEAMIDS!B$1:'TEAMIDS'!B$569,MATCH($L62,TEAMIDS!$C$1:'TEAMIDS'!$C$531,0))</f>
        <v>#N/A</v>
      </c>
    </row>
    <row r="63" spans="1:15" x14ac:dyDescent="0.3">
      <c r="A63" t="s">
        <v>453</v>
      </c>
      <c r="B63">
        <v>2</v>
      </c>
      <c r="C63" t="s">
        <v>3256</v>
      </c>
      <c r="D63">
        <v>0</v>
      </c>
      <c r="E63" t="s">
        <v>7</v>
      </c>
      <c r="F63">
        <v>73</v>
      </c>
      <c r="G63">
        <v>71</v>
      </c>
      <c r="H63">
        <v>71</v>
      </c>
      <c r="I63">
        <v>54</v>
      </c>
      <c r="J63">
        <v>59</v>
      </c>
      <c r="K63">
        <v>25</v>
      </c>
      <c r="L63" t="str">
        <f>INDEX(Signed!F$2:'Signed'!F$569,MATCH($A63,Signed!$A$2:'Signed'!$A$531,0))</f>
        <v>TBD</v>
      </c>
      <c r="M63" t="str">
        <f>INDEX(Signed!G$2:'Signed'!G$569,MATCH($A63,Signed!$A$2:'Signed'!$A$531,0))</f>
        <v>-</v>
      </c>
      <c r="N63" t="str">
        <f>INDEX(Signed!I$2:'Signed'!I$569,MATCH($A63,Signed!$A$2:'Signed'!$A$531,0))</f>
        <v>-</v>
      </c>
      <c r="O63" t="e">
        <f>INDEX(TEAMIDS!B$1:'TEAMIDS'!B$569,MATCH($L63,TEAMIDS!$C$1:'TEAMIDS'!$C$531,0))</f>
        <v>#N/A</v>
      </c>
    </row>
    <row r="64" spans="1:15" x14ac:dyDescent="0.3">
      <c r="A64" t="s">
        <v>487</v>
      </c>
      <c r="B64">
        <v>3</v>
      </c>
      <c r="C64" t="s">
        <v>1527</v>
      </c>
      <c r="D64">
        <v>34</v>
      </c>
      <c r="E64" t="s">
        <v>23</v>
      </c>
      <c r="F64">
        <v>64</v>
      </c>
      <c r="G64">
        <v>80</v>
      </c>
      <c r="H64">
        <v>43</v>
      </c>
      <c r="I64">
        <v>45</v>
      </c>
      <c r="J64">
        <v>99</v>
      </c>
      <c r="K64">
        <v>26</v>
      </c>
      <c r="L64" t="str">
        <f>INDEX(Signed!F$2:'Signed'!F$569,MATCH($A64,Signed!$A$2:'Signed'!$A$531,0))</f>
        <v>TBD</v>
      </c>
      <c r="M64" t="str">
        <f>INDEX(Signed!G$2:'Signed'!G$569,MATCH($A64,Signed!$A$2:'Signed'!$A$531,0))</f>
        <v>-</v>
      </c>
      <c r="N64" t="str">
        <f>INDEX(Signed!I$2:'Signed'!I$569,MATCH($A64,Signed!$A$2:'Signed'!$A$531,0))</f>
        <v>-</v>
      </c>
      <c r="O64" t="e">
        <f>INDEX(TEAMIDS!B$1:'TEAMIDS'!B$569,MATCH($L64,TEAMIDS!$C$1:'TEAMIDS'!$C$531,0))</f>
        <v>#N/A</v>
      </c>
    </row>
    <row r="65" spans="1:15" x14ac:dyDescent="0.3">
      <c r="A65" t="s">
        <v>268</v>
      </c>
      <c r="B65">
        <v>1</v>
      </c>
      <c r="C65" t="s">
        <v>3241</v>
      </c>
      <c r="D65">
        <v>2</v>
      </c>
      <c r="E65" t="s">
        <v>40</v>
      </c>
      <c r="F65">
        <v>72</v>
      </c>
      <c r="G65">
        <v>64</v>
      </c>
      <c r="H65">
        <v>74</v>
      </c>
      <c r="I65">
        <v>49</v>
      </c>
      <c r="J65">
        <v>61</v>
      </c>
      <c r="K65">
        <v>24</v>
      </c>
      <c r="L65" t="str">
        <f>INDEX(Signed!F$2:'Signed'!F$569,MATCH($A65,Signed!$A$2:'Signed'!$A$531,0))</f>
        <v>TBD</v>
      </c>
      <c r="M65" t="str">
        <f>INDEX(Signed!G$2:'Signed'!G$569,MATCH($A65,Signed!$A$2:'Signed'!$A$531,0))</f>
        <v>-</v>
      </c>
      <c r="N65" t="str">
        <f>INDEX(Signed!I$2:'Signed'!I$569,MATCH($A65,Signed!$A$2:'Signed'!$A$531,0))</f>
        <v>-</v>
      </c>
      <c r="O65" t="e">
        <f>INDEX(TEAMIDS!B$1:'TEAMIDS'!B$569,MATCH($L65,TEAMIDS!$C$1:'TEAMIDS'!$C$531,0))</f>
        <v>#N/A</v>
      </c>
    </row>
    <row r="66" spans="1:15" x14ac:dyDescent="0.3">
      <c r="A66" t="s">
        <v>226</v>
      </c>
      <c r="B66">
        <v>1</v>
      </c>
      <c r="C66" t="s">
        <v>3236</v>
      </c>
      <c r="D66">
        <v>12</v>
      </c>
      <c r="E66" t="s">
        <v>18</v>
      </c>
      <c r="F66">
        <v>78</v>
      </c>
      <c r="G66">
        <v>76</v>
      </c>
      <c r="H66">
        <v>78</v>
      </c>
      <c r="I66">
        <v>54</v>
      </c>
      <c r="J66">
        <v>71</v>
      </c>
      <c r="K66">
        <v>30</v>
      </c>
      <c r="L66" t="str">
        <f>INDEX(Signed!F$2:'Signed'!F$569,MATCH($A66,Signed!$A$2:'Signed'!$A$531,0))</f>
        <v>TBD</v>
      </c>
      <c r="M66" t="str">
        <f>INDEX(Signed!G$2:'Signed'!G$569,MATCH($A66,Signed!$A$2:'Signed'!$A$531,0))</f>
        <v>-</v>
      </c>
      <c r="N66" t="str">
        <f>INDEX(Signed!I$2:'Signed'!I$569,MATCH($A66,Signed!$A$2:'Signed'!$A$531,0))</f>
        <v>-</v>
      </c>
      <c r="O66" t="e">
        <f>INDEX(TEAMIDS!B$1:'TEAMIDS'!B$569,MATCH($L66,TEAMIDS!$C$1:'TEAMIDS'!$C$531,0))</f>
        <v>#N/A</v>
      </c>
    </row>
    <row r="67" spans="1:15" x14ac:dyDescent="0.3">
      <c r="A67" t="s">
        <v>83</v>
      </c>
      <c r="B67">
        <v>0</v>
      </c>
      <c r="C67" t="s">
        <v>1527</v>
      </c>
      <c r="D67">
        <v>25</v>
      </c>
      <c r="E67" t="s">
        <v>30</v>
      </c>
      <c r="F67">
        <v>79</v>
      </c>
      <c r="G67">
        <v>55</v>
      </c>
      <c r="H67">
        <v>87</v>
      </c>
      <c r="I67">
        <v>63</v>
      </c>
      <c r="J67">
        <v>72</v>
      </c>
      <c r="K67">
        <v>27</v>
      </c>
      <c r="L67" t="str">
        <f>INDEX(Signed!F$2:'Signed'!F$569,MATCH($A67,Signed!$A$2:'Signed'!$A$531,0))</f>
        <v>TBD</v>
      </c>
      <c r="M67" t="str">
        <f>INDEX(Signed!G$2:'Signed'!G$569,MATCH($A67,Signed!$A$2:'Signed'!$A$531,0))</f>
        <v>-</v>
      </c>
      <c r="N67" t="str">
        <f>INDEX(Signed!I$2:'Signed'!I$569,MATCH($A67,Signed!$A$2:'Signed'!$A$531,0))</f>
        <v>-</v>
      </c>
      <c r="O67" t="e">
        <f>INDEX(TEAMIDS!B$1:'TEAMIDS'!B$569,MATCH($L67,TEAMIDS!$C$1:'TEAMIDS'!$C$531,0))</f>
        <v>#N/A</v>
      </c>
    </row>
    <row r="68" spans="1:15" x14ac:dyDescent="0.3">
      <c r="A68" t="s">
        <v>171</v>
      </c>
      <c r="B68">
        <v>4</v>
      </c>
      <c r="C68" t="s">
        <v>3291</v>
      </c>
      <c r="D68">
        <v>27</v>
      </c>
      <c r="E68" t="s">
        <v>15</v>
      </c>
      <c r="F68">
        <v>73</v>
      </c>
      <c r="G68">
        <v>77</v>
      </c>
      <c r="H68">
        <v>43</v>
      </c>
      <c r="I68">
        <v>58</v>
      </c>
      <c r="J68">
        <v>77</v>
      </c>
      <c r="K68">
        <v>36</v>
      </c>
      <c r="L68" t="str">
        <f>INDEX(Signed!F$2:'Signed'!F$569,MATCH($A68,Signed!$A$2:'Signed'!$A$531,0))</f>
        <v>TBD</v>
      </c>
      <c r="M68" t="str">
        <f>INDEX(Signed!G$2:'Signed'!G$569,MATCH($A68,Signed!$A$2:'Signed'!$A$531,0))</f>
        <v>-</v>
      </c>
      <c r="N68" t="str">
        <f>INDEX(Signed!I$2:'Signed'!I$569,MATCH($A68,Signed!$A$2:'Signed'!$A$531,0))</f>
        <v>-</v>
      </c>
      <c r="O68" t="e">
        <f>INDEX(TEAMIDS!B$1:'TEAMIDS'!B$569,MATCH($L68,TEAMIDS!$C$1:'TEAMIDS'!$C$531,0))</f>
        <v>#N/A</v>
      </c>
    </row>
    <row r="69" spans="1:15" x14ac:dyDescent="0.3">
      <c r="A69" t="s">
        <v>634</v>
      </c>
      <c r="B69">
        <v>4</v>
      </c>
      <c r="C69" t="s">
        <v>1527</v>
      </c>
      <c r="D69">
        <v>44</v>
      </c>
      <c r="E69" t="s">
        <v>20</v>
      </c>
      <c r="F69">
        <v>76</v>
      </c>
      <c r="G69">
        <v>76</v>
      </c>
      <c r="H69">
        <v>58</v>
      </c>
      <c r="I69">
        <v>87</v>
      </c>
      <c r="J69">
        <v>61</v>
      </c>
      <c r="K69">
        <v>31</v>
      </c>
      <c r="L69" t="str">
        <f>INDEX(Signed!F$2:'Signed'!F$569,MATCH($A69,Signed!$A$2:'Signed'!$A$531,0))</f>
        <v>TBD</v>
      </c>
      <c r="M69" t="str">
        <f>INDEX(Signed!G$2:'Signed'!G$569,MATCH($A69,Signed!$A$2:'Signed'!$A$531,0))</f>
        <v>-</v>
      </c>
      <c r="N69" t="str">
        <f>INDEX(Signed!I$2:'Signed'!I$569,MATCH($A69,Signed!$A$2:'Signed'!$A$531,0))</f>
        <v>-</v>
      </c>
      <c r="O69" t="e">
        <f>INDEX(TEAMIDS!B$1:'TEAMIDS'!B$569,MATCH($L69,TEAMIDS!$C$1:'TEAMIDS'!$C$531,0))</f>
        <v>#N/A</v>
      </c>
    </row>
    <row r="70" spans="1:15" x14ac:dyDescent="0.3">
      <c r="A70" t="s">
        <v>629</v>
      </c>
      <c r="B70">
        <v>3</v>
      </c>
      <c r="C70" t="s">
        <v>1527</v>
      </c>
      <c r="D70">
        <v>24</v>
      </c>
      <c r="E70" t="s">
        <v>11</v>
      </c>
      <c r="F70">
        <v>72</v>
      </c>
      <c r="G70">
        <v>72</v>
      </c>
      <c r="H70">
        <v>58</v>
      </c>
      <c r="I70">
        <v>81</v>
      </c>
      <c r="J70">
        <v>61</v>
      </c>
      <c r="K70">
        <v>30</v>
      </c>
      <c r="L70" t="str">
        <f>INDEX(Signed!F$2:'Signed'!F$569,MATCH($A70,Signed!$A$2:'Signed'!$A$531,0))</f>
        <v>TBD</v>
      </c>
      <c r="M70" t="str">
        <f>INDEX(Signed!G$2:'Signed'!G$569,MATCH($A70,Signed!$A$2:'Signed'!$A$531,0))</f>
        <v>-</v>
      </c>
      <c r="N70" t="str">
        <f>INDEX(Signed!I$2:'Signed'!I$569,MATCH($A70,Signed!$A$2:'Signed'!$A$531,0))</f>
        <v>-</v>
      </c>
      <c r="O70" t="e">
        <f>INDEX(TEAMIDS!B$1:'TEAMIDS'!B$569,MATCH($L70,TEAMIDS!$C$1:'TEAMIDS'!$C$531,0))</f>
        <v>#N/A</v>
      </c>
    </row>
    <row r="71" spans="1:15" x14ac:dyDescent="0.3">
      <c r="A71" t="s">
        <v>2238</v>
      </c>
      <c r="B71">
        <v>0</v>
      </c>
      <c r="C71" t="s">
        <v>1527</v>
      </c>
      <c r="D71">
        <v>60</v>
      </c>
      <c r="E71" t="s">
        <v>4</v>
      </c>
      <c r="F71">
        <v>72</v>
      </c>
      <c r="G71">
        <v>72</v>
      </c>
      <c r="H71">
        <v>72</v>
      </c>
      <c r="I71">
        <v>50</v>
      </c>
      <c r="J71">
        <v>72</v>
      </c>
      <c r="K71">
        <v>30</v>
      </c>
      <c r="L71" t="str">
        <f>INDEX(Signed!F$2:'Signed'!F$569,MATCH($A71,Signed!$A$2:'Signed'!$A$531,0))</f>
        <v>TBD</v>
      </c>
      <c r="M71" t="str">
        <f>INDEX(Signed!G$2:'Signed'!G$569,MATCH($A71,Signed!$A$2:'Signed'!$A$531,0))</f>
        <v>-</v>
      </c>
      <c r="N71" t="str">
        <f>INDEX(Signed!I$2:'Signed'!I$569,MATCH($A71,Signed!$A$2:'Signed'!$A$531,0))</f>
        <v>-</v>
      </c>
      <c r="O71" t="e">
        <f>INDEX(TEAMIDS!B$1:'TEAMIDS'!B$569,MATCH($L71,TEAMIDS!$C$1:'TEAMIDS'!$C$531,0))</f>
        <v>#N/A</v>
      </c>
    </row>
    <row r="72" spans="1:15" x14ac:dyDescent="0.3">
      <c r="A72" t="s">
        <v>569</v>
      </c>
      <c r="B72">
        <v>4</v>
      </c>
      <c r="C72" t="s">
        <v>1527</v>
      </c>
      <c r="D72">
        <v>14</v>
      </c>
      <c r="E72" t="s">
        <v>20</v>
      </c>
      <c r="F72">
        <v>70</v>
      </c>
      <c r="G72">
        <v>70</v>
      </c>
      <c r="H72">
        <v>55</v>
      </c>
      <c r="I72">
        <v>84</v>
      </c>
      <c r="J72">
        <v>57</v>
      </c>
      <c r="K72">
        <v>33</v>
      </c>
      <c r="L72" t="str">
        <f>INDEX(Signed!F$2:'Signed'!F$569,MATCH($A72,Signed!$A$2:'Signed'!$A$531,0))</f>
        <v>TBD</v>
      </c>
      <c r="M72" t="str">
        <f>INDEX(Signed!G$2:'Signed'!G$569,MATCH($A72,Signed!$A$2:'Signed'!$A$531,0))</f>
        <v>-</v>
      </c>
      <c r="N72" t="str">
        <f>INDEX(Signed!I$2:'Signed'!I$569,MATCH($A72,Signed!$A$2:'Signed'!$A$531,0))</f>
        <v>-</v>
      </c>
      <c r="O72" t="e">
        <f>INDEX(TEAMIDS!B$1:'TEAMIDS'!B$569,MATCH($L72,TEAMIDS!$C$1:'TEAMIDS'!$C$531,0))</f>
        <v>#N/A</v>
      </c>
    </row>
    <row r="73" spans="1:15" x14ac:dyDescent="0.3">
      <c r="A73" t="s">
        <v>567</v>
      </c>
      <c r="B73">
        <v>1</v>
      </c>
      <c r="C73" t="s">
        <v>1527</v>
      </c>
      <c r="D73">
        <v>23</v>
      </c>
      <c r="E73" t="s">
        <v>9</v>
      </c>
      <c r="F73">
        <v>70</v>
      </c>
      <c r="G73">
        <v>70</v>
      </c>
      <c r="H73">
        <v>70</v>
      </c>
      <c r="I73">
        <v>50</v>
      </c>
      <c r="J73">
        <v>70</v>
      </c>
      <c r="K73">
        <v>26</v>
      </c>
      <c r="L73" t="str">
        <f>INDEX(Signed!F$2:'Signed'!F$569,MATCH($A73,Signed!$A$2:'Signed'!$A$531,0))</f>
        <v>TBD</v>
      </c>
      <c r="M73" t="str">
        <f>INDEX(Signed!G$2:'Signed'!G$569,MATCH($A73,Signed!$A$2:'Signed'!$A$531,0))</f>
        <v>-</v>
      </c>
      <c r="N73" t="str">
        <f>INDEX(Signed!I$2:'Signed'!I$569,MATCH($A73,Signed!$A$2:'Signed'!$A$531,0))</f>
        <v>-</v>
      </c>
      <c r="O73" t="e">
        <f>INDEX(TEAMIDS!B$1:'TEAMIDS'!B$569,MATCH($L73,TEAMIDS!$C$1:'TEAMIDS'!$C$531,0))</f>
        <v>#N/A</v>
      </c>
    </row>
    <row r="74" spans="1:15" x14ac:dyDescent="0.3">
      <c r="A74" t="s">
        <v>2422</v>
      </c>
      <c r="B74">
        <v>0</v>
      </c>
      <c r="C74" t="s">
        <v>1527</v>
      </c>
      <c r="D74">
        <v>22</v>
      </c>
      <c r="E74" t="s">
        <v>2358</v>
      </c>
      <c r="F74">
        <v>67</v>
      </c>
      <c r="G74">
        <v>67</v>
      </c>
      <c r="H74">
        <v>67</v>
      </c>
      <c r="I74">
        <v>49</v>
      </c>
      <c r="J74">
        <v>67</v>
      </c>
      <c r="K74">
        <v>37</v>
      </c>
      <c r="L74" t="str">
        <f>INDEX(Signed!F$2:'Signed'!F$569,MATCH($A74,Signed!$A$2:'Signed'!$A$531,0))</f>
        <v>TBD</v>
      </c>
      <c r="M74" t="str">
        <f>INDEX(Signed!G$2:'Signed'!G$569,MATCH($A74,Signed!$A$2:'Signed'!$A$531,0))</f>
        <v>-</v>
      </c>
      <c r="N74" t="str">
        <f>INDEX(Signed!I$2:'Signed'!I$569,MATCH($A74,Signed!$A$2:'Signed'!$A$531,0))</f>
        <v>-</v>
      </c>
      <c r="O74" t="e">
        <f>INDEX(TEAMIDS!B$1:'TEAMIDS'!B$569,MATCH($L74,TEAMIDS!$C$1:'TEAMIDS'!$C$531,0))</f>
        <v>#N/A</v>
      </c>
    </row>
    <row r="75" spans="1:15" x14ac:dyDescent="0.3">
      <c r="A75" t="s">
        <v>739</v>
      </c>
      <c r="B75">
        <v>1</v>
      </c>
      <c r="C75" t="s">
        <v>1527</v>
      </c>
      <c r="D75">
        <v>18</v>
      </c>
      <c r="E75" t="s">
        <v>40</v>
      </c>
      <c r="F75">
        <v>66</v>
      </c>
      <c r="G75">
        <v>66</v>
      </c>
      <c r="H75">
        <v>66</v>
      </c>
      <c r="I75">
        <v>48</v>
      </c>
      <c r="J75">
        <v>66</v>
      </c>
      <c r="K75">
        <v>27</v>
      </c>
      <c r="L75" t="str">
        <f>INDEX(Signed!F$2:'Signed'!F$569,MATCH($A75,Signed!$A$2:'Signed'!$A$531,0))</f>
        <v>TBD</v>
      </c>
      <c r="M75" t="str">
        <f>INDEX(Signed!G$2:'Signed'!G$569,MATCH($A75,Signed!$A$2:'Signed'!$A$531,0))</f>
        <v>-</v>
      </c>
      <c r="N75" t="str">
        <f>INDEX(Signed!I$2:'Signed'!I$569,MATCH($A75,Signed!$A$2:'Signed'!$A$531,0))</f>
        <v>-</v>
      </c>
      <c r="O75" t="e">
        <f>INDEX(TEAMIDS!B$1:'TEAMIDS'!B$569,MATCH($L75,TEAMIDS!$C$1:'TEAMIDS'!$C$531,0))</f>
        <v>#N/A</v>
      </c>
    </row>
    <row r="76" spans="1:15" x14ac:dyDescent="0.3">
      <c r="A76" t="s">
        <v>2456</v>
      </c>
      <c r="B76">
        <v>0</v>
      </c>
      <c r="C76" t="s">
        <v>1527</v>
      </c>
      <c r="D76">
        <v>12</v>
      </c>
      <c r="E76" t="s">
        <v>30</v>
      </c>
      <c r="F76">
        <v>65</v>
      </c>
      <c r="G76">
        <v>65</v>
      </c>
      <c r="H76">
        <v>65</v>
      </c>
      <c r="I76">
        <v>48</v>
      </c>
      <c r="J76">
        <v>65</v>
      </c>
      <c r="K76">
        <v>23</v>
      </c>
      <c r="L76" t="str">
        <f>INDEX(Signed!F$2:'Signed'!F$569,MATCH($A76,Signed!$A$2:'Signed'!$A$531,0))</f>
        <v>TBD</v>
      </c>
      <c r="M76" t="str">
        <f>INDEX(Signed!G$2:'Signed'!G$569,MATCH($A76,Signed!$A$2:'Signed'!$A$531,0))</f>
        <v>-</v>
      </c>
      <c r="N76" t="str">
        <f>INDEX(Signed!I$2:'Signed'!I$569,MATCH($A76,Signed!$A$2:'Signed'!$A$531,0))</f>
        <v>-</v>
      </c>
      <c r="O76" t="e">
        <f>INDEX(TEAMIDS!B$1:'TEAMIDS'!B$569,MATCH($L76,TEAMIDS!$C$1:'TEAMIDS'!$C$531,0))</f>
        <v>#N/A</v>
      </c>
    </row>
    <row r="77" spans="1:15" x14ac:dyDescent="0.3">
      <c r="A77" t="s">
        <v>611</v>
      </c>
      <c r="B77">
        <v>0</v>
      </c>
      <c r="C77" t="s">
        <v>1527</v>
      </c>
      <c r="D77">
        <v>17</v>
      </c>
      <c r="E77" t="s">
        <v>30</v>
      </c>
      <c r="F77">
        <v>70</v>
      </c>
      <c r="G77">
        <v>70</v>
      </c>
      <c r="H77">
        <v>70</v>
      </c>
      <c r="I77">
        <v>50</v>
      </c>
      <c r="J77">
        <v>70</v>
      </c>
      <c r="K77">
        <v>37</v>
      </c>
      <c r="L77" t="str">
        <f>INDEX(Signed!F$2:'Signed'!F$569,MATCH($A77,Signed!$A$2:'Signed'!$A$531,0))</f>
        <v>TOR</v>
      </c>
      <c r="M77">
        <f>INDEX(Signed!G$2:'Signed'!G$569,MATCH($A77,Signed!$A$2:'Signed'!$A$531,0))</f>
        <v>2</v>
      </c>
      <c r="N77">
        <f>INDEX(Signed!I$2:'Signed'!I$569,MATCH($A77,Signed!$A$2:'Signed'!$A$531,0))</f>
        <v>1691680</v>
      </c>
      <c r="O77">
        <f>INDEX(TEAMIDS!B$1:'TEAMIDS'!B$569,MATCH($L77,TEAMIDS!$C$1:'TEAMIDS'!$C$531,0))</f>
        <v>28</v>
      </c>
    </row>
    <row r="78" spans="1:15" x14ac:dyDescent="0.3">
      <c r="A78" t="s">
        <v>560</v>
      </c>
      <c r="B78">
        <v>3</v>
      </c>
      <c r="C78" t="s">
        <v>1527</v>
      </c>
      <c r="D78">
        <v>50</v>
      </c>
      <c r="E78" t="s">
        <v>23</v>
      </c>
      <c r="F78">
        <v>78</v>
      </c>
      <c r="G78">
        <v>78</v>
      </c>
      <c r="H78">
        <v>62</v>
      </c>
      <c r="I78">
        <v>84</v>
      </c>
      <c r="J78">
        <v>65</v>
      </c>
      <c r="K78">
        <v>38</v>
      </c>
      <c r="L78" t="e">
        <f>INDEX(Signed!F$2:'Signed'!F$569,MATCH($A78,Signed!$A$2:'Signed'!$A$531,0))</f>
        <v>#N/A</v>
      </c>
      <c r="M78" t="e">
        <f>INDEX(Signed!G$2:'Signed'!G$569,MATCH($A78,Signed!$A$2:'Signed'!$A$531,0))</f>
        <v>#N/A</v>
      </c>
      <c r="N78" t="e">
        <f>INDEX(Signed!I$2:'Signed'!I$569,MATCH($A78,Signed!$A$2:'Signed'!$A$531,0))</f>
        <v>#N/A</v>
      </c>
      <c r="O78" t="e">
        <f>INDEX(TEAMIDS!B$1:'TEAMIDS'!B$569,MATCH($L78,TEAMIDS!$C$1:'TEAMIDS'!$C$531,0))</f>
        <v>#N/A</v>
      </c>
    </row>
    <row r="79" spans="1:15" x14ac:dyDescent="0.3">
      <c r="A79" t="s">
        <v>559</v>
      </c>
      <c r="B79">
        <v>4</v>
      </c>
      <c r="C79" t="s">
        <v>1527</v>
      </c>
      <c r="D79">
        <v>13</v>
      </c>
      <c r="E79" t="s">
        <v>15</v>
      </c>
      <c r="F79">
        <v>77</v>
      </c>
      <c r="G79">
        <v>77</v>
      </c>
      <c r="H79">
        <v>58</v>
      </c>
      <c r="I79">
        <v>88</v>
      </c>
      <c r="J79">
        <v>61</v>
      </c>
      <c r="K79">
        <v>35</v>
      </c>
      <c r="L79" t="e">
        <f>INDEX(Signed!F$2:'Signed'!F$569,MATCH($A79,Signed!$A$2:'Signed'!$A$531,0))</f>
        <v>#N/A</v>
      </c>
      <c r="M79" t="e">
        <f>INDEX(Signed!G$2:'Signed'!G$569,MATCH($A79,Signed!$A$2:'Signed'!$A$531,0))</f>
        <v>#N/A</v>
      </c>
      <c r="N79" t="e">
        <f>INDEX(Signed!I$2:'Signed'!I$569,MATCH($A79,Signed!$A$2:'Signed'!$A$531,0))</f>
        <v>#N/A</v>
      </c>
      <c r="O79" t="e">
        <f>INDEX(TEAMIDS!B$1:'TEAMIDS'!B$569,MATCH($L79,TEAMIDS!$C$1:'TEAMIDS'!$C$531,0))</f>
        <v>#N/A</v>
      </c>
    </row>
    <row r="80" spans="1:15" x14ac:dyDescent="0.3">
      <c r="A80" t="s">
        <v>578</v>
      </c>
      <c r="B80">
        <v>3</v>
      </c>
      <c r="C80" t="s">
        <v>1527</v>
      </c>
      <c r="D80">
        <v>35</v>
      </c>
      <c r="E80" t="s">
        <v>23</v>
      </c>
      <c r="F80">
        <v>76</v>
      </c>
      <c r="G80">
        <v>76</v>
      </c>
      <c r="H80">
        <v>61</v>
      </c>
      <c r="I80">
        <v>83</v>
      </c>
      <c r="J80">
        <v>64</v>
      </c>
      <c r="K80">
        <v>35</v>
      </c>
      <c r="L80" t="e">
        <f>INDEX(Signed!F$2:'Signed'!F$569,MATCH($A80,Signed!$A$2:'Signed'!$A$531,0))</f>
        <v>#N/A</v>
      </c>
      <c r="M80" t="e">
        <f>INDEX(Signed!G$2:'Signed'!G$569,MATCH($A80,Signed!$A$2:'Signed'!$A$531,0))</f>
        <v>#N/A</v>
      </c>
      <c r="N80" t="e">
        <f>INDEX(Signed!I$2:'Signed'!I$569,MATCH($A80,Signed!$A$2:'Signed'!$A$531,0))</f>
        <v>#N/A</v>
      </c>
      <c r="O80" t="e">
        <f>INDEX(TEAMIDS!B$1:'TEAMIDS'!B$569,MATCH($L80,TEAMIDS!$C$1:'TEAMIDS'!$C$531,0))</f>
        <v>#N/A</v>
      </c>
    </row>
    <row r="81" spans="1:15" x14ac:dyDescent="0.3">
      <c r="A81" t="s">
        <v>2337</v>
      </c>
      <c r="B81">
        <v>3</v>
      </c>
      <c r="C81" t="s">
        <v>1527</v>
      </c>
      <c r="D81">
        <v>35</v>
      </c>
      <c r="E81" t="s">
        <v>13</v>
      </c>
      <c r="F81">
        <v>76</v>
      </c>
      <c r="G81">
        <v>76</v>
      </c>
      <c r="H81">
        <v>61</v>
      </c>
      <c r="I81">
        <v>83</v>
      </c>
      <c r="J81">
        <v>64</v>
      </c>
      <c r="K81">
        <v>35</v>
      </c>
      <c r="L81" t="e">
        <f>INDEX(Signed!F$2:'Signed'!F$569,MATCH($A81,Signed!$A$2:'Signed'!$A$531,0))</f>
        <v>#N/A</v>
      </c>
      <c r="M81" t="e">
        <f>INDEX(Signed!G$2:'Signed'!G$569,MATCH($A81,Signed!$A$2:'Signed'!$A$531,0))</f>
        <v>#N/A</v>
      </c>
      <c r="N81" t="e">
        <f>INDEX(Signed!I$2:'Signed'!I$569,MATCH($A81,Signed!$A$2:'Signed'!$A$531,0))</f>
        <v>#N/A</v>
      </c>
      <c r="O81" t="e">
        <f>INDEX(TEAMIDS!B$1:'TEAMIDS'!B$569,MATCH($L81,TEAMIDS!$C$1:'TEAMIDS'!$C$531,0))</f>
        <v>#N/A</v>
      </c>
    </row>
    <row r="82" spans="1:15" x14ac:dyDescent="0.3">
      <c r="A82" t="s">
        <v>576</v>
      </c>
      <c r="B82">
        <v>4</v>
      </c>
      <c r="C82" t="s">
        <v>1527</v>
      </c>
      <c r="D82">
        <v>25</v>
      </c>
      <c r="E82" t="s">
        <v>11</v>
      </c>
      <c r="F82">
        <v>76</v>
      </c>
      <c r="G82">
        <v>76</v>
      </c>
      <c r="H82">
        <v>58</v>
      </c>
      <c r="I82">
        <v>87</v>
      </c>
      <c r="J82">
        <v>61</v>
      </c>
      <c r="K82">
        <v>32</v>
      </c>
      <c r="L82" t="e">
        <f>INDEX(Signed!F$2:'Signed'!F$569,MATCH($A82,Signed!$A$2:'Signed'!$A$531,0))</f>
        <v>#N/A</v>
      </c>
      <c r="M82" t="e">
        <f>INDEX(Signed!G$2:'Signed'!G$569,MATCH($A82,Signed!$A$2:'Signed'!$A$531,0))</f>
        <v>#N/A</v>
      </c>
      <c r="N82" t="e">
        <f>INDEX(Signed!I$2:'Signed'!I$569,MATCH($A82,Signed!$A$2:'Signed'!$A$531,0))</f>
        <v>#N/A</v>
      </c>
      <c r="O82" t="e">
        <f>INDEX(TEAMIDS!B$1:'TEAMIDS'!B$569,MATCH($L82,TEAMIDS!$C$1:'TEAMIDS'!$C$531,0))</f>
        <v>#N/A</v>
      </c>
    </row>
    <row r="83" spans="1:15" x14ac:dyDescent="0.3">
      <c r="A83" t="s">
        <v>557</v>
      </c>
      <c r="B83">
        <v>2</v>
      </c>
      <c r="C83" t="s">
        <v>1527</v>
      </c>
      <c r="D83">
        <v>7</v>
      </c>
      <c r="E83" t="s">
        <v>13</v>
      </c>
      <c r="F83">
        <v>76</v>
      </c>
      <c r="G83">
        <v>76</v>
      </c>
      <c r="H83">
        <v>70</v>
      </c>
      <c r="I83">
        <v>67</v>
      </c>
      <c r="J83">
        <v>70</v>
      </c>
      <c r="K83">
        <v>35</v>
      </c>
      <c r="L83" t="e">
        <f>INDEX(Signed!F$2:'Signed'!F$569,MATCH($A83,Signed!$A$2:'Signed'!$A$531,0))</f>
        <v>#N/A</v>
      </c>
      <c r="M83" t="e">
        <f>INDEX(Signed!G$2:'Signed'!G$569,MATCH($A83,Signed!$A$2:'Signed'!$A$531,0))</f>
        <v>#N/A</v>
      </c>
      <c r="N83" t="e">
        <f>INDEX(Signed!I$2:'Signed'!I$569,MATCH($A83,Signed!$A$2:'Signed'!$A$531,0))</f>
        <v>#N/A</v>
      </c>
      <c r="O83" t="e">
        <f>INDEX(TEAMIDS!B$1:'TEAMIDS'!B$569,MATCH($L83,TEAMIDS!$C$1:'TEAMIDS'!$C$531,0))</f>
        <v>#N/A</v>
      </c>
    </row>
    <row r="84" spans="1:15" x14ac:dyDescent="0.3">
      <c r="A84" t="s">
        <v>579</v>
      </c>
      <c r="B84">
        <v>3</v>
      </c>
      <c r="C84" t="s">
        <v>1527</v>
      </c>
      <c r="D84">
        <v>11</v>
      </c>
      <c r="E84" t="s">
        <v>23</v>
      </c>
      <c r="F84">
        <v>76</v>
      </c>
      <c r="G84">
        <v>76</v>
      </c>
      <c r="H84">
        <v>61</v>
      </c>
      <c r="I84">
        <v>83</v>
      </c>
      <c r="J84">
        <v>64</v>
      </c>
      <c r="K84">
        <v>30</v>
      </c>
      <c r="L84" t="e">
        <f>INDEX(Signed!F$2:'Signed'!F$569,MATCH($A84,Signed!$A$2:'Signed'!$A$531,0))</f>
        <v>#N/A</v>
      </c>
      <c r="M84" t="e">
        <f>INDEX(Signed!G$2:'Signed'!G$569,MATCH($A84,Signed!$A$2:'Signed'!$A$531,0))</f>
        <v>#N/A</v>
      </c>
      <c r="N84" t="e">
        <f>INDEX(Signed!I$2:'Signed'!I$569,MATCH($A84,Signed!$A$2:'Signed'!$A$531,0))</f>
        <v>#N/A</v>
      </c>
      <c r="O84" t="e">
        <f>INDEX(TEAMIDS!B$1:'TEAMIDS'!B$569,MATCH($L84,TEAMIDS!$C$1:'TEAMIDS'!$C$531,0))</f>
        <v>#N/A</v>
      </c>
    </row>
    <row r="85" spans="1:15" x14ac:dyDescent="0.3">
      <c r="A85" t="s">
        <v>2338</v>
      </c>
      <c r="B85">
        <v>1</v>
      </c>
      <c r="C85" t="s">
        <v>1527</v>
      </c>
      <c r="D85">
        <v>24</v>
      </c>
      <c r="E85" t="s">
        <v>40</v>
      </c>
      <c r="F85">
        <v>75</v>
      </c>
      <c r="G85">
        <v>75</v>
      </c>
      <c r="H85">
        <v>75</v>
      </c>
      <c r="I85">
        <v>51</v>
      </c>
      <c r="J85">
        <v>75</v>
      </c>
      <c r="K85">
        <v>36</v>
      </c>
      <c r="L85" t="e">
        <f>INDEX(Signed!F$2:'Signed'!F$569,MATCH($A85,Signed!$A$2:'Signed'!$A$531,0))</f>
        <v>#N/A</v>
      </c>
      <c r="M85" t="e">
        <f>INDEX(Signed!G$2:'Signed'!G$569,MATCH($A85,Signed!$A$2:'Signed'!$A$531,0))</f>
        <v>#N/A</v>
      </c>
      <c r="N85" t="e">
        <f>INDEX(Signed!I$2:'Signed'!I$569,MATCH($A85,Signed!$A$2:'Signed'!$A$531,0))</f>
        <v>#N/A</v>
      </c>
      <c r="O85" t="e">
        <f>INDEX(TEAMIDS!B$1:'TEAMIDS'!B$569,MATCH($L85,TEAMIDS!$C$1:'TEAMIDS'!$C$531,0))</f>
        <v>#N/A</v>
      </c>
    </row>
    <row r="86" spans="1:15" x14ac:dyDescent="0.3">
      <c r="A86" t="s">
        <v>2339</v>
      </c>
      <c r="B86">
        <v>3</v>
      </c>
      <c r="C86" t="s">
        <v>1527</v>
      </c>
      <c r="D86">
        <v>35</v>
      </c>
      <c r="E86" t="s">
        <v>15</v>
      </c>
      <c r="F86">
        <v>75</v>
      </c>
      <c r="G86">
        <v>75</v>
      </c>
      <c r="H86">
        <v>60</v>
      </c>
      <c r="I86">
        <v>82</v>
      </c>
      <c r="J86">
        <v>63</v>
      </c>
      <c r="K86">
        <v>36</v>
      </c>
      <c r="L86" t="e">
        <f>INDEX(Signed!F$2:'Signed'!F$569,MATCH($A86,Signed!$A$2:'Signed'!$A$531,0))</f>
        <v>#N/A</v>
      </c>
      <c r="M86" t="e">
        <f>INDEX(Signed!G$2:'Signed'!G$569,MATCH($A86,Signed!$A$2:'Signed'!$A$531,0))</f>
        <v>#N/A</v>
      </c>
      <c r="N86" t="e">
        <f>INDEX(Signed!I$2:'Signed'!I$569,MATCH($A86,Signed!$A$2:'Signed'!$A$531,0))</f>
        <v>#N/A</v>
      </c>
      <c r="O86" t="e">
        <f>INDEX(TEAMIDS!B$1:'TEAMIDS'!B$569,MATCH($L86,TEAMIDS!$C$1:'TEAMIDS'!$C$531,0))</f>
        <v>#N/A</v>
      </c>
    </row>
    <row r="87" spans="1:15" x14ac:dyDescent="0.3">
      <c r="A87" t="s">
        <v>2340</v>
      </c>
      <c r="B87">
        <v>4</v>
      </c>
      <c r="C87" t="s">
        <v>1527</v>
      </c>
      <c r="D87">
        <v>77</v>
      </c>
      <c r="E87" t="s">
        <v>15</v>
      </c>
      <c r="F87">
        <v>75</v>
      </c>
      <c r="G87">
        <v>75</v>
      </c>
      <c r="H87">
        <v>57</v>
      </c>
      <c r="I87">
        <v>87</v>
      </c>
      <c r="J87">
        <v>60</v>
      </c>
      <c r="K87">
        <v>33</v>
      </c>
      <c r="L87" t="e">
        <f>INDEX(Signed!F$2:'Signed'!F$569,MATCH($A87,Signed!$A$2:'Signed'!$A$531,0))</f>
        <v>#N/A</v>
      </c>
      <c r="M87" t="e">
        <f>INDEX(Signed!G$2:'Signed'!G$569,MATCH($A87,Signed!$A$2:'Signed'!$A$531,0))</f>
        <v>#N/A</v>
      </c>
      <c r="N87" t="e">
        <f>INDEX(Signed!I$2:'Signed'!I$569,MATCH($A87,Signed!$A$2:'Signed'!$A$531,0))</f>
        <v>#N/A</v>
      </c>
      <c r="O87" t="e">
        <f>INDEX(TEAMIDS!B$1:'TEAMIDS'!B$569,MATCH($L87,TEAMIDS!$C$1:'TEAMIDS'!$C$531,0))</f>
        <v>#N/A</v>
      </c>
    </row>
    <row r="88" spans="1:15" x14ac:dyDescent="0.3">
      <c r="A88" t="s">
        <v>2342</v>
      </c>
      <c r="B88">
        <v>4</v>
      </c>
      <c r="C88" t="s">
        <v>1527</v>
      </c>
      <c r="D88">
        <v>17</v>
      </c>
      <c r="E88" t="s">
        <v>20</v>
      </c>
      <c r="F88">
        <v>74</v>
      </c>
      <c r="G88">
        <v>74</v>
      </c>
      <c r="H88">
        <v>57</v>
      </c>
      <c r="I88">
        <v>86</v>
      </c>
      <c r="J88">
        <v>60</v>
      </c>
      <c r="K88">
        <v>37</v>
      </c>
      <c r="L88" t="e">
        <f>INDEX(Signed!F$2:'Signed'!F$569,MATCH($A88,Signed!$A$2:'Signed'!$A$531,0))</f>
        <v>#N/A</v>
      </c>
      <c r="M88" t="e">
        <f>INDEX(Signed!G$2:'Signed'!G$569,MATCH($A88,Signed!$A$2:'Signed'!$A$531,0))</f>
        <v>#N/A</v>
      </c>
      <c r="N88" t="e">
        <f>INDEX(Signed!I$2:'Signed'!I$569,MATCH($A88,Signed!$A$2:'Signed'!$A$531,0))</f>
        <v>#N/A</v>
      </c>
      <c r="O88" t="e">
        <f>INDEX(TEAMIDS!B$1:'TEAMIDS'!B$569,MATCH($L88,TEAMIDS!$C$1:'TEAMIDS'!$C$531,0))</f>
        <v>#N/A</v>
      </c>
    </row>
    <row r="89" spans="1:15" x14ac:dyDescent="0.3">
      <c r="A89" t="s">
        <v>626</v>
      </c>
      <c r="B89">
        <v>2</v>
      </c>
      <c r="C89" t="s">
        <v>1527</v>
      </c>
      <c r="D89">
        <v>10</v>
      </c>
      <c r="E89" t="s">
        <v>7</v>
      </c>
      <c r="F89">
        <v>74</v>
      </c>
      <c r="G89">
        <v>74</v>
      </c>
      <c r="H89">
        <v>68</v>
      </c>
      <c r="I89">
        <v>66</v>
      </c>
      <c r="J89">
        <v>68</v>
      </c>
      <c r="K89">
        <v>35</v>
      </c>
      <c r="L89" t="e">
        <f>INDEX(Signed!F$2:'Signed'!F$569,MATCH($A89,Signed!$A$2:'Signed'!$A$531,0))</f>
        <v>#N/A</v>
      </c>
      <c r="M89" t="e">
        <f>INDEX(Signed!G$2:'Signed'!G$569,MATCH($A89,Signed!$A$2:'Signed'!$A$531,0))</f>
        <v>#N/A</v>
      </c>
      <c r="N89" t="e">
        <f>INDEX(Signed!I$2:'Signed'!I$569,MATCH($A89,Signed!$A$2:'Signed'!$A$531,0))</f>
        <v>#N/A</v>
      </c>
      <c r="O89" t="e">
        <f>INDEX(TEAMIDS!B$1:'TEAMIDS'!B$569,MATCH($L89,TEAMIDS!$C$1:'TEAMIDS'!$C$531,0))</f>
        <v>#N/A</v>
      </c>
    </row>
    <row r="90" spans="1:15" x14ac:dyDescent="0.3">
      <c r="A90" t="s">
        <v>2343</v>
      </c>
      <c r="B90">
        <v>3</v>
      </c>
      <c r="C90" t="s">
        <v>1527</v>
      </c>
      <c r="D90">
        <v>91</v>
      </c>
      <c r="E90" t="s">
        <v>23</v>
      </c>
      <c r="F90">
        <v>73</v>
      </c>
      <c r="G90">
        <v>73</v>
      </c>
      <c r="H90">
        <v>59</v>
      </c>
      <c r="I90">
        <v>81</v>
      </c>
      <c r="J90">
        <v>62</v>
      </c>
      <c r="K90">
        <v>34</v>
      </c>
      <c r="L90" t="e">
        <f>INDEX(Signed!F$2:'Signed'!F$569,MATCH($A90,Signed!$A$2:'Signed'!$A$531,0))</f>
        <v>#N/A</v>
      </c>
      <c r="M90" t="e">
        <f>INDEX(Signed!G$2:'Signed'!G$569,MATCH($A90,Signed!$A$2:'Signed'!$A$531,0))</f>
        <v>#N/A</v>
      </c>
      <c r="N90" t="e">
        <f>INDEX(Signed!I$2:'Signed'!I$569,MATCH($A90,Signed!$A$2:'Signed'!$A$531,0))</f>
        <v>#N/A</v>
      </c>
      <c r="O90" t="e">
        <f>INDEX(TEAMIDS!B$1:'TEAMIDS'!B$569,MATCH($L90,TEAMIDS!$C$1:'TEAMIDS'!$C$531,0))</f>
        <v>#N/A</v>
      </c>
    </row>
    <row r="91" spans="1:15" x14ac:dyDescent="0.3">
      <c r="A91" t="s">
        <v>2344</v>
      </c>
      <c r="B91">
        <v>0</v>
      </c>
      <c r="C91" t="s">
        <v>1527</v>
      </c>
      <c r="D91">
        <v>55</v>
      </c>
      <c r="E91" t="s">
        <v>60</v>
      </c>
      <c r="F91">
        <v>73</v>
      </c>
      <c r="G91">
        <v>73</v>
      </c>
      <c r="H91">
        <v>73</v>
      </c>
      <c r="I91">
        <v>51</v>
      </c>
      <c r="J91">
        <v>73</v>
      </c>
      <c r="K91">
        <v>32</v>
      </c>
      <c r="L91" t="e">
        <f>INDEX(Signed!F$2:'Signed'!F$569,MATCH($A91,Signed!$A$2:'Signed'!$A$531,0))</f>
        <v>#N/A</v>
      </c>
      <c r="M91" t="e">
        <f>INDEX(Signed!G$2:'Signed'!G$569,MATCH($A91,Signed!$A$2:'Signed'!$A$531,0))</f>
        <v>#N/A</v>
      </c>
      <c r="N91" t="e">
        <f>INDEX(Signed!I$2:'Signed'!I$569,MATCH($A91,Signed!$A$2:'Signed'!$A$531,0))</f>
        <v>#N/A</v>
      </c>
      <c r="O91" t="e">
        <f>INDEX(TEAMIDS!B$1:'TEAMIDS'!B$569,MATCH($L91,TEAMIDS!$C$1:'TEAMIDS'!$C$531,0))</f>
        <v>#N/A</v>
      </c>
    </row>
    <row r="92" spans="1:15" x14ac:dyDescent="0.3">
      <c r="A92" t="s">
        <v>2345</v>
      </c>
      <c r="B92">
        <v>0</v>
      </c>
      <c r="C92" t="s">
        <v>1527</v>
      </c>
      <c r="D92">
        <v>20</v>
      </c>
      <c r="E92" t="s">
        <v>30</v>
      </c>
      <c r="F92">
        <v>73</v>
      </c>
      <c r="G92">
        <v>73</v>
      </c>
      <c r="H92">
        <v>73</v>
      </c>
      <c r="I92">
        <v>51</v>
      </c>
      <c r="J92">
        <v>73</v>
      </c>
      <c r="K92">
        <v>36</v>
      </c>
      <c r="L92" t="e">
        <f>INDEX(Signed!F$2:'Signed'!F$569,MATCH($A92,Signed!$A$2:'Signed'!$A$531,0))</f>
        <v>#N/A</v>
      </c>
      <c r="M92" t="e">
        <f>INDEX(Signed!G$2:'Signed'!G$569,MATCH($A92,Signed!$A$2:'Signed'!$A$531,0))</f>
        <v>#N/A</v>
      </c>
      <c r="N92" t="e">
        <f>INDEX(Signed!I$2:'Signed'!I$569,MATCH($A92,Signed!$A$2:'Signed'!$A$531,0))</f>
        <v>#N/A</v>
      </c>
      <c r="O92" t="e">
        <f>INDEX(TEAMIDS!B$1:'TEAMIDS'!B$569,MATCH($L92,TEAMIDS!$C$1:'TEAMIDS'!$C$531,0))</f>
        <v>#N/A</v>
      </c>
    </row>
    <row r="93" spans="1:15" x14ac:dyDescent="0.3">
      <c r="A93" t="s">
        <v>2346</v>
      </c>
      <c r="B93">
        <v>0</v>
      </c>
      <c r="C93" t="s">
        <v>1527</v>
      </c>
      <c r="D93">
        <v>11</v>
      </c>
      <c r="E93" t="s">
        <v>60</v>
      </c>
      <c r="F93">
        <v>73</v>
      </c>
      <c r="G93">
        <v>73</v>
      </c>
      <c r="H93">
        <v>73</v>
      </c>
      <c r="I93">
        <v>51</v>
      </c>
      <c r="J93">
        <v>73</v>
      </c>
      <c r="K93">
        <v>31</v>
      </c>
      <c r="L93" t="e">
        <f>INDEX(Signed!F$2:'Signed'!F$569,MATCH($A93,Signed!$A$2:'Signed'!$A$531,0))</f>
        <v>#N/A</v>
      </c>
      <c r="M93" t="e">
        <f>INDEX(Signed!G$2:'Signed'!G$569,MATCH($A93,Signed!$A$2:'Signed'!$A$531,0))</f>
        <v>#N/A</v>
      </c>
      <c r="N93" t="e">
        <f>INDEX(Signed!I$2:'Signed'!I$569,MATCH($A93,Signed!$A$2:'Signed'!$A$531,0))</f>
        <v>#N/A</v>
      </c>
      <c r="O93" t="e">
        <f>INDEX(TEAMIDS!B$1:'TEAMIDS'!B$569,MATCH($L93,TEAMIDS!$C$1:'TEAMIDS'!$C$531,0))</f>
        <v>#N/A</v>
      </c>
    </row>
    <row r="94" spans="1:15" x14ac:dyDescent="0.3">
      <c r="A94" t="s">
        <v>2347</v>
      </c>
      <c r="B94">
        <v>2</v>
      </c>
      <c r="C94" t="s">
        <v>1527</v>
      </c>
      <c r="D94">
        <v>8</v>
      </c>
      <c r="E94" t="s">
        <v>23</v>
      </c>
      <c r="F94">
        <v>73</v>
      </c>
      <c r="G94">
        <v>73</v>
      </c>
      <c r="H94">
        <v>67</v>
      </c>
      <c r="I94">
        <v>66</v>
      </c>
      <c r="J94">
        <v>67</v>
      </c>
      <c r="K94">
        <v>37</v>
      </c>
      <c r="L94" t="e">
        <f>INDEX(Signed!F$2:'Signed'!F$569,MATCH($A94,Signed!$A$2:'Signed'!$A$531,0))</f>
        <v>#N/A</v>
      </c>
      <c r="M94" t="e">
        <f>INDEX(Signed!G$2:'Signed'!G$569,MATCH($A94,Signed!$A$2:'Signed'!$A$531,0))</f>
        <v>#N/A</v>
      </c>
      <c r="N94" t="e">
        <f>INDEX(Signed!I$2:'Signed'!I$569,MATCH($A94,Signed!$A$2:'Signed'!$A$531,0))</f>
        <v>#N/A</v>
      </c>
      <c r="O94" t="e">
        <f>INDEX(TEAMIDS!B$1:'TEAMIDS'!B$569,MATCH($L94,TEAMIDS!$C$1:'TEAMIDS'!$C$531,0))</f>
        <v>#N/A</v>
      </c>
    </row>
    <row r="95" spans="1:15" x14ac:dyDescent="0.3">
      <c r="A95" t="s">
        <v>2348</v>
      </c>
      <c r="B95">
        <v>2</v>
      </c>
      <c r="C95" t="s">
        <v>1527</v>
      </c>
      <c r="D95">
        <v>24</v>
      </c>
      <c r="E95" t="s">
        <v>7</v>
      </c>
      <c r="F95">
        <v>73</v>
      </c>
      <c r="G95">
        <v>73</v>
      </c>
      <c r="H95">
        <v>67</v>
      </c>
      <c r="I95">
        <v>66</v>
      </c>
      <c r="J95">
        <v>67</v>
      </c>
      <c r="K95">
        <v>34</v>
      </c>
      <c r="L95" t="e">
        <f>INDEX(Signed!F$2:'Signed'!F$569,MATCH($A95,Signed!$A$2:'Signed'!$A$531,0))</f>
        <v>#N/A</v>
      </c>
      <c r="M95" t="e">
        <f>INDEX(Signed!G$2:'Signed'!G$569,MATCH($A95,Signed!$A$2:'Signed'!$A$531,0))</f>
        <v>#N/A</v>
      </c>
      <c r="N95" t="e">
        <f>INDEX(Signed!I$2:'Signed'!I$569,MATCH($A95,Signed!$A$2:'Signed'!$A$531,0))</f>
        <v>#N/A</v>
      </c>
      <c r="O95" t="e">
        <f>INDEX(TEAMIDS!B$1:'TEAMIDS'!B$569,MATCH($L95,TEAMIDS!$C$1:'TEAMIDS'!$C$531,0))</f>
        <v>#N/A</v>
      </c>
    </row>
    <row r="96" spans="1:15" x14ac:dyDescent="0.3">
      <c r="A96" t="s">
        <v>2349</v>
      </c>
      <c r="B96">
        <v>1</v>
      </c>
      <c r="C96" t="s">
        <v>1527</v>
      </c>
      <c r="D96">
        <v>4</v>
      </c>
      <c r="E96" t="s">
        <v>9</v>
      </c>
      <c r="F96">
        <v>73</v>
      </c>
      <c r="G96">
        <v>73</v>
      </c>
      <c r="H96">
        <v>73</v>
      </c>
      <c r="I96">
        <v>51</v>
      </c>
      <c r="J96">
        <v>73</v>
      </c>
      <c r="K96">
        <v>36</v>
      </c>
      <c r="L96" t="e">
        <f>INDEX(Signed!F$2:'Signed'!F$569,MATCH($A96,Signed!$A$2:'Signed'!$A$531,0))</f>
        <v>#N/A</v>
      </c>
      <c r="M96" t="e">
        <f>INDEX(Signed!G$2:'Signed'!G$569,MATCH($A96,Signed!$A$2:'Signed'!$A$531,0))</f>
        <v>#N/A</v>
      </c>
      <c r="N96" t="e">
        <f>INDEX(Signed!I$2:'Signed'!I$569,MATCH($A96,Signed!$A$2:'Signed'!$A$531,0))</f>
        <v>#N/A</v>
      </c>
      <c r="O96" t="e">
        <f>INDEX(TEAMIDS!B$1:'TEAMIDS'!B$569,MATCH($L96,TEAMIDS!$C$1:'TEAMIDS'!$C$531,0))</f>
        <v>#N/A</v>
      </c>
    </row>
    <row r="97" spans="1:15" x14ac:dyDescent="0.3">
      <c r="A97" t="s">
        <v>2350</v>
      </c>
      <c r="B97">
        <v>4</v>
      </c>
      <c r="C97" t="s">
        <v>1527</v>
      </c>
      <c r="D97">
        <v>28</v>
      </c>
      <c r="E97" t="s">
        <v>23</v>
      </c>
      <c r="F97">
        <v>73</v>
      </c>
      <c r="G97">
        <v>73</v>
      </c>
      <c r="H97">
        <v>56</v>
      </c>
      <c r="I97">
        <v>86</v>
      </c>
      <c r="J97">
        <v>59</v>
      </c>
      <c r="K97">
        <v>32</v>
      </c>
      <c r="L97" t="e">
        <f>INDEX(Signed!F$2:'Signed'!F$569,MATCH($A97,Signed!$A$2:'Signed'!$A$531,0))</f>
        <v>#N/A</v>
      </c>
      <c r="M97" t="e">
        <f>INDEX(Signed!G$2:'Signed'!G$569,MATCH($A97,Signed!$A$2:'Signed'!$A$531,0))</f>
        <v>#N/A</v>
      </c>
      <c r="N97" t="e">
        <f>INDEX(Signed!I$2:'Signed'!I$569,MATCH($A97,Signed!$A$2:'Signed'!$A$531,0))</f>
        <v>#N/A</v>
      </c>
      <c r="O97" t="e">
        <f>INDEX(TEAMIDS!B$1:'TEAMIDS'!B$569,MATCH($L97,TEAMIDS!$C$1:'TEAMIDS'!$C$531,0))</f>
        <v>#N/A</v>
      </c>
    </row>
    <row r="98" spans="1:15" x14ac:dyDescent="0.3">
      <c r="A98" t="s">
        <v>2351</v>
      </c>
      <c r="B98">
        <v>2</v>
      </c>
      <c r="C98" t="s">
        <v>1527</v>
      </c>
      <c r="D98">
        <v>15</v>
      </c>
      <c r="E98" t="s">
        <v>18</v>
      </c>
      <c r="F98">
        <v>73</v>
      </c>
      <c r="G98">
        <v>73</v>
      </c>
      <c r="H98">
        <v>67</v>
      </c>
      <c r="I98">
        <v>66</v>
      </c>
      <c r="J98">
        <v>67</v>
      </c>
      <c r="K98">
        <v>35</v>
      </c>
      <c r="L98" t="e">
        <f>INDEX(Signed!F$2:'Signed'!F$569,MATCH($A98,Signed!$A$2:'Signed'!$A$531,0))</f>
        <v>#N/A</v>
      </c>
      <c r="M98" t="e">
        <f>INDEX(Signed!G$2:'Signed'!G$569,MATCH($A98,Signed!$A$2:'Signed'!$A$531,0))</f>
        <v>#N/A</v>
      </c>
      <c r="N98" t="e">
        <f>INDEX(Signed!I$2:'Signed'!I$569,MATCH($A98,Signed!$A$2:'Signed'!$A$531,0))</f>
        <v>#N/A</v>
      </c>
      <c r="O98" t="e">
        <f>INDEX(TEAMIDS!B$1:'TEAMIDS'!B$569,MATCH($L98,TEAMIDS!$C$1:'TEAMIDS'!$C$531,0))</f>
        <v>#N/A</v>
      </c>
    </row>
    <row r="99" spans="1:15" x14ac:dyDescent="0.3">
      <c r="A99" t="s">
        <v>2352</v>
      </c>
      <c r="B99">
        <v>4</v>
      </c>
      <c r="C99" t="s">
        <v>1527</v>
      </c>
      <c r="D99">
        <v>50</v>
      </c>
      <c r="E99" t="s">
        <v>11</v>
      </c>
      <c r="F99">
        <v>73</v>
      </c>
      <c r="G99">
        <v>73</v>
      </c>
      <c r="H99">
        <v>56</v>
      </c>
      <c r="I99">
        <v>86</v>
      </c>
      <c r="J99">
        <v>59</v>
      </c>
      <c r="K99">
        <v>36</v>
      </c>
      <c r="L99" t="e">
        <f>INDEX(Signed!F$2:'Signed'!F$569,MATCH($A99,Signed!$A$2:'Signed'!$A$531,0))</f>
        <v>#N/A</v>
      </c>
      <c r="M99" t="e">
        <f>INDEX(Signed!G$2:'Signed'!G$569,MATCH($A99,Signed!$A$2:'Signed'!$A$531,0))</f>
        <v>#N/A</v>
      </c>
      <c r="N99" t="e">
        <f>INDEX(Signed!I$2:'Signed'!I$569,MATCH($A99,Signed!$A$2:'Signed'!$A$531,0))</f>
        <v>#N/A</v>
      </c>
      <c r="O99" t="e">
        <f>INDEX(TEAMIDS!B$1:'TEAMIDS'!B$569,MATCH($L99,TEAMIDS!$C$1:'TEAMIDS'!$C$531,0))</f>
        <v>#N/A</v>
      </c>
    </row>
    <row r="100" spans="1:15" x14ac:dyDescent="0.3">
      <c r="A100" t="s">
        <v>598</v>
      </c>
      <c r="B100">
        <v>1</v>
      </c>
      <c r="C100" t="s">
        <v>1527</v>
      </c>
      <c r="D100">
        <v>8</v>
      </c>
      <c r="E100" t="s">
        <v>9</v>
      </c>
      <c r="F100">
        <v>73</v>
      </c>
      <c r="G100">
        <v>73</v>
      </c>
      <c r="H100">
        <v>73</v>
      </c>
      <c r="I100">
        <v>51</v>
      </c>
      <c r="J100">
        <v>73</v>
      </c>
      <c r="K100">
        <v>30</v>
      </c>
      <c r="L100" t="e">
        <f>INDEX(Signed!F$2:'Signed'!F$569,MATCH($A100,Signed!$A$2:'Signed'!$A$531,0))</f>
        <v>#N/A</v>
      </c>
      <c r="M100" t="e">
        <f>INDEX(Signed!G$2:'Signed'!G$569,MATCH($A100,Signed!$A$2:'Signed'!$A$531,0))</f>
        <v>#N/A</v>
      </c>
      <c r="N100" t="e">
        <f>INDEX(Signed!I$2:'Signed'!I$569,MATCH($A100,Signed!$A$2:'Signed'!$A$531,0))</f>
        <v>#N/A</v>
      </c>
      <c r="O100" t="e">
        <f>INDEX(TEAMIDS!B$1:'TEAMIDS'!B$569,MATCH($L100,TEAMIDS!$C$1:'TEAMIDS'!$C$531,0))</f>
        <v>#N/A</v>
      </c>
    </row>
    <row r="101" spans="1:15" x14ac:dyDescent="0.3">
      <c r="A101" t="s">
        <v>580</v>
      </c>
      <c r="B101">
        <v>0</v>
      </c>
      <c r="C101" t="s">
        <v>1527</v>
      </c>
      <c r="D101">
        <v>22</v>
      </c>
      <c r="E101" t="s">
        <v>30</v>
      </c>
      <c r="F101">
        <v>73</v>
      </c>
      <c r="G101">
        <v>73</v>
      </c>
      <c r="H101">
        <v>73</v>
      </c>
      <c r="I101">
        <v>51</v>
      </c>
      <c r="J101">
        <v>73</v>
      </c>
      <c r="K101">
        <v>25</v>
      </c>
      <c r="L101" t="e">
        <f>INDEX(Signed!F$2:'Signed'!F$569,MATCH($A101,Signed!$A$2:'Signed'!$A$531,0))</f>
        <v>#N/A</v>
      </c>
      <c r="M101" t="e">
        <f>INDEX(Signed!G$2:'Signed'!G$569,MATCH($A101,Signed!$A$2:'Signed'!$A$531,0))</f>
        <v>#N/A</v>
      </c>
      <c r="N101" t="e">
        <f>INDEX(Signed!I$2:'Signed'!I$569,MATCH($A101,Signed!$A$2:'Signed'!$A$531,0))</f>
        <v>#N/A</v>
      </c>
      <c r="O101" t="e">
        <f>INDEX(TEAMIDS!B$1:'TEAMIDS'!B$569,MATCH($L101,TEAMIDS!$C$1:'TEAMIDS'!$C$531,0))</f>
        <v>#N/A</v>
      </c>
    </row>
    <row r="102" spans="1:15" x14ac:dyDescent="0.3">
      <c r="A102" t="s">
        <v>590</v>
      </c>
      <c r="B102">
        <v>2</v>
      </c>
      <c r="C102" t="s">
        <v>1527</v>
      </c>
      <c r="D102">
        <v>18</v>
      </c>
      <c r="E102" t="s">
        <v>23</v>
      </c>
      <c r="F102">
        <v>73</v>
      </c>
      <c r="G102">
        <v>73</v>
      </c>
      <c r="H102">
        <v>67</v>
      </c>
      <c r="I102">
        <v>66</v>
      </c>
      <c r="J102">
        <v>67</v>
      </c>
      <c r="K102">
        <v>31</v>
      </c>
      <c r="L102" t="e">
        <f>INDEX(Signed!F$2:'Signed'!F$569,MATCH($A102,Signed!$A$2:'Signed'!$A$531,0))</f>
        <v>#N/A</v>
      </c>
      <c r="M102" t="e">
        <f>INDEX(Signed!G$2:'Signed'!G$569,MATCH($A102,Signed!$A$2:'Signed'!$A$531,0))</f>
        <v>#N/A</v>
      </c>
      <c r="N102" t="e">
        <f>INDEX(Signed!I$2:'Signed'!I$569,MATCH($A102,Signed!$A$2:'Signed'!$A$531,0))</f>
        <v>#N/A</v>
      </c>
      <c r="O102" t="e">
        <f>INDEX(TEAMIDS!B$1:'TEAMIDS'!B$569,MATCH($L102,TEAMIDS!$C$1:'TEAMIDS'!$C$531,0))</f>
        <v>#N/A</v>
      </c>
    </row>
    <row r="103" spans="1:15" x14ac:dyDescent="0.3">
      <c r="A103" t="s">
        <v>2353</v>
      </c>
      <c r="B103">
        <v>3</v>
      </c>
      <c r="C103" t="s">
        <v>1527</v>
      </c>
      <c r="D103">
        <v>33</v>
      </c>
      <c r="E103" t="s">
        <v>11</v>
      </c>
      <c r="F103">
        <v>72</v>
      </c>
      <c r="G103">
        <v>72</v>
      </c>
      <c r="H103">
        <v>58</v>
      </c>
      <c r="I103">
        <v>81</v>
      </c>
      <c r="J103">
        <v>61</v>
      </c>
      <c r="K103">
        <v>35</v>
      </c>
      <c r="L103" t="e">
        <f>INDEX(Signed!F$2:'Signed'!F$569,MATCH($A103,Signed!$A$2:'Signed'!$A$531,0))</f>
        <v>#N/A</v>
      </c>
      <c r="M103" t="e">
        <f>INDEX(Signed!G$2:'Signed'!G$569,MATCH($A103,Signed!$A$2:'Signed'!$A$531,0))</f>
        <v>#N/A</v>
      </c>
      <c r="N103" t="e">
        <f>INDEX(Signed!I$2:'Signed'!I$569,MATCH($A103,Signed!$A$2:'Signed'!$A$531,0))</f>
        <v>#N/A</v>
      </c>
      <c r="O103" t="e">
        <f>INDEX(TEAMIDS!B$1:'TEAMIDS'!B$569,MATCH($L103,TEAMIDS!$C$1:'TEAMIDS'!$C$531,0))</f>
        <v>#N/A</v>
      </c>
    </row>
    <row r="104" spans="1:15" x14ac:dyDescent="0.3">
      <c r="A104" t="s">
        <v>2354</v>
      </c>
      <c r="B104">
        <v>2</v>
      </c>
      <c r="C104" t="s">
        <v>1527</v>
      </c>
      <c r="D104">
        <v>3</v>
      </c>
      <c r="E104" t="s">
        <v>13</v>
      </c>
      <c r="F104">
        <v>72</v>
      </c>
      <c r="G104">
        <v>72</v>
      </c>
      <c r="H104">
        <v>67</v>
      </c>
      <c r="I104">
        <v>65</v>
      </c>
      <c r="J104">
        <v>67</v>
      </c>
      <c r="K104">
        <v>29</v>
      </c>
      <c r="L104" t="e">
        <f>INDEX(Signed!F$2:'Signed'!F$569,MATCH($A104,Signed!$A$2:'Signed'!$A$531,0))</f>
        <v>#N/A</v>
      </c>
      <c r="M104" t="e">
        <f>INDEX(Signed!G$2:'Signed'!G$569,MATCH($A104,Signed!$A$2:'Signed'!$A$531,0))</f>
        <v>#N/A</v>
      </c>
      <c r="N104" t="e">
        <f>INDEX(Signed!I$2:'Signed'!I$569,MATCH($A104,Signed!$A$2:'Signed'!$A$531,0))</f>
        <v>#N/A</v>
      </c>
      <c r="O104" t="e">
        <f>INDEX(TEAMIDS!B$1:'TEAMIDS'!B$569,MATCH($L104,TEAMIDS!$C$1:'TEAMIDS'!$C$531,0))</f>
        <v>#N/A</v>
      </c>
    </row>
    <row r="105" spans="1:15" x14ac:dyDescent="0.3">
      <c r="A105" t="s">
        <v>2355</v>
      </c>
      <c r="B105">
        <v>3</v>
      </c>
      <c r="C105" t="s">
        <v>1527</v>
      </c>
      <c r="D105">
        <v>5</v>
      </c>
      <c r="E105" t="s">
        <v>11</v>
      </c>
      <c r="F105">
        <v>72</v>
      </c>
      <c r="G105">
        <v>72</v>
      </c>
      <c r="H105">
        <v>58</v>
      </c>
      <c r="I105">
        <v>81</v>
      </c>
      <c r="J105">
        <v>61</v>
      </c>
      <c r="K105">
        <v>31</v>
      </c>
      <c r="L105" t="e">
        <f>INDEX(Signed!F$2:'Signed'!F$569,MATCH($A105,Signed!$A$2:'Signed'!$A$531,0))</f>
        <v>#N/A</v>
      </c>
      <c r="M105" t="e">
        <f>INDEX(Signed!G$2:'Signed'!G$569,MATCH($A105,Signed!$A$2:'Signed'!$A$531,0))</f>
        <v>#N/A</v>
      </c>
      <c r="N105" t="e">
        <f>INDEX(Signed!I$2:'Signed'!I$569,MATCH($A105,Signed!$A$2:'Signed'!$A$531,0))</f>
        <v>#N/A</v>
      </c>
      <c r="O105" t="e">
        <f>INDEX(TEAMIDS!B$1:'TEAMIDS'!B$569,MATCH($L105,TEAMIDS!$C$1:'TEAMIDS'!$C$531,0))</f>
        <v>#N/A</v>
      </c>
    </row>
    <row r="106" spans="1:15" x14ac:dyDescent="0.3">
      <c r="A106" t="s">
        <v>2356</v>
      </c>
      <c r="B106">
        <v>1</v>
      </c>
      <c r="C106" t="s">
        <v>1527</v>
      </c>
      <c r="D106">
        <v>6</v>
      </c>
      <c r="E106" t="s">
        <v>40</v>
      </c>
      <c r="F106">
        <v>72</v>
      </c>
      <c r="G106">
        <v>72</v>
      </c>
      <c r="H106">
        <v>72</v>
      </c>
      <c r="I106">
        <v>50</v>
      </c>
      <c r="J106">
        <v>72</v>
      </c>
      <c r="K106">
        <v>29</v>
      </c>
      <c r="L106" t="e">
        <f>INDEX(Signed!F$2:'Signed'!F$569,MATCH($A106,Signed!$A$2:'Signed'!$A$531,0))</f>
        <v>#N/A</v>
      </c>
      <c r="M106" t="e">
        <f>INDEX(Signed!G$2:'Signed'!G$569,MATCH($A106,Signed!$A$2:'Signed'!$A$531,0))</f>
        <v>#N/A</v>
      </c>
      <c r="N106" t="e">
        <f>INDEX(Signed!I$2:'Signed'!I$569,MATCH($A106,Signed!$A$2:'Signed'!$A$531,0))</f>
        <v>#N/A</v>
      </c>
      <c r="O106" t="e">
        <f>INDEX(TEAMIDS!B$1:'TEAMIDS'!B$569,MATCH($L106,TEAMIDS!$C$1:'TEAMIDS'!$C$531,0))</f>
        <v>#N/A</v>
      </c>
    </row>
    <row r="107" spans="1:15" x14ac:dyDescent="0.3">
      <c r="A107" t="s">
        <v>2357</v>
      </c>
      <c r="B107">
        <v>0</v>
      </c>
      <c r="C107" t="s">
        <v>1527</v>
      </c>
      <c r="D107">
        <v>11</v>
      </c>
      <c r="E107" t="s">
        <v>2358</v>
      </c>
      <c r="F107">
        <v>72</v>
      </c>
      <c r="G107">
        <v>72</v>
      </c>
      <c r="H107">
        <v>72</v>
      </c>
      <c r="I107">
        <v>50</v>
      </c>
      <c r="J107">
        <v>72</v>
      </c>
      <c r="K107">
        <v>31</v>
      </c>
      <c r="L107" t="e">
        <f>INDEX(Signed!F$2:'Signed'!F$569,MATCH($A107,Signed!$A$2:'Signed'!$A$531,0))</f>
        <v>#N/A</v>
      </c>
      <c r="M107" t="e">
        <f>INDEX(Signed!G$2:'Signed'!G$569,MATCH($A107,Signed!$A$2:'Signed'!$A$531,0))</f>
        <v>#N/A</v>
      </c>
      <c r="N107" t="e">
        <f>INDEX(Signed!I$2:'Signed'!I$569,MATCH($A107,Signed!$A$2:'Signed'!$A$531,0))</f>
        <v>#N/A</v>
      </c>
      <c r="O107" t="e">
        <f>INDEX(TEAMIDS!B$1:'TEAMIDS'!B$569,MATCH($L107,TEAMIDS!$C$1:'TEAMIDS'!$C$531,0))</f>
        <v>#N/A</v>
      </c>
    </row>
    <row r="108" spans="1:15" x14ac:dyDescent="0.3">
      <c r="A108" t="s">
        <v>2359</v>
      </c>
      <c r="B108">
        <v>0</v>
      </c>
      <c r="C108" t="s">
        <v>1527</v>
      </c>
      <c r="D108">
        <v>6</v>
      </c>
      <c r="E108" t="s">
        <v>4</v>
      </c>
      <c r="F108">
        <v>72</v>
      </c>
      <c r="G108">
        <v>72</v>
      </c>
      <c r="H108">
        <v>72</v>
      </c>
      <c r="I108">
        <v>50</v>
      </c>
      <c r="J108">
        <v>72</v>
      </c>
      <c r="K108">
        <v>31</v>
      </c>
      <c r="L108" t="e">
        <f>INDEX(Signed!F$2:'Signed'!F$569,MATCH($A108,Signed!$A$2:'Signed'!$A$531,0))</f>
        <v>#N/A</v>
      </c>
      <c r="M108" t="e">
        <f>INDEX(Signed!G$2:'Signed'!G$569,MATCH($A108,Signed!$A$2:'Signed'!$A$531,0))</f>
        <v>#N/A</v>
      </c>
      <c r="N108" t="e">
        <f>INDEX(Signed!I$2:'Signed'!I$569,MATCH($A108,Signed!$A$2:'Signed'!$A$531,0))</f>
        <v>#N/A</v>
      </c>
      <c r="O108" t="e">
        <f>INDEX(TEAMIDS!B$1:'TEAMIDS'!B$569,MATCH($L108,TEAMIDS!$C$1:'TEAMIDS'!$C$531,0))</f>
        <v>#N/A</v>
      </c>
    </row>
    <row r="109" spans="1:15" x14ac:dyDescent="0.3">
      <c r="A109" t="s">
        <v>2360</v>
      </c>
      <c r="B109">
        <v>0</v>
      </c>
      <c r="C109" t="s">
        <v>1527</v>
      </c>
      <c r="D109">
        <v>5</v>
      </c>
      <c r="E109" t="s">
        <v>30</v>
      </c>
      <c r="F109">
        <v>72</v>
      </c>
      <c r="G109">
        <v>72</v>
      </c>
      <c r="H109">
        <v>72</v>
      </c>
      <c r="I109">
        <v>50</v>
      </c>
      <c r="J109">
        <v>72</v>
      </c>
      <c r="K109">
        <v>30</v>
      </c>
      <c r="L109" t="e">
        <f>INDEX(Signed!F$2:'Signed'!F$569,MATCH($A109,Signed!$A$2:'Signed'!$A$531,0))</f>
        <v>#N/A</v>
      </c>
      <c r="M109" t="e">
        <f>INDEX(Signed!G$2:'Signed'!G$569,MATCH($A109,Signed!$A$2:'Signed'!$A$531,0))</f>
        <v>#N/A</v>
      </c>
      <c r="N109" t="e">
        <f>INDEX(Signed!I$2:'Signed'!I$569,MATCH($A109,Signed!$A$2:'Signed'!$A$531,0))</f>
        <v>#N/A</v>
      </c>
      <c r="O109" t="e">
        <f>INDEX(TEAMIDS!B$1:'TEAMIDS'!B$569,MATCH($L109,TEAMIDS!$C$1:'TEAMIDS'!$C$531,0))</f>
        <v>#N/A</v>
      </c>
    </row>
    <row r="110" spans="1:15" x14ac:dyDescent="0.3">
      <c r="A110" t="s">
        <v>2361</v>
      </c>
      <c r="B110">
        <v>3</v>
      </c>
      <c r="C110" t="s">
        <v>1527</v>
      </c>
      <c r="D110">
        <v>25</v>
      </c>
      <c r="E110" t="s">
        <v>13</v>
      </c>
      <c r="F110">
        <v>72</v>
      </c>
      <c r="G110">
        <v>72</v>
      </c>
      <c r="H110">
        <v>58</v>
      </c>
      <c r="I110">
        <v>81</v>
      </c>
      <c r="J110">
        <v>61</v>
      </c>
      <c r="K110">
        <v>30</v>
      </c>
      <c r="L110" t="e">
        <f>INDEX(Signed!F$2:'Signed'!F$569,MATCH($A110,Signed!$A$2:'Signed'!$A$531,0))</f>
        <v>#N/A</v>
      </c>
      <c r="M110" t="e">
        <f>INDEX(Signed!G$2:'Signed'!G$569,MATCH($A110,Signed!$A$2:'Signed'!$A$531,0))</f>
        <v>#N/A</v>
      </c>
      <c r="N110" t="e">
        <f>INDEX(Signed!I$2:'Signed'!I$569,MATCH($A110,Signed!$A$2:'Signed'!$A$531,0))</f>
        <v>#N/A</v>
      </c>
      <c r="O110" t="e">
        <f>INDEX(TEAMIDS!B$1:'TEAMIDS'!B$569,MATCH($L110,TEAMIDS!$C$1:'TEAMIDS'!$C$531,0))</f>
        <v>#N/A</v>
      </c>
    </row>
    <row r="111" spans="1:15" x14ac:dyDescent="0.3">
      <c r="A111" t="s">
        <v>2362</v>
      </c>
      <c r="B111">
        <v>0</v>
      </c>
      <c r="C111" t="s">
        <v>1527</v>
      </c>
      <c r="D111">
        <v>55</v>
      </c>
      <c r="E111" t="s">
        <v>30</v>
      </c>
      <c r="F111">
        <v>72</v>
      </c>
      <c r="G111">
        <v>72</v>
      </c>
      <c r="H111">
        <v>72</v>
      </c>
      <c r="I111">
        <v>50</v>
      </c>
      <c r="J111">
        <v>72</v>
      </c>
      <c r="K111">
        <v>29</v>
      </c>
      <c r="L111" t="e">
        <f>INDEX(Signed!F$2:'Signed'!F$569,MATCH($A111,Signed!$A$2:'Signed'!$A$531,0))</f>
        <v>#N/A</v>
      </c>
      <c r="M111" t="e">
        <f>INDEX(Signed!G$2:'Signed'!G$569,MATCH($A111,Signed!$A$2:'Signed'!$A$531,0))</f>
        <v>#N/A</v>
      </c>
      <c r="N111" t="e">
        <f>INDEX(Signed!I$2:'Signed'!I$569,MATCH($A111,Signed!$A$2:'Signed'!$A$531,0))</f>
        <v>#N/A</v>
      </c>
      <c r="O111" t="e">
        <f>INDEX(TEAMIDS!B$1:'TEAMIDS'!B$569,MATCH($L111,TEAMIDS!$C$1:'TEAMIDS'!$C$531,0))</f>
        <v>#N/A</v>
      </c>
    </row>
    <row r="112" spans="1:15" x14ac:dyDescent="0.3">
      <c r="A112" t="s">
        <v>2363</v>
      </c>
      <c r="B112">
        <v>0</v>
      </c>
      <c r="C112" t="s">
        <v>1527</v>
      </c>
      <c r="D112">
        <v>3</v>
      </c>
      <c r="E112" t="s">
        <v>4</v>
      </c>
      <c r="F112">
        <v>72</v>
      </c>
      <c r="G112">
        <v>72</v>
      </c>
      <c r="H112">
        <v>72</v>
      </c>
      <c r="I112">
        <v>50</v>
      </c>
      <c r="J112">
        <v>72</v>
      </c>
      <c r="K112">
        <v>34</v>
      </c>
      <c r="L112" t="e">
        <f>INDEX(Signed!F$2:'Signed'!F$569,MATCH($A112,Signed!$A$2:'Signed'!$A$531,0))</f>
        <v>#N/A</v>
      </c>
      <c r="M112" t="e">
        <f>INDEX(Signed!G$2:'Signed'!G$569,MATCH($A112,Signed!$A$2:'Signed'!$A$531,0))</f>
        <v>#N/A</v>
      </c>
      <c r="N112" t="e">
        <f>INDEX(Signed!I$2:'Signed'!I$569,MATCH($A112,Signed!$A$2:'Signed'!$A$531,0))</f>
        <v>#N/A</v>
      </c>
      <c r="O112" t="e">
        <f>INDEX(TEAMIDS!B$1:'TEAMIDS'!B$569,MATCH($L112,TEAMIDS!$C$1:'TEAMIDS'!$C$531,0))</f>
        <v>#N/A</v>
      </c>
    </row>
    <row r="113" spans="1:15" x14ac:dyDescent="0.3">
      <c r="A113" t="s">
        <v>2364</v>
      </c>
      <c r="B113">
        <v>0</v>
      </c>
      <c r="C113" t="s">
        <v>1527</v>
      </c>
      <c r="D113">
        <v>1</v>
      </c>
      <c r="E113" t="s">
        <v>118</v>
      </c>
      <c r="F113">
        <v>72</v>
      </c>
      <c r="G113">
        <v>72</v>
      </c>
      <c r="H113">
        <v>72</v>
      </c>
      <c r="I113">
        <v>50</v>
      </c>
      <c r="J113">
        <v>72</v>
      </c>
      <c r="K113">
        <v>34</v>
      </c>
      <c r="L113" t="e">
        <f>INDEX(Signed!F$2:'Signed'!F$569,MATCH($A113,Signed!$A$2:'Signed'!$A$531,0))</f>
        <v>#N/A</v>
      </c>
      <c r="M113" t="e">
        <f>INDEX(Signed!G$2:'Signed'!G$569,MATCH($A113,Signed!$A$2:'Signed'!$A$531,0))</f>
        <v>#N/A</v>
      </c>
      <c r="N113" t="e">
        <f>INDEX(Signed!I$2:'Signed'!I$569,MATCH($A113,Signed!$A$2:'Signed'!$A$531,0))</f>
        <v>#N/A</v>
      </c>
      <c r="O113" t="e">
        <f>INDEX(TEAMIDS!B$1:'TEAMIDS'!B$569,MATCH($L113,TEAMIDS!$C$1:'TEAMIDS'!$C$531,0))</f>
        <v>#N/A</v>
      </c>
    </row>
    <row r="114" spans="1:15" x14ac:dyDescent="0.3">
      <c r="A114" t="s">
        <v>2365</v>
      </c>
      <c r="B114">
        <v>4</v>
      </c>
      <c r="C114" t="s">
        <v>1527</v>
      </c>
      <c r="D114">
        <v>92</v>
      </c>
      <c r="E114" t="s">
        <v>20</v>
      </c>
      <c r="F114">
        <v>72</v>
      </c>
      <c r="G114">
        <v>72</v>
      </c>
      <c r="H114">
        <v>56</v>
      </c>
      <c r="I114">
        <v>85</v>
      </c>
      <c r="J114">
        <v>58</v>
      </c>
      <c r="K114">
        <v>32</v>
      </c>
      <c r="L114" t="e">
        <f>INDEX(Signed!F$2:'Signed'!F$569,MATCH($A114,Signed!$A$2:'Signed'!$A$531,0))</f>
        <v>#N/A</v>
      </c>
      <c r="M114" t="e">
        <f>INDEX(Signed!G$2:'Signed'!G$569,MATCH($A114,Signed!$A$2:'Signed'!$A$531,0))</f>
        <v>#N/A</v>
      </c>
      <c r="N114" t="e">
        <f>INDEX(Signed!I$2:'Signed'!I$569,MATCH($A114,Signed!$A$2:'Signed'!$A$531,0))</f>
        <v>#N/A</v>
      </c>
      <c r="O114" t="e">
        <f>INDEX(TEAMIDS!B$1:'TEAMIDS'!B$569,MATCH($L114,TEAMIDS!$C$1:'TEAMIDS'!$C$531,0))</f>
        <v>#N/A</v>
      </c>
    </row>
    <row r="115" spans="1:15" x14ac:dyDescent="0.3">
      <c r="A115" t="s">
        <v>616</v>
      </c>
      <c r="B115">
        <v>4</v>
      </c>
      <c r="C115" t="s">
        <v>1527</v>
      </c>
      <c r="D115">
        <v>45</v>
      </c>
      <c r="E115" t="s">
        <v>15</v>
      </c>
      <c r="F115">
        <v>72</v>
      </c>
      <c r="G115">
        <v>72</v>
      </c>
      <c r="H115">
        <v>56</v>
      </c>
      <c r="I115">
        <v>85</v>
      </c>
      <c r="J115">
        <v>58</v>
      </c>
      <c r="K115">
        <v>34</v>
      </c>
      <c r="L115" t="e">
        <f>INDEX(Signed!F$2:'Signed'!F$569,MATCH($A115,Signed!$A$2:'Signed'!$A$531,0))</f>
        <v>#N/A</v>
      </c>
      <c r="M115" t="e">
        <f>INDEX(Signed!G$2:'Signed'!G$569,MATCH($A115,Signed!$A$2:'Signed'!$A$531,0))</f>
        <v>#N/A</v>
      </c>
      <c r="N115" t="e">
        <f>INDEX(Signed!I$2:'Signed'!I$569,MATCH($A115,Signed!$A$2:'Signed'!$A$531,0))</f>
        <v>#N/A</v>
      </c>
      <c r="O115" t="e">
        <f>INDEX(TEAMIDS!B$1:'TEAMIDS'!B$569,MATCH($L115,TEAMIDS!$C$1:'TEAMIDS'!$C$531,0))</f>
        <v>#N/A</v>
      </c>
    </row>
    <row r="116" spans="1:15" x14ac:dyDescent="0.3">
      <c r="A116" t="s">
        <v>2366</v>
      </c>
      <c r="B116">
        <v>0</v>
      </c>
      <c r="C116" t="s">
        <v>1527</v>
      </c>
      <c r="D116">
        <v>0</v>
      </c>
      <c r="E116" t="s">
        <v>118</v>
      </c>
      <c r="F116">
        <v>72</v>
      </c>
      <c r="G116">
        <v>72</v>
      </c>
      <c r="H116">
        <v>72</v>
      </c>
      <c r="I116">
        <v>50</v>
      </c>
      <c r="J116">
        <v>72</v>
      </c>
      <c r="K116">
        <v>29</v>
      </c>
      <c r="L116" t="e">
        <f>INDEX(Signed!F$2:'Signed'!F$569,MATCH($A116,Signed!$A$2:'Signed'!$A$531,0))</f>
        <v>#N/A</v>
      </c>
      <c r="M116" t="e">
        <f>INDEX(Signed!G$2:'Signed'!G$569,MATCH($A116,Signed!$A$2:'Signed'!$A$531,0))</f>
        <v>#N/A</v>
      </c>
      <c r="N116" t="e">
        <f>INDEX(Signed!I$2:'Signed'!I$569,MATCH($A116,Signed!$A$2:'Signed'!$A$531,0))</f>
        <v>#N/A</v>
      </c>
      <c r="O116" t="e">
        <f>INDEX(TEAMIDS!B$1:'TEAMIDS'!B$569,MATCH($L116,TEAMIDS!$C$1:'TEAMIDS'!$C$531,0))</f>
        <v>#N/A</v>
      </c>
    </row>
    <row r="117" spans="1:15" x14ac:dyDescent="0.3">
      <c r="A117" t="s">
        <v>2367</v>
      </c>
      <c r="B117">
        <v>0</v>
      </c>
      <c r="C117" t="s">
        <v>1527</v>
      </c>
      <c r="D117">
        <v>9</v>
      </c>
      <c r="E117" t="s">
        <v>30</v>
      </c>
      <c r="F117">
        <v>72</v>
      </c>
      <c r="G117">
        <v>72</v>
      </c>
      <c r="H117">
        <v>72</v>
      </c>
      <c r="I117">
        <v>50</v>
      </c>
      <c r="J117">
        <v>72</v>
      </c>
      <c r="K117">
        <v>35</v>
      </c>
      <c r="L117" t="e">
        <f>INDEX(Signed!F$2:'Signed'!F$569,MATCH($A117,Signed!$A$2:'Signed'!$A$531,0))</f>
        <v>#N/A</v>
      </c>
      <c r="M117" t="e">
        <f>INDEX(Signed!G$2:'Signed'!G$569,MATCH($A117,Signed!$A$2:'Signed'!$A$531,0))</f>
        <v>#N/A</v>
      </c>
      <c r="N117" t="e">
        <f>INDEX(Signed!I$2:'Signed'!I$569,MATCH($A117,Signed!$A$2:'Signed'!$A$531,0))</f>
        <v>#N/A</v>
      </c>
      <c r="O117" t="e">
        <f>INDEX(TEAMIDS!B$1:'TEAMIDS'!B$569,MATCH($L117,TEAMIDS!$C$1:'TEAMIDS'!$C$531,0))</f>
        <v>#N/A</v>
      </c>
    </row>
    <row r="118" spans="1:15" x14ac:dyDescent="0.3">
      <c r="A118" t="s">
        <v>572</v>
      </c>
      <c r="B118">
        <v>4</v>
      </c>
      <c r="C118" t="s">
        <v>1527</v>
      </c>
      <c r="D118">
        <v>42</v>
      </c>
      <c r="E118" t="s">
        <v>128</v>
      </c>
      <c r="F118">
        <v>72</v>
      </c>
      <c r="G118">
        <v>72</v>
      </c>
      <c r="H118">
        <v>56</v>
      </c>
      <c r="I118">
        <v>85</v>
      </c>
      <c r="J118">
        <v>58</v>
      </c>
      <c r="K118">
        <v>31</v>
      </c>
      <c r="L118" t="e">
        <f>INDEX(Signed!F$2:'Signed'!F$569,MATCH($A118,Signed!$A$2:'Signed'!$A$531,0))</f>
        <v>#N/A</v>
      </c>
      <c r="M118" t="e">
        <f>INDEX(Signed!G$2:'Signed'!G$569,MATCH($A118,Signed!$A$2:'Signed'!$A$531,0))</f>
        <v>#N/A</v>
      </c>
      <c r="N118" t="e">
        <f>INDEX(Signed!I$2:'Signed'!I$569,MATCH($A118,Signed!$A$2:'Signed'!$A$531,0))</f>
        <v>#N/A</v>
      </c>
      <c r="O118" t="e">
        <f>INDEX(TEAMIDS!B$1:'TEAMIDS'!B$569,MATCH($L118,TEAMIDS!$C$1:'TEAMIDS'!$C$531,0))</f>
        <v>#N/A</v>
      </c>
    </row>
    <row r="119" spans="1:15" x14ac:dyDescent="0.3">
      <c r="A119" t="s">
        <v>573</v>
      </c>
      <c r="B119">
        <v>1</v>
      </c>
      <c r="C119" t="s">
        <v>1527</v>
      </c>
      <c r="D119">
        <v>31</v>
      </c>
      <c r="E119" t="s">
        <v>40</v>
      </c>
      <c r="F119">
        <v>72</v>
      </c>
      <c r="G119">
        <v>72</v>
      </c>
      <c r="H119">
        <v>72</v>
      </c>
      <c r="I119">
        <v>50</v>
      </c>
      <c r="J119">
        <v>72</v>
      </c>
      <c r="K119">
        <v>26</v>
      </c>
      <c r="L119" t="e">
        <f>INDEX(Signed!F$2:'Signed'!F$569,MATCH($A119,Signed!$A$2:'Signed'!$A$531,0))</f>
        <v>#N/A</v>
      </c>
      <c r="M119" t="e">
        <f>INDEX(Signed!G$2:'Signed'!G$569,MATCH($A119,Signed!$A$2:'Signed'!$A$531,0))</f>
        <v>#N/A</v>
      </c>
      <c r="N119" t="e">
        <f>INDEX(Signed!I$2:'Signed'!I$569,MATCH($A119,Signed!$A$2:'Signed'!$A$531,0))</f>
        <v>#N/A</v>
      </c>
      <c r="O119" t="e">
        <f>INDEX(TEAMIDS!B$1:'TEAMIDS'!B$569,MATCH($L119,TEAMIDS!$C$1:'TEAMIDS'!$C$531,0))</f>
        <v>#N/A</v>
      </c>
    </row>
    <row r="120" spans="1:15" x14ac:dyDescent="0.3">
      <c r="A120" t="s">
        <v>617</v>
      </c>
      <c r="B120">
        <v>2</v>
      </c>
      <c r="C120" t="s">
        <v>1527</v>
      </c>
      <c r="D120">
        <v>21</v>
      </c>
      <c r="E120" t="s">
        <v>7</v>
      </c>
      <c r="F120">
        <v>72</v>
      </c>
      <c r="G120">
        <v>72</v>
      </c>
      <c r="H120">
        <v>67</v>
      </c>
      <c r="I120">
        <v>65</v>
      </c>
      <c r="J120">
        <v>67</v>
      </c>
      <c r="K120">
        <v>30</v>
      </c>
      <c r="L120" t="e">
        <f>INDEX(Signed!F$2:'Signed'!F$569,MATCH($A120,Signed!$A$2:'Signed'!$A$531,0))</f>
        <v>#N/A</v>
      </c>
      <c r="M120" t="e">
        <f>INDEX(Signed!G$2:'Signed'!G$569,MATCH($A120,Signed!$A$2:'Signed'!$A$531,0))</f>
        <v>#N/A</v>
      </c>
      <c r="N120" t="e">
        <f>INDEX(Signed!I$2:'Signed'!I$569,MATCH($A120,Signed!$A$2:'Signed'!$A$531,0))</f>
        <v>#N/A</v>
      </c>
      <c r="O120" t="e">
        <f>INDEX(TEAMIDS!B$1:'TEAMIDS'!B$569,MATCH($L120,TEAMIDS!$C$1:'TEAMIDS'!$C$531,0))</f>
        <v>#N/A</v>
      </c>
    </row>
    <row r="121" spans="1:15" x14ac:dyDescent="0.3">
      <c r="A121" t="s">
        <v>564</v>
      </c>
      <c r="B121">
        <v>0</v>
      </c>
      <c r="C121" t="s">
        <v>1527</v>
      </c>
      <c r="D121">
        <v>4</v>
      </c>
      <c r="E121" t="s">
        <v>9</v>
      </c>
      <c r="F121">
        <v>72</v>
      </c>
      <c r="G121">
        <v>72</v>
      </c>
      <c r="H121">
        <v>72</v>
      </c>
      <c r="I121">
        <v>50</v>
      </c>
      <c r="J121">
        <v>72</v>
      </c>
      <c r="K121">
        <v>32</v>
      </c>
      <c r="L121" t="e">
        <f>INDEX(Signed!F$2:'Signed'!F$569,MATCH($A121,Signed!$A$2:'Signed'!$A$531,0))</f>
        <v>#N/A</v>
      </c>
      <c r="M121" t="e">
        <f>INDEX(Signed!G$2:'Signed'!G$569,MATCH($A121,Signed!$A$2:'Signed'!$A$531,0))</f>
        <v>#N/A</v>
      </c>
      <c r="N121" t="e">
        <f>INDEX(Signed!I$2:'Signed'!I$569,MATCH($A121,Signed!$A$2:'Signed'!$A$531,0))</f>
        <v>#N/A</v>
      </c>
      <c r="O121" t="e">
        <f>INDEX(TEAMIDS!B$1:'TEAMIDS'!B$569,MATCH($L121,TEAMIDS!$C$1:'TEAMIDS'!$C$531,0))</f>
        <v>#N/A</v>
      </c>
    </row>
    <row r="122" spans="1:15" x14ac:dyDescent="0.3">
      <c r="A122" t="s">
        <v>622</v>
      </c>
      <c r="B122">
        <v>1</v>
      </c>
      <c r="C122" t="s">
        <v>1527</v>
      </c>
      <c r="D122">
        <v>23</v>
      </c>
      <c r="E122" t="s">
        <v>118</v>
      </c>
      <c r="F122">
        <v>72</v>
      </c>
      <c r="G122">
        <v>72</v>
      </c>
      <c r="H122">
        <v>72</v>
      </c>
      <c r="I122">
        <v>50</v>
      </c>
      <c r="J122">
        <v>72</v>
      </c>
      <c r="K122">
        <v>28</v>
      </c>
      <c r="L122" t="e">
        <f>INDEX(Signed!F$2:'Signed'!F$569,MATCH($A122,Signed!$A$2:'Signed'!$A$531,0))</f>
        <v>#N/A</v>
      </c>
      <c r="M122" t="e">
        <f>INDEX(Signed!G$2:'Signed'!G$569,MATCH($A122,Signed!$A$2:'Signed'!$A$531,0))</f>
        <v>#N/A</v>
      </c>
      <c r="N122" t="e">
        <f>INDEX(Signed!I$2:'Signed'!I$569,MATCH($A122,Signed!$A$2:'Signed'!$A$531,0))</f>
        <v>#N/A</v>
      </c>
      <c r="O122" t="e">
        <f>INDEX(TEAMIDS!B$1:'TEAMIDS'!B$569,MATCH($L122,TEAMIDS!$C$1:'TEAMIDS'!$C$531,0))</f>
        <v>#N/A</v>
      </c>
    </row>
    <row r="123" spans="1:15" x14ac:dyDescent="0.3">
      <c r="A123" t="s">
        <v>2368</v>
      </c>
      <c r="B123">
        <v>0</v>
      </c>
      <c r="C123" t="s">
        <v>1527</v>
      </c>
      <c r="D123">
        <v>18</v>
      </c>
      <c r="E123" t="s">
        <v>40</v>
      </c>
      <c r="F123">
        <v>71</v>
      </c>
      <c r="G123">
        <v>71</v>
      </c>
      <c r="H123">
        <v>71</v>
      </c>
      <c r="I123">
        <v>50</v>
      </c>
      <c r="J123">
        <v>71</v>
      </c>
      <c r="K123">
        <v>31</v>
      </c>
      <c r="L123" t="e">
        <f>INDEX(Signed!F$2:'Signed'!F$569,MATCH($A123,Signed!$A$2:'Signed'!$A$531,0))</f>
        <v>#N/A</v>
      </c>
      <c r="M123" t="e">
        <f>INDEX(Signed!G$2:'Signed'!G$569,MATCH($A123,Signed!$A$2:'Signed'!$A$531,0))</f>
        <v>#N/A</v>
      </c>
      <c r="N123" t="e">
        <f>INDEX(Signed!I$2:'Signed'!I$569,MATCH($A123,Signed!$A$2:'Signed'!$A$531,0))</f>
        <v>#N/A</v>
      </c>
      <c r="O123" t="e">
        <f>INDEX(TEAMIDS!B$1:'TEAMIDS'!B$569,MATCH($L123,TEAMIDS!$C$1:'TEAMIDS'!$C$531,0))</f>
        <v>#N/A</v>
      </c>
    </row>
    <row r="124" spans="1:15" x14ac:dyDescent="0.3">
      <c r="A124" t="s">
        <v>2369</v>
      </c>
      <c r="B124">
        <v>4</v>
      </c>
      <c r="C124" t="s">
        <v>1527</v>
      </c>
      <c r="D124">
        <v>21</v>
      </c>
      <c r="E124" t="s">
        <v>11</v>
      </c>
      <c r="F124">
        <v>71</v>
      </c>
      <c r="G124">
        <v>71</v>
      </c>
      <c r="H124">
        <v>55</v>
      </c>
      <c r="I124">
        <v>85</v>
      </c>
      <c r="J124">
        <v>58</v>
      </c>
      <c r="K124">
        <v>33</v>
      </c>
      <c r="L124" t="e">
        <f>INDEX(Signed!F$2:'Signed'!F$569,MATCH($A124,Signed!$A$2:'Signed'!$A$531,0))</f>
        <v>#N/A</v>
      </c>
      <c r="M124" t="e">
        <f>INDEX(Signed!G$2:'Signed'!G$569,MATCH($A124,Signed!$A$2:'Signed'!$A$531,0))</f>
        <v>#N/A</v>
      </c>
      <c r="N124" t="e">
        <f>INDEX(Signed!I$2:'Signed'!I$569,MATCH($A124,Signed!$A$2:'Signed'!$A$531,0))</f>
        <v>#N/A</v>
      </c>
      <c r="O124" t="e">
        <f>INDEX(TEAMIDS!B$1:'TEAMIDS'!B$569,MATCH($L124,TEAMIDS!$C$1:'TEAMIDS'!$C$531,0))</f>
        <v>#N/A</v>
      </c>
    </row>
    <row r="125" spans="1:15" x14ac:dyDescent="0.3">
      <c r="A125" t="s">
        <v>2370</v>
      </c>
      <c r="B125">
        <v>0</v>
      </c>
      <c r="C125" t="s">
        <v>1527</v>
      </c>
      <c r="D125">
        <v>10</v>
      </c>
      <c r="E125" t="s">
        <v>30</v>
      </c>
      <c r="F125">
        <v>71</v>
      </c>
      <c r="G125">
        <v>71</v>
      </c>
      <c r="H125">
        <v>71</v>
      </c>
      <c r="I125">
        <v>50</v>
      </c>
      <c r="J125">
        <v>71</v>
      </c>
      <c r="K125">
        <v>37</v>
      </c>
      <c r="L125" t="e">
        <f>INDEX(Signed!F$2:'Signed'!F$569,MATCH($A125,Signed!$A$2:'Signed'!$A$531,0))</f>
        <v>#N/A</v>
      </c>
      <c r="M125" t="e">
        <f>INDEX(Signed!G$2:'Signed'!G$569,MATCH($A125,Signed!$A$2:'Signed'!$A$531,0))</f>
        <v>#N/A</v>
      </c>
      <c r="N125" t="e">
        <f>INDEX(Signed!I$2:'Signed'!I$569,MATCH($A125,Signed!$A$2:'Signed'!$A$531,0))</f>
        <v>#N/A</v>
      </c>
      <c r="O125" t="e">
        <f>INDEX(TEAMIDS!B$1:'TEAMIDS'!B$569,MATCH($L125,TEAMIDS!$C$1:'TEAMIDS'!$C$531,0))</f>
        <v>#N/A</v>
      </c>
    </row>
    <row r="126" spans="1:15" x14ac:dyDescent="0.3">
      <c r="A126" t="s">
        <v>2371</v>
      </c>
      <c r="B126">
        <v>1</v>
      </c>
      <c r="C126" t="s">
        <v>1527</v>
      </c>
      <c r="D126">
        <v>25</v>
      </c>
      <c r="E126" t="s">
        <v>18</v>
      </c>
      <c r="F126">
        <v>71</v>
      </c>
      <c r="G126">
        <v>71</v>
      </c>
      <c r="H126">
        <v>71</v>
      </c>
      <c r="I126">
        <v>50</v>
      </c>
      <c r="J126">
        <v>71</v>
      </c>
      <c r="K126">
        <v>34</v>
      </c>
      <c r="L126" t="e">
        <f>INDEX(Signed!F$2:'Signed'!F$569,MATCH($A126,Signed!$A$2:'Signed'!$A$531,0))</f>
        <v>#N/A</v>
      </c>
      <c r="M126" t="e">
        <f>INDEX(Signed!G$2:'Signed'!G$569,MATCH($A126,Signed!$A$2:'Signed'!$A$531,0))</f>
        <v>#N/A</v>
      </c>
      <c r="N126" t="e">
        <f>INDEX(Signed!I$2:'Signed'!I$569,MATCH($A126,Signed!$A$2:'Signed'!$A$531,0))</f>
        <v>#N/A</v>
      </c>
      <c r="O126" t="e">
        <f>INDEX(TEAMIDS!B$1:'TEAMIDS'!B$569,MATCH($L126,TEAMIDS!$C$1:'TEAMIDS'!$C$531,0))</f>
        <v>#N/A</v>
      </c>
    </row>
    <row r="127" spans="1:15" x14ac:dyDescent="0.3">
      <c r="A127" t="s">
        <v>735</v>
      </c>
      <c r="B127">
        <v>0</v>
      </c>
      <c r="C127" t="s">
        <v>1527</v>
      </c>
      <c r="D127">
        <v>11</v>
      </c>
      <c r="E127" t="s">
        <v>2372</v>
      </c>
      <c r="F127">
        <v>71</v>
      </c>
      <c r="G127">
        <v>71</v>
      </c>
      <c r="H127">
        <v>71</v>
      </c>
      <c r="I127">
        <v>50</v>
      </c>
      <c r="J127">
        <v>71</v>
      </c>
      <c r="K127">
        <v>23</v>
      </c>
      <c r="L127" t="e">
        <f>INDEX(Signed!F$2:'Signed'!F$569,MATCH($A127,Signed!$A$2:'Signed'!$A$531,0))</f>
        <v>#N/A</v>
      </c>
      <c r="M127" t="e">
        <f>INDEX(Signed!G$2:'Signed'!G$569,MATCH($A127,Signed!$A$2:'Signed'!$A$531,0))</f>
        <v>#N/A</v>
      </c>
      <c r="N127" t="e">
        <f>INDEX(Signed!I$2:'Signed'!I$569,MATCH($A127,Signed!$A$2:'Signed'!$A$531,0))</f>
        <v>#N/A</v>
      </c>
      <c r="O127" t="e">
        <f>INDEX(TEAMIDS!B$1:'TEAMIDS'!B$569,MATCH($L127,TEAMIDS!$C$1:'TEAMIDS'!$C$531,0))</f>
        <v>#N/A</v>
      </c>
    </row>
    <row r="128" spans="1:15" x14ac:dyDescent="0.3">
      <c r="A128" t="s">
        <v>630</v>
      </c>
      <c r="B128">
        <v>3</v>
      </c>
      <c r="C128" t="s">
        <v>1527</v>
      </c>
      <c r="D128">
        <v>13</v>
      </c>
      <c r="E128" t="s">
        <v>7</v>
      </c>
      <c r="F128">
        <v>71</v>
      </c>
      <c r="G128">
        <v>71</v>
      </c>
      <c r="H128">
        <v>58</v>
      </c>
      <c r="I128">
        <v>80</v>
      </c>
      <c r="J128">
        <v>61</v>
      </c>
      <c r="K128">
        <v>29</v>
      </c>
      <c r="L128" t="e">
        <f>INDEX(Signed!F$2:'Signed'!F$569,MATCH($A128,Signed!$A$2:'Signed'!$A$531,0))</f>
        <v>#N/A</v>
      </c>
      <c r="M128" t="e">
        <f>INDEX(Signed!G$2:'Signed'!G$569,MATCH($A128,Signed!$A$2:'Signed'!$A$531,0))</f>
        <v>#N/A</v>
      </c>
      <c r="N128" t="e">
        <f>INDEX(Signed!I$2:'Signed'!I$569,MATCH($A128,Signed!$A$2:'Signed'!$A$531,0))</f>
        <v>#N/A</v>
      </c>
      <c r="O128" t="e">
        <f>INDEX(TEAMIDS!B$1:'TEAMIDS'!B$569,MATCH($L128,TEAMIDS!$C$1:'TEAMIDS'!$C$531,0))</f>
        <v>#N/A</v>
      </c>
    </row>
    <row r="129" spans="1:15" x14ac:dyDescent="0.3">
      <c r="A129" t="s">
        <v>568</v>
      </c>
      <c r="B129">
        <v>1</v>
      </c>
      <c r="C129" t="s">
        <v>1527</v>
      </c>
      <c r="D129">
        <v>8</v>
      </c>
      <c r="E129" t="s">
        <v>18</v>
      </c>
      <c r="F129">
        <v>71</v>
      </c>
      <c r="G129">
        <v>71</v>
      </c>
      <c r="H129">
        <v>71</v>
      </c>
      <c r="I129">
        <v>50</v>
      </c>
      <c r="J129">
        <v>71</v>
      </c>
      <c r="K129">
        <v>30</v>
      </c>
      <c r="L129" t="e">
        <f>INDEX(Signed!F$2:'Signed'!F$569,MATCH($A129,Signed!$A$2:'Signed'!$A$531,0))</f>
        <v>#N/A</v>
      </c>
      <c r="M129" t="e">
        <f>INDEX(Signed!G$2:'Signed'!G$569,MATCH($A129,Signed!$A$2:'Signed'!$A$531,0))</f>
        <v>#N/A</v>
      </c>
      <c r="N129" t="e">
        <f>INDEX(Signed!I$2:'Signed'!I$569,MATCH($A129,Signed!$A$2:'Signed'!$A$531,0))</f>
        <v>#N/A</v>
      </c>
      <c r="O129" t="e">
        <f>INDEX(TEAMIDS!B$1:'TEAMIDS'!B$569,MATCH($L129,TEAMIDS!$C$1:'TEAMIDS'!$C$531,0))</f>
        <v>#N/A</v>
      </c>
    </row>
    <row r="130" spans="1:15" x14ac:dyDescent="0.3">
      <c r="A130" t="s">
        <v>2373</v>
      </c>
      <c r="B130">
        <v>0</v>
      </c>
      <c r="C130" t="s">
        <v>1527</v>
      </c>
      <c r="D130">
        <v>8</v>
      </c>
      <c r="E130" t="s">
        <v>4</v>
      </c>
      <c r="F130">
        <v>70</v>
      </c>
      <c r="G130">
        <v>70</v>
      </c>
      <c r="H130">
        <v>70</v>
      </c>
      <c r="I130">
        <v>50</v>
      </c>
      <c r="J130">
        <v>70</v>
      </c>
      <c r="K130">
        <v>30</v>
      </c>
      <c r="L130" t="e">
        <f>INDEX(Signed!F$2:'Signed'!F$569,MATCH($A130,Signed!$A$2:'Signed'!$A$531,0))</f>
        <v>#N/A</v>
      </c>
      <c r="M130" t="e">
        <f>INDEX(Signed!G$2:'Signed'!G$569,MATCH($A130,Signed!$A$2:'Signed'!$A$531,0))</f>
        <v>#N/A</v>
      </c>
      <c r="N130" t="e">
        <f>INDEX(Signed!I$2:'Signed'!I$569,MATCH($A130,Signed!$A$2:'Signed'!$A$531,0))</f>
        <v>#N/A</v>
      </c>
      <c r="O130" t="e">
        <f>INDEX(TEAMIDS!B$1:'TEAMIDS'!B$569,MATCH($L130,TEAMIDS!$C$1:'TEAMIDS'!$C$531,0))</f>
        <v>#N/A</v>
      </c>
    </row>
    <row r="131" spans="1:15" x14ac:dyDescent="0.3">
      <c r="A131" t="s">
        <v>2374</v>
      </c>
      <c r="B131">
        <v>1</v>
      </c>
      <c r="C131" t="s">
        <v>1527</v>
      </c>
      <c r="D131">
        <v>20</v>
      </c>
      <c r="E131" t="s">
        <v>18</v>
      </c>
      <c r="F131">
        <v>70</v>
      </c>
      <c r="G131">
        <v>70</v>
      </c>
      <c r="H131">
        <v>70</v>
      </c>
      <c r="I131">
        <v>50</v>
      </c>
      <c r="J131">
        <v>70</v>
      </c>
      <c r="K131">
        <v>33</v>
      </c>
      <c r="L131" t="e">
        <f>INDEX(Signed!F$2:'Signed'!F$569,MATCH($A131,Signed!$A$2:'Signed'!$A$531,0))</f>
        <v>#N/A</v>
      </c>
      <c r="M131" t="e">
        <f>INDEX(Signed!G$2:'Signed'!G$569,MATCH($A131,Signed!$A$2:'Signed'!$A$531,0))</f>
        <v>#N/A</v>
      </c>
      <c r="N131" t="e">
        <f>INDEX(Signed!I$2:'Signed'!I$569,MATCH($A131,Signed!$A$2:'Signed'!$A$531,0))</f>
        <v>#N/A</v>
      </c>
      <c r="O131" t="e">
        <f>INDEX(TEAMIDS!B$1:'TEAMIDS'!B$569,MATCH($L131,TEAMIDS!$C$1:'TEAMIDS'!$C$531,0))</f>
        <v>#N/A</v>
      </c>
    </row>
    <row r="132" spans="1:15" x14ac:dyDescent="0.3">
      <c r="A132" t="s">
        <v>2375</v>
      </c>
      <c r="B132">
        <v>1</v>
      </c>
      <c r="C132" t="s">
        <v>1527</v>
      </c>
      <c r="D132">
        <v>11</v>
      </c>
      <c r="E132" t="s">
        <v>18</v>
      </c>
      <c r="F132">
        <v>70</v>
      </c>
      <c r="G132">
        <v>70</v>
      </c>
      <c r="H132">
        <v>70</v>
      </c>
      <c r="I132">
        <v>50</v>
      </c>
      <c r="J132">
        <v>70</v>
      </c>
      <c r="K132">
        <v>29</v>
      </c>
      <c r="L132" t="e">
        <f>INDEX(Signed!F$2:'Signed'!F$569,MATCH($A132,Signed!$A$2:'Signed'!$A$531,0))</f>
        <v>#N/A</v>
      </c>
      <c r="M132" t="e">
        <f>INDEX(Signed!G$2:'Signed'!G$569,MATCH($A132,Signed!$A$2:'Signed'!$A$531,0))</f>
        <v>#N/A</v>
      </c>
      <c r="N132" t="e">
        <f>INDEX(Signed!I$2:'Signed'!I$569,MATCH($A132,Signed!$A$2:'Signed'!$A$531,0))</f>
        <v>#N/A</v>
      </c>
      <c r="O132" t="e">
        <f>INDEX(TEAMIDS!B$1:'TEAMIDS'!B$569,MATCH($L132,TEAMIDS!$C$1:'TEAMIDS'!$C$531,0))</f>
        <v>#N/A</v>
      </c>
    </row>
    <row r="133" spans="1:15" x14ac:dyDescent="0.3">
      <c r="A133" t="s">
        <v>2376</v>
      </c>
      <c r="B133">
        <v>1</v>
      </c>
      <c r="C133" t="s">
        <v>1527</v>
      </c>
      <c r="D133">
        <v>21</v>
      </c>
      <c r="E133" t="s">
        <v>18</v>
      </c>
      <c r="F133">
        <v>70</v>
      </c>
      <c r="G133">
        <v>70</v>
      </c>
      <c r="H133">
        <v>70</v>
      </c>
      <c r="I133">
        <v>50</v>
      </c>
      <c r="J133">
        <v>70</v>
      </c>
      <c r="K133">
        <v>37</v>
      </c>
      <c r="L133" t="e">
        <f>INDEX(Signed!F$2:'Signed'!F$569,MATCH($A133,Signed!$A$2:'Signed'!$A$531,0))</f>
        <v>#N/A</v>
      </c>
      <c r="M133" t="e">
        <f>INDEX(Signed!G$2:'Signed'!G$569,MATCH($A133,Signed!$A$2:'Signed'!$A$531,0))</f>
        <v>#N/A</v>
      </c>
      <c r="N133" t="e">
        <f>INDEX(Signed!I$2:'Signed'!I$569,MATCH($A133,Signed!$A$2:'Signed'!$A$531,0))</f>
        <v>#N/A</v>
      </c>
      <c r="O133" t="e">
        <f>INDEX(TEAMIDS!B$1:'TEAMIDS'!B$569,MATCH($L133,TEAMIDS!$C$1:'TEAMIDS'!$C$531,0))</f>
        <v>#N/A</v>
      </c>
    </row>
    <row r="134" spans="1:15" x14ac:dyDescent="0.3">
      <c r="A134" t="s">
        <v>2377</v>
      </c>
      <c r="B134">
        <v>3</v>
      </c>
      <c r="C134" t="s">
        <v>1527</v>
      </c>
      <c r="D134">
        <v>10</v>
      </c>
      <c r="E134" t="s">
        <v>11</v>
      </c>
      <c r="F134">
        <v>70</v>
      </c>
      <c r="G134">
        <v>70</v>
      </c>
      <c r="H134">
        <v>57</v>
      </c>
      <c r="I134">
        <v>80</v>
      </c>
      <c r="J134">
        <v>60</v>
      </c>
      <c r="K134">
        <v>31</v>
      </c>
      <c r="L134" t="e">
        <f>INDEX(Signed!F$2:'Signed'!F$569,MATCH($A134,Signed!$A$2:'Signed'!$A$531,0))</f>
        <v>#N/A</v>
      </c>
      <c r="M134" t="e">
        <f>INDEX(Signed!G$2:'Signed'!G$569,MATCH($A134,Signed!$A$2:'Signed'!$A$531,0))</f>
        <v>#N/A</v>
      </c>
      <c r="N134" t="e">
        <f>INDEX(Signed!I$2:'Signed'!I$569,MATCH($A134,Signed!$A$2:'Signed'!$A$531,0))</f>
        <v>#N/A</v>
      </c>
      <c r="O134" t="e">
        <f>INDEX(TEAMIDS!B$1:'TEAMIDS'!B$569,MATCH($L134,TEAMIDS!$C$1:'TEAMIDS'!$C$531,0))</f>
        <v>#N/A</v>
      </c>
    </row>
    <row r="135" spans="1:15" x14ac:dyDescent="0.3">
      <c r="A135" t="s">
        <v>2378</v>
      </c>
      <c r="B135">
        <v>0</v>
      </c>
      <c r="C135" t="s">
        <v>1527</v>
      </c>
      <c r="D135">
        <v>32</v>
      </c>
      <c r="E135" t="s">
        <v>18</v>
      </c>
      <c r="F135">
        <v>70</v>
      </c>
      <c r="G135">
        <v>70</v>
      </c>
      <c r="H135">
        <v>70</v>
      </c>
      <c r="I135">
        <v>50</v>
      </c>
      <c r="J135">
        <v>70</v>
      </c>
      <c r="K135">
        <v>36</v>
      </c>
      <c r="L135" t="e">
        <f>INDEX(Signed!F$2:'Signed'!F$569,MATCH($A135,Signed!$A$2:'Signed'!$A$531,0))</f>
        <v>#N/A</v>
      </c>
      <c r="M135" t="e">
        <f>INDEX(Signed!G$2:'Signed'!G$569,MATCH($A135,Signed!$A$2:'Signed'!$A$531,0))</f>
        <v>#N/A</v>
      </c>
      <c r="N135" t="e">
        <f>INDEX(Signed!I$2:'Signed'!I$569,MATCH($A135,Signed!$A$2:'Signed'!$A$531,0))</f>
        <v>#N/A</v>
      </c>
      <c r="O135" t="e">
        <f>INDEX(TEAMIDS!B$1:'TEAMIDS'!B$569,MATCH($L135,TEAMIDS!$C$1:'TEAMIDS'!$C$531,0))</f>
        <v>#N/A</v>
      </c>
    </row>
    <row r="136" spans="1:15" x14ac:dyDescent="0.3">
      <c r="A136" t="s">
        <v>2379</v>
      </c>
      <c r="B136">
        <v>1</v>
      </c>
      <c r="C136" t="s">
        <v>1527</v>
      </c>
      <c r="D136">
        <v>4</v>
      </c>
      <c r="E136" t="s">
        <v>9</v>
      </c>
      <c r="F136">
        <v>70</v>
      </c>
      <c r="G136">
        <v>70</v>
      </c>
      <c r="H136">
        <v>70</v>
      </c>
      <c r="I136">
        <v>50</v>
      </c>
      <c r="J136">
        <v>70</v>
      </c>
      <c r="K136">
        <v>31</v>
      </c>
      <c r="L136" t="e">
        <f>INDEX(Signed!F$2:'Signed'!F$569,MATCH($A136,Signed!$A$2:'Signed'!$A$531,0))</f>
        <v>#N/A</v>
      </c>
      <c r="M136" t="e">
        <f>INDEX(Signed!G$2:'Signed'!G$569,MATCH($A136,Signed!$A$2:'Signed'!$A$531,0))</f>
        <v>#N/A</v>
      </c>
      <c r="N136" t="e">
        <f>INDEX(Signed!I$2:'Signed'!I$569,MATCH($A136,Signed!$A$2:'Signed'!$A$531,0))</f>
        <v>#N/A</v>
      </c>
      <c r="O136" t="e">
        <f>INDEX(TEAMIDS!B$1:'TEAMIDS'!B$569,MATCH($L136,TEAMIDS!$C$1:'TEAMIDS'!$C$531,0))</f>
        <v>#N/A</v>
      </c>
    </row>
    <row r="137" spans="1:15" x14ac:dyDescent="0.3">
      <c r="A137" t="s">
        <v>2380</v>
      </c>
      <c r="B137">
        <v>0</v>
      </c>
      <c r="C137" t="s">
        <v>1527</v>
      </c>
      <c r="D137">
        <v>3</v>
      </c>
      <c r="E137" t="s">
        <v>40</v>
      </c>
      <c r="F137">
        <v>70</v>
      </c>
      <c r="G137">
        <v>70</v>
      </c>
      <c r="H137">
        <v>70</v>
      </c>
      <c r="I137">
        <v>50</v>
      </c>
      <c r="J137">
        <v>70</v>
      </c>
      <c r="K137">
        <v>31</v>
      </c>
      <c r="L137" t="e">
        <f>INDEX(Signed!F$2:'Signed'!F$569,MATCH($A137,Signed!$A$2:'Signed'!$A$531,0))</f>
        <v>#N/A</v>
      </c>
      <c r="M137" t="e">
        <f>INDEX(Signed!G$2:'Signed'!G$569,MATCH($A137,Signed!$A$2:'Signed'!$A$531,0))</f>
        <v>#N/A</v>
      </c>
      <c r="N137" t="e">
        <f>INDEX(Signed!I$2:'Signed'!I$569,MATCH($A137,Signed!$A$2:'Signed'!$A$531,0))</f>
        <v>#N/A</v>
      </c>
      <c r="O137" t="e">
        <f>INDEX(TEAMIDS!B$1:'TEAMIDS'!B$569,MATCH($L137,TEAMIDS!$C$1:'TEAMIDS'!$C$531,0))</f>
        <v>#N/A</v>
      </c>
    </row>
    <row r="138" spans="1:15" x14ac:dyDescent="0.3">
      <c r="A138" t="s">
        <v>2381</v>
      </c>
      <c r="B138">
        <v>3</v>
      </c>
      <c r="C138" t="s">
        <v>1527</v>
      </c>
      <c r="D138">
        <v>4</v>
      </c>
      <c r="E138" t="s">
        <v>11</v>
      </c>
      <c r="F138">
        <v>70</v>
      </c>
      <c r="G138">
        <v>70</v>
      </c>
      <c r="H138">
        <v>57</v>
      </c>
      <c r="I138">
        <v>80</v>
      </c>
      <c r="J138">
        <v>60</v>
      </c>
      <c r="K138">
        <v>36</v>
      </c>
      <c r="L138" t="e">
        <f>INDEX(Signed!F$2:'Signed'!F$569,MATCH($A138,Signed!$A$2:'Signed'!$A$531,0))</f>
        <v>#N/A</v>
      </c>
      <c r="M138" t="e">
        <f>INDEX(Signed!G$2:'Signed'!G$569,MATCH($A138,Signed!$A$2:'Signed'!$A$531,0))</f>
        <v>#N/A</v>
      </c>
      <c r="N138" t="e">
        <f>INDEX(Signed!I$2:'Signed'!I$569,MATCH($A138,Signed!$A$2:'Signed'!$A$531,0))</f>
        <v>#N/A</v>
      </c>
      <c r="O138" t="e">
        <f>INDEX(TEAMIDS!B$1:'TEAMIDS'!B$569,MATCH($L138,TEAMIDS!$C$1:'TEAMIDS'!$C$531,0))</f>
        <v>#N/A</v>
      </c>
    </row>
    <row r="139" spans="1:15" x14ac:dyDescent="0.3">
      <c r="A139" t="s">
        <v>2382</v>
      </c>
      <c r="B139">
        <v>3</v>
      </c>
      <c r="C139" t="s">
        <v>1527</v>
      </c>
      <c r="D139">
        <v>1</v>
      </c>
      <c r="E139" t="s">
        <v>23</v>
      </c>
      <c r="F139">
        <v>70</v>
      </c>
      <c r="G139">
        <v>70</v>
      </c>
      <c r="H139">
        <v>57</v>
      </c>
      <c r="I139">
        <v>80</v>
      </c>
      <c r="J139">
        <v>60</v>
      </c>
      <c r="K139">
        <v>33</v>
      </c>
      <c r="L139" t="e">
        <f>INDEX(Signed!F$2:'Signed'!F$569,MATCH($A139,Signed!$A$2:'Signed'!$A$531,0))</f>
        <v>#N/A</v>
      </c>
      <c r="M139" t="e">
        <f>INDEX(Signed!G$2:'Signed'!G$569,MATCH($A139,Signed!$A$2:'Signed'!$A$531,0))</f>
        <v>#N/A</v>
      </c>
      <c r="N139" t="e">
        <f>INDEX(Signed!I$2:'Signed'!I$569,MATCH($A139,Signed!$A$2:'Signed'!$A$531,0))</f>
        <v>#N/A</v>
      </c>
      <c r="O139" t="e">
        <f>INDEX(TEAMIDS!B$1:'TEAMIDS'!B$569,MATCH($L139,TEAMIDS!$C$1:'TEAMIDS'!$C$531,0))</f>
        <v>#N/A</v>
      </c>
    </row>
    <row r="140" spans="1:15" x14ac:dyDescent="0.3">
      <c r="A140" t="s">
        <v>2383</v>
      </c>
      <c r="B140">
        <v>0</v>
      </c>
      <c r="C140" t="s">
        <v>1527</v>
      </c>
      <c r="D140">
        <v>12</v>
      </c>
      <c r="E140" t="s">
        <v>4</v>
      </c>
      <c r="F140">
        <v>70</v>
      </c>
      <c r="G140">
        <v>70</v>
      </c>
      <c r="H140">
        <v>70</v>
      </c>
      <c r="I140">
        <v>50</v>
      </c>
      <c r="J140">
        <v>70</v>
      </c>
      <c r="K140">
        <v>34</v>
      </c>
      <c r="L140" t="e">
        <f>INDEX(Signed!F$2:'Signed'!F$569,MATCH($A140,Signed!$A$2:'Signed'!$A$531,0))</f>
        <v>#N/A</v>
      </c>
      <c r="M140" t="e">
        <f>INDEX(Signed!G$2:'Signed'!G$569,MATCH($A140,Signed!$A$2:'Signed'!$A$531,0))</f>
        <v>#N/A</v>
      </c>
      <c r="N140" t="e">
        <f>INDEX(Signed!I$2:'Signed'!I$569,MATCH($A140,Signed!$A$2:'Signed'!$A$531,0))</f>
        <v>#N/A</v>
      </c>
      <c r="O140" t="e">
        <f>INDEX(TEAMIDS!B$1:'TEAMIDS'!B$569,MATCH($L140,TEAMIDS!$C$1:'TEAMIDS'!$C$531,0))</f>
        <v>#N/A</v>
      </c>
    </row>
    <row r="141" spans="1:15" x14ac:dyDescent="0.3">
      <c r="A141" t="s">
        <v>562</v>
      </c>
      <c r="B141">
        <v>3</v>
      </c>
      <c r="C141" t="s">
        <v>1527</v>
      </c>
      <c r="D141">
        <v>0</v>
      </c>
      <c r="E141" t="s">
        <v>23</v>
      </c>
      <c r="F141">
        <v>70</v>
      </c>
      <c r="G141">
        <v>70</v>
      </c>
      <c r="H141">
        <v>57</v>
      </c>
      <c r="I141">
        <v>80</v>
      </c>
      <c r="J141">
        <v>60</v>
      </c>
      <c r="K141">
        <v>31</v>
      </c>
      <c r="L141" t="e">
        <f>INDEX(Signed!F$2:'Signed'!F$569,MATCH($A141,Signed!$A$2:'Signed'!$A$531,0))</f>
        <v>#N/A</v>
      </c>
      <c r="M141" t="e">
        <f>INDEX(Signed!G$2:'Signed'!G$569,MATCH($A141,Signed!$A$2:'Signed'!$A$531,0))</f>
        <v>#N/A</v>
      </c>
      <c r="N141" t="e">
        <f>INDEX(Signed!I$2:'Signed'!I$569,MATCH($A141,Signed!$A$2:'Signed'!$A$531,0))</f>
        <v>#N/A</v>
      </c>
      <c r="O141" t="e">
        <f>INDEX(TEAMIDS!B$1:'TEAMIDS'!B$569,MATCH($L141,TEAMIDS!$C$1:'TEAMIDS'!$C$531,0))</f>
        <v>#N/A</v>
      </c>
    </row>
    <row r="142" spans="1:15" x14ac:dyDescent="0.3">
      <c r="A142" t="s">
        <v>2384</v>
      </c>
      <c r="B142">
        <v>3</v>
      </c>
      <c r="C142" t="s">
        <v>1527</v>
      </c>
      <c r="D142">
        <v>22</v>
      </c>
      <c r="E142" t="s">
        <v>23</v>
      </c>
      <c r="F142">
        <v>70</v>
      </c>
      <c r="G142">
        <v>70</v>
      </c>
      <c r="H142">
        <v>57</v>
      </c>
      <c r="I142">
        <v>80</v>
      </c>
      <c r="J142">
        <v>60</v>
      </c>
      <c r="K142">
        <v>35</v>
      </c>
      <c r="L142" t="e">
        <f>INDEX(Signed!F$2:'Signed'!F$569,MATCH($A142,Signed!$A$2:'Signed'!$A$531,0))</f>
        <v>#N/A</v>
      </c>
      <c r="M142" t="e">
        <f>INDEX(Signed!G$2:'Signed'!G$569,MATCH($A142,Signed!$A$2:'Signed'!$A$531,0))</f>
        <v>#N/A</v>
      </c>
      <c r="N142" t="e">
        <f>INDEX(Signed!I$2:'Signed'!I$569,MATCH($A142,Signed!$A$2:'Signed'!$A$531,0))</f>
        <v>#N/A</v>
      </c>
      <c r="O142" t="e">
        <f>INDEX(TEAMIDS!B$1:'TEAMIDS'!B$569,MATCH($L142,TEAMIDS!$C$1:'TEAMIDS'!$C$531,0))</f>
        <v>#N/A</v>
      </c>
    </row>
    <row r="143" spans="1:15" x14ac:dyDescent="0.3">
      <c r="A143" t="s">
        <v>2385</v>
      </c>
      <c r="B143">
        <v>0</v>
      </c>
      <c r="C143" t="s">
        <v>1527</v>
      </c>
      <c r="D143">
        <v>5</v>
      </c>
      <c r="E143" t="s">
        <v>18</v>
      </c>
      <c r="F143">
        <v>70</v>
      </c>
      <c r="G143">
        <v>70</v>
      </c>
      <c r="H143">
        <v>70</v>
      </c>
      <c r="I143">
        <v>50</v>
      </c>
      <c r="J143">
        <v>70</v>
      </c>
      <c r="K143">
        <v>29</v>
      </c>
      <c r="L143" t="e">
        <f>INDEX(Signed!F$2:'Signed'!F$569,MATCH($A143,Signed!$A$2:'Signed'!$A$531,0))</f>
        <v>#N/A</v>
      </c>
      <c r="M143" t="e">
        <f>INDEX(Signed!G$2:'Signed'!G$569,MATCH($A143,Signed!$A$2:'Signed'!$A$531,0))</f>
        <v>#N/A</v>
      </c>
      <c r="N143" t="e">
        <f>INDEX(Signed!I$2:'Signed'!I$569,MATCH($A143,Signed!$A$2:'Signed'!$A$531,0))</f>
        <v>#N/A</v>
      </c>
      <c r="O143" t="e">
        <f>INDEX(TEAMIDS!B$1:'TEAMIDS'!B$569,MATCH($L143,TEAMIDS!$C$1:'TEAMIDS'!$C$531,0))</f>
        <v>#N/A</v>
      </c>
    </row>
    <row r="144" spans="1:15" x14ac:dyDescent="0.3">
      <c r="A144" t="s">
        <v>2386</v>
      </c>
      <c r="B144">
        <v>3</v>
      </c>
      <c r="C144" t="s">
        <v>1527</v>
      </c>
      <c r="D144">
        <v>21</v>
      </c>
      <c r="E144" t="s">
        <v>23</v>
      </c>
      <c r="F144">
        <v>69</v>
      </c>
      <c r="G144">
        <v>69</v>
      </c>
      <c r="H144">
        <v>57</v>
      </c>
      <c r="I144">
        <v>79</v>
      </c>
      <c r="J144">
        <v>59</v>
      </c>
      <c r="K144">
        <v>37</v>
      </c>
      <c r="L144" t="e">
        <f>INDEX(Signed!F$2:'Signed'!F$569,MATCH($A144,Signed!$A$2:'Signed'!$A$531,0))</f>
        <v>#N/A</v>
      </c>
      <c r="M144" t="e">
        <f>INDEX(Signed!G$2:'Signed'!G$569,MATCH($A144,Signed!$A$2:'Signed'!$A$531,0))</f>
        <v>#N/A</v>
      </c>
      <c r="N144" t="e">
        <f>INDEX(Signed!I$2:'Signed'!I$569,MATCH($A144,Signed!$A$2:'Signed'!$A$531,0))</f>
        <v>#N/A</v>
      </c>
      <c r="O144" t="e">
        <f>INDEX(TEAMIDS!B$1:'TEAMIDS'!B$569,MATCH($L144,TEAMIDS!$C$1:'TEAMIDS'!$C$531,0))</f>
        <v>#N/A</v>
      </c>
    </row>
    <row r="145" spans="1:15" x14ac:dyDescent="0.3">
      <c r="A145" t="s">
        <v>2387</v>
      </c>
      <c r="B145">
        <v>2</v>
      </c>
      <c r="C145" t="s">
        <v>1527</v>
      </c>
      <c r="D145">
        <v>13</v>
      </c>
      <c r="E145" t="s">
        <v>7</v>
      </c>
      <c r="F145">
        <v>69</v>
      </c>
      <c r="G145">
        <v>69</v>
      </c>
      <c r="H145">
        <v>64</v>
      </c>
      <c r="I145">
        <v>64</v>
      </c>
      <c r="J145">
        <v>64</v>
      </c>
      <c r="K145">
        <v>29</v>
      </c>
      <c r="L145" t="e">
        <f>INDEX(Signed!F$2:'Signed'!F$569,MATCH($A145,Signed!$A$2:'Signed'!$A$531,0))</f>
        <v>#N/A</v>
      </c>
      <c r="M145" t="e">
        <f>INDEX(Signed!G$2:'Signed'!G$569,MATCH($A145,Signed!$A$2:'Signed'!$A$531,0))</f>
        <v>#N/A</v>
      </c>
      <c r="N145" t="e">
        <f>INDEX(Signed!I$2:'Signed'!I$569,MATCH($A145,Signed!$A$2:'Signed'!$A$531,0))</f>
        <v>#N/A</v>
      </c>
      <c r="O145" t="e">
        <f>INDEX(TEAMIDS!B$1:'TEAMIDS'!B$569,MATCH($L145,TEAMIDS!$C$1:'TEAMIDS'!$C$531,0))</f>
        <v>#N/A</v>
      </c>
    </row>
    <row r="146" spans="1:15" x14ac:dyDescent="0.3">
      <c r="A146" t="s">
        <v>2388</v>
      </c>
      <c r="B146">
        <v>3</v>
      </c>
      <c r="C146" t="s">
        <v>1527</v>
      </c>
      <c r="D146">
        <v>20</v>
      </c>
      <c r="E146" t="s">
        <v>23</v>
      </c>
      <c r="F146">
        <v>69</v>
      </c>
      <c r="G146">
        <v>69</v>
      </c>
      <c r="H146">
        <v>57</v>
      </c>
      <c r="I146">
        <v>79</v>
      </c>
      <c r="J146">
        <v>59</v>
      </c>
      <c r="K146">
        <v>35</v>
      </c>
      <c r="L146" t="e">
        <f>INDEX(Signed!F$2:'Signed'!F$569,MATCH($A146,Signed!$A$2:'Signed'!$A$531,0))</f>
        <v>#N/A</v>
      </c>
      <c r="M146" t="e">
        <f>INDEX(Signed!G$2:'Signed'!G$569,MATCH($A146,Signed!$A$2:'Signed'!$A$531,0))</f>
        <v>#N/A</v>
      </c>
      <c r="N146" t="e">
        <f>INDEX(Signed!I$2:'Signed'!I$569,MATCH($A146,Signed!$A$2:'Signed'!$A$531,0))</f>
        <v>#N/A</v>
      </c>
      <c r="O146" t="e">
        <f>INDEX(TEAMIDS!B$1:'TEAMIDS'!B$569,MATCH($L146,TEAMIDS!$C$1:'TEAMIDS'!$C$531,0))</f>
        <v>#N/A</v>
      </c>
    </row>
    <row r="147" spans="1:15" x14ac:dyDescent="0.3">
      <c r="A147" t="s">
        <v>2389</v>
      </c>
      <c r="B147">
        <v>3</v>
      </c>
      <c r="C147" t="s">
        <v>1527</v>
      </c>
      <c r="D147">
        <v>8</v>
      </c>
      <c r="E147" t="s">
        <v>23</v>
      </c>
      <c r="F147">
        <v>69</v>
      </c>
      <c r="G147">
        <v>69</v>
      </c>
      <c r="H147">
        <v>57</v>
      </c>
      <c r="I147">
        <v>79</v>
      </c>
      <c r="J147">
        <v>59</v>
      </c>
      <c r="K147">
        <v>32</v>
      </c>
      <c r="L147" t="e">
        <f>INDEX(Signed!F$2:'Signed'!F$569,MATCH($A147,Signed!$A$2:'Signed'!$A$531,0))</f>
        <v>#N/A</v>
      </c>
      <c r="M147" t="e">
        <f>INDEX(Signed!G$2:'Signed'!G$569,MATCH($A147,Signed!$A$2:'Signed'!$A$531,0))</f>
        <v>#N/A</v>
      </c>
      <c r="N147" t="e">
        <f>INDEX(Signed!I$2:'Signed'!I$569,MATCH($A147,Signed!$A$2:'Signed'!$A$531,0))</f>
        <v>#N/A</v>
      </c>
      <c r="O147" t="e">
        <f>INDEX(TEAMIDS!B$1:'TEAMIDS'!B$569,MATCH($L147,TEAMIDS!$C$1:'TEAMIDS'!$C$531,0))</f>
        <v>#N/A</v>
      </c>
    </row>
    <row r="148" spans="1:15" x14ac:dyDescent="0.3">
      <c r="A148" t="s">
        <v>2390</v>
      </c>
      <c r="B148">
        <v>3</v>
      </c>
      <c r="C148" t="s">
        <v>1527</v>
      </c>
      <c r="D148">
        <v>13</v>
      </c>
      <c r="E148" t="s">
        <v>11</v>
      </c>
      <c r="F148">
        <v>69</v>
      </c>
      <c r="G148">
        <v>69</v>
      </c>
      <c r="H148">
        <v>57</v>
      </c>
      <c r="I148">
        <v>79</v>
      </c>
      <c r="J148">
        <v>59</v>
      </c>
      <c r="K148">
        <v>30</v>
      </c>
      <c r="L148" t="e">
        <f>INDEX(Signed!F$2:'Signed'!F$569,MATCH($A148,Signed!$A$2:'Signed'!$A$531,0))</f>
        <v>#N/A</v>
      </c>
      <c r="M148" t="e">
        <f>INDEX(Signed!G$2:'Signed'!G$569,MATCH($A148,Signed!$A$2:'Signed'!$A$531,0))</f>
        <v>#N/A</v>
      </c>
      <c r="N148" t="e">
        <f>INDEX(Signed!I$2:'Signed'!I$569,MATCH($A148,Signed!$A$2:'Signed'!$A$531,0))</f>
        <v>#N/A</v>
      </c>
      <c r="O148" t="e">
        <f>INDEX(TEAMIDS!B$1:'TEAMIDS'!B$569,MATCH($L148,TEAMIDS!$C$1:'TEAMIDS'!$C$531,0))</f>
        <v>#N/A</v>
      </c>
    </row>
    <row r="149" spans="1:15" x14ac:dyDescent="0.3">
      <c r="A149" t="s">
        <v>601</v>
      </c>
      <c r="B149">
        <v>3</v>
      </c>
      <c r="C149" t="s">
        <v>1527</v>
      </c>
      <c r="D149">
        <v>21</v>
      </c>
      <c r="E149" t="s">
        <v>11</v>
      </c>
      <c r="F149">
        <v>69</v>
      </c>
      <c r="G149">
        <v>69</v>
      </c>
      <c r="H149">
        <v>57</v>
      </c>
      <c r="I149">
        <v>79</v>
      </c>
      <c r="J149">
        <v>59</v>
      </c>
      <c r="K149">
        <v>36</v>
      </c>
      <c r="L149" t="e">
        <f>INDEX(Signed!F$2:'Signed'!F$569,MATCH($A149,Signed!$A$2:'Signed'!$A$531,0))</f>
        <v>#N/A</v>
      </c>
      <c r="M149" t="e">
        <f>INDEX(Signed!G$2:'Signed'!G$569,MATCH($A149,Signed!$A$2:'Signed'!$A$531,0))</f>
        <v>#N/A</v>
      </c>
      <c r="N149" t="e">
        <f>INDEX(Signed!I$2:'Signed'!I$569,MATCH($A149,Signed!$A$2:'Signed'!$A$531,0))</f>
        <v>#N/A</v>
      </c>
      <c r="O149" t="e">
        <f>INDEX(TEAMIDS!B$1:'TEAMIDS'!B$569,MATCH($L149,TEAMIDS!$C$1:'TEAMIDS'!$C$531,0))</f>
        <v>#N/A</v>
      </c>
    </row>
    <row r="150" spans="1:15" x14ac:dyDescent="0.3">
      <c r="A150" t="s">
        <v>2391</v>
      </c>
      <c r="B150">
        <v>4</v>
      </c>
      <c r="C150" t="s">
        <v>1527</v>
      </c>
      <c r="D150">
        <v>40</v>
      </c>
      <c r="E150" t="s">
        <v>20</v>
      </c>
      <c r="F150">
        <v>69</v>
      </c>
      <c r="G150">
        <v>69</v>
      </c>
      <c r="H150">
        <v>54</v>
      </c>
      <c r="I150">
        <v>84</v>
      </c>
      <c r="J150">
        <v>57</v>
      </c>
      <c r="K150">
        <v>36</v>
      </c>
      <c r="L150" t="e">
        <f>INDEX(Signed!F$2:'Signed'!F$569,MATCH($A150,Signed!$A$2:'Signed'!$A$531,0))</f>
        <v>#N/A</v>
      </c>
      <c r="M150" t="e">
        <f>INDEX(Signed!G$2:'Signed'!G$569,MATCH($A150,Signed!$A$2:'Signed'!$A$531,0))</f>
        <v>#N/A</v>
      </c>
      <c r="N150" t="e">
        <f>INDEX(Signed!I$2:'Signed'!I$569,MATCH($A150,Signed!$A$2:'Signed'!$A$531,0))</f>
        <v>#N/A</v>
      </c>
      <c r="O150" t="e">
        <f>INDEX(TEAMIDS!B$1:'TEAMIDS'!B$569,MATCH($L150,TEAMIDS!$C$1:'TEAMIDS'!$C$531,0))</f>
        <v>#N/A</v>
      </c>
    </row>
    <row r="151" spans="1:15" x14ac:dyDescent="0.3">
      <c r="A151" t="s">
        <v>2392</v>
      </c>
      <c r="B151">
        <v>0</v>
      </c>
      <c r="C151" t="s">
        <v>1527</v>
      </c>
      <c r="D151">
        <v>3</v>
      </c>
      <c r="E151" t="s">
        <v>4</v>
      </c>
      <c r="F151">
        <v>69</v>
      </c>
      <c r="G151">
        <v>69</v>
      </c>
      <c r="H151">
        <v>69</v>
      </c>
      <c r="I151">
        <v>49</v>
      </c>
      <c r="J151">
        <v>69</v>
      </c>
      <c r="K151">
        <v>30</v>
      </c>
      <c r="L151" t="e">
        <f>INDEX(Signed!F$2:'Signed'!F$569,MATCH($A151,Signed!$A$2:'Signed'!$A$531,0))</f>
        <v>#N/A</v>
      </c>
      <c r="M151" t="e">
        <f>INDEX(Signed!G$2:'Signed'!G$569,MATCH($A151,Signed!$A$2:'Signed'!$A$531,0))</f>
        <v>#N/A</v>
      </c>
      <c r="N151" t="e">
        <f>INDEX(Signed!I$2:'Signed'!I$569,MATCH($A151,Signed!$A$2:'Signed'!$A$531,0))</f>
        <v>#N/A</v>
      </c>
      <c r="O151" t="e">
        <f>INDEX(TEAMIDS!B$1:'TEAMIDS'!B$569,MATCH($L151,TEAMIDS!$C$1:'TEAMIDS'!$C$531,0))</f>
        <v>#N/A</v>
      </c>
    </row>
    <row r="152" spans="1:15" x14ac:dyDescent="0.3">
      <c r="A152" t="s">
        <v>2393</v>
      </c>
      <c r="B152">
        <v>2</v>
      </c>
      <c r="C152" t="s">
        <v>1527</v>
      </c>
      <c r="D152">
        <v>16</v>
      </c>
      <c r="E152" t="s">
        <v>13</v>
      </c>
      <c r="F152">
        <v>69</v>
      </c>
      <c r="G152">
        <v>69</v>
      </c>
      <c r="H152">
        <v>64</v>
      </c>
      <c r="I152">
        <v>64</v>
      </c>
      <c r="J152">
        <v>64</v>
      </c>
      <c r="K152">
        <v>29</v>
      </c>
      <c r="L152" t="e">
        <f>INDEX(Signed!F$2:'Signed'!F$569,MATCH($A152,Signed!$A$2:'Signed'!$A$531,0))</f>
        <v>#N/A</v>
      </c>
      <c r="M152" t="e">
        <f>INDEX(Signed!G$2:'Signed'!G$569,MATCH($A152,Signed!$A$2:'Signed'!$A$531,0))</f>
        <v>#N/A</v>
      </c>
      <c r="N152" t="e">
        <f>INDEX(Signed!I$2:'Signed'!I$569,MATCH($A152,Signed!$A$2:'Signed'!$A$531,0))</f>
        <v>#N/A</v>
      </c>
      <c r="O152" t="e">
        <f>INDEX(TEAMIDS!B$1:'TEAMIDS'!B$569,MATCH($L152,TEAMIDS!$C$1:'TEAMIDS'!$C$531,0))</f>
        <v>#N/A</v>
      </c>
    </row>
    <row r="153" spans="1:15" x14ac:dyDescent="0.3">
      <c r="A153" t="s">
        <v>621</v>
      </c>
      <c r="B153">
        <v>4</v>
      </c>
      <c r="C153" t="s">
        <v>1527</v>
      </c>
      <c r="D153">
        <v>44</v>
      </c>
      <c r="E153" t="s">
        <v>20</v>
      </c>
      <c r="F153">
        <v>69</v>
      </c>
      <c r="G153">
        <v>69</v>
      </c>
      <c r="H153">
        <v>54</v>
      </c>
      <c r="I153">
        <v>84</v>
      </c>
      <c r="J153">
        <v>57</v>
      </c>
      <c r="K153">
        <v>30</v>
      </c>
      <c r="L153" t="e">
        <f>INDEX(Signed!F$2:'Signed'!F$569,MATCH($A153,Signed!$A$2:'Signed'!$A$531,0))</f>
        <v>#N/A</v>
      </c>
      <c r="M153" t="e">
        <f>INDEX(Signed!G$2:'Signed'!G$569,MATCH($A153,Signed!$A$2:'Signed'!$A$531,0))</f>
        <v>#N/A</v>
      </c>
      <c r="N153" t="e">
        <f>INDEX(Signed!I$2:'Signed'!I$569,MATCH($A153,Signed!$A$2:'Signed'!$A$531,0))</f>
        <v>#N/A</v>
      </c>
      <c r="O153" t="e">
        <f>INDEX(TEAMIDS!B$1:'TEAMIDS'!B$569,MATCH($L153,TEAMIDS!$C$1:'TEAMIDS'!$C$531,0))</f>
        <v>#N/A</v>
      </c>
    </row>
    <row r="154" spans="1:15" x14ac:dyDescent="0.3">
      <c r="A154" t="s">
        <v>2394</v>
      </c>
      <c r="B154">
        <v>2</v>
      </c>
      <c r="C154" t="s">
        <v>1527</v>
      </c>
      <c r="D154">
        <v>3</v>
      </c>
      <c r="E154" t="s">
        <v>7</v>
      </c>
      <c r="F154">
        <v>69</v>
      </c>
      <c r="G154">
        <v>69</v>
      </c>
      <c r="H154">
        <v>64</v>
      </c>
      <c r="I154">
        <v>64</v>
      </c>
      <c r="J154">
        <v>64</v>
      </c>
      <c r="K154">
        <v>29</v>
      </c>
      <c r="L154" t="e">
        <f>INDEX(Signed!F$2:'Signed'!F$569,MATCH($A154,Signed!$A$2:'Signed'!$A$531,0))</f>
        <v>#N/A</v>
      </c>
      <c r="M154" t="e">
        <f>INDEX(Signed!G$2:'Signed'!G$569,MATCH($A154,Signed!$A$2:'Signed'!$A$531,0))</f>
        <v>#N/A</v>
      </c>
      <c r="N154" t="e">
        <f>INDEX(Signed!I$2:'Signed'!I$569,MATCH($A154,Signed!$A$2:'Signed'!$A$531,0))</f>
        <v>#N/A</v>
      </c>
      <c r="O154" t="e">
        <f>INDEX(TEAMIDS!B$1:'TEAMIDS'!B$569,MATCH($L154,TEAMIDS!$C$1:'TEAMIDS'!$C$531,0))</f>
        <v>#N/A</v>
      </c>
    </row>
    <row r="155" spans="1:15" x14ac:dyDescent="0.3">
      <c r="A155" t="s">
        <v>2395</v>
      </c>
      <c r="B155">
        <v>0</v>
      </c>
      <c r="C155" t="s">
        <v>1527</v>
      </c>
      <c r="D155">
        <v>20</v>
      </c>
      <c r="E155" t="s">
        <v>149</v>
      </c>
      <c r="F155">
        <v>69</v>
      </c>
      <c r="G155">
        <v>69</v>
      </c>
      <c r="H155">
        <v>69</v>
      </c>
      <c r="I155">
        <v>49</v>
      </c>
      <c r="J155">
        <v>69</v>
      </c>
      <c r="K155">
        <v>34</v>
      </c>
      <c r="L155" t="e">
        <f>INDEX(Signed!F$2:'Signed'!F$569,MATCH($A155,Signed!$A$2:'Signed'!$A$531,0))</f>
        <v>#N/A</v>
      </c>
      <c r="M155" t="e">
        <f>INDEX(Signed!G$2:'Signed'!G$569,MATCH($A155,Signed!$A$2:'Signed'!$A$531,0))</f>
        <v>#N/A</v>
      </c>
      <c r="N155" t="e">
        <f>INDEX(Signed!I$2:'Signed'!I$569,MATCH($A155,Signed!$A$2:'Signed'!$A$531,0))</f>
        <v>#N/A</v>
      </c>
      <c r="O155" t="e">
        <f>INDEX(TEAMIDS!B$1:'TEAMIDS'!B$569,MATCH($L155,TEAMIDS!$C$1:'TEAMIDS'!$C$531,0))</f>
        <v>#N/A</v>
      </c>
    </row>
    <row r="156" spans="1:15" x14ac:dyDescent="0.3">
      <c r="A156" t="s">
        <v>615</v>
      </c>
      <c r="B156">
        <v>0</v>
      </c>
      <c r="C156" t="s">
        <v>1527</v>
      </c>
      <c r="D156">
        <v>4</v>
      </c>
      <c r="E156" t="s">
        <v>9</v>
      </c>
      <c r="F156">
        <v>69</v>
      </c>
      <c r="G156">
        <v>69</v>
      </c>
      <c r="H156">
        <v>69</v>
      </c>
      <c r="I156">
        <v>49</v>
      </c>
      <c r="J156">
        <v>69</v>
      </c>
      <c r="K156">
        <v>29</v>
      </c>
      <c r="L156" t="e">
        <f>INDEX(Signed!F$2:'Signed'!F$569,MATCH($A156,Signed!$A$2:'Signed'!$A$531,0))</f>
        <v>#N/A</v>
      </c>
      <c r="M156" t="e">
        <f>INDEX(Signed!G$2:'Signed'!G$569,MATCH($A156,Signed!$A$2:'Signed'!$A$531,0))</f>
        <v>#N/A</v>
      </c>
      <c r="N156" t="e">
        <f>INDEX(Signed!I$2:'Signed'!I$569,MATCH($A156,Signed!$A$2:'Signed'!$A$531,0))</f>
        <v>#N/A</v>
      </c>
      <c r="O156" t="e">
        <f>INDEX(TEAMIDS!B$1:'TEAMIDS'!B$569,MATCH($L156,TEAMIDS!$C$1:'TEAMIDS'!$C$531,0))</f>
        <v>#N/A</v>
      </c>
    </row>
    <row r="157" spans="1:15" x14ac:dyDescent="0.3">
      <c r="A157" t="s">
        <v>599</v>
      </c>
      <c r="B157">
        <v>1</v>
      </c>
      <c r="C157" t="s">
        <v>1527</v>
      </c>
      <c r="D157">
        <v>22</v>
      </c>
      <c r="E157" t="s">
        <v>18</v>
      </c>
      <c r="F157">
        <v>69</v>
      </c>
      <c r="G157">
        <v>69</v>
      </c>
      <c r="H157">
        <v>69</v>
      </c>
      <c r="I157">
        <v>49</v>
      </c>
      <c r="J157">
        <v>69</v>
      </c>
      <c r="K157">
        <v>23</v>
      </c>
      <c r="L157" t="e">
        <f>INDEX(Signed!F$2:'Signed'!F$569,MATCH($A157,Signed!$A$2:'Signed'!$A$531,0))</f>
        <v>#N/A</v>
      </c>
      <c r="M157" t="e">
        <f>INDEX(Signed!G$2:'Signed'!G$569,MATCH($A157,Signed!$A$2:'Signed'!$A$531,0))</f>
        <v>#N/A</v>
      </c>
      <c r="N157" t="e">
        <f>INDEX(Signed!I$2:'Signed'!I$569,MATCH($A157,Signed!$A$2:'Signed'!$A$531,0))</f>
        <v>#N/A</v>
      </c>
      <c r="O157" t="e">
        <f>INDEX(TEAMIDS!B$1:'TEAMIDS'!B$569,MATCH($L157,TEAMIDS!$C$1:'TEAMIDS'!$C$531,0))</f>
        <v>#N/A</v>
      </c>
    </row>
    <row r="158" spans="1:15" x14ac:dyDescent="0.3">
      <c r="A158" t="s">
        <v>2396</v>
      </c>
      <c r="B158">
        <v>2</v>
      </c>
      <c r="C158" t="s">
        <v>1527</v>
      </c>
      <c r="D158">
        <v>9</v>
      </c>
      <c r="E158" t="s">
        <v>13</v>
      </c>
      <c r="F158">
        <v>68</v>
      </c>
      <c r="G158">
        <v>68</v>
      </c>
      <c r="H158">
        <v>63</v>
      </c>
      <c r="I158">
        <v>64</v>
      </c>
      <c r="J158">
        <v>63</v>
      </c>
      <c r="K158">
        <v>33</v>
      </c>
      <c r="L158" t="e">
        <f>INDEX(Signed!F$2:'Signed'!F$569,MATCH($A158,Signed!$A$2:'Signed'!$A$531,0))</f>
        <v>#N/A</v>
      </c>
      <c r="M158" t="e">
        <f>INDEX(Signed!G$2:'Signed'!G$569,MATCH($A158,Signed!$A$2:'Signed'!$A$531,0))</f>
        <v>#N/A</v>
      </c>
      <c r="N158" t="e">
        <f>INDEX(Signed!I$2:'Signed'!I$569,MATCH($A158,Signed!$A$2:'Signed'!$A$531,0))</f>
        <v>#N/A</v>
      </c>
      <c r="O158" t="e">
        <f>INDEX(TEAMIDS!B$1:'TEAMIDS'!B$569,MATCH($L158,TEAMIDS!$C$1:'TEAMIDS'!$C$531,0))</f>
        <v>#N/A</v>
      </c>
    </row>
    <row r="159" spans="1:15" x14ac:dyDescent="0.3">
      <c r="A159" t="s">
        <v>2397</v>
      </c>
      <c r="B159">
        <v>2</v>
      </c>
      <c r="C159" t="s">
        <v>1527</v>
      </c>
      <c r="D159">
        <v>17</v>
      </c>
      <c r="E159" t="s">
        <v>13</v>
      </c>
      <c r="F159">
        <v>68</v>
      </c>
      <c r="G159">
        <v>68</v>
      </c>
      <c r="H159">
        <v>63</v>
      </c>
      <c r="I159">
        <v>64</v>
      </c>
      <c r="J159">
        <v>63</v>
      </c>
      <c r="K159">
        <v>29</v>
      </c>
      <c r="L159" t="e">
        <f>INDEX(Signed!F$2:'Signed'!F$569,MATCH($A159,Signed!$A$2:'Signed'!$A$531,0))</f>
        <v>#N/A</v>
      </c>
      <c r="M159" t="e">
        <f>INDEX(Signed!G$2:'Signed'!G$569,MATCH($A159,Signed!$A$2:'Signed'!$A$531,0))</f>
        <v>#N/A</v>
      </c>
      <c r="N159" t="e">
        <f>INDEX(Signed!I$2:'Signed'!I$569,MATCH($A159,Signed!$A$2:'Signed'!$A$531,0))</f>
        <v>#N/A</v>
      </c>
      <c r="O159" t="e">
        <f>INDEX(TEAMIDS!B$1:'TEAMIDS'!B$569,MATCH($L159,TEAMIDS!$C$1:'TEAMIDS'!$C$531,0))</f>
        <v>#N/A</v>
      </c>
    </row>
    <row r="160" spans="1:15" x14ac:dyDescent="0.3">
      <c r="A160" t="s">
        <v>2398</v>
      </c>
      <c r="B160">
        <v>0</v>
      </c>
      <c r="C160" t="s">
        <v>1527</v>
      </c>
      <c r="D160">
        <v>12</v>
      </c>
      <c r="E160" t="s">
        <v>40</v>
      </c>
      <c r="F160">
        <v>68</v>
      </c>
      <c r="G160">
        <v>68</v>
      </c>
      <c r="H160">
        <v>68</v>
      </c>
      <c r="I160">
        <v>49</v>
      </c>
      <c r="J160">
        <v>68</v>
      </c>
      <c r="K160">
        <v>37</v>
      </c>
      <c r="L160" t="e">
        <f>INDEX(Signed!F$2:'Signed'!F$569,MATCH($A160,Signed!$A$2:'Signed'!$A$531,0))</f>
        <v>#N/A</v>
      </c>
      <c r="M160" t="e">
        <f>INDEX(Signed!G$2:'Signed'!G$569,MATCH($A160,Signed!$A$2:'Signed'!$A$531,0))</f>
        <v>#N/A</v>
      </c>
      <c r="N160" t="e">
        <f>INDEX(Signed!I$2:'Signed'!I$569,MATCH($A160,Signed!$A$2:'Signed'!$A$531,0))</f>
        <v>#N/A</v>
      </c>
      <c r="O160" t="e">
        <f>INDEX(TEAMIDS!B$1:'TEAMIDS'!B$569,MATCH($L160,TEAMIDS!$C$1:'TEAMIDS'!$C$531,0))</f>
        <v>#N/A</v>
      </c>
    </row>
    <row r="161" spans="1:15" x14ac:dyDescent="0.3">
      <c r="A161" t="s">
        <v>2399</v>
      </c>
      <c r="B161">
        <v>2</v>
      </c>
      <c r="C161" t="s">
        <v>1527</v>
      </c>
      <c r="D161">
        <v>12</v>
      </c>
      <c r="E161" t="s">
        <v>18</v>
      </c>
      <c r="F161">
        <v>68</v>
      </c>
      <c r="G161">
        <v>68</v>
      </c>
      <c r="H161">
        <v>63</v>
      </c>
      <c r="I161">
        <v>64</v>
      </c>
      <c r="J161">
        <v>63</v>
      </c>
      <c r="K161">
        <v>34</v>
      </c>
      <c r="L161" t="e">
        <f>INDEX(Signed!F$2:'Signed'!F$569,MATCH($A161,Signed!$A$2:'Signed'!$A$531,0))</f>
        <v>#N/A</v>
      </c>
      <c r="M161" t="e">
        <f>INDEX(Signed!G$2:'Signed'!G$569,MATCH($A161,Signed!$A$2:'Signed'!$A$531,0))</f>
        <v>#N/A</v>
      </c>
      <c r="N161" t="e">
        <f>INDEX(Signed!I$2:'Signed'!I$569,MATCH($A161,Signed!$A$2:'Signed'!$A$531,0))</f>
        <v>#N/A</v>
      </c>
      <c r="O161" t="e">
        <f>INDEX(TEAMIDS!B$1:'TEAMIDS'!B$569,MATCH($L161,TEAMIDS!$C$1:'TEAMIDS'!$C$531,0))</f>
        <v>#N/A</v>
      </c>
    </row>
    <row r="162" spans="1:15" x14ac:dyDescent="0.3">
      <c r="A162" t="s">
        <v>2400</v>
      </c>
      <c r="B162">
        <v>3</v>
      </c>
      <c r="C162" t="s">
        <v>1527</v>
      </c>
      <c r="D162">
        <v>21</v>
      </c>
      <c r="E162" t="s">
        <v>13</v>
      </c>
      <c r="F162">
        <v>68</v>
      </c>
      <c r="G162">
        <v>68</v>
      </c>
      <c r="H162">
        <v>56</v>
      </c>
      <c r="I162">
        <v>79</v>
      </c>
      <c r="J162">
        <v>58</v>
      </c>
      <c r="K162">
        <v>37</v>
      </c>
      <c r="L162" t="e">
        <f>INDEX(Signed!F$2:'Signed'!F$569,MATCH($A162,Signed!$A$2:'Signed'!$A$531,0))</f>
        <v>#N/A</v>
      </c>
      <c r="M162" t="e">
        <f>INDEX(Signed!G$2:'Signed'!G$569,MATCH($A162,Signed!$A$2:'Signed'!$A$531,0))</f>
        <v>#N/A</v>
      </c>
      <c r="N162" t="e">
        <f>INDEX(Signed!I$2:'Signed'!I$569,MATCH($A162,Signed!$A$2:'Signed'!$A$531,0))</f>
        <v>#N/A</v>
      </c>
      <c r="O162" t="e">
        <f>INDEX(TEAMIDS!B$1:'TEAMIDS'!B$569,MATCH($L162,TEAMIDS!$C$1:'TEAMIDS'!$C$531,0))</f>
        <v>#N/A</v>
      </c>
    </row>
    <row r="163" spans="1:15" x14ac:dyDescent="0.3">
      <c r="A163" t="s">
        <v>2401</v>
      </c>
      <c r="B163">
        <v>1</v>
      </c>
      <c r="C163" t="s">
        <v>1527</v>
      </c>
      <c r="D163">
        <v>9</v>
      </c>
      <c r="E163" t="s">
        <v>18</v>
      </c>
      <c r="F163">
        <v>68</v>
      </c>
      <c r="G163">
        <v>68</v>
      </c>
      <c r="H163">
        <v>68</v>
      </c>
      <c r="I163">
        <v>49</v>
      </c>
      <c r="J163">
        <v>68</v>
      </c>
      <c r="K163">
        <v>37</v>
      </c>
      <c r="L163" t="e">
        <f>INDEX(Signed!F$2:'Signed'!F$569,MATCH($A163,Signed!$A$2:'Signed'!$A$531,0))</f>
        <v>#N/A</v>
      </c>
      <c r="M163" t="e">
        <f>INDEX(Signed!G$2:'Signed'!G$569,MATCH($A163,Signed!$A$2:'Signed'!$A$531,0))</f>
        <v>#N/A</v>
      </c>
      <c r="N163" t="e">
        <f>INDEX(Signed!I$2:'Signed'!I$569,MATCH($A163,Signed!$A$2:'Signed'!$A$531,0))</f>
        <v>#N/A</v>
      </c>
      <c r="O163" t="e">
        <f>INDEX(TEAMIDS!B$1:'TEAMIDS'!B$569,MATCH($L163,TEAMIDS!$C$1:'TEAMIDS'!$C$531,0))</f>
        <v>#N/A</v>
      </c>
    </row>
    <row r="164" spans="1:15" x14ac:dyDescent="0.3">
      <c r="A164" t="s">
        <v>623</v>
      </c>
      <c r="B164">
        <v>4</v>
      </c>
      <c r="C164" t="s">
        <v>1527</v>
      </c>
      <c r="D164">
        <v>4</v>
      </c>
      <c r="E164" t="s">
        <v>20</v>
      </c>
      <c r="F164">
        <v>68</v>
      </c>
      <c r="G164">
        <v>68</v>
      </c>
      <c r="H164">
        <v>54</v>
      </c>
      <c r="I164">
        <v>83</v>
      </c>
      <c r="J164">
        <v>56</v>
      </c>
      <c r="K164">
        <v>35</v>
      </c>
      <c r="L164" t="e">
        <f>INDEX(Signed!F$2:'Signed'!F$569,MATCH($A164,Signed!$A$2:'Signed'!$A$531,0))</f>
        <v>#N/A</v>
      </c>
      <c r="M164" t="e">
        <f>INDEX(Signed!G$2:'Signed'!G$569,MATCH($A164,Signed!$A$2:'Signed'!$A$531,0))</f>
        <v>#N/A</v>
      </c>
      <c r="N164" t="e">
        <f>INDEX(Signed!I$2:'Signed'!I$569,MATCH($A164,Signed!$A$2:'Signed'!$A$531,0))</f>
        <v>#N/A</v>
      </c>
      <c r="O164" t="e">
        <f>INDEX(TEAMIDS!B$1:'TEAMIDS'!B$569,MATCH($L164,TEAMIDS!$C$1:'TEAMIDS'!$C$531,0))</f>
        <v>#N/A</v>
      </c>
    </row>
    <row r="165" spans="1:15" x14ac:dyDescent="0.3">
      <c r="A165" t="s">
        <v>2402</v>
      </c>
      <c r="B165">
        <v>1</v>
      </c>
      <c r="C165" t="s">
        <v>1527</v>
      </c>
      <c r="D165">
        <v>10</v>
      </c>
      <c r="E165" t="s">
        <v>9</v>
      </c>
      <c r="F165">
        <v>68</v>
      </c>
      <c r="G165">
        <v>68</v>
      </c>
      <c r="H165">
        <v>68</v>
      </c>
      <c r="I165">
        <v>49</v>
      </c>
      <c r="J165">
        <v>68</v>
      </c>
      <c r="K165">
        <v>33</v>
      </c>
      <c r="L165" t="e">
        <f>INDEX(Signed!F$2:'Signed'!F$569,MATCH($A165,Signed!$A$2:'Signed'!$A$531,0))</f>
        <v>#N/A</v>
      </c>
      <c r="M165" t="e">
        <f>INDEX(Signed!G$2:'Signed'!G$569,MATCH($A165,Signed!$A$2:'Signed'!$A$531,0))</f>
        <v>#N/A</v>
      </c>
      <c r="N165" t="e">
        <f>INDEX(Signed!I$2:'Signed'!I$569,MATCH($A165,Signed!$A$2:'Signed'!$A$531,0))</f>
        <v>#N/A</v>
      </c>
      <c r="O165" t="e">
        <f>INDEX(TEAMIDS!B$1:'TEAMIDS'!B$569,MATCH($L165,TEAMIDS!$C$1:'TEAMIDS'!$C$531,0))</f>
        <v>#N/A</v>
      </c>
    </row>
    <row r="166" spans="1:15" x14ac:dyDescent="0.3">
      <c r="A166" t="s">
        <v>2403</v>
      </c>
      <c r="B166">
        <v>3</v>
      </c>
      <c r="C166" t="s">
        <v>1527</v>
      </c>
      <c r="D166">
        <v>32</v>
      </c>
      <c r="E166" t="s">
        <v>13</v>
      </c>
      <c r="F166">
        <v>68</v>
      </c>
      <c r="G166">
        <v>68</v>
      </c>
      <c r="H166">
        <v>56</v>
      </c>
      <c r="I166">
        <v>79</v>
      </c>
      <c r="J166">
        <v>58</v>
      </c>
      <c r="K166">
        <v>34</v>
      </c>
      <c r="L166" t="e">
        <f>INDEX(Signed!F$2:'Signed'!F$569,MATCH($A166,Signed!$A$2:'Signed'!$A$531,0))</f>
        <v>#N/A</v>
      </c>
      <c r="M166" t="e">
        <f>INDEX(Signed!G$2:'Signed'!G$569,MATCH($A166,Signed!$A$2:'Signed'!$A$531,0))</f>
        <v>#N/A</v>
      </c>
      <c r="N166" t="e">
        <f>INDEX(Signed!I$2:'Signed'!I$569,MATCH($A166,Signed!$A$2:'Signed'!$A$531,0))</f>
        <v>#N/A</v>
      </c>
      <c r="O166" t="e">
        <f>INDEX(TEAMIDS!B$1:'TEAMIDS'!B$569,MATCH($L166,TEAMIDS!$C$1:'TEAMIDS'!$C$531,0))</f>
        <v>#N/A</v>
      </c>
    </row>
    <row r="167" spans="1:15" x14ac:dyDescent="0.3">
      <c r="A167" t="s">
        <v>2404</v>
      </c>
      <c r="B167">
        <v>0</v>
      </c>
      <c r="C167" t="s">
        <v>1527</v>
      </c>
      <c r="D167">
        <v>11</v>
      </c>
      <c r="E167" t="s">
        <v>30</v>
      </c>
      <c r="F167">
        <v>68</v>
      </c>
      <c r="G167">
        <v>68</v>
      </c>
      <c r="H167">
        <v>68</v>
      </c>
      <c r="I167">
        <v>49</v>
      </c>
      <c r="J167">
        <v>68</v>
      </c>
      <c r="K167">
        <v>35</v>
      </c>
      <c r="L167" t="e">
        <f>INDEX(Signed!F$2:'Signed'!F$569,MATCH($A167,Signed!$A$2:'Signed'!$A$531,0))</f>
        <v>#N/A</v>
      </c>
      <c r="M167" t="e">
        <f>INDEX(Signed!G$2:'Signed'!G$569,MATCH($A167,Signed!$A$2:'Signed'!$A$531,0))</f>
        <v>#N/A</v>
      </c>
      <c r="N167" t="e">
        <f>INDEX(Signed!I$2:'Signed'!I$569,MATCH($A167,Signed!$A$2:'Signed'!$A$531,0))</f>
        <v>#N/A</v>
      </c>
      <c r="O167" t="e">
        <f>INDEX(TEAMIDS!B$1:'TEAMIDS'!B$569,MATCH($L167,TEAMIDS!$C$1:'TEAMIDS'!$C$531,0))</f>
        <v>#N/A</v>
      </c>
    </row>
    <row r="168" spans="1:15" x14ac:dyDescent="0.3">
      <c r="A168" t="s">
        <v>2405</v>
      </c>
      <c r="B168">
        <v>0</v>
      </c>
      <c r="C168" t="s">
        <v>1527</v>
      </c>
      <c r="D168">
        <v>11</v>
      </c>
      <c r="E168" t="s">
        <v>60</v>
      </c>
      <c r="F168">
        <v>68</v>
      </c>
      <c r="G168">
        <v>68</v>
      </c>
      <c r="H168">
        <v>68</v>
      </c>
      <c r="I168">
        <v>49</v>
      </c>
      <c r="J168">
        <v>68</v>
      </c>
      <c r="K168">
        <v>36</v>
      </c>
      <c r="L168" t="e">
        <f>INDEX(Signed!F$2:'Signed'!F$569,MATCH($A168,Signed!$A$2:'Signed'!$A$531,0))</f>
        <v>#N/A</v>
      </c>
      <c r="M168" t="e">
        <f>INDEX(Signed!G$2:'Signed'!G$569,MATCH($A168,Signed!$A$2:'Signed'!$A$531,0))</f>
        <v>#N/A</v>
      </c>
      <c r="N168" t="e">
        <f>INDEX(Signed!I$2:'Signed'!I$569,MATCH($A168,Signed!$A$2:'Signed'!$A$531,0))</f>
        <v>#N/A</v>
      </c>
      <c r="O168" t="e">
        <f>INDEX(TEAMIDS!B$1:'TEAMIDS'!B$569,MATCH($L168,TEAMIDS!$C$1:'TEAMIDS'!$C$531,0))</f>
        <v>#N/A</v>
      </c>
    </row>
    <row r="169" spans="1:15" x14ac:dyDescent="0.3">
      <c r="A169" t="s">
        <v>2406</v>
      </c>
      <c r="B169">
        <v>0</v>
      </c>
      <c r="C169" t="s">
        <v>1527</v>
      </c>
      <c r="D169">
        <v>4</v>
      </c>
      <c r="E169" t="s">
        <v>60</v>
      </c>
      <c r="F169">
        <v>68</v>
      </c>
      <c r="G169">
        <v>68</v>
      </c>
      <c r="H169">
        <v>68</v>
      </c>
      <c r="I169">
        <v>49</v>
      </c>
      <c r="J169">
        <v>68</v>
      </c>
      <c r="K169">
        <v>30</v>
      </c>
      <c r="L169" t="e">
        <f>INDEX(Signed!F$2:'Signed'!F$569,MATCH($A169,Signed!$A$2:'Signed'!$A$531,0))</f>
        <v>#N/A</v>
      </c>
      <c r="M169" t="e">
        <f>INDEX(Signed!G$2:'Signed'!G$569,MATCH($A169,Signed!$A$2:'Signed'!$A$531,0))</f>
        <v>#N/A</v>
      </c>
      <c r="N169" t="e">
        <f>INDEX(Signed!I$2:'Signed'!I$569,MATCH($A169,Signed!$A$2:'Signed'!$A$531,0))</f>
        <v>#N/A</v>
      </c>
      <c r="O169" t="e">
        <f>INDEX(TEAMIDS!B$1:'TEAMIDS'!B$569,MATCH($L169,TEAMIDS!$C$1:'TEAMIDS'!$C$531,0))</f>
        <v>#N/A</v>
      </c>
    </row>
    <row r="170" spans="1:15" x14ac:dyDescent="0.3">
      <c r="A170" t="s">
        <v>2407</v>
      </c>
      <c r="B170">
        <v>1</v>
      </c>
      <c r="C170" t="s">
        <v>1527</v>
      </c>
      <c r="D170">
        <v>15</v>
      </c>
      <c r="E170" t="s">
        <v>18</v>
      </c>
      <c r="F170">
        <v>68</v>
      </c>
      <c r="G170">
        <v>68</v>
      </c>
      <c r="H170">
        <v>68</v>
      </c>
      <c r="I170">
        <v>49</v>
      </c>
      <c r="J170">
        <v>68</v>
      </c>
      <c r="K170">
        <v>34</v>
      </c>
      <c r="L170" t="e">
        <f>INDEX(Signed!F$2:'Signed'!F$569,MATCH($A170,Signed!$A$2:'Signed'!$A$531,0))</f>
        <v>#N/A</v>
      </c>
      <c r="M170" t="e">
        <f>INDEX(Signed!G$2:'Signed'!G$569,MATCH($A170,Signed!$A$2:'Signed'!$A$531,0))</f>
        <v>#N/A</v>
      </c>
      <c r="N170" t="e">
        <f>INDEX(Signed!I$2:'Signed'!I$569,MATCH($A170,Signed!$A$2:'Signed'!$A$531,0))</f>
        <v>#N/A</v>
      </c>
      <c r="O170" t="e">
        <f>INDEX(TEAMIDS!B$1:'TEAMIDS'!B$569,MATCH($L170,TEAMIDS!$C$1:'TEAMIDS'!$C$531,0))</f>
        <v>#N/A</v>
      </c>
    </row>
    <row r="171" spans="1:15" x14ac:dyDescent="0.3">
      <c r="A171" t="s">
        <v>2408</v>
      </c>
      <c r="B171">
        <v>3</v>
      </c>
      <c r="C171" t="s">
        <v>1527</v>
      </c>
      <c r="D171">
        <v>25</v>
      </c>
      <c r="E171" t="s">
        <v>13</v>
      </c>
      <c r="F171">
        <v>68</v>
      </c>
      <c r="G171">
        <v>68</v>
      </c>
      <c r="H171">
        <v>56</v>
      </c>
      <c r="I171">
        <v>79</v>
      </c>
      <c r="J171">
        <v>58</v>
      </c>
      <c r="K171">
        <v>29</v>
      </c>
      <c r="L171" t="e">
        <f>INDEX(Signed!F$2:'Signed'!F$569,MATCH($A171,Signed!$A$2:'Signed'!$A$531,0))</f>
        <v>#N/A</v>
      </c>
      <c r="M171" t="e">
        <f>INDEX(Signed!G$2:'Signed'!G$569,MATCH($A171,Signed!$A$2:'Signed'!$A$531,0))</f>
        <v>#N/A</v>
      </c>
      <c r="N171" t="e">
        <f>INDEX(Signed!I$2:'Signed'!I$569,MATCH($A171,Signed!$A$2:'Signed'!$A$531,0))</f>
        <v>#N/A</v>
      </c>
      <c r="O171" t="e">
        <f>INDEX(TEAMIDS!B$1:'TEAMIDS'!B$569,MATCH($L171,TEAMIDS!$C$1:'TEAMIDS'!$C$531,0))</f>
        <v>#N/A</v>
      </c>
    </row>
    <row r="172" spans="1:15" x14ac:dyDescent="0.3">
      <c r="A172" t="s">
        <v>2409</v>
      </c>
      <c r="B172">
        <v>2</v>
      </c>
      <c r="C172" t="s">
        <v>1527</v>
      </c>
      <c r="D172">
        <v>34</v>
      </c>
      <c r="E172" t="s">
        <v>7</v>
      </c>
      <c r="F172">
        <v>68</v>
      </c>
      <c r="G172">
        <v>68</v>
      </c>
      <c r="H172">
        <v>63</v>
      </c>
      <c r="I172">
        <v>64</v>
      </c>
      <c r="J172">
        <v>63</v>
      </c>
      <c r="K172">
        <v>33</v>
      </c>
      <c r="L172" t="e">
        <f>INDEX(Signed!F$2:'Signed'!F$569,MATCH($A172,Signed!$A$2:'Signed'!$A$531,0))</f>
        <v>#N/A</v>
      </c>
      <c r="M172" t="e">
        <f>INDEX(Signed!G$2:'Signed'!G$569,MATCH($A172,Signed!$A$2:'Signed'!$A$531,0))</f>
        <v>#N/A</v>
      </c>
      <c r="N172" t="e">
        <f>INDEX(Signed!I$2:'Signed'!I$569,MATCH($A172,Signed!$A$2:'Signed'!$A$531,0))</f>
        <v>#N/A</v>
      </c>
      <c r="O172" t="e">
        <f>INDEX(TEAMIDS!B$1:'TEAMIDS'!B$569,MATCH($L172,TEAMIDS!$C$1:'TEAMIDS'!$C$531,0))</f>
        <v>#N/A</v>
      </c>
    </row>
    <row r="173" spans="1:15" x14ac:dyDescent="0.3">
      <c r="A173" t="s">
        <v>561</v>
      </c>
      <c r="B173">
        <v>4</v>
      </c>
      <c r="C173" t="s">
        <v>1527</v>
      </c>
      <c r="D173">
        <v>3</v>
      </c>
      <c r="E173" t="s">
        <v>20</v>
      </c>
      <c r="F173">
        <v>68</v>
      </c>
      <c r="G173">
        <v>68</v>
      </c>
      <c r="H173">
        <v>54</v>
      </c>
      <c r="I173">
        <v>83</v>
      </c>
      <c r="J173">
        <v>56</v>
      </c>
      <c r="K173">
        <v>33</v>
      </c>
      <c r="L173" t="e">
        <f>INDEX(Signed!F$2:'Signed'!F$569,MATCH($A173,Signed!$A$2:'Signed'!$A$531,0))</f>
        <v>#N/A</v>
      </c>
      <c r="M173" t="e">
        <f>INDEX(Signed!G$2:'Signed'!G$569,MATCH($A173,Signed!$A$2:'Signed'!$A$531,0))</f>
        <v>#N/A</v>
      </c>
      <c r="N173" t="e">
        <f>INDEX(Signed!I$2:'Signed'!I$569,MATCH($A173,Signed!$A$2:'Signed'!$A$531,0))</f>
        <v>#N/A</v>
      </c>
      <c r="O173" t="e">
        <f>INDEX(TEAMIDS!B$1:'TEAMIDS'!B$569,MATCH($L173,TEAMIDS!$C$1:'TEAMIDS'!$C$531,0))</f>
        <v>#N/A</v>
      </c>
    </row>
    <row r="174" spans="1:15" x14ac:dyDescent="0.3">
      <c r="A174" t="s">
        <v>2410</v>
      </c>
      <c r="B174">
        <v>0</v>
      </c>
      <c r="C174" t="s">
        <v>1527</v>
      </c>
      <c r="D174">
        <v>11</v>
      </c>
      <c r="E174" t="s">
        <v>118</v>
      </c>
      <c r="F174">
        <v>68</v>
      </c>
      <c r="G174">
        <v>68</v>
      </c>
      <c r="H174">
        <v>68</v>
      </c>
      <c r="I174">
        <v>49</v>
      </c>
      <c r="J174">
        <v>68</v>
      </c>
      <c r="K174">
        <v>30</v>
      </c>
      <c r="L174" t="e">
        <f>INDEX(Signed!F$2:'Signed'!F$569,MATCH($A174,Signed!$A$2:'Signed'!$A$531,0))</f>
        <v>#N/A</v>
      </c>
      <c r="M174" t="e">
        <f>INDEX(Signed!G$2:'Signed'!G$569,MATCH($A174,Signed!$A$2:'Signed'!$A$531,0))</f>
        <v>#N/A</v>
      </c>
      <c r="N174" t="e">
        <f>INDEX(Signed!I$2:'Signed'!I$569,MATCH($A174,Signed!$A$2:'Signed'!$A$531,0))</f>
        <v>#N/A</v>
      </c>
      <c r="O174" t="e">
        <f>INDEX(TEAMIDS!B$1:'TEAMIDS'!B$569,MATCH($L174,TEAMIDS!$C$1:'TEAMIDS'!$C$531,0))</f>
        <v>#N/A</v>
      </c>
    </row>
    <row r="175" spans="1:15" x14ac:dyDescent="0.3">
      <c r="A175" t="s">
        <v>627</v>
      </c>
      <c r="B175">
        <v>2</v>
      </c>
      <c r="C175" t="s">
        <v>1527</v>
      </c>
      <c r="D175">
        <v>9</v>
      </c>
      <c r="E175" t="s">
        <v>13</v>
      </c>
      <c r="F175">
        <v>68</v>
      </c>
      <c r="G175">
        <v>68</v>
      </c>
      <c r="H175">
        <v>63</v>
      </c>
      <c r="I175">
        <v>64</v>
      </c>
      <c r="J175">
        <v>63</v>
      </c>
      <c r="K175">
        <v>30</v>
      </c>
      <c r="L175" t="e">
        <f>INDEX(Signed!F$2:'Signed'!F$569,MATCH($A175,Signed!$A$2:'Signed'!$A$531,0))</f>
        <v>#N/A</v>
      </c>
      <c r="M175" t="e">
        <f>INDEX(Signed!G$2:'Signed'!G$569,MATCH($A175,Signed!$A$2:'Signed'!$A$531,0))</f>
        <v>#N/A</v>
      </c>
      <c r="N175" t="e">
        <f>INDEX(Signed!I$2:'Signed'!I$569,MATCH($A175,Signed!$A$2:'Signed'!$A$531,0))</f>
        <v>#N/A</v>
      </c>
      <c r="O175" t="e">
        <f>INDEX(TEAMIDS!B$1:'TEAMIDS'!B$569,MATCH($L175,TEAMIDS!$C$1:'TEAMIDS'!$C$531,0))</f>
        <v>#N/A</v>
      </c>
    </row>
    <row r="176" spans="1:15" x14ac:dyDescent="0.3">
      <c r="A176" t="s">
        <v>2411</v>
      </c>
      <c r="B176">
        <v>2</v>
      </c>
      <c r="C176" t="s">
        <v>1527</v>
      </c>
      <c r="D176">
        <v>21</v>
      </c>
      <c r="E176" t="s">
        <v>7</v>
      </c>
      <c r="F176">
        <v>68</v>
      </c>
      <c r="G176">
        <v>68</v>
      </c>
      <c r="H176">
        <v>63</v>
      </c>
      <c r="I176">
        <v>64</v>
      </c>
      <c r="J176">
        <v>63</v>
      </c>
      <c r="K176">
        <v>36</v>
      </c>
      <c r="L176" t="e">
        <f>INDEX(Signed!F$2:'Signed'!F$569,MATCH($A176,Signed!$A$2:'Signed'!$A$531,0))</f>
        <v>#N/A</v>
      </c>
      <c r="M176" t="e">
        <f>INDEX(Signed!G$2:'Signed'!G$569,MATCH($A176,Signed!$A$2:'Signed'!$A$531,0))</f>
        <v>#N/A</v>
      </c>
      <c r="N176" t="e">
        <f>INDEX(Signed!I$2:'Signed'!I$569,MATCH($A176,Signed!$A$2:'Signed'!$A$531,0))</f>
        <v>#N/A</v>
      </c>
      <c r="O176" t="e">
        <f>INDEX(TEAMIDS!B$1:'TEAMIDS'!B$569,MATCH($L176,TEAMIDS!$C$1:'TEAMIDS'!$C$531,0))</f>
        <v>#N/A</v>
      </c>
    </row>
    <row r="177" spans="1:15" x14ac:dyDescent="0.3">
      <c r="A177" t="s">
        <v>716</v>
      </c>
      <c r="B177">
        <v>0</v>
      </c>
      <c r="C177" t="s">
        <v>1527</v>
      </c>
      <c r="D177">
        <v>12</v>
      </c>
      <c r="E177" t="s">
        <v>30</v>
      </c>
      <c r="F177">
        <v>68</v>
      </c>
      <c r="G177">
        <v>68</v>
      </c>
      <c r="H177">
        <v>68</v>
      </c>
      <c r="I177">
        <v>49</v>
      </c>
      <c r="J177">
        <v>68</v>
      </c>
      <c r="K177">
        <v>31</v>
      </c>
      <c r="L177" t="e">
        <f>INDEX(Signed!F$2:'Signed'!F$569,MATCH($A177,Signed!$A$2:'Signed'!$A$531,0))</f>
        <v>#N/A</v>
      </c>
      <c r="M177" t="e">
        <f>INDEX(Signed!G$2:'Signed'!G$569,MATCH($A177,Signed!$A$2:'Signed'!$A$531,0))</f>
        <v>#N/A</v>
      </c>
      <c r="N177" t="e">
        <f>INDEX(Signed!I$2:'Signed'!I$569,MATCH($A177,Signed!$A$2:'Signed'!$A$531,0))</f>
        <v>#N/A</v>
      </c>
      <c r="O177" t="e">
        <f>INDEX(TEAMIDS!B$1:'TEAMIDS'!B$569,MATCH($L177,TEAMIDS!$C$1:'TEAMIDS'!$C$531,0))</f>
        <v>#N/A</v>
      </c>
    </row>
    <row r="178" spans="1:15" x14ac:dyDescent="0.3">
      <c r="A178" t="s">
        <v>600</v>
      </c>
      <c r="B178">
        <v>0</v>
      </c>
      <c r="C178" t="s">
        <v>1527</v>
      </c>
      <c r="D178">
        <v>2</v>
      </c>
      <c r="E178" t="s">
        <v>40</v>
      </c>
      <c r="F178">
        <v>68</v>
      </c>
      <c r="G178">
        <v>68</v>
      </c>
      <c r="H178">
        <v>68</v>
      </c>
      <c r="I178">
        <v>49</v>
      </c>
      <c r="J178">
        <v>68</v>
      </c>
      <c r="K178">
        <v>36</v>
      </c>
      <c r="L178" t="e">
        <f>INDEX(Signed!F$2:'Signed'!F$569,MATCH($A178,Signed!$A$2:'Signed'!$A$531,0))</f>
        <v>#N/A</v>
      </c>
      <c r="M178" t="e">
        <f>INDEX(Signed!G$2:'Signed'!G$569,MATCH($A178,Signed!$A$2:'Signed'!$A$531,0))</f>
        <v>#N/A</v>
      </c>
      <c r="N178" t="e">
        <f>INDEX(Signed!I$2:'Signed'!I$569,MATCH($A178,Signed!$A$2:'Signed'!$A$531,0))</f>
        <v>#N/A</v>
      </c>
      <c r="O178" t="e">
        <f>INDEX(TEAMIDS!B$1:'TEAMIDS'!B$569,MATCH($L178,TEAMIDS!$C$1:'TEAMIDS'!$C$531,0))</f>
        <v>#N/A</v>
      </c>
    </row>
    <row r="179" spans="1:15" x14ac:dyDescent="0.3">
      <c r="A179" t="s">
        <v>605</v>
      </c>
      <c r="B179">
        <v>3</v>
      </c>
      <c r="C179" t="s">
        <v>1527</v>
      </c>
      <c r="D179">
        <v>13</v>
      </c>
      <c r="E179" t="s">
        <v>11</v>
      </c>
      <c r="F179">
        <v>68</v>
      </c>
      <c r="G179">
        <v>68</v>
      </c>
      <c r="H179">
        <v>56</v>
      </c>
      <c r="I179">
        <v>79</v>
      </c>
      <c r="J179">
        <v>58</v>
      </c>
      <c r="K179">
        <v>32</v>
      </c>
      <c r="L179" t="e">
        <f>INDEX(Signed!F$2:'Signed'!F$569,MATCH($A179,Signed!$A$2:'Signed'!$A$531,0))</f>
        <v>#N/A</v>
      </c>
      <c r="M179" t="e">
        <f>INDEX(Signed!G$2:'Signed'!G$569,MATCH($A179,Signed!$A$2:'Signed'!$A$531,0))</f>
        <v>#N/A</v>
      </c>
      <c r="N179" t="e">
        <f>INDEX(Signed!I$2:'Signed'!I$569,MATCH($A179,Signed!$A$2:'Signed'!$A$531,0))</f>
        <v>#N/A</v>
      </c>
      <c r="O179" t="e">
        <f>INDEX(TEAMIDS!B$1:'TEAMIDS'!B$569,MATCH($L179,TEAMIDS!$C$1:'TEAMIDS'!$C$531,0))</f>
        <v>#N/A</v>
      </c>
    </row>
    <row r="180" spans="1:15" x14ac:dyDescent="0.3">
      <c r="A180" t="s">
        <v>2412</v>
      </c>
      <c r="B180">
        <v>2</v>
      </c>
      <c r="C180" t="s">
        <v>1527</v>
      </c>
      <c r="D180">
        <v>20</v>
      </c>
      <c r="E180" t="s">
        <v>13</v>
      </c>
      <c r="F180">
        <v>68</v>
      </c>
      <c r="G180">
        <v>68</v>
      </c>
      <c r="H180">
        <v>63</v>
      </c>
      <c r="I180">
        <v>64</v>
      </c>
      <c r="J180">
        <v>63</v>
      </c>
      <c r="K180">
        <v>33</v>
      </c>
      <c r="L180" t="e">
        <f>INDEX(Signed!F$2:'Signed'!F$569,MATCH($A180,Signed!$A$2:'Signed'!$A$531,0))</f>
        <v>#N/A</v>
      </c>
      <c r="M180" t="e">
        <f>INDEX(Signed!G$2:'Signed'!G$569,MATCH($A180,Signed!$A$2:'Signed'!$A$531,0))</f>
        <v>#N/A</v>
      </c>
      <c r="N180" t="e">
        <f>INDEX(Signed!I$2:'Signed'!I$569,MATCH($A180,Signed!$A$2:'Signed'!$A$531,0))</f>
        <v>#N/A</v>
      </c>
      <c r="O180" t="e">
        <f>INDEX(TEAMIDS!B$1:'TEAMIDS'!B$569,MATCH($L180,TEAMIDS!$C$1:'TEAMIDS'!$C$531,0))</f>
        <v>#N/A</v>
      </c>
    </row>
    <row r="181" spans="1:15" x14ac:dyDescent="0.3">
      <c r="A181" t="s">
        <v>2413</v>
      </c>
      <c r="B181">
        <v>1</v>
      </c>
      <c r="C181" t="s">
        <v>1527</v>
      </c>
      <c r="D181">
        <v>21</v>
      </c>
      <c r="E181" t="s">
        <v>18</v>
      </c>
      <c r="F181">
        <v>67</v>
      </c>
      <c r="G181">
        <v>67</v>
      </c>
      <c r="H181">
        <v>67</v>
      </c>
      <c r="I181">
        <v>49</v>
      </c>
      <c r="J181">
        <v>67</v>
      </c>
      <c r="K181">
        <v>35</v>
      </c>
      <c r="L181" t="e">
        <f>INDEX(Signed!F$2:'Signed'!F$569,MATCH($A181,Signed!$A$2:'Signed'!$A$531,0))</f>
        <v>#N/A</v>
      </c>
      <c r="M181" t="e">
        <f>INDEX(Signed!G$2:'Signed'!G$569,MATCH($A181,Signed!$A$2:'Signed'!$A$531,0))</f>
        <v>#N/A</v>
      </c>
      <c r="N181" t="e">
        <f>INDEX(Signed!I$2:'Signed'!I$569,MATCH($A181,Signed!$A$2:'Signed'!$A$531,0))</f>
        <v>#N/A</v>
      </c>
      <c r="O181" t="e">
        <f>INDEX(TEAMIDS!B$1:'TEAMIDS'!B$569,MATCH($L181,TEAMIDS!$C$1:'TEAMIDS'!$C$531,0))</f>
        <v>#N/A</v>
      </c>
    </row>
    <row r="182" spans="1:15" x14ac:dyDescent="0.3">
      <c r="A182" t="s">
        <v>2414</v>
      </c>
      <c r="B182">
        <v>1</v>
      </c>
      <c r="C182" t="s">
        <v>1527</v>
      </c>
      <c r="D182">
        <v>8</v>
      </c>
      <c r="E182" t="s">
        <v>40</v>
      </c>
      <c r="F182">
        <v>67</v>
      </c>
      <c r="G182">
        <v>67</v>
      </c>
      <c r="H182">
        <v>67</v>
      </c>
      <c r="I182">
        <v>49</v>
      </c>
      <c r="J182">
        <v>67</v>
      </c>
      <c r="K182">
        <v>36</v>
      </c>
      <c r="L182" t="e">
        <f>INDEX(Signed!F$2:'Signed'!F$569,MATCH($A182,Signed!$A$2:'Signed'!$A$531,0))</f>
        <v>#N/A</v>
      </c>
      <c r="M182" t="e">
        <f>INDEX(Signed!G$2:'Signed'!G$569,MATCH($A182,Signed!$A$2:'Signed'!$A$531,0))</f>
        <v>#N/A</v>
      </c>
      <c r="N182" t="e">
        <f>INDEX(Signed!I$2:'Signed'!I$569,MATCH($A182,Signed!$A$2:'Signed'!$A$531,0))</f>
        <v>#N/A</v>
      </c>
      <c r="O182" t="e">
        <f>INDEX(TEAMIDS!B$1:'TEAMIDS'!B$569,MATCH($L182,TEAMIDS!$C$1:'TEAMIDS'!$C$531,0))</f>
        <v>#N/A</v>
      </c>
    </row>
    <row r="183" spans="1:15" x14ac:dyDescent="0.3">
      <c r="A183" t="s">
        <v>2415</v>
      </c>
      <c r="B183">
        <v>0</v>
      </c>
      <c r="C183" t="s">
        <v>1527</v>
      </c>
      <c r="D183">
        <v>0</v>
      </c>
      <c r="E183" t="s">
        <v>60</v>
      </c>
      <c r="F183">
        <v>67</v>
      </c>
      <c r="G183">
        <v>67</v>
      </c>
      <c r="H183">
        <v>67</v>
      </c>
      <c r="I183">
        <v>49</v>
      </c>
      <c r="J183">
        <v>67</v>
      </c>
      <c r="K183">
        <v>29</v>
      </c>
      <c r="L183" t="e">
        <f>INDEX(Signed!F$2:'Signed'!F$569,MATCH($A183,Signed!$A$2:'Signed'!$A$531,0))</f>
        <v>#N/A</v>
      </c>
      <c r="M183" t="e">
        <f>INDEX(Signed!G$2:'Signed'!G$569,MATCH($A183,Signed!$A$2:'Signed'!$A$531,0))</f>
        <v>#N/A</v>
      </c>
      <c r="N183" t="e">
        <f>INDEX(Signed!I$2:'Signed'!I$569,MATCH($A183,Signed!$A$2:'Signed'!$A$531,0))</f>
        <v>#N/A</v>
      </c>
      <c r="O183" t="e">
        <f>INDEX(TEAMIDS!B$1:'TEAMIDS'!B$569,MATCH($L183,TEAMIDS!$C$1:'TEAMIDS'!$C$531,0))</f>
        <v>#N/A</v>
      </c>
    </row>
    <row r="184" spans="1:15" x14ac:dyDescent="0.3">
      <c r="A184" t="s">
        <v>2416</v>
      </c>
      <c r="B184">
        <v>2</v>
      </c>
      <c r="C184" t="s">
        <v>1527</v>
      </c>
      <c r="D184">
        <v>2</v>
      </c>
      <c r="E184" t="s">
        <v>13</v>
      </c>
      <c r="F184">
        <v>67</v>
      </c>
      <c r="G184">
        <v>67</v>
      </c>
      <c r="H184">
        <v>62</v>
      </c>
      <c r="I184">
        <v>64</v>
      </c>
      <c r="J184">
        <v>62</v>
      </c>
      <c r="K184">
        <v>34</v>
      </c>
      <c r="L184" t="e">
        <f>INDEX(Signed!F$2:'Signed'!F$569,MATCH($A184,Signed!$A$2:'Signed'!$A$531,0))</f>
        <v>#N/A</v>
      </c>
      <c r="M184" t="e">
        <f>INDEX(Signed!G$2:'Signed'!G$569,MATCH($A184,Signed!$A$2:'Signed'!$A$531,0))</f>
        <v>#N/A</v>
      </c>
      <c r="N184" t="e">
        <f>INDEX(Signed!I$2:'Signed'!I$569,MATCH($A184,Signed!$A$2:'Signed'!$A$531,0))</f>
        <v>#N/A</v>
      </c>
      <c r="O184" t="e">
        <f>INDEX(TEAMIDS!B$1:'TEAMIDS'!B$569,MATCH($L184,TEAMIDS!$C$1:'TEAMIDS'!$C$531,0))</f>
        <v>#N/A</v>
      </c>
    </row>
    <row r="185" spans="1:15" x14ac:dyDescent="0.3">
      <c r="A185" t="s">
        <v>2417</v>
      </c>
      <c r="B185">
        <v>2</v>
      </c>
      <c r="C185" t="s">
        <v>1527</v>
      </c>
      <c r="D185">
        <v>29</v>
      </c>
      <c r="E185" t="s">
        <v>7</v>
      </c>
      <c r="F185">
        <v>67</v>
      </c>
      <c r="G185">
        <v>67</v>
      </c>
      <c r="H185">
        <v>62</v>
      </c>
      <c r="I185">
        <v>64</v>
      </c>
      <c r="J185">
        <v>62</v>
      </c>
      <c r="K185">
        <v>33</v>
      </c>
      <c r="L185" t="e">
        <f>INDEX(Signed!F$2:'Signed'!F$569,MATCH($A185,Signed!$A$2:'Signed'!$A$531,0))</f>
        <v>#N/A</v>
      </c>
      <c r="M185" t="e">
        <f>INDEX(Signed!G$2:'Signed'!G$569,MATCH($A185,Signed!$A$2:'Signed'!$A$531,0))</f>
        <v>#N/A</v>
      </c>
      <c r="N185" t="e">
        <f>INDEX(Signed!I$2:'Signed'!I$569,MATCH($A185,Signed!$A$2:'Signed'!$A$531,0))</f>
        <v>#N/A</v>
      </c>
      <c r="O185" t="e">
        <f>INDEX(TEAMIDS!B$1:'TEAMIDS'!B$569,MATCH($L185,TEAMIDS!$C$1:'TEAMIDS'!$C$531,0))</f>
        <v>#N/A</v>
      </c>
    </row>
    <row r="186" spans="1:15" x14ac:dyDescent="0.3">
      <c r="A186" t="s">
        <v>2418</v>
      </c>
      <c r="B186">
        <v>1</v>
      </c>
      <c r="C186" t="s">
        <v>1527</v>
      </c>
      <c r="D186">
        <v>4</v>
      </c>
      <c r="E186" t="s">
        <v>40</v>
      </c>
      <c r="F186">
        <v>67</v>
      </c>
      <c r="G186">
        <v>67</v>
      </c>
      <c r="H186">
        <v>67</v>
      </c>
      <c r="I186">
        <v>49</v>
      </c>
      <c r="J186">
        <v>67</v>
      </c>
      <c r="K186">
        <v>30</v>
      </c>
      <c r="L186" t="e">
        <f>INDEX(Signed!F$2:'Signed'!F$569,MATCH($A186,Signed!$A$2:'Signed'!$A$531,0))</f>
        <v>#N/A</v>
      </c>
      <c r="M186" t="e">
        <f>INDEX(Signed!G$2:'Signed'!G$569,MATCH($A186,Signed!$A$2:'Signed'!$A$531,0))</f>
        <v>#N/A</v>
      </c>
      <c r="N186" t="e">
        <f>INDEX(Signed!I$2:'Signed'!I$569,MATCH($A186,Signed!$A$2:'Signed'!$A$531,0))</f>
        <v>#N/A</v>
      </c>
      <c r="O186" t="e">
        <f>INDEX(TEAMIDS!B$1:'TEAMIDS'!B$569,MATCH($L186,TEAMIDS!$C$1:'TEAMIDS'!$C$531,0))</f>
        <v>#N/A</v>
      </c>
    </row>
    <row r="187" spans="1:15" x14ac:dyDescent="0.3">
      <c r="A187" t="s">
        <v>2419</v>
      </c>
      <c r="B187">
        <v>0</v>
      </c>
      <c r="C187" t="s">
        <v>1527</v>
      </c>
      <c r="D187">
        <v>22</v>
      </c>
      <c r="E187" t="s">
        <v>40</v>
      </c>
      <c r="F187">
        <v>67</v>
      </c>
      <c r="G187">
        <v>67</v>
      </c>
      <c r="H187">
        <v>67</v>
      </c>
      <c r="I187">
        <v>49</v>
      </c>
      <c r="J187">
        <v>67</v>
      </c>
      <c r="K187">
        <v>30</v>
      </c>
      <c r="L187" t="e">
        <f>INDEX(Signed!F$2:'Signed'!F$569,MATCH($A187,Signed!$A$2:'Signed'!$A$531,0))</f>
        <v>#N/A</v>
      </c>
      <c r="M187" t="e">
        <f>INDEX(Signed!G$2:'Signed'!G$569,MATCH($A187,Signed!$A$2:'Signed'!$A$531,0))</f>
        <v>#N/A</v>
      </c>
      <c r="N187" t="e">
        <f>INDEX(Signed!I$2:'Signed'!I$569,MATCH($A187,Signed!$A$2:'Signed'!$A$531,0))</f>
        <v>#N/A</v>
      </c>
      <c r="O187" t="e">
        <f>INDEX(TEAMIDS!B$1:'TEAMIDS'!B$569,MATCH($L187,TEAMIDS!$C$1:'TEAMIDS'!$C$531,0))</f>
        <v>#N/A</v>
      </c>
    </row>
    <row r="188" spans="1:15" x14ac:dyDescent="0.3">
      <c r="A188" t="s">
        <v>2420</v>
      </c>
      <c r="B188">
        <v>0</v>
      </c>
      <c r="C188" t="s">
        <v>1527</v>
      </c>
      <c r="D188">
        <v>20</v>
      </c>
      <c r="E188" t="s">
        <v>4</v>
      </c>
      <c r="F188">
        <v>67</v>
      </c>
      <c r="G188">
        <v>67</v>
      </c>
      <c r="H188">
        <v>67</v>
      </c>
      <c r="I188">
        <v>49</v>
      </c>
      <c r="J188">
        <v>67</v>
      </c>
      <c r="K188">
        <v>34</v>
      </c>
      <c r="L188" t="e">
        <f>INDEX(Signed!F$2:'Signed'!F$569,MATCH($A188,Signed!$A$2:'Signed'!$A$531,0))</f>
        <v>#N/A</v>
      </c>
      <c r="M188" t="e">
        <f>INDEX(Signed!G$2:'Signed'!G$569,MATCH($A188,Signed!$A$2:'Signed'!$A$531,0))</f>
        <v>#N/A</v>
      </c>
      <c r="N188" t="e">
        <f>INDEX(Signed!I$2:'Signed'!I$569,MATCH($A188,Signed!$A$2:'Signed'!$A$531,0))</f>
        <v>#N/A</v>
      </c>
      <c r="O188" t="e">
        <f>INDEX(TEAMIDS!B$1:'TEAMIDS'!B$569,MATCH($L188,TEAMIDS!$C$1:'TEAMIDS'!$C$531,0))</f>
        <v>#N/A</v>
      </c>
    </row>
    <row r="189" spans="1:15" x14ac:dyDescent="0.3">
      <c r="A189" t="s">
        <v>2421</v>
      </c>
      <c r="B189">
        <v>1</v>
      </c>
      <c r="C189" t="s">
        <v>1527</v>
      </c>
      <c r="D189">
        <v>55</v>
      </c>
      <c r="E189" t="s">
        <v>18</v>
      </c>
      <c r="F189">
        <v>67</v>
      </c>
      <c r="G189">
        <v>67</v>
      </c>
      <c r="H189">
        <v>67</v>
      </c>
      <c r="I189">
        <v>49</v>
      </c>
      <c r="J189">
        <v>67</v>
      </c>
      <c r="K189">
        <v>31</v>
      </c>
      <c r="L189" t="e">
        <f>INDEX(Signed!F$2:'Signed'!F$569,MATCH($A189,Signed!$A$2:'Signed'!$A$531,0))</f>
        <v>#N/A</v>
      </c>
      <c r="M189" t="e">
        <f>INDEX(Signed!G$2:'Signed'!G$569,MATCH($A189,Signed!$A$2:'Signed'!$A$531,0))</f>
        <v>#N/A</v>
      </c>
      <c r="N189" t="e">
        <f>INDEX(Signed!I$2:'Signed'!I$569,MATCH($A189,Signed!$A$2:'Signed'!$A$531,0))</f>
        <v>#N/A</v>
      </c>
      <c r="O189" t="e">
        <f>INDEX(TEAMIDS!B$1:'TEAMIDS'!B$569,MATCH($L189,TEAMIDS!$C$1:'TEAMIDS'!$C$531,0))</f>
        <v>#N/A</v>
      </c>
    </row>
    <row r="190" spans="1:15" x14ac:dyDescent="0.3">
      <c r="A190" t="s">
        <v>593</v>
      </c>
      <c r="B190">
        <v>4</v>
      </c>
      <c r="C190" t="s">
        <v>1527</v>
      </c>
      <c r="D190">
        <v>13</v>
      </c>
      <c r="E190" t="s">
        <v>27</v>
      </c>
      <c r="F190">
        <v>67</v>
      </c>
      <c r="G190">
        <v>67</v>
      </c>
      <c r="H190">
        <v>53</v>
      </c>
      <c r="I190">
        <v>83</v>
      </c>
      <c r="J190">
        <v>56</v>
      </c>
      <c r="K190">
        <v>33</v>
      </c>
      <c r="L190" t="e">
        <f>INDEX(Signed!F$2:'Signed'!F$569,MATCH($A190,Signed!$A$2:'Signed'!$A$531,0))</f>
        <v>#N/A</v>
      </c>
      <c r="M190" t="e">
        <f>INDEX(Signed!G$2:'Signed'!G$569,MATCH($A190,Signed!$A$2:'Signed'!$A$531,0))</f>
        <v>#N/A</v>
      </c>
      <c r="N190" t="e">
        <f>INDEX(Signed!I$2:'Signed'!I$569,MATCH($A190,Signed!$A$2:'Signed'!$A$531,0))</f>
        <v>#N/A</v>
      </c>
      <c r="O190" t="e">
        <f>INDEX(TEAMIDS!B$1:'TEAMIDS'!B$569,MATCH($L190,TEAMIDS!$C$1:'TEAMIDS'!$C$531,0))</f>
        <v>#N/A</v>
      </c>
    </row>
    <row r="191" spans="1:15" x14ac:dyDescent="0.3">
      <c r="A191" t="s">
        <v>2423</v>
      </c>
      <c r="B191">
        <v>3</v>
      </c>
      <c r="C191" t="s">
        <v>1527</v>
      </c>
      <c r="D191">
        <v>20</v>
      </c>
      <c r="E191" t="s">
        <v>13</v>
      </c>
      <c r="F191">
        <v>67</v>
      </c>
      <c r="G191">
        <v>67</v>
      </c>
      <c r="H191">
        <v>56</v>
      </c>
      <c r="I191">
        <v>78</v>
      </c>
      <c r="J191">
        <v>58</v>
      </c>
      <c r="K191">
        <v>32</v>
      </c>
      <c r="L191" t="e">
        <f>INDEX(Signed!F$2:'Signed'!F$569,MATCH($A191,Signed!$A$2:'Signed'!$A$531,0))</f>
        <v>#N/A</v>
      </c>
      <c r="M191" t="e">
        <f>INDEX(Signed!G$2:'Signed'!G$569,MATCH($A191,Signed!$A$2:'Signed'!$A$531,0))</f>
        <v>#N/A</v>
      </c>
      <c r="N191" t="e">
        <f>INDEX(Signed!I$2:'Signed'!I$569,MATCH($A191,Signed!$A$2:'Signed'!$A$531,0))</f>
        <v>#N/A</v>
      </c>
      <c r="O191" t="e">
        <f>INDEX(TEAMIDS!B$1:'TEAMIDS'!B$569,MATCH($L191,TEAMIDS!$C$1:'TEAMIDS'!$C$531,0))</f>
        <v>#N/A</v>
      </c>
    </row>
    <row r="192" spans="1:15" x14ac:dyDescent="0.3">
      <c r="A192" t="s">
        <v>2424</v>
      </c>
      <c r="B192">
        <v>2</v>
      </c>
      <c r="C192" t="s">
        <v>1527</v>
      </c>
      <c r="D192">
        <v>0</v>
      </c>
      <c r="E192" t="s">
        <v>7</v>
      </c>
      <c r="F192">
        <v>67</v>
      </c>
      <c r="G192">
        <v>67</v>
      </c>
      <c r="H192">
        <v>62</v>
      </c>
      <c r="I192">
        <v>64</v>
      </c>
      <c r="J192">
        <v>62</v>
      </c>
      <c r="K192">
        <v>32</v>
      </c>
      <c r="L192" t="e">
        <f>INDEX(Signed!F$2:'Signed'!F$569,MATCH($A192,Signed!$A$2:'Signed'!$A$531,0))</f>
        <v>#N/A</v>
      </c>
      <c r="M192" t="e">
        <f>INDEX(Signed!G$2:'Signed'!G$569,MATCH($A192,Signed!$A$2:'Signed'!$A$531,0))</f>
        <v>#N/A</v>
      </c>
      <c r="N192" t="e">
        <f>INDEX(Signed!I$2:'Signed'!I$569,MATCH($A192,Signed!$A$2:'Signed'!$A$531,0))</f>
        <v>#N/A</v>
      </c>
      <c r="O192" t="e">
        <f>INDEX(TEAMIDS!B$1:'TEAMIDS'!B$569,MATCH($L192,TEAMIDS!$C$1:'TEAMIDS'!$C$531,0))</f>
        <v>#N/A</v>
      </c>
    </row>
    <row r="193" spans="1:15" x14ac:dyDescent="0.3">
      <c r="A193" t="s">
        <v>2425</v>
      </c>
      <c r="B193">
        <v>3</v>
      </c>
      <c r="C193" t="s">
        <v>1527</v>
      </c>
      <c r="D193">
        <v>45</v>
      </c>
      <c r="E193" t="s">
        <v>11</v>
      </c>
      <c r="F193">
        <v>67</v>
      </c>
      <c r="G193">
        <v>67</v>
      </c>
      <c r="H193">
        <v>56</v>
      </c>
      <c r="I193">
        <v>78</v>
      </c>
      <c r="J193">
        <v>58</v>
      </c>
      <c r="K193">
        <v>30</v>
      </c>
      <c r="L193" t="e">
        <f>INDEX(Signed!F$2:'Signed'!F$569,MATCH($A193,Signed!$A$2:'Signed'!$A$531,0))</f>
        <v>#N/A</v>
      </c>
      <c r="M193" t="e">
        <f>INDEX(Signed!G$2:'Signed'!G$569,MATCH($A193,Signed!$A$2:'Signed'!$A$531,0))</f>
        <v>#N/A</v>
      </c>
      <c r="N193" t="e">
        <f>INDEX(Signed!I$2:'Signed'!I$569,MATCH($A193,Signed!$A$2:'Signed'!$A$531,0))</f>
        <v>#N/A</v>
      </c>
      <c r="O193" t="e">
        <f>INDEX(TEAMIDS!B$1:'TEAMIDS'!B$569,MATCH($L193,TEAMIDS!$C$1:'TEAMIDS'!$C$531,0))</f>
        <v>#N/A</v>
      </c>
    </row>
    <row r="194" spans="1:15" x14ac:dyDescent="0.3">
      <c r="A194" t="s">
        <v>2426</v>
      </c>
      <c r="B194">
        <v>3</v>
      </c>
      <c r="C194" t="s">
        <v>1527</v>
      </c>
      <c r="D194">
        <v>10</v>
      </c>
      <c r="E194" t="s">
        <v>13</v>
      </c>
      <c r="F194">
        <v>67</v>
      </c>
      <c r="G194">
        <v>67</v>
      </c>
      <c r="H194">
        <v>56</v>
      </c>
      <c r="I194">
        <v>78</v>
      </c>
      <c r="J194">
        <v>58</v>
      </c>
      <c r="K194">
        <v>30</v>
      </c>
      <c r="L194" t="e">
        <f>INDEX(Signed!F$2:'Signed'!F$569,MATCH($A194,Signed!$A$2:'Signed'!$A$531,0))</f>
        <v>#N/A</v>
      </c>
      <c r="M194" t="e">
        <f>INDEX(Signed!G$2:'Signed'!G$569,MATCH($A194,Signed!$A$2:'Signed'!$A$531,0))</f>
        <v>#N/A</v>
      </c>
      <c r="N194" t="e">
        <f>INDEX(Signed!I$2:'Signed'!I$569,MATCH($A194,Signed!$A$2:'Signed'!$A$531,0))</f>
        <v>#N/A</v>
      </c>
      <c r="O194" t="e">
        <f>INDEX(TEAMIDS!B$1:'TEAMIDS'!B$569,MATCH($L194,TEAMIDS!$C$1:'TEAMIDS'!$C$531,0))</f>
        <v>#N/A</v>
      </c>
    </row>
    <row r="195" spans="1:15" x14ac:dyDescent="0.3">
      <c r="A195" t="s">
        <v>640</v>
      </c>
      <c r="B195">
        <v>0</v>
      </c>
      <c r="C195" t="s">
        <v>1527</v>
      </c>
      <c r="D195">
        <v>4</v>
      </c>
      <c r="E195" t="s">
        <v>9</v>
      </c>
      <c r="F195">
        <v>67</v>
      </c>
      <c r="G195">
        <v>67</v>
      </c>
      <c r="H195">
        <v>67</v>
      </c>
      <c r="I195">
        <v>49</v>
      </c>
      <c r="J195">
        <v>67</v>
      </c>
      <c r="K195">
        <v>31</v>
      </c>
      <c r="L195" t="e">
        <f>INDEX(Signed!F$2:'Signed'!F$569,MATCH($A195,Signed!$A$2:'Signed'!$A$531,0))</f>
        <v>#N/A</v>
      </c>
      <c r="M195" t="e">
        <f>INDEX(Signed!G$2:'Signed'!G$569,MATCH($A195,Signed!$A$2:'Signed'!$A$531,0))</f>
        <v>#N/A</v>
      </c>
      <c r="N195" t="e">
        <f>INDEX(Signed!I$2:'Signed'!I$569,MATCH($A195,Signed!$A$2:'Signed'!$A$531,0))</f>
        <v>#N/A</v>
      </c>
      <c r="O195" t="e">
        <f>INDEX(TEAMIDS!B$1:'TEAMIDS'!B$569,MATCH($L195,TEAMIDS!$C$1:'TEAMIDS'!$C$531,0))</f>
        <v>#N/A</v>
      </c>
    </row>
    <row r="196" spans="1:15" x14ac:dyDescent="0.3">
      <c r="A196" t="s">
        <v>2427</v>
      </c>
      <c r="B196">
        <v>0</v>
      </c>
      <c r="C196" t="s">
        <v>1527</v>
      </c>
      <c r="D196">
        <v>2</v>
      </c>
      <c r="E196" t="s">
        <v>30</v>
      </c>
      <c r="F196">
        <v>67</v>
      </c>
      <c r="G196">
        <v>67</v>
      </c>
      <c r="H196">
        <v>67</v>
      </c>
      <c r="I196">
        <v>49</v>
      </c>
      <c r="J196">
        <v>67</v>
      </c>
      <c r="K196">
        <v>37</v>
      </c>
      <c r="L196" t="e">
        <f>INDEX(Signed!F$2:'Signed'!F$569,MATCH($A196,Signed!$A$2:'Signed'!$A$531,0))</f>
        <v>#N/A</v>
      </c>
      <c r="M196" t="e">
        <f>INDEX(Signed!G$2:'Signed'!G$569,MATCH($A196,Signed!$A$2:'Signed'!$A$531,0))</f>
        <v>#N/A</v>
      </c>
      <c r="N196" t="e">
        <f>INDEX(Signed!I$2:'Signed'!I$569,MATCH($A196,Signed!$A$2:'Signed'!$A$531,0))</f>
        <v>#N/A</v>
      </c>
      <c r="O196" t="e">
        <f>INDEX(TEAMIDS!B$1:'TEAMIDS'!B$569,MATCH($L196,TEAMIDS!$C$1:'TEAMIDS'!$C$531,0))</f>
        <v>#N/A</v>
      </c>
    </row>
    <row r="197" spans="1:15" x14ac:dyDescent="0.3">
      <c r="A197" t="s">
        <v>2428</v>
      </c>
      <c r="B197">
        <v>3</v>
      </c>
      <c r="C197" t="s">
        <v>1527</v>
      </c>
      <c r="D197">
        <v>33</v>
      </c>
      <c r="E197" t="s">
        <v>11</v>
      </c>
      <c r="F197">
        <v>67</v>
      </c>
      <c r="G197">
        <v>67</v>
      </c>
      <c r="H197">
        <v>56</v>
      </c>
      <c r="I197">
        <v>78</v>
      </c>
      <c r="J197">
        <v>58</v>
      </c>
      <c r="K197">
        <v>32</v>
      </c>
      <c r="L197" t="e">
        <f>INDEX(Signed!F$2:'Signed'!F$569,MATCH($A197,Signed!$A$2:'Signed'!$A$531,0))</f>
        <v>#N/A</v>
      </c>
      <c r="M197" t="e">
        <f>INDEX(Signed!G$2:'Signed'!G$569,MATCH($A197,Signed!$A$2:'Signed'!$A$531,0))</f>
        <v>#N/A</v>
      </c>
      <c r="N197" t="e">
        <f>INDEX(Signed!I$2:'Signed'!I$569,MATCH($A197,Signed!$A$2:'Signed'!$A$531,0))</f>
        <v>#N/A</v>
      </c>
      <c r="O197" t="e">
        <f>INDEX(TEAMIDS!B$1:'TEAMIDS'!B$569,MATCH($L197,TEAMIDS!$C$1:'TEAMIDS'!$C$531,0))</f>
        <v>#N/A</v>
      </c>
    </row>
    <row r="198" spans="1:15" x14ac:dyDescent="0.3">
      <c r="A198" t="s">
        <v>610</v>
      </c>
      <c r="B198">
        <v>2</v>
      </c>
      <c r="C198" t="s">
        <v>1527</v>
      </c>
      <c r="D198">
        <v>15</v>
      </c>
      <c r="E198" t="s">
        <v>23</v>
      </c>
      <c r="F198">
        <v>67</v>
      </c>
      <c r="G198">
        <v>67</v>
      </c>
      <c r="H198">
        <v>62</v>
      </c>
      <c r="I198">
        <v>64</v>
      </c>
      <c r="J198">
        <v>62</v>
      </c>
      <c r="K198">
        <v>34</v>
      </c>
      <c r="L198" t="e">
        <f>INDEX(Signed!F$2:'Signed'!F$569,MATCH($A198,Signed!$A$2:'Signed'!$A$531,0))</f>
        <v>#N/A</v>
      </c>
      <c r="M198" t="e">
        <f>INDEX(Signed!G$2:'Signed'!G$569,MATCH($A198,Signed!$A$2:'Signed'!$A$531,0))</f>
        <v>#N/A</v>
      </c>
      <c r="N198" t="e">
        <f>INDEX(Signed!I$2:'Signed'!I$569,MATCH($A198,Signed!$A$2:'Signed'!$A$531,0))</f>
        <v>#N/A</v>
      </c>
      <c r="O198" t="e">
        <f>INDEX(TEAMIDS!B$1:'TEAMIDS'!B$569,MATCH($L198,TEAMIDS!$C$1:'TEAMIDS'!$C$531,0))</f>
        <v>#N/A</v>
      </c>
    </row>
    <row r="199" spans="1:15" x14ac:dyDescent="0.3">
      <c r="A199" t="s">
        <v>2429</v>
      </c>
      <c r="B199">
        <v>1</v>
      </c>
      <c r="C199" t="s">
        <v>1527</v>
      </c>
      <c r="D199">
        <v>23</v>
      </c>
      <c r="E199" t="s">
        <v>9</v>
      </c>
      <c r="F199">
        <v>67</v>
      </c>
      <c r="G199">
        <v>67</v>
      </c>
      <c r="H199">
        <v>67</v>
      </c>
      <c r="I199">
        <v>49</v>
      </c>
      <c r="J199">
        <v>67</v>
      </c>
      <c r="K199">
        <v>34</v>
      </c>
      <c r="L199" t="e">
        <f>INDEX(Signed!F$2:'Signed'!F$569,MATCH($A199,Signed!$A$2:'Signed'!$A$531,0))</f>
        <v>#N/A</v>
      </c>
      <c r="M199" t="e">
        <f>INDEX(Signed!G$2:'Signed'!G$569,MATCH($A199,Signed!$A$2:'Signed'!$A$531,0))</f>
        <v>#N/A</v>
      </c>
      <c r="N199" t="e">
        <f>INDEX(Signed!I$2:'Signed'!I$569,MATCH($A199,Signed!$A$2:'Signed'!$A$531,0))</f>
        <v>#N/A</v>
      </c>
      <c r="O199" t="e">
        <f>INDEX(TEAMIDS!B$1:'TEAMIDS'!B$569,MATCH($L199,TEAMIDS!$C$1:'TEAMIDS'!$C$531,0))</f>
        <v>#N/A</v>
      </c>
    </row>
    <row r="200" spans="1:15" x14ac:dyDescent="0.3">
      <c r="A200" t="s">
        <v>2430</v>
      </c>
      <c r="B200">
        <v>3</v>
      </c>
      <c r="C200" t="s">
        <v>1527</v>
      </c>
      <c r="D200">
        <v>20</v>
      </c>
      <c r="E200" t="s">
        <v>11</v>
      </c>
      <c r="F200">
        <v>67</v>
      </c>
      <c r="G200">
        <v>67</v>
      </c>
      <c r="H200">
        <v>56</v>
      </c>
      <c r="I200">
        <v>78</v>
      </c>
      <c r="J200">
        <v>58</v>
      </c>
      <c r="K200">
        <v>36</v>
      </c>
      <c r="L200" t="e">
        <f>INDEX(Signed!F$2:'Signed'!F$569,MATCH($A200,Signed!$A$2:'Signed'!$A$531,0))</f>
        <v>#N/A</v>
      </c>
      <c r="M200" t="e">
        <f>INDEX(Signed!G$2:'Signed'!G$569,MATCH($A200,Signed!$A$2:'Signed'!$A$531,0))</f>
        <v>#N/A</v>
      </c>
      <c r="N200" t="e">
        <f>INDEX(Signed!I$2:'Signed'!I$569,MATCH($A200,Signed!$A$2:'Signed'!$A$531,0))</f>
        <v>#N/A</v>
      </c>
      <c r="O200" t="e">
        <f>INDEX(TEAMIDS!B$1:'TEAMIDS'!B$569,MATCH($L200,TEAMIDS!$C$1:'TEAMIDS'!$C$531,0))</f>
        <v>#N/A</v>
      </c>
    </row>
    <row r="201" spans="1:15" x14ac:dyDescent="0.3">
      <c r="A201" t="s">
        <v>2431</v>
      </c>
      <c r="B201">
        <v>1</v>
      </c>
      <c r="C201" t="s">
        <v>1527</v>
      </c>
      <c r="D201">
        <v>10</v>
      </c>
      <c r="E201" t="s">
        <v>18</v>
      </c>
      <c r="F201">
        <v>67</v>
      </c>
      <c r="G201">
        <v>67</v>
      </c>
      <c r="H201">
        <v>67</v>
      </c>
      <c r="I201">
        <v>49</v>
      </c>
      <c r="J201">
        <v>67</v>
      </c>
      <c r="K201">
        <v>26</v>
      </c>
      <c r="L201" t="e">
        <f>INDEX(Signed!F$2:'Signed'!F$569,MATCH($A201,Signed!$A$2:'Signed'!$A$531,0))</f>
        <v>#N/A</v>
      </c>
      <c r="M201" t="e">
        <f>INDEX(Signed!G$2:'Signed'!G$569,MATCH($A201,Signed!$A$2:'Signed'!$A$531,0))</f>
        <v>#N/A</v>
      </c>
      <c r="N201" t="e">
        <f>INDEX(Signed!I$2:'Signed'!I$569,MATCH($A201,Signed!$A$2:'Signed'!$A$531,0))</f>
        <v>#N/A</v>
      </c>
      <c r="O201" t="e">
        <f>INDEX(TEAMIDS!B$1:'TEAMIDS'!B$569,MATCH($L201,TEAMIDS!$C$1:'TEAMIDS'!$C$531,0))</f>
        <v>#N/A</v>
      </c>
    </row>
    <row r="202" spans="1:15" x14ac:dyDescent="0.3">
      <c r="A202" t="s">
        <v>2432</v>
      </c>
      <c r="B202">
        <v>4</v>
      </c>
      <c r="C202" t="s">
        <v>1527</v>
      </c>
      <c r="D202">
        <v>34</v>
      </c>
      <c r="E202" t="s">
        <v>11</v>
      </c>
      <c r="F202">
        <v>67</v>
      </c>
      <c r="G202">
        <v>67</v>
      </c>
      <c r="H202">
        <v>53</v>
      </c>
      <c r="I202">
        <v>83</v>
      </c>
      <c r="J202">
        <v>56</v>
      </c>
      <c r="K202">
        <v>32</v>
      </c>
      <c r="L202" t="e">
        <f>INDEX(Signed!F$2:'Signed'!F$569,MATCH($A202,Signed!$A$2:'Signed'!$A$531,0))</f>
        <v>#N/A</v>
      </c>
      <c r="M202" t="e">
        <f>INDEX(Signed!G$2:'Signed'!G$569,MATCH($A202,Signed!$A$2:'Signed'!$A$531,0))</f>
        <v>#N/A</v>
      </c>
      <c r="N202" t="e">
        <f>INDEX(Signed!I$2:'Signed'!I$569,MATCH($A202,Signed!$A$2:'Signed'!$A$531,0))</f>
        <v>#N/A</v>
      </c>
      <c r="O202" t="e">
        <f>INDEX(TEAMIDS!B$1:'TEAMIDS'!B$569,MATCH($L202,TEAMIDS!$C$1:'TEAMIDS'!$C$531,0))</f>
        <v>#N/A</v>
      </c>
    </row>
    <row r="203" spans="1:15" x14ac:dyDescent="0.3">
      <c r="A203" t="s">
        <v>644</v>
      </c>
      <c r="B203">
        <v>3</v>
      </c>
      <c r="C203" t="s">
        <v>1527</v>
      </c>
      <c r="D203">
        <v>25</v>
      </c>
      <c r="E203" t="s">
        <v>15</v>
      </c>
      <c r="F203">
        <v>67</v>
      </c>
      <c r="G203">
        <v>67</v>
      </c>
      <c r="H203">
        <v>56</v>
      </c>
      <c r="I203">
        <v>78</v>
      </c>
      <c r="J203">
        <v>58</v>
      </c>
      <c r="K203">
        <v>32</v>
      </c>
      <c r="L203" t="e">
        <f>INDEX(Signed!F$2:'Signed'!F$569,MATCH($A203,Signed!$A$2:'Signed'!$A$531,0))</f>
        <v>#N/A</v>
      </c>
      <c r="M203" t="e">
        <f>INDEX(Signed!G$2:'Signed'!G$569,MATCH($A203,Signed!$A$2:'Signed'!$A$531,0))</f>
        <v>#N/A</v>
      </c>
      <c r="N203" t="e">
        <f>INDEX(Signed!I$2:'Signed'!I$569,MATCH($A203,Signed!$A$2:'Signed'!$A$531,0))</f>
        <v>#N/A</v>
      </c>
      <c r="O203" t="e">
        <f>INDEX(TEAMIDS!B$1:'TEAMIDS'!B$569,MATCH($L203,TEAMIDS!$C$1:'TEAMIDS'!$C$531,0))</f>
        <v>#N/A</v>
      </c>
    </row>
    <row r="204" spans="1:15" x14ac:dyDescent="0.3">
      <c r="A204" t="s">
        <v>2433</v>
      </c>
      <c r="B204">
        <v>0</v>
      </c>
      <c r="C204" t="s">
        <v>1527</v>
      </c>
      <c r="D204">
        <v>0</v>
      </c>
      <c r="E204" t="s">
        <v>30</v>
      </c>
      <c r="F204">
        <v>66</v>
      </c>
      <c r="G204">
        <v>66</v>
      </c>
      <c r="H204">
        <v>66</v>
      </c>
      <c r="I204">
        <v>48</v>
      </c>
      <c r="J204">
        <v>66</v>
      </c>
      <c r="K204">
        <v>34</v>
      </c>
      <c r="L204" t="e">
        <f>INDEX(Signed!F$2:'Signed'!F$569,MATCH($A204,Signed!$A$2:'Signed'!$A$531,0))</f>
        <v>#N/A</v>
      </c>
      <c r="M204" t="e">
        <f>INDEX(Signed!G$2:'Signed'!G$569,MATCH($A204,Signed!$A$2:'Signed'!$A$531,0))</f>
        <v>#N/A</v>
      </c>
      <c r="N204" t="e">
        <f>INDEX(Signed!I$2:'Signed'!I$569,MATCH($A204,Signed!$A$2:'Signed'!$A$531,0))</f>
        <v>#N/A</v>
      </c>
      <c r="O204" t="e">
        <f>INDEX(TEAMIDS!B$1:'TEAMIDS'!B$569,MATCH($L204,TEAMIDS!$C$1:'TEAMIDS'!$C$531,0))</f>
        <v>#N/A</v>
      </c>
    </row>
    <row r="205" spans="1:15" x14ac:dyDescent="0.3">
      <c r="A205" t="s">
        <v>2434</v>
      </c>
      <c r="B205">
        <v>3</v>
      </c>
      <c r="C205" t="s">
        <v>1527</v>
      </c>
      <c r="D205">
        <v>4</v>
      </c>
      <c r="E205" t="s">
        <v>23</v>
      </c>
      <c r="F205">
        <v>66</v>
      </c>
      <c r="G205">
        <v>66</v>
      </c>
      <c r="H205">
        <v>55</v>
      </c>
      <c r="I205">
        <v>78</v>
      </c>
      <c r="J205">
        <v>57</v>
      </c>
      <c r="K205">
        <v>37</v>
      </c>
      <c r="L205" t="e">
        <f>INDEX(Signed!F$2:'Signed'!F$569,MATCH($A205,Signed!$A$2:'Signed'!$A$531,0))</f>
        <v>#N/A</v>
      </c>
      <c r="M205" t="e">
        <f>INDEX(Signed!G$2:'Signed'!G$569,MATCH($A205,Signed!$A$2:'Signed'!$A$531,0))</f>
        <v>#N/A</v>
      </c>
      <c r="N205" t="e">
        <f>INDEX(Signed!I$2:'Signed'!I$569,MATCH($A205,Signed!$A$2:'Signed'!$A$531,0))</f>
        <v>#N/A</v>
      </c>
      <c r="O205" t="e">
        <f>INDEX(TEAMIDS!B$1:'TEAMIDS'!B$569,MATCH($L205,TEAMIDS!$C$1:'TEAMIDS'!$C$531,0))</f>
        <v>#N/A</v>
      </c>
    </row>
    <row r="206" spans="1:15" x14ac:dyDescent="0.3">
      <c r="A206" t="s">
        <v>2435</v>
      </c>
      <c r="B206">
        <v>3</v>
      </c>
      <c r="C206" t="s">
        <v>1527</v>
      </c>
      <c r="D206">
        <v>14</v>
      </c>
      <c r="E206" t="s">
        <v>23</v>
      </c>
      <c r="F206">
        <v>66</v>
      </c>
      <c r="G206">
        <v>66</v>
      </c>
      <c r="H206">
        <v>55</v>
      </c>
      <c r="I206">
        <v>78</v>
      </c>
      <c r="J206">
        <v>57</v>
      </c>
      <c r="K206">
        <v>34</v>
      </c>
      <c r="L206" t="e">
        <f>INDEX(Signed!F$2:'Signed'!F$569,MATCH($A206,Signed!$A$2:'Signed'!$A$531,0))</f>
        <v>#N/A</v>
      </c>
      <c r="M206" t="e">
        <f>INDEX(Signed!G$2:'Signed'!G$569,MATCH($A206,Signed!$A$2:'Signed'!$A$531,0))</f>
        <v>#N/A</v>
      </c>
      <c r="N206" t="e">
        <f>INDEX(Signed!I$2:'Signed'!I$569,MATCH($A206,Signed!$A$2:'Signed'!$A$531,0))</f>
        <v>#N/A</v>
      </c>
      <c r="O206" t="e">
        <f>INDEX(TEAMIDS!B$1:'TEAMIDS'!B$569,MATCH($L206,TEAMIDS!$C$1:'TEAMIDS'!$C$531,0))</f>
        <v>#N/A</v>
      </c>
    </row>
    <row r="207" spans="1:15" x14ac:dyDescent="0.3">
      <c r="A207" t="s">
        <v>641</v>
      </c>
      <c r="B207">
        <v>0</v>
      </c>
      <c r="C207" t="s">
        <v>1527</v>
      </c>
      <c r="D207">
        <v>2</v>
      </c>
      <c r="E207" t="s">
        <v>9</v>
      </c>
      <c r="F207">
        <v>66</v>
      </c>
      <c r="G207">
        <v>66</v>
      </c>
      <c r="H207">
        <v>66</v>
      </c>
      <c r="I207">
        <v>48</v>
      </c>
      <c r="J207">
        <v>66</v>
      </c>
      <c r="K207">
        <v>36</v>
      </c>
      <c r="L207" t="e">
        <f>INDEX(Signed!F$2:'Signed'!F$569,MATCH($A207,Signed!$A$2:'Signed'!$A$531,0))</f>
        <v>#N/A</v>
      </c>
      <c r="M207" t="e">
        <f>INDEX(Signed!G$2:'Signed'!G$569,MATCH($A207,Signed!$A$2:'Signed'!$A$531,0))</f>
        <v>#N/A</v>
      </c>
      <c r="N207" t="e">
        <f>INDEX(Signed!I$2:'Signed'!I$569,MATCH($A207,Signed!$A$2:'Signed'!$A$531,0))</f>
        <v>#N/A</v>
      </c>
      <c r="O207" t="e">
        <f>INDEX(TEAMIDS!B$1:'TEAMIDS'!B$569,MATCH($L207,TEAMIDS!$C$1:'TEAMIDS'!$C$531,0))</f>
        <v>#N/A</v>
      </c>
    </row>
    <row r="208" spans="1:15" x14ac:dyDescent="0.3">
      <c r="A208" t="s">
        <v>2436</v>
      </c>
      <c r="B208">
        <v>0</v>
      </c>
      <c r="C208" t="s">
        <v>1527</v>
      </c>
      <c r="D208">
        <v>50</v>
      </c>
      <c r="E208" t="s">
        <v>4</v>
      </c>
      <c r="F208">
        <v>66</v>
      </c>
      <c r="G208">
        <v>66</v>
      </c>
      <c r="H208">
        <v>66</v>
      </c>
      <c r="I208">
        <v>48</v>
      </c>
      <c r="J208">
        <v>66</v>
      </c>
      <c r="K208">
        <v>32</v>
      </c>
      <c r="L208" t="e">
        <f>INDEX(Signed!F$2:'Signed'!F$569,MATCH($A208,Signed!$A$2:'Signed'!$A$531,0))</f>
        <v>#N/A</v>
      </c>
      <c r="M208" t="e">
        <f>INDEX(Signed!G$2:'Signed'!G$569,MATCH($A208,Signed!$A$2:'Signed'!$A$531,0))</f>
        <v>#N/A</v>
      </c>
      <c r="N208" t="e">
        <f>INDEX(Signed!I$2:'Signed'!I$569,MATCH($A208,Signed!$A$2:'Signed'!$A$531,0))</f>
        <v>#N/A</v>
      </c>
      <c r="O208" t="e">
        <f>INDEX(TEAMIDS!B$1:'TEAMIDS'!B$569,MATCH($L208,TEAMIDS!$C$1:'TEAMIDS'!$C$531,0))</f>
        <v>#N/A</v>
      </c>
    </row>
    <row r="209" spans="1:15" x14ac:dyDescent="0.3">
      <c r="A209" t="s">
        <v>2437</v>
      </c>
      <c r="B209">
        <v>3</v>
      </c>
      <c r="C209" t="s">
        <v>1527</v>
      </c>
      <c r="D209">
        <v>9</v>
      </c>
      <c r="E209" t="s">
        <v>11</v>
      </c>
      <c r="F209">
        <v>66</v>
      </c>
      <c r="G209">
        <v>66</v>
      </c>
      <c r="H209">
        <v>55</v>
      </c>
      <c r="I209">
        <v>78</v>
      </c>
      <c r="J209">
        <v>57</v>
      </c>
      <c r="K209">
        <v>31</v>
      </c>
      <c r="L209" t="e">
        <f>INDEX(Signed!F$2:'Signed'!F$569,MATCH($A209,Signed!$A$2:'Signed'!$A$531,0))</f>
        <v>#N/A</v>
      </c>
      <c r="M209" t="e">
        <f>INDEX(Signed!G$2:'Signed'!G$569,MATCH($A209,Signed!$A$2:'Signed'!$A$531,0))</f>
        <v>#N/A</v>
      </c>
      <c r="N209" t="e">
        <f>INDEX(Signed!I$2:'Signed'!I$569,MATCH($A209,Signed!$A$2:'Signed'!$A$531,0))</f>
        <v>#N/A</v>
      </c>
      <c r="O209" t="e">
        <f>INDEX(TEAMIDS!B$1:'TEAMIDS'!B$569,MATCH($L209,TEAMIDS!$C$1:'TEAMIDS'!$C$531,0))</f>
        <v>#N/A</v>
      </c>
    </row>
    <row r="210" spans="1:15" x14ac:dyDescent="0.3">
      <c r="A210" t="s">
        <v>2438</v>
      </c>
      <c r="B210">
        <v>1</v>
      </c>
      <c r="C210" t="s">
        <v>1527</v>
      </c>
      <c r="D210">
        <v>8</v>
      </c>
      <c r="E210" t="s">
        <v>18</v>
      </c>
      <c r="F210">
        <v>66</v>
      </c>
      <c r="G210">
        <v>66</v>
      </c>
      <c r="H210">
        <v>66</v>
      </c>
      <c r="I210">
        <v>48</v>
      </c>
      <c r="J210">
        <v>66</v>
      </c>
      <c r="K210">
        <v>31</v>
      </c>
      <c r="L210" t="e">
        <f>INDEX(Signed!F$2:'Signed'!F$569,MATCH($A210,Signed!$A$2:'Signed'!$A$531,0))</f>
        <v>#N/A</v>
      </c>
      <c r="M210" t="e">
        <f>INDEX(Signed!G$2:'Signed'!G$569,MATCH($A210,Signed!$A$2:'Signed'!$A$531,0))</f>
        <v>#N/A</v>
      </c>
      <c r="N210" t="e">
        <f>INDEX(Signed!I$2:'Signed'!I$569,MATCH($A210,Signed!$A$2:'Signed'!$A$531,0))</f>
        <v>#N/A</v>
      </c>
      <c r="O210" t="e">
        <f>INDEX(TEAMIDS!B$1:'TEAMIDS'!B$569,MATCH($L210,TEAMIDS!$C$1:'TEAMIDS'!$C$531,0))</f>
        <v>#N/A</v>
      </c>
    </row>
    <row r="211" spans="1:15" x14ac:dyDescent="0.3">
      <c r="A211" t="s">
        <v>2439</v>
      </c>
      <c r="B211">
        <v>0</v>
      </c>
      <c r="C211" t="s">
        <v>1527</v>
      </c>
      <c r="D211">
        <v>14</v>
      </c>
      <c r="E211" t="s">
        <v>40</v>
      </c>
      <c r="F211">
        <v>66</v>
      </c>
      <c r="G211">
        <v>66</v>
      </c>
      <c r="H211">
        <v>66</v>
      </c>
      <c r="I211">
        <v>48</v>
      </c>
      <c r="J211">
        <v>66</v>
      </c>
      <c r="K211">
        <v>31</v>
      </c>
      <c r="L211" t="e">
        <f>INDEX(Signed!F$2:'Signed'!F$569,MATCH($A211,Signed!$A$2:'Signed'!$A$531,0))</f>
        <v>#N/A</v>
      </c>
      <c r="M211" t="e">
        <f>INDEX(Signed!G$2:'Signed'!G$569,MATCH($A211,Signed!$A$2:'Signed'!$A$531,0))</f>
        <v>#N/A</v>
      </c>
      <c r="N211" t="e">
        <f>INDEX(Signed!I$2:'Signed'!I$569,MATCH($A211,Signed!$A$2:'Signed'!$A$531,0))</f>
        <v>#N/A</v>
      </c>
      <c r="O211" t="e">
        <f>INDEX(TEAMIDS!B$1:'TEAMIDS'!B$569,MATCH($L211,TEAMIDS!$C$1:'TEAMIDS'!$C$531,0))</f>
        <v>#N/A</v>
      </c>
    </row>
    <row r="212" spans="1:15" x14ac:dyDescent="0.3">
      <c r="A212" t="s">
        <v>2440</v>
      </c>
      <c r="B212">
        <v>2</v>
      </c>
      <c r="C212" t="s">
        <v>1527</v>
      </c>
      <c r="D212">
        <v>21</v>
      </c>
      <c r="E212" t="s">
        <v>23</v>
      </c>
      <c r="F212">
        <v>66</v>
      </c>
      <c r="G212">
        <v>66</v>
      </c>
      <c r="H212">
        <v>62</v>
      </c>
      <c r="I212">
        <v>63</v>
      </c>
      <c r="J212">
        <v>62</v>
      </c>
      <c r="K212">
        <v>35</v>
      </c>
      <c r="L212" t="e">
        <f>INDEX(Signed!F$2:'Signed'!F$569,MATCH($A212,Signed!$A$2:'Signed'!$A$531,0))</f>
        <v>#N/A</v>
      </c>
      <c r="M212" t="e">
        <f>INDEX(Signed!G$2:'Signed'!G$569,MATCH($A212,Signed!$A$2:'Signed'!$A$531,0))</f>
        <v>#N/A</v>
      </c>
      <c r="N212" t="e">
        <f>INDEX(Signed!I$2:'Signed'!I$569,MATCH($A212,Signed!$A$2:'Signed'!$A$531,0))</f>
        <v>#N/A</v>
      </c>
      <c r="O212" t="e">
        <f>INDEX(TEAMIDS!B$1:'TEAMIDS'!B$569,MATCH($L212,TEAMIDS!$C$1:'TEAMIDS'!$C$531,0))</f>
        <v>#N/A</v>
      </c>
    </row>
    <row r="213" spans="1:15" x14ac:dyDescent="0.3">
      <c r="A213" t="s">
        <v>2441</v>
      </c>
      <c r="B213">
        <v>1</v>
      </c>
      <c r="C213" t="s">
        <v>1527</v>
      </c>
      <c r="D213">
        <v>0</v>
      </c>
      <c r="E213" t="s">
        <v>18</v>
      </c>
      <c r="F213">
        <v>66</v>
      </c>
      <c r="G213">
        <v>66</v>
      </c>
      <c r="H213">
        <v>66</v>
      </c>
      <c r="I213">
        <v>48</v>
      </c>
      <c r="J213">
        <v>66</v>
      </c>
      <c r="K213">
        <v>33</v>
      </c>
      <c r="L213" t="e">
        <f>INDEX(Signed!F$2:'Signed'!F$569,MATCH($A213,Signed!$A$2:'Signed'!$A$531,0))</f>
        <v>#N/A</v>
      </c>
      <c r="M213" t="e">
        <f>INDEX(Signed!G$2:'Signed'!G$569,MATCH($A213,Signed!$A$2:'Signed'!$A$531,0))</f>
        <v>#N/A</v>
      </c>
      <c r="N213" t="e">
        <f>INDEX(Signed!I$2:'Signed'!I$569,MATCH($A213,Signed!$A$2:'Signed'!$A$531,0))</f>
        <v>#N/A</v>
      </c>
      <c r="O213" t="e">
        <f>INDEX(TEAMIDS!B$1:'TEAMIDS'!B$569,MATCH($L213,TEAMIDS!$C$1:'TEAMIDS'!$C$531,0))</f>
        <v>#N/A</v>
      </c>
    </row>
    <row r="214" spans="1:15" x14ac:dyDescent="0.3">
      <c r="A214" t="s">
        <v>2442</v>
      </c>
      <c r="B214">
        <v>3</v>
      </c>
      <c r="C214" t="s">
        <v>1527</v>
      </c>
      <c r="D214">
        <v>21</v>
      </c>
      <c r="E214" t="s">
        <v>11</v>
      </c>
      <c r="F214">
        <v>66</v>
      </c>
      <c r="G214">
        <v>66</v>
      </c>
      <c r="H214">
        <v>55</v>
      </c>
      <c r="I214">
        <v>78</v>
      </c>
      <c r="J214">
        <v>57</v>
      </c>
      <c r="K214">
        <v>33</v>
      </c>
      <c r="L214" t="e">
        <f>INDEX(Signed!F$2:'Signed'!F$569,MATCH($A214,Signed!$A$2:'Signed'!$A$531,0))</f>
        <v>#N/A</v>
      </c>
      <c r="M214" t="e">
        <f>INDEX(Signed!G$2:'Signed'!G$569,MATCH($A214,Signed!$A$2:'Signed'!$A$531,0))</f>
        <v>#N/A</v>
      </c>
      <c r="N214" t="e">
        <f>INDEX(Signed!I$2:'Signed'!I$569,MATCH($A214,Signed!$A$2:'Signed'!$A$531,0))</f>
        <v>#N/A</v>
      </c>
      <c r="O214" t="e">
        <f>INDEX(TEAMIDS!B$1:'TEAMIDS'!B$569,MATCH($L214,TEAMIDS!$C$1:'TEAMIDS'!$C$531,0))</f>
        <v>#N/A</v>
      </c>
    </row>
    <row r="215" spans="1:15" x14ac:dyDescent="0.3">
      <c r="A215" t="s">
        <v>723</v>
      </c>
      <c r="B215">
        <v>1</v>
      </c>
      <c r="C215" t="s">
        <v>1527</v>
      </c>
      <c r="D215">
        <v>10</v>
      </c>
      <c r="E215" t="s">
        <v>9</v>
      </c>
      <c r="F215">
        <v>66</v>
      </c>
      <c r="G215">
        <v>66</v>
      </c>
      <c r="H215">
        <v>66</v>
      </c>
      <c r="I215">
        <v>48</v>
      </c>
      <c r="J215">
        <v>66</v>
      </c>
      <c r="K215">
        <v>35</v>
      </c>
      <c r="L215" t="e">
        <f>INDEX(Signed!F$2:'Signed'!F$569,MATCH($A215,Signed!$A$2:'Signed'!$A$531,0))</f>
        <v>#N/A</v>
      </c>
      <c r="M215" t="e">
        <f>INDEX(Signed!G$2:'Signed'!G$569,MATCH($A215,Signed!$A$2:'Signed'!$A$531,0))</f>
        <v>#N/A</v>
      </c>
      <c r="N215" t="e">
        <f>INDEX(Signed!I$2:'Signed'!I$569,MATCH($A215,Signed!$A$2:'Signed'!$A$531,0))</f>
        <v>#N/A</v>
      </c>
      <c r="O215" t="e">
        <f>INDEX(TEAMIDS!B$1:'TEAMIDS'!B$569,MATCH($L215,TEAMIDS!$C$1:'TEAMIDS'!$C$531,0))</f>
        <v>#N/A</v>
      </c>
    </row>
    <row r="216" spans="1:15" x14ac:dyDescent="0.3">
      <c r="A216" t="s">
        <v>2443</v>
      </c>
      <c r="B216">
        <v>3</v>
      </c>
      <c r="C216" t="s">
        <v>1527</v>
      </c>
      <c r="D216">
        <v>9</v>
      </c>
      <c r="E216" t="s">
        <v>27</v>
      </c>
      <c r="F216">
        <v>66</v>
      </c>
      <c r="G216">
        <v>66</v>
      </c>
      <c r="H216">
        <v>55</v>
      </c>
      <c r="I216">
        <v>78</v>
      </c>
      <c r="J216">
        <v>57</v>
      </c>
      <c r="K216">
        <v>31</v>
      </c>
      <c r="L216" t="e">
        <f>INDEX(Signed!F$2:'Signed'!F$569,MATCH($A216,Signed!$A$2:'Signed'!$A$531,0))</f>
        <v>#N/A</v>
      </c>
      <c r="M216" t="e">
        <f>INDEX(Signed!G$2:'Signed'!G$569,MATCH($A216,Signed!$A$2:'Signed'!$A$531,0))</f>
        <v>#N/A</v>
      </c>
      <c r="N216" t="e">
        <f>INDEX(Signed!I$2:'Signed'!I$569,MATCH($A216,Signed!$A$2:'Signed'!$A$531,0))</f>
        <v>#N/A</v>
      </c>
      <c r="O216" t="e">
        <f>INDEX(TEAMIDS!B$1:'TEAMIDS'!B$569,MATCH($L216,TEAMIDS!$C$1:'TEAMIDS'!$C$531,0))</f>
        <v>#N/A</v>
      </c>
    </row>
    <row r="217" spans="1:15" x14ac:dyDescent="0.3">
      <c r="A217" t="s">
        <v>722</v>
      </c>
      <c r="B217">
        <v>1</v>
      </c>
      <c r="C217" t="s">
        <v>1527</v>
      </c>
      <c r="D217">
        <v>30</v>
      </c>
      <c r="E217" t="s">
        <v>9</v>
      </c>
      <c r="F217">
        <v>66</v>
      </c>
      <c r="G217">
        <v>66</v>
      </c>
      <c r="H217">
        <v>66</v>
      </c>
      <c r="I217">
        <v>48</v>
      </c>
      <c r="J217">
        <v>66</v>
      </c>
      <c r="K217">
        <v>24</v>
      </c>
      <c r="L217" t="e">
        <f>INDEX(Signed!F$2:'Signed'!F$569,MATCH($A217,Signed!$A$2:'Signed'!$A$531,0))</f>
        <v>#N/A</v>
      </c>
      <c r="M217" t="e">
        <f>INDEX(Signed!G$2:'Signed'!G$569,MATCH($A217,Signed!$A$2:'Signed'!$A$531,0))</f>
        <v>#N/A</v>
      </c>
      <c r="N217" t="e">
        <f>INDEX(Signed!I$2:'Signed'!I$569,MATCH($A217,Signed!$A$2:'Signed'!$A$531,0))</f>
        <v>#N/A</v>
      </c>
      <c r="O217" t="e">
        <f>INDEX(TEAMIDS!B$1:'TEAMIDS'!B$569,MATCH($L217,TEAMIDS!$C$1:'TEAMIDS'!$C$531,0))</f>
        <v>#N/A</v>
      </c>
    </row>
    <row r="218" spans="1:15" x14ac:dyDescent="0.3">
      <c r="A218" t="s">
        <v>607</v>
      </c>
      <c r="B218">
        <v>1</v>
      </c>
      <c r="C218" t="s">
        <v>1527</v>
      </c>
      <c r="D218">
        <v>26</v>
      </c>
      <c r="E218" t="s">
        <v>18</v>
      </c>
      <c r="F218">
        <v>66</v>
      </c>
      <c r="G218">
        <v>66</v>
      </c>
      <c r="H218">
        <v>66</v>
      </c>
      <c r="I218">
        <v>48</v>
      </c>
      <c r="J218">
        <v>66</v>
      </c>
      <c r="K218">
        <v>36</v>
      </c>
      <c r="L218" t="e">
        <f>INDEX(Signed!F$2:'Signed'!F$569,MATCH($A218,Signed!$A$2:'Signed'!$A$531,0))</f>
        <v>#N/A</v>
      </c>
      <c r="M218" t="e">
        <f>INDEX(Signed!G$2:'Signed'!G$569,MATCH($A218,Signed!$A$2:'Signed'!$A$531,0))</f>
        <v>#N/A</v>
      </c>
      <c r="N218" t="e">
        <f>INDEX(Signed!I$2:'Signed'!I$569,MATCH($A218,Signed!$A$2:'Signed'!$A$531,0))</f>
        <v>#N/A</v>
      </c>
      <c r="O218" t="e">
        <f>INDEX(TEAMIDS!B$1:'TEAMIDS'!B$569,MATCH($L218,TEAMIDS!$C$1:'TEAMIDS'!$C$531,0))</f>
        <v>#N/A</v>
      </c>
    </row>
    <row r="219" spans="1:15" x14ac:dyDescent="0.3">
      <c r="A219" t="s">
        <v>608</v>
      </c>
      <c r="B219">
        <v>1</v>
      </c>
      <c r="C219" t="s">
        <v>1527</v>
      </c>
      <c r="D219">
        <v>5</v>
      </c>
      <c r="E219" t="s">
        <v>7</v>
      </c>
      <c r="F219">
        <v>66</v>
      </c>
      <c r="G219">
        <v>66</v>
      </c>
      <c r="H219">
        <v>66</v>
      </c>
      <c r="I219">
        <v>48</v>
      </c>
      <c r="J219">
        <v>66</v>
      </c>
      <c r="K219">
        <v>24</v>
      </c>
      <c r="L219" t="e">
        <f>INDEX(Signed!F$2:'Signed'!F$569,MATCH($A219,Signed!$A$2:'Signed'!$A$531,0))</f>
        <v>#N/A</v>
      </c>
      <c r="M219" t="e">
        <f>INDEX(Signed!G$2:'Signed'!G$569,MATCH($A219,Signed!$A$2:'Signed'!$A$531,0))</f>
        <v>#N/A</v>
      </c>
      <c r="N219" t="e">
        <f>INDEX(Signed!I$2:'Signed'!I$569,MATCH($A219,Signed!$A$2:'Signed'!$A$531,0))</f>
        <v>#N/A</v>
      </c>
      <c r="O219" t="e">
        <f>INDEX(TEAMIDS!B$1:'TEAMIDS'!B$569,MATCH($L219,TEAMIDS!$C$1:'TEAMIDS'!$C$531,0))</f>
        <v>#N/A</v>
      </c>
    </row>
    <row r="220" spans="1:15" x14ac:dyDescent="0.3">
      <c r="A220" t="s">
        <v>643</v>
      </c>
      <c r="B220">
        <v>3</v>
      </c>
      <c r="C220" t="s">
        <v>1527</v>
      </c>
      <c r="D220">
        <v>12</v>
      </c>
      <c r="E220" t="s">
        <v>23</v>
      </c>
      <c r="F220">
        <v>66</v>
      </c>
      <c r="G220">
        <v>66</v>
      </c>
      <c r="H220">
        <v>55</v>
      </c>
      <c r="I220">
        <v>78</v>
      </c>
      <c r="J220">
        <v>57</v>
      </c>
      <c r="K220">
        <v>35</v>
      </c>
      <c r="L220" t="e">
        <f>INDEX(Signed!F$2:'Signed'!F$569,MATCH($A220,Signed!$A$2:'Signed'!$A$531,0))</f>
        <v>#N/A</v>
      </c>
      <c r="M220" t="e">
        <f>INDEX(Signed!G$2:'Signed'!G$569,MATCH($A220,Signed!$A$2:'Signed'!$A$531,0))</f>
        <v>#N/A</v>
      </c>
      <c r="N220" t="e">
        <f>INDEX(Signed!I$2:'Signed'!I$569,MATCH($A220,Signed!$A$2:'Signed'!$A$531,0))</f>
        <v>#N/A</v>
      </c>
      <c r="O220" t="e">
        <f>INDEX(TEAMIDS!B$1:'TEAMIDS'!B$569,MATCH($L220,TEAMIDS!$C$1:'TEAMIDS'!$C$531,0))</f>
        <v>#N/A</v>
      </c>
    </row>
    <row r="221" spans="1:15" x14ac:dyDescent="0.3">
      <c r="A221" t="s">
        <v>639</v>
      </c>
      <c r="B221">
        <v>1</v>
      </c>
      <c r="C221" t="s">
        <v>1527</v>
      </c>
      <c r="D221">
        <v>32</v>
      </c>
      <c r="E221" t="s">
        <v>7</v>
      </c>
      <c r="F221">
        <v>66</v>
      </c>
      <c r="G221">
        <v>66</v>
      </c>
      <c r="H221">
        <v>66</v>
      </c>
      <c r="I221">
        <v>48</v>
      </c>
      <c r="J221">
        <v>66</v>
      </c>
      <c r="K221">
        <v>30</v>
      </c>
      <c r="L221" t="e">
        <f>INDEX(Signed!F$2:'Signed'!F$569,MATCH($A221,Signed!$A$2:'Signed'!$A$531,0))</f>
        <v>#N/A</v>
      </c>
      <c r="M221" t="e">
        <f>INDEX(Signed!G$2:'Signed'!G$569,MATCH($A221,Signed!$A$2:'Signed'!$A$531,0))</f>
        <v>#N/A</v>
      </c>
      <c r="N221" t="e">
        <f>INDEX(Signed!I$2:'Signed'!I$569,MATCH($A221,Signed!$A$2:'Signed'!$A$531,0))</f>
        <v>#N/A</v>
      </c>
      <c r="O221" t="e">
        <f>INDEX(TEAMIDS!B$1:'TEAMIDS'!B$569,MATCH($L221,TEAMIDS!$C$1:'TEAMIDS'!$C$531,0))</f>
        <v>#N/A</v>
      </c>
    </row>
    <row r="222" spans="1:15" x14ac:dyDescent="0.3">
      <c r="A222" t="s">
        <v>2444</v>
      </c>
      <c r="B222">
        <v>1</v>
      </c>
      <c r="C222" t="s">
        <v>1527</v>
      </c>
      <c r="D222">
        <v>12</v>
      </c>
      <c r="E222" t="s">
        <v>9</v>
      </c>
      <c r="F222">
        <v>65</v>
      </c>
      <c r="G222">
        <v>65</v>
      </c>
      <c r="H222">
        <v>65</v>
      </c>
      <c r="I222">
        <v>48</v>
      </c>
      <c r="J222">
        <v>65</v>
      </c>
      <c r="K222">
        <v>34</v>
      </c>
      <c r="L222" t="e">
        <f>INDEX(Signed!F$2:'Signed'!F$569,MATCH($A222,Signed!$A$2:'Signed'!$A$531,0))</f>
        <v>#N/A</v>
      </c>
      <c r="M222" t="e">
        <f>INDEX(Signed!G$2:'Signed'!G$569,MATCH($A222,Signed!$A$2:'Signed'!$A$531,0))</f>
        <v>#N/A</v>
      </c>
      <c r="N222" t="e">
        <f>INDEX(Signed!I$2:'Signed'!I$569,MATCH($A222,Signed!$A$2:'Signed'!$A$531,0))</f>
        <v>#N/A</v>
      </c>
      <c r="O222" t="e">
        <f>INDEX(TEAMIDS!B$1:'TEAMIDS'!B$569,MATCH($L222,TEAMIDS!$C$1:'TEAMIDS'!$C$531,0))</f>
        <v>#N/A</v>
      </c>
    </row>
    <row r="223" spans="1:15" x14ac:dyDescent="0.3">
      <c r="A223" t="s">
        <v>2445</v>
      </c>
      <c r="B223">
        <v>2</v>
      </c>
      <c r="C223" t="s">
        <v>1527</v>
      </c>
      <c r="D223">
        <v>44</v>
      </c>
      <c r="E223" t="s">
        <v>7</v>
      </c>
      <c r="F223">
        <v>65</v>
      </c>
      <c r="G223">
        <v>65</v>
      </c>
      <c r="H223">
        <v>61</v>
      </c>
      <c r="I223">
        <v>63</v>
      </c>
      <c r="J223">
        <v>61</v>
      </c>
      <c r="K223">
        <v>32</v>
      </c>
      <c r="L223" t="e">
        <f>INDEX(Signed!F$2:'Signed'!F$569,MATCH($A223,Signed!$A$2:'Signed'!$A$531,0))</f>
        <v>#N/A</v>
      </c>
      <c r="M223" t="e">
        <f>INDEX(Signed!G$2:'Signed'!G$569,MATCH($A223,Signed!$A$2:'Signed'!$A$531,0))</f>
        <v>#N/A</v>
      </c>
      <c r="N223" t="e">
        <f>INDEX(Signed!I$2:'Signed'!I$569,MATCH($A223,Signed!$A$2:'Signed'!$A$531,0))</f>
        <v>#N/A</v>
      </c>
      <c r="O223" t="e">
        <f>INDEX(TEAMIDS!B$1:'TEAMIDS'!B$569,MATCH($L223,TEAMIDS!$C$1:'TEAMIDS'!$C$531,0))</f>
        <v>#N/A</v>
      </c>
    </row>
    <row r="224" spans="1:15" x14ac:dyDescent="0.3">
      <c r="A224" t="s">
        <v>2446</v>
      </c>
      <c r="B224">
        <v>0</v>
      </c>
      <c r="C224" t="s">
        <v>1527</v>
      </c>
      <c r="D224">
        <v>0</v>
      </c>
      <c r="E224" t="s">
        <v>4</v>
      </c>
      <c r="F224">
        <v>65</v>
      </c>
      <c r="G224">
        <v>65</v>
      </c>
      <c r="H224">
        <v>65</v>
      </c>
      <c r="I224">
        <v>48</v>
      </c>
      <c r="J224">
        <v>65</v>
      </c>
      <c r="K224">
        <v>37</v>
      </c>
      <c r="L224" t="e">
        <f>INDEX(Signed!F$2:'Signed'!F$569,MATCH($A224,Signed!$A$2:'Signed'!$A$531,0))</f>
        <v>#N/A</v>
      </c>
      <c r="M224" t="e">
        <f>INDEX(Signed!G$2:'Signed'!G$569,MATCH($A224,Signed!$A$2:'Signed'!$A$531,0))</f>
        <v>#N/A</v>
      </c>
      <c r="N224" t="e">
        <f>INDEX(Signed!I$2:'Signed'!I$569,MATCH($A224,Signed!$A$2:'Signed'!$A$531,0))</f>
        <v>#N/A</v>
      </c>
      <c r="O224" t="e">
        <f>INDEX(TEAMIDS!B$1:'TEAMIDS'!B$569,MATCH($L224,TEAMIDS!$C$1:'TEAMIDS'!$C$531,0))</f>
        <v>#N/A</v>
      </c>
    </row>
    <row r="225" spans="1:15" x14ac:dyDescent="0.3">
      <c r="A225" t="s">
        <v>2447</v>
      </c>
      <c r="B225">
        <v>0</v>
      </c>
      <c r="C225" t="s">
        <v>1527</v>
      </c>
      <c r="D225">
        <v>10</v>
      </c>
      <c r="E225" t="s">
        <v>60</v>
      </c>
      <c r="F225">
        <v>65</v>
      </c>
      <c r="G225">
        <v>65</v>
      </c>
      <c r="H225">
        <v>65</v>
      </c>
      <c r="I225">
        <v>48</v>
      </c>
      <c r="J225">
        <v>65</v>
      </c>
      <c r="K225">
        <v>29</v>
      </c>
      <c r="L225" t="e">
        <f>INDEX(Signed!F$2:'Signed'!F$569,MATCH($A225,Signed!$A$2:'Signed'!$A$531,0))</f>
        <v>#N/A</v>
      </c>
      <c r="M225" t="e">
        <f>INDEX(Signed!G$2:'Signed'!G$569,MATCH($A225,Signed!$A$2:'Signed'!$A$531,0))</f>
        <v>#N/A</v>
      </c>
      <c r="N225" t="e">
        <f>INDEX(Signed!I$2:'Signed'!I$569,MATCH($A225,Signed!$A$2:'Signed'!$A$531,0))</f>
        <v>#N/A</v>
      </c>
      <c r="O225" t="e">
        <f>INDEX(TEAMIDS!B$1:'TEAMIDS'!B$569,MATCH($L225,TEAMIDS!$C$1:'TEAMIDS'!$C$531,0))</f>
        <v>#N/A</v>
      </c>
    </row>
    <row r="226" spans="1:15" x14ac:dyDescent="0.3">
      <c r="A226" t="s">
        <v>2448</v>
      </c>
      <c r="B226">
        <v>1</v>
      </c>
      <c r="C226" t="s">
        <v>1527</v>
      </c>
      <c r="D226">
        <v>4</v>
      </c>
      <c r="E226" t="s">
        <v>18</v>
      </c>
      <c r="F226">
        <v>65</v>
      </c>
      <c r="G226">
        <v>65</v>
      </c>
      <c r="H226">
        <v>65</v>
      </c>
      <c r="I226">
        <v>48</v>
      </c>
      <c r="J226">
        <v>65</v>
      </c>
      <c r="K226">
        <v>35</v>
      </c>
      <c r="L226" t="e">
        <f>INDEX(Signed!F$2:'Signed'!F$569,MATCH($A226,Signed!$A$2:'Signed'!$A$531,0))</f>
        <v>#N/A</v>
      </c>
      <c r="M226" t="e">
        <f>INDEX(Signed!G$2:'Signed'!G$569,MATCH($A226,Signed!$A$2:'Signed'!$A$531,0))</f>
        <v>#N/A</v>
      </c>
      <c r="N226" t="e">
        <f>INDEX(Signed!I$2:'Signed'!I$569,MATCH($A226,Signed!$A$2:'Signed'!$A$531,0))</f>
        <v>#N/A</v>
      </c>
      <c r="O226" t="e">
        <f>INDEX(TEAMIDS!B$1:'TEAMIDS'!B$569,MATCH($L226,TEAMIDS!$C$1:'TEAMIDS'!$C$531,0))</f>
        <v>#N/A</v>
      </c>
    </row>
    <row r="227" spans="1:15" x14ac:dyDescent="0.3">
      <c r="A227" t="s">
        <v>2449</v>
      </c>
      <c r="B227">
        <v>0</v>
      </c>
      <c r="C227" t="s">
        <v>1527</v>
      </c>
      <c r="D227">
        <v>14</v>
      </c>
      <c r="E227" t="s">
        <v>60</v>
      </c>
      <c r="F227">
        <v>65</v>
      </c>
      <c r="G227">
        <v>65</v>
      </c>
      <c r="H227">
        <v>65</v>
      </c>
      <c r="I227">
        <v>48</v>
      </c>
      <c r="J227">
        <v>65</v>
      </c>
      <c r="K227">
        <v>34</v>
      </c>
      <c r="L227" t="e">
        <f>INDEX(Signed!F$2:'Signed'!F$569,MATCH($A227,Signed!$A$2:'Signed'!$A$531,0))</f>
        <v>#N/A</v>
      </c>
      <c r="M227" t="e">
        <f>INDEX(Signed!G$2:'Signed'!G$569,MATCH($A227,Signed!$A$2:'Signed'!$A$531,0))</f>
        <v>#N/A</v>
      </c>
      <c r="N227" t="e">
        <f>INDEX(Signed!I$2:'Signed'!I$569,MATCH($A227,Signed!$A$2:'Signed'!$A$531,0))</f>
        <v>#N/A</v>
      </c>
      <c r="O227" t="e">
        <f>INDEX(TEAMIDS!B$1:'TEAMIDS'!B$569,MATCH($L227,TEAMIDS!$C$1:'TEAMIDS'!$C$531,0))</f>
        <v>#N/A</v>
      </c>
    </row>
    <row r="228" spans="1:15" x14ac:dyDescent="0.3">
      <c r="A228" t="s">
        <v>2450</v>
      </c>
      <c r="B228">
        <v>1</v>
      </c>
      <c r="C228" t="s">
        <v>1527</v>
      </c>
      <c r="D228">
        <v>15</v>
      </c>
      <c r="E228" t="s">
        <v>40</v>
      </c>
      <c r="F228">
        <v>65</v>
      </c>
      <c r="G228">
        <v>65</v>
      </c>
      <c r="H228">
        <v>65</v>
      </c>
      <c r="I228">
        <v>48</v>
      </c>
      <c r="J228">
        <v>65</v>
      </c>
      <c r="K228">
        <v>31</v>
      </c>
      <c r="L228" t="e">
        <f>INDEX(Signed!F$2:'Signed'!F$569,MATCH($A228,Signed!$A$2:'Signed'!$A$531,0))</f>
        <v>#N/A</v>
      </c>
      <c r="M228" t="e">
        <f>INDEX(Signed!G$2:'Signed'!G$569,MATCH($A228,Signed!$A$2:'Signed'!$A$531,0))</f>
        <v>#N/A</v>
      </c>
      <c r="N228" t="e">
        <f>INDEX(Signed!I$2:'Signed'!I$569,MATCH($A228,Signed!$A$2:'Signed'!$A$531,0))</f>
        <v>#N/A</v>
      </c>
      <c r="O228" t="e">
        <f>INDEX(TEAMIDS!B$1:'TEAMIDS'!B$569,MATCH($L228,TEAMIDS!$C$1:'TEAMIDS'!$C$531,0))</f>
        <v>#N/A</v>
      </c>
    </row>
    <row r="229" spans="1:15" x14ac:dyDescent="0.3">
      <c r="A229" t="s">
        <v>2451</v>
      </c>
      <c r="B229">
        <v>2</v>
      </c>
      <c r="C229" t="s">
        <v>1527</v>
      </c>
      <c r="D229">
        <v>38</v>
      </c>
      <c r="E229" t="s">
        <v>7</v>
      </c>
      <c r="F229">
        <v>65</v>
      </c>
      <c r="G229">
        <v>65</v>
      </c>
      <c r="H229">
        <v>61</v>
      </c>
      <c r="I229">
        <v>63</v>
      </c>
      <c r="J229">
        <v>61</v>
      </c>
      <c r="K229">
        <v>33</v>
      </c>
      <c r="L229" t="e">
        <f>INDEX(Signed!F$2:'Signed'!F$569,MATCH($A229,Signed!$A$2:'Signed'!$A$531,0))</f>
        <v>#N/A</v>
      </c>
      <c r="M229" t="e">
        <f>INDEX(Signed!G$2:'Signed'!G$569,MATCH($A229,Signed!$A$2:'Signed'!$A$531,0))</f>
        <v>#N/A</v>
      </c>
      <c r="N229" t="e">
        <f>INDEX(Signed!I$2:'Signed'!I$569,MATCH($A229,Signed!$A$2:'Signed'!$A$531,0))</f>
        <v>#N/A</v>
      </c>
      <c r="O229" t="e">
        <f>INDEX(TEAMIDS!B$1:'TEAMIDS'!B$569,MATCH($L229,TEAMIDS!$C$1:'TEAMIDS'!$C$531,0))</f>
        <v>#N/A</v>
      </c>
    </row>
    <row r="230" spans="1:15" x14ac:dyDescent="0.3">
      <c r="A230" t="s">
        <v>2452</v>
      </c>
      <c r="B230">
        <v>1</v>
      </c>
      <c r="C230" t="s">
        <v>1527</v>
      </c>
      <c r="D230">
        <v>9</v>
      </c>
      <c r="E230" t="s">
        <v>18</v>
      </c>
      <c r="F230">
        <v>65</v>
      </c>
      <c r="G230">
        <v>65</v>
      </c>
      <c r="H230">
        <v>65</v>
      </c>
      <c r="I230">
        <v>48</v>
      </c>
      <c r="J230">
        <v>65</v>
      </c>
      <c r="K230">
        <v>32</v>
      </c>
      <c r="L230" t="e">
        <f>INDEX(Signed!F$2:'Signed'!F$569,MATCH($A230,Signed!$A$2:'Signed'!$A$531,0))</f>
        <v>#N/A</v>
      </c>
      <c r="M230" t="e">
        <f>INDEX(Signed!G$2:'Signed'!G$569,MATCH($A230,Signed!$A$2:'Signed'!$A$531,0))</f>
        <v>#N/A</v>
      </c>
      <c r="N230" t="e">
        <f>INDEX(Signed!I$2:'Signed'!I$569,MATCH($A230,Signed!$A$2:'Signed'!$A$531,0))</f>
        <v>#N/A</v>
      </c>
      <c r="O230" t="e">
        <f>INDEX(TEAMIDS!B$1:'TEAMIDS'!B$569,MATCH($L230,TEAMIDS!$C$1:'TEAMIDS'!$C$531,0))</f>
        <v>#N/A</v>
      </c>
    </row>
    <row r="231" spans="1:15" x14ac:dyDescent="0.3">
      <c r="A231" t="s">
        <v>2453</v>
      </c>
      <c r="B231">
        <v>0</v>
      </c>
      <c r="C231" t="s">
        <v>1527</v>
      </c>
      <c r="D231">
        <v>5</v>
      </c>
      <c r="E231" t="s">
        <v>30</v>
      </c>
      <c r="F231">
        <v>65</v>
      </c>
      <c r="G231">
        <v>65</v>
      </c>
      <c r="H231">
        <v>65</v>
      </c>
      <c r="I231">
        <v>48</v>
      </c>
      <c r="J231">
        <v>65</v>
      </c>
      <c r="K231">
        <v>36</v>
      </c>
      <c r="L231" t="e">
        <f>INDEX(Signed!F$2:'Signed'!F$569,MATCH($A231,Signed!$A$2:'Signed'!$A$531,0))</f>
        <v>#N/A</v>
      </c>
      <c r="M231" t="e">
        <f>INDEX(Signed!G$2:'Signed'!G$569,MATCH($A231,Signed!$A$2:'Signed'!$A$531,0))</f>
        <v>#N/A</v>
      </c>
      <c r="N231" t="e">
        <f>INDEX(Signed!I$2:'Signed'!I$569,MATCH($A231,Signed!$A$2:'Signed'!$A$531,0))</f>
        <v>#N/A</v>
      </c>
      <c r="O231" t="e">
        <f>INDEX(TEAMIDS!B$1:'TEAMIDS'!B$569,MATCH($L231,TEAMIDS!$C$1:'TEAMIDS'!$C$531,0))</f>
        <v>#N/A</v>
      </c>
    </row>
    <row r="232" spans="1:15" x14ac:dyDescent="0.3">
      <c r="A232" t="s">
        <v>2454</v>
      </c>
      <c r="B232">
        <v>1</v>
      </c>
      <c r="C232" t="s">
        <v>1527</v>
      </c>
      <c r="D232">
        <v>13</v>
      </c>
      <c r="E232" t="s">
        <v>9</v>
      </c>
      <c r="F232">
        <v>65</v>
      </c>
      <c r="G232">
        <v>65</v>
      </c>
      <c r="H232">
        <v>65</v>
      </c>
      <c r="I232">
        <v>48</v>
      </c>
      <c r="J232">
        <v>65</v>
      </c>
      <c r="K232">
        <v>36</v>
      </c>
      <c r="L232" t="e">
        <f>INDEX(Signed!F$2:'Signed'!F$569,MATCH($A232,Signed!$A$2:'Signed'!$A$531,0))</f>
        <v>#N/A</v>
      </c>
      <c r="M232" t="e">
        <f>INDEX(Signed!G$2:'Signed'!G$569,MATCH($A232,Signed!$A$2:'Signed'!$A$531,0))</f>
        <v>#N/A</v>
      </c>
      <c r="N232" t="e">
        <f>INDEX(Signed!I$2:'Signed'!I$569,MATCH($A232,Signed!$A$2:'Signed'!$A$531,0))</f>
        <v>#N/A</v>
      </c>
      <c r="O232" t="e">
        <f>INDEX(TEAMIDS!B$1:'TEAMIDS'!B$569,MATCH($L232,TEAMIDS!$C$1:'TEAMIDS'!$C$531,0))</f>
        <v>#N/A</v>
      </c>
    </row>
    <row r="233" spans="1:15" x14ac:dyDescent="0.3">
      <c r="A233" t="s">
        <v>2455</v>
      </c>
      <c r="B233">
        <v>0</v>
      </c>
      <c r="C233" t="s">
        <v>1527</v>
      </c>
      <c r="D233">
        <v>38</v>
      </c>
      <c r="E233" t="s">
        <v>9</v>
      </c>
      <c r="F233">
        <v>65</v>
      </c>
      <c r="G233">
        <v>65</v>
      </c>
      <c r="H233">
        <v>65</v>
      </c>
      <c r="I233">
        <v>48</v>
      </c>
      <c r="J233">
        <v>65</v>
      </c>
      <c r="K233">
        <v>32</v>
      </c>
      <c r="L233" t="e">
        <f>INDEX(Signed!F$2:'Signed'!F$569,MATCH($A233,Signed!$A$2:'Signed'!$A$531,0))</f>
        <v>#N/A</v>
      </c>
      <c r="M233" t="e">
        <f>INDEX(Signed!G$2:'Signed'!G$569,MATCH($A233,Signed!$A$2:'Signed'!$A$531,0))</f>
        <v>#N/A</v>
      </c>
      <c r="N233" t="e">
        <f>INDEX(Signed!I$2:'Signed'!I$569,MATCH($A233,Signed!$A$2:'Signed'!$A$531,0))</f>
        <v>#N/A</v>
      </c>
      <c r="O233" t="e">
        <f>INDEX(TEAMIDS!B$1:'TEAMIDS'!B$569,MATCH($L233,TEAMIDS!$C$1:'TEAMIDS'!$C$531,0))</f>
        <v>#N/A</v>
      </c>
    </row>
    <row r="234" spans="1:15" x14ac:dyDescent="0.3">
      <c r="A234" t="s">
        <v>648</v>
      </c>
      <c r="B234">
        <v>1</v>
      </c>
      <c r="C234" t="s">
        <v>1527</v>
      </c>
      <c r="D234">
        <v>2</v>
      </c>
      <c r="E234" t="s">
        <v>40</v>
      </c>
      <c r="F234">
        <v>65</v>
      </c>
      <c r="G234">
        <v>65</v>
      </c>
      <c r="H234">
        <v>65</v>
      </c>
      <c r="I234">
        <v>48</v>
      </c>
      <c r="J234">
        <v>65</v>
      </c>
      <c r="K234">
        <v>35</v>
      </c>
      <c r="L234" t="e">
        <f>INDEX(Signed!F$2:'Signed'!F$569,MATCH($A234,Signed!$A$2:'Signed'!$A$531,0))</f>
        <v>#N/A</v>
      </c>
      <c r="M234" t="e">
        <f>INDEX(Signed!G$2:'Signed'!G$569,MATCH($A234,Signed!$A$2:'Signed'!$A$531,0))</f>
        <v>#N/A</v>
      </c>
      <c r="N234" t="e">
        <f>INDEX(Signed!I$2:'Signed'!I$569,MATCH($A234,Signed!$A$2:'Signed'!$A$531,0))</f>
        <v>#N/A</v>
      </c>
      <c r="O234" t="e">
        <f>INDEX(TEAMIDS!B$1:'TEAMIDS'!B$569,MATCH($L234,TEAMIDS!$C$1:'TEAMIDS'!$C$531,0))</f>
        <v>#N/A</v>
      </c>
    </row>
  </sheetData>
  <sortState xmlns:xlrd2="http://schemas.microsoft.com/office/spreadsheetml/2017/richdata2" ref="A2:N234">
    <sortCondition ref="L1"/>
  </sortState>
  <hyperlinks>
    <hyperlink ref="C27" r:id="rId1" xr:uid="{747E803C-A8D7-46E8-BE9A-CDF694D61E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B650-54BE-4BC9-B299-5E7101AE38A0}">
  <dimension ref="A1:C30"/>
  <sheetViews>
    <sheetView topLeftCell="A13" workbookViewId="0">
      <selection activeCell="B1" sqref="B1"/>
    </sheetView>
  </sheetViews>
  <sheetFormatPr defaultRowHeight="14.4" x14ac:dyDescent="0.3"/>
  <cols>
    <col min="1" max="1" width="42.77734375" bestFit="1" customWidth="1"/>
  </cols>
  <sheetData>
    <row r="1" spans="1:3" x14ac:dyDescent="0.3">
      <c r="A1" t="s">
        <v>2306</v>
      </c>
      <c r="B1">
        <v>0</v>
      </c>
      <c r="C1" t="s">
        <v>689</v>
      </c>
    </row>
    <row r="2" spans="1:3" x14ac:dyDescent="0.3">
      <c r="A2" t="s">
        <v>2307</v>
      </c>
      <c r="B2">
        <v>1</v>
      </c>
      <c r="C2" t="s">
        <v>684</v>
      </c>
    </row>
    <row r="3" spans="1:3" x14ac:dyDescent="0.3">
      <c r="A3" t="s">
        <v>2308</v>
      </c>
      <c r="B3">
        <v>2</v>
      </c>
      <c r="C3" t="s">
        <v>686</v>
      </c>
    </row>
    <row r="4" spans="1:3" x14ac:dyDescent="0.3">
      <c r="A4" t="s">
        <v>2309</v>
      </c>
      <c r="B4">
        <v>3</v>
      </c>
      <c r="C4" t="s">
        <v>703</v>
      </c>
    </row>
    <row r="5" spans="1:3" x14ac:dyDescent="0.3">
      <c r="A5" t="s">
        <v>2310</v>
      </c>
      <c r="B5">
        <v>4</v>
      </c>
      <c r="C5" t="s">
        <v>697</v>
      </c>
    </row>
    <row r="6" spans="1:3" x14ac:dyDescent="0.3">
      <c r="A6" t="s">
        <v>2311</v>
      </c>
      <c r="B6">
        <v>5</v>
      </c>
      <c r="C6" t="s">
        <v>696</v>
      </c>
    </row>
    <row r="7" spans="1:3" x14ac:dyDescent="0.3">
      <c r="A7" t="s">
        <v>2312</v>
      </c>
      <c r="B7">
        <v>6</v>
      </c>
      <c r="C7" t="s">
        <v>710</v>
      </c>
    </row>
    <row r="8" spans="1:3" x14ac:dyDescent="0.3">
      <c r="A8" t="s">
        <v>2313</v>
      </c>
      <c r="B8">
        <v>7</v>
      </c>
      <c r="C8" t="s">
        <v>706</v>
      </c>
    </row>
    <row r="9" spans="1:3" x14ac:dyDescent="0.3">
      <c r="A9" t="s">
        <v>2314</v>
      </c>
      <c r="B9">
        <v>8</v>
      </c>
      <c r="C9" t="s">
        <v>693</v>
      </c>
    </row>
    <row r="10" spans="1:3" x14ac:dyDescent="0.3">
      <c r="A10" t="s">
        <v>2315</v>
      </c>
      <c r="B10">
        <v>9</v>
      </c>
      <c r="C10" t="s">
        <v>690</v>
      </c>
    </row>
    <row r="11" spans="1:3" x14ac:dyDescent="0.3">
      <c r="A11" t="s">
        <v>2316</v>
      </c>
      <c r="B11">
        <v>10</v>
      </c>
      <c r="C11" t="s">
        <v>698</v>
      </c>
    </row>
    <row r="12" spans="1:3" x14ac:dyDescent="0.3">
      <c r="A12" t="s">
        <v>2317</v>
      </c>
      <c r="B12">
        <v>11</v>
      </c>
      <c r="C12" t="s">
        <v>682</v>
      </c>
    </row>
    <row r="13" spans="1:3" x14ac:dyDescent="0.3">
      <c r="A13" t="s">
        <v>2318</v>
      </c>
      <c r="B13">
        <v>12</v>
      </c>
      <c r="C13" t="s">
        <v>695</v>
      </c>
    </row>
    <row r="14" spans="1:3" x14ac:dyDescent="0.3">
      <c r="A14" t="s">
        <v>2319</v>
      </c>
      <c r="B14">
        <v>13</v>
      </c>
      <c r="C14" t="s">
        <v>688</v>
      </c>
    </row>
    <row r="15" spans="1:3" x14ac:dyDescent="0.3">
      <c r="A15" t="s">
        <v>2320</v>
      </c>
      <c r="B15">
        <v>14</v>
      </c>
      <c r="C15" t="s">
        <v>699</v>
      </c>
    </row>
    <row r="16" spans="1:3" x14ac:dyDescent="0.3">
      <c r="A16" t="s">
        <v>2321</v>
      </c>
      <c r="B16">
        <v>15</v>
      </c>
      <c r="C16" t="s">
        <v>701</v>
      </c>
    </row>
    <row r="17" spans="1:3" x14ac:dyDescent="0.3">
      <c r="A17" t="s">
        <v>2322</v>
      </c>
      <c r="B17">
        <v>16</v>
      </c>
      <c r="C17" t="s">
        <v>705</v>
      </c>
    </row>
    <row r="18" spans="1:3" x14ac:dyDescent="0.3">
      <c r="A18" t="s">
        <v>2323</v>
      </c>
      <c r="B18">
        <v>17</v>
      </c>
      <c r="C18" t="s">
        <v>658</v>
      </c>
    </row>
    <row r="19" spans="1:3" x14ac:dyDescent="0.3">
      <c r="A19" t="s">
        <v>2324</v>
      </c>
      <c r="B19">
        <v>18</v>
      </c>
      <c r="C19" t="s">
        <v>694</v>
      </c>
    </row>
    <row r="20" spans="1:3" x14ac:dyDescent="0.3">
      <c r="A20" t="s">
        <v>2325</v>
      </c>
      <c r="B20">
        <v>19</v>
      </c>
      <c r="C20" t="s">
        <v>691</v>
      </c>
    </row>
    <row r="21" spans="1:3" x14ac:dyDescent="0.3">
      <c r="A21" t="s">
        <v>2326</v>
      </c>
      <c r="B21">
        <v>20</v>
      </c>
      <c r="C21" t="s">
        <v>683</v>
      </c>
    </row>
    <row r="22" spans="1:3" x14ac:dyDescent="0.3">
      <c r="A22" t="s">
        <v>2327</v>
      </c>
      <c r="B22">
        <v>21</v>
      </c>
      <c r="C22" t="s">
        <v>681</v>
      </c>
    </row>
    <row r="23" spans="1:3" x14ac:dyDescent="0.3">
      <c r="A23" t="s">
        <v>2328</v>
      </c>
      <c r="B23">
        <v>22</v>
      </c>
      <c r="C23" t="s">
        <v>692</v>
      </c>
    </row>
    <row r="24" spans="1:3" x14ac:dyDescent="0.3">
      <c r="A24" t="s">
        <v>2329</v>
      </c>
      <c r="B24">
        <v>23</v>
      </c>
      <c r="C24" t="s">
        <v>714</v>
      </c>
    </row>
    <row r="25" spans="1:3" x14ac:dyDescent="0.3">
      <c r="A25" t="s">
        <v>2330</v>
      </c>
      <c r="B25">
        <v>24</v>
      </c>
      <c r="C25" t="s">
        <v>685</v>
      </c>
    </row>
    <row r="26" spans="1:3" x14ac:dyDescent="0.3">
      <c r="A26" t="s">
        <v>2331</v>
      </c>
      <c r="B26">
        <v>25</v>
      </c>
      <c r="C26" t="s">
        <v>687</v>
      </c>
    </row>
    <row r="27" spans="1:3" x14ac:dyDescent="0.3">
      <c r="A27" t="s">
        <v>2332</v>
      </c>
      <c r="B27">
        <v>26</v>
      </c>
      <c r="C27" t="s">
        <v>707</v>
      </c>
    </row>
    <row r="28" spans="1:3" x14ac:dyDescent="0.3">
      <c r="A28" t="s">
        <v>2334</v>
      </c>
      <c r="B28">
        <v>27</v>
      </c>
      <c r="C28" t="s">
        <v>2468</v>
      </c>
    </row>
    <row r="29" spans="1:3" x14ac:dyDescent="0.3">
      <c r="A29" t="s">
        <v>2333</v>
      </c>
      <c r="B29">
        <v>28</v>
      </c>
      <c r="C29" t="s">
        <v>709</v>
      </c>
    </row>
    <row r="30" spans="1:3" x14ac:dyDescent="0.3">
      <c r="A30" t="s">
        <v>2335</v>
      </c>
      <c r="B30">
        <v>29</v>
      </c>
      <c r="C30" t="s">
        <v>704</v>
      </c>
    </row>
  </sheetData>
  <sortState xmlns:xlrd2="http://schemas.microsoft.com/office/spreadsheetml/2017/richdata2" ref="A1:B30">
    <sortCondition ref="B4"/>
  </sortState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975C-379A-451F-A942-427C8E4A6930}">
  <dimension ref="A1:I483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1600</v>
      </c>
      <c r="B1" t="s">
        <v>1549</v>
      </c>
      <c r="C1" t="s">
        <v>1550</v>
      </c>
      <c r="D1" t="s">
        <v>654</v>
      </c>
      <c r="E1" t="s">
        <v>1551</v>
      </c>
      <c r="F1" t="s">
        <v>1552</v>
      </c>
      <c r="G1" t="s">
        <v>1553</v>
      </c>
      <c r="H1" t="s">
        <v>1554</v>
      </c>
    </row>
    <row r="2" spans="1:9" x14ac:dyDescent="0.3">
      <c r="A2" t="s">
        <v>2094</v>
      </c>
      <c r="B2" t="s">
        <v>80</v>
      </c>
      <c r="C2" t="s">
        <v>1563</v>
      </c>
      <c r="D2">
        <v>36</v>
      </c>
      <c r="E2" t="s">
        <v>1568</v>
      </c>
      <c r="F2" t="s">
        <v>1569</v>
      </c>
      <c r="G2" t="s">
        <v>1567</v>
      </c>
      <c r="H2" s="4">
        <v>5000000</v>
      </c>
      <c r="I2" t="s">
        <v>80</v>
      </c>
    </row>
    <row r="3" spans="1:9" x14ac:dyDescent="0.3">
      <c r="A3" t="s">
        <v>2065</v>
      </c>
      <c r="B3" t="s">
        <v>24</v>
      </c>
      <c r="C3" t="s">
        <v>1571</v>
      </c>
      <c r="D3">
        <v>42</v>
      </c>
      <c r="E3" t="s">
        <v>1564</v>
      </c>
      <c r="F3" t="s">
        <v>1561</v>
      </c>
      <c r="G3" t="s">
        <v>1610</v>
      </c>
      <c r="H3" s="4">
        <v>1512601</v>
      </c>
      <c r="I3" t="s">
        <v>24</v>
      </c>
    </row>
    <row r="4" spans="1:9" x14ac:dyDescent="0.3">
      <c r="A4" t="s">
        <v>2029</v>
      </c>
      <c r="B4" t="s">
        <v>426</v>
      </c>
      <c r="C4" t="s">
        <v>1559</v>
      </c>
      <c r="D4">
        <v>39</v>
      </c>
      <c r="E4" t="s">
        <v>1576</v>
      </c>
      <c r="F4" t="s">
        <v>1569</v>
      </c>
      <c r="G4" t="s">
        <v>1626</v>
      </c>
      <c r="H4" s="4">
        <v>1512601</v>
      </c>
      <c r="I4" t="s">
        <v>426</v>
      </c>
    </row>
    <row r="5" spans="1:9" x14ac:dyDescent="0.3">
      <c r="A5" t="s">
        <v>2182</v>
      </c>
      <c r="B5" t="s">
        <v>577</v>
      </c>
      <c r="C5" t="s">
        <v>1555</v>
      </c>
      <c r="D5">
        <v>36</v>
      </c>
      <c r="E5" t="s">
        <v>1581</v>
      </c>
      <c r="F5" t="s">
        <v>1654</v>
      </c>
      <c r="G5" t="s">
        <v>1567</v>
      </c>
      <c r="H5" s="4">
        <v>3651480</v>
      </c>
      <c r="I5" t="s">
        <v>577</v>
      </c>
    </row>
    <row r="6" spans="1:9" x14ac:dyDescent="0.3">
      <c r="A6" t="s">
        <v>2014</v>
      </c>
      <c r="B6" t="s">
        <v>250</v>
      </c>
      <c r="C6" t="s">
        <v>1571</v>
      </c>
      <c r="D6">
        <v>34</v>
      </c>
      <c r="E6" t="s">
        <v>1572</v>
      </c>
      <c r="F6" t="s">
        <v>1654</v>
      </c>
      <c r="G6" t="s">
        <v>1567</v>
      </c>
      <c r="H6" s="4">
        <v>35654150</v>
      </c>
      <c r="I6" t="s">
        <v>250</v>
      </c>
    </row>
    <row r="7" spans="1:9" x14ac:dyDescent="0.3">
      <c r="A7" t="s">
        <v>2109</v>
      </c>
      <c r="B7" t="s">
        <v>285</v>
      </c>
      <c r="C7" t="s">
        <v>1559</v>
      </c>
      <c r="D7">
        <v>37</v>
      </c>
      <c r="E7" t="s">
        <v>1592</v>
      </c>
      <c r="F7" t="s">
        <v>1561</v>
      </c>
      <c r="G7" t="s">
        <v>1642</v>
      </c>
      <c r="H7" s="4">
        <v>1512601</v>
      </c>
      <c r="I7" t="s">
        <v>285</v>
      </c>
    </row>
    <row r="8" spans="1:9" x14ac:dyDescent="0.3">
      <c r="A8" t="s">
        <v>1952</v>
      </c>
      <c r="B8" t="s">
        <v>494</v>
      </c>
      <c r="C8" t="s">
        <v>1559</v>
      </c>
      <c r="D8">
        <v>38</v>
      </c>
      <c r="E8" t="s">
        <v>1560</v>
      </c>
      <c r="F8" t="s">
        <v>1608</v>
      </c>
      <c r="G8" t="s">
        <v>1803</v>
      </c>
      <c r="H8" s="4">
        <v>7560000</v>
      </c>
      <c r="I8" t="s">
        <v>494</v>
      </c>
    </row>
    <row r="9" spans="1:9" x14ac:dyDescent="0.3">
      <c r="A9" t="s">
        <v>1786</v>
      </c>
      <c r="B9" t="s">
        <v>171</v>
      </c>
      <c r="C9" t="s">
        <v>1555</v>
      </c>
      <c r="D9">
        <v>35</v>
      </c>
      <c r="E9" t="s">
        <v>1581</v>
      </c>
      <c r="F9" t="s">
        <v>1799</v>
      </c>
      <c r="G9" t="s">
        <v>1567</v>
      </c>
      <c r="H9" s="4">
        <v>1512601</v>
      </c>
      <c r="I9" t="s">
        <v>171</v>
      </c>
    </row>
    <row r="10" spans="1:9" x14ac:dyDescent="0.3">
      <c r="A10" t="s">
        <v>2102</v>
      </c>
      <c r="B10" t="s">
        <v>286</v>
      </c>
      <c r="C10" t="s">
        <v>676</v>
      </c>
      <c r="D10">
        <v>38</v>
      </c>
      <c r="E10" t="s">
        <v>1572</v>
      </c>
      <c r="F10" t="s">
        <v>1585</v>
      </c>
      <c r="G10" t="s">
        <v>1575</v>
      </c>
      <c r="H10" s="4">
        <v>1512601</v>
      </c>
      <c r="I10" t="s">
        <v>286</v>
      </c>
    </row>
    <row r="11" spans="1:9" x14ac:dyDescent="0.3">
      <c r="A11" t="s">
        <v>1534</v>
      </c>
      <c r="B11" t="s">
        <v>2238</v>
      </c>
      <c r="C11" t="s">
        <v>1563</v>
      </c>
      <c r="D11">
        <v>31</v>
      </c>
      <c r="E11" t="s">
        <v>1568</v>
      </c>
      <c r="F11" t="s">
        <v>1569</v>
      </c>
      <c r="G11" t="s">
        <v>1570</v>
      </c>
      <c r="H11" s="4">
        <v>17092</v>
      </c>
      <c r="I11" t="s">
        <v>2238</v>
      </c>
    </row>
    <row r="12" spans="1:9" x14ac:dyDescent="0.3">
      <c r="A12" t="s">
        <v>2197</v>
      </c>
      <c r="B12" t="s">
        <v>275</v>
      </c>
      <c r="C12" t="s">
        <v>1571</v>
      </c>
      <c r="D12">
        <v>30</v>
      </c>
      <c r="E12" t="s">
        <v>1564</v>
      </c>
      <c r="F12" t="s">
        <v>2004</v>
      </c>
      <c r="G12" t="s">
        <v>1766</v>
      </c>
      <c r="H12" s="4">
        <v>4384616</v>
      </c>
      <c r="I12" t="s">
        <v>275</v>
      </c>
    </row>
    <row r="13" spans="1:9" x14ac:dyDescent="0.3">
      <c r="A13" t="s">
        <v>1898</v>
      </c>
      <c r="B13" t="s">
        <v>322</v>
      </c>
      <c r="C13" t="s">
        <v>1559</v>
      </c>
      <c r="D13">
        <v>29</v>
      </c>
      <c r="E13" t="s">
        <v>1576</v>
      </c>
      <c r="F13" t="s">
        <v>1907</v>
      </c>
      <c r="G13" t="s">
        <v>1661</v>
      </c>
      <c r="H13" t="s">
        <v>1567</v>
      </c>
      <c r="I13" t="s">
        <v>322</v>
      </c>
    </row>
    <row r="14" spans="1:9" x14ac:dyDescent="0.3">
      <c r="A14" t="s">
        <v>1927</v>
      </c>
      <c r="B14" t="s">
        <v>440</v>
      </c>
      <c r="C14" t="s">
        <v>1559</v>
      </c>
      <c r="D14">
        <v>28</v>
      </c>
      <c r="E14" t="s">
        <v>1568</v>
      </c>
      <c r="F14" t="s">
        <v>1569</v>
      </c>
      <c r="G14" t="s">
        <v>1580</v>
      </c>
      <c r="H14" s="4">
        <v>2795000</v>
      </c>
      <c r="I14" t="s">
        <v>440</v>
      </c>
    </row>
    <row r="15" spans="1:9" x14ac:dyDescent="0.3">
      <c r="A15" t="s">
        <v>1991</v>
      </c>
      <c r="B15" t="s">
        <v>244</v>
      </c>
      <c r="C15" t="s">
        <v>676</v>
      </c>
      <c r="D15">
        <v>28</v>
      </c>
      <c r="E15" t="s">
        <v>1584</v>
      </c>
      <c r="F15" t="s">
        <v>1904</v>
      </c>
      <c r="G15" t="s">
        <v>1773</v>
      </c>
      <c r="H15" s="4">
        <v>7666667</v>
      </c>
      <c r="I15" t="s">
        <v>244</v>
      </c>
    </row>
    <row r="16" spans="1:9" x14ac:dyDescent="0.3">
      <c r="A16" t="s">
        <v>2159</v>
      </c>
      <c r="B16" t="s">
        <v>129</v>
      </c>
      <c r="C16" t="s">
        <v>1563</v>
      </c>
      <c r="D16">
        <v>36</v>
      </c>
      <c r="E16" t="s">
        <v>1578</v>
      </c>
      <c r="F16" t="s">
        <v>1569</v>
      </c>
      <c r="G16" t="s">
        <v>1797</v>
      </c>
      <c r="H16" s="4">
        <v>1512601</v>
      </c>
      <c r="I16" t="s">
        <v>129</v>
      </c>
    </row>
    <row r="17" spans="1:9" x14ac:dyDescent="0.3">
      <c r="A17" t="s">
        <v>2140</v>
      </c>
      <c r="B17" t="s">
        <v>523</v>
      </c>
      <c r="C17" t="s">
        <v>1555</v>
      </c>
      <c r="D17">
        <v>33</v>
      </c>
      <c r="E17" t="s">
        <v>1581</v>
      </c>
      <c r="F17" t="s">
        <v>1582</v>
      </c>
      <c r="G17" t="s">
        <v>1567</v>
      </c>
      <c r="H17" s="4">
        <v>5337000</v>
      </c>
      <c r="I17" t="s">
        <v>523</v>
      </c>
    </row>
    <row r="18" spans="1:9" x14ac:dyDescent="0.3">
      <c r="A18" t="s">
        <v>1972</v>
      </c>
      <c r="B18" t="s">
        <v>191</v>
      </c>
      <c r="C18" t="s">
        <v>1559</v>
      </c>
      <c r="D18">
        <v>35</v>
      </c>
      <c r="E18" t="s">
        <v>1564</v>
      </c>
      <c r="F18" t="s">
        <v>1605</v>
      </c>
      <c r="G18" t="s">
        <v>1622</v>
      </c>
      <c r="H18" s="4">
        <v>16000000</v>
      </c>
      <c r="I18" t="s">
        <v>191</v>
      </c>
    </row>
    <row r="19" spans="1:9" x14ac:dyDescent="0.3">
      <c r="A19" t="s">
        <v>1976</v>
      </c>
      <c r="B19" t="s">
        <v>189</v>
      </c>
      <c r="C19" t="s">
        <v>1563</v>
      </c>
      <c r="D19">
        <v>33</v>
      </c>
      <c r="E19" t="s">
        <v>1560</v>
      </c>
      <c r="F19" t="s">
        <v>1727</v>
      </c>
      <c r="G19" t="s">
        <v>1567</v>
      </c>
      <c r="H19" s="4">
        <v>8307692</v>
      </c>
      <c r="I19" t="s">
        <v>189</v>
      </c>
    </row>
    <row r="20" spans="1:9" x14ac:dyDescent="0.3">
      <c r="A20" t="s">
        <v>2134</v>
      </c>
      <c r="B20" t="s">
        <v>527</v>
      </c>
      <c r="C20" t="s">
        <v>1571</v>
      </c>
      <c r="D20">
        <v>33</v>
      </c>
      <c r="E20" t="s">
        <v>1572</v>
      </c>
      <c r="F20" t="s">
        <v>1605</v>
      </c>
      <c r="G20" t="s">
        <v>1687</v>
      </c>
      <c r="H20" s="4">
        <v>15000000</v>
      </c>
      <c r="I20" t="s">
        <v>527</v>
      </c>
    </row>
    <row r="21" spans="1:9" x14ac:dyDescent="0.3">
      <c r="A21" t="s">
        <v>1886</v>
      </c>
      <c r="B21" t="s">
        <v>327</v>
      </c>
      <c r="C21" t="s">
        <v>1571</v>
      </c>
      <c r="D21">
        <v>34</v>
      </c>
      <c r="E21" t="s">
        <v>1584</v>
      </c>
      <c r="F21" t="s">
        <v>1602</v>
      </c>
      <c r="G21" t="s">
        <v>1580</v>
      </c>
      <c r="H21" s="4">
        <v>1512601</v>
      </c>
      <c r="I21" t="s">
        <v>327</v>
      </c>
    </row>
    <row r="22" spans="1:9" x14ac:dyDescent="0.3">
      <c r="A22" t="s">
        <v>1761</v>
      </c>
      <c r="B22" t="s">
        <v>719</v>
      </c>
      <c r="C22" t="s">
        <v>1559</v>
      </c>
      <c r="D22">
        <v>33</v>
      </c>
      <c r="E22" t="s">
        <v>1564</v>
      </c>
      <c r="F22" t="s">
        <v>1573</v>
      </c>
      <c r="G22" t="s">
        <v>1567</v>
      </c>
      <c r="H22" s="4">
        <v>14720000</v>
      </c>
      <c r="I22" t="s">
        <v>719</v>
      </c>
    </row>
    <row r="23" spans="1:9" x14ac:dyDescent="0.3">
      <c r="A23" t="s">
        <v>1545</v>
      </c>
      <c r="B23" t="s">
        <v>36</v>
      </c>
      <c r="C23" t="s">
        <v>676</v>
      </c>
      <c r="D23">
        <v>27</v>
      </c>
      <c r="E23" t="s">
        <v>1572</v>
      </c>
      <c r="F23" t="s">
        <v>1595</v>
      </c>
      <c r="G23" t="s">
        <v>1567</v>
      </c>
      <c r="H23" s="4">
        <v>1378242</v>
      </c>
      <c r="I23" t="s">
        <v>36</v>
      </c>
    </row>
    <row r="24" spans="1:9" x14ac:dyDescent="0.3">
      <c r="A24" t="s">
        <v>1870</v>
      </c>
      <c r="B24" t="s">
        <v>151</v>
      </c>
      <c r="C24" t="s">
        <v>676</v>
      </c>
      <c r="D24">
        <v>29</v>
      </c>
      <c r="E24" t="s">
        <v>1581</v>
      </c>
      <c r="F24" t="s">
        <v>1585</v>
      </c>
      <c r="G24" t="s">
        <v>1580</v>
      </c>
      <c r="H24" s="4">
        <v>12917808</v>
      </c>
      <c r="I24" t="s">
        <v>151</v>
      </c>
    </row>
    <row r="25" spans="1:9" x14ac:dyDescent="0.3">
      <c r="A25" t="s">
        <v>1993</v>
      </c>
      <c r="B25" t="s">
        <v>289</v>
      </c>
      <c r="C25" t="s">
        <v>1571</v>
      </c>
      <c r="D25">
        <v>27</v>
      </c>
      <c r="E25" t="s">
        <v>1592</v>
      </c>
      <c r="F25" t="s">
        <v>1638</v>
      </c>
      <c r="G25" t="s">
        <v>2005</v>
      </c>
      <c r="H25" s="4">
        <v>1544951</v>
      </c>
      <c r="I25" t="s">
        <v>289</v>
      </c>
    </row>
    <row r="26" spans="1:9" x14ac:dyDescent="0.3">
      <c r="A26" t="s">
        <v>1993</v>
      </c>
      <c r="B26" t="s">
        <v>289</v>
      </c>
      <c r="C26" t="s">
        <v>1571</v>
      </c>
      <c r="D26">
        <v>27</v>
      </c>
      <c r="E26" t="s">
        <v>1592</v>
      </c>
      <c r="F26" t="s">
        <v>1638</v>
      </c>
      <c r="G26" t="s">
        <v>2005</v>
      </c>
      <c r="H26" s="4">
        <v>1544951</v>
      </c>
      <c r="I26" t="s">
        <v>289</v>
      </c>
    </row>
    <row r="27" spans="1:9" x14ac:dyDescent="0.3">
      <c r="A27" t="s">
        <v>1835</v>
      </c>
      <c r="B27" t="s">
        <v>305</v>
      </c>
      <c r="C27" t="s">
        <v>1563</v>
      </c>
      <c r="D27">
        <v>28</v>
      </c>
      <c r="E27" t="s">
        <v>1589</v>
      </c>
      <c r="F27" t="s">
        <v>1851</v>
      </c>
      <c r="G27" t="s">
        <v>1852</v>
      </c>
      <c r="H27" s="4">
        <v>196553</v>
      </c>
      <c r="I27" t="s">
        <v>305</v>
      </c>
    </row>
    <row r="28" spans="1:9" x14ac:dyDescent="0.3">
      <c r="A28" t="s">
        <v>2211</v>
      </c>
      <c r="B28" t="s">
        <v>340</v>
      </c>
      <c r="C28" t="s">
        <v>1571</v>
      </c>
      <c r="D28">
        <v>28</v>
      </c>
      <c r="E28" t="s">
        <v>1560</v>
      </c>
      <c r="F28" t="s">
        <v>1573</v>
      </c>
      <c r="G28" t="s">
        <v>1622</v>
      </c>
      <c r="H28" s="4">
        <v>12252928</v>
      </c>
      <c r="I28" t="s">
        <v>340</v>
      </c>
    </row>
    <row r="29" spans="1:9" x14ac:dyDescent="0.3">
      <c r="A29" t="s">
        <v>2030</v>
      </c>
      <c r="B29" t="s">
        <v>425</v>
      </c>
      <c r="C29" t="s">
        <v>1559</v>
      </c>
      <c r="D29">
        <v>27</v>
      </c>
      <c r="E29" t="s">
        <v>1592</v>
      </c>
      <c r="F29" t="s">
        <v>1565</v>
      </c>
      <c r="G29" t="s">
        <v>1616</v>
      </c>
      <c r="H29" s="4">
        <v>3258539</v>
      </c>
      <c r="I29" t="s">
        <v>425</v>
      </c>
    </row>
    <row r="30" spans="1:9" x14ac:dyDescent="0.3">
      <c r="A30" t="s">
        <v>2106</v>
      </c>
      <c r="B30" t="s">
        <v>295</v>
      </c>
      <c r="C30" t="s">
        <v>676</v>
      </c>
      <c r="D30">
        <v>28</v>
      </c>
      <c r="E30" t="s">
        <v>1682</v>
      </c>
      <c r="F30" t="s">
        <v>1598</v>
      </c>
      <c r="G30" t="s">
        <v>1808</v>
      </c>
      <c r="H30" s="4">
        <v>12537527</v>
      </c>
      <c r="I30" t="s">
        <v>295</v>
      </c>
    </row>
    <row r="31" spans="1:9" x14ac:dyDescent="0.3">
      <c r="A31" t="s">
        <v>2153</v>
      </c>
      <c r="B31" t="s">
        <v>121</v>
      </c>
      <c r="C31" t="s">
        <v>1559</v>
      </c>
      <c r="D31">
        <v>28</v>
      </c>
      <c r="E31" t="s">
        <v>1560</v>
      </c>
      <c r="F31" t="s">
        <v>1605</v>
      </c>
      <c r="G31" t="s">
        <v>2170</v>
      </c>
      <c r="H31" s="4">
        <v>838464</v>
      </c>
      <c r="I31" t="s">
        <v>121</v>
      </c>
    </row>
    <row r="32" spans="1:9" x14ac:dyDescent="0.3">
      <c r="A32" t="s">
        <v>1752</v>
      </c>
      <c r="B32" t="s">
        <v>109</v>
      </c>
      <c r="C32" t="s">
        <v>1563</v>
      </c>
      <c r="D32">
        <v>28</v>
      </c>
      <c r="E32" t="s">
        <v>1592</v>
      </c>
      <c r="F32" t="s">
        <v>1638</v>
      </c>
      <c r="G32" t="s">
        <v>1768</v>
      </c>
      <c r="H32" s="4">
        <v>9607500</v>
      </c>
      <c r="I32" t="s">
        <v>109</v>
      </c>
    </row>
    <row r="33" spans="1:9" x14ac:dyDescent="0.3">
      <c r="A33" t="s">
        <v>2208</v>
      </c>
      <c r="B33" t="s">
        <v>334</v>
      </c>
      <c r="C33" t="s">
        <v>1559</v>
      </c>
      <c r="D33">
        <v>28</v>
      </c>
      <c r="E33" t="s">
        <v>1578</v>
      </c>
      <c r="F33" t="s">
        <v>1801</v>
      </c>
      <c r="G33" t="s">
        <v>2220</v>
      </c>
      <c r="H33" s="4">
        <v>1512601</v>
      </c>
      <c r="I33" t="s">
        <v>334</v>
      </c>
    </row>
    <row r="34" spans="1:9" x14ac:dyDescent="0.3">
      <c r="A34" t="s">
        <v>2017</v>
      </c>
      <c r="B34" t="s">
        <v>256</v>
      </c>
      <c r="C34" t="s">
        <v>676</v>
      </c>
      <c r="D34">
        <v>27</v>
      </c>
      <c r="E34" t="s">
        <v>1581</v>
      </c>
      <c r="F34" t="s">
        <v>1598</v>
      </c>
      <c r="G34" t="s">
        <v>2024</v>
      </c>
      <c r="H34" s="4">
        <v>5000000</v>
      </c>
      <c r="I34" t="s">
        <v>256</v>
      </c>
    </row>
    <row r="35" spans="1:9" x14ac:dyDescent="0.3">
      <c r="A35" t="s">
        <v>1935</v>
      </c>
      <c r="B35" t="s">
        <v>556</v>
      </c>
      <c r="C35" t="s">
        <v>1559</v>
      </c>
      <c r="D35">
        <v>27</v>
      </c>
      <c r="E35" t="s">
        <v>1578</v>
      </c>
      <c r="F35" t="s">
        <v>1590</v>
      </c>
      <c r="G35" t="s">
        <v>1944</v>
      </c>
      <c r="H35" s="4">
        <v>25759766</v>
      </c>
      <c r="I35" t="s">
        <v>556</v>
      </c>
    </row>
    <row r="36" spans="1:9" x14ac:dyDescent="0.3">
      <c r="A36" t="s">
        <v>1885</v>
      </c>
      <c r="B36" t="s">
        <v>331</v>
      </c>
      <c r="C36" t="s">
        <v>1571</v>
      </c>
      <c r="D36">
        <v>28</v>
      </c>
      <c r="E36" t="s">
        <v>1584</v>
      </c>
      <c r="F36" t="s">
        <v>1573</v>
      </c>
      <c r="G36" t="s">
        <v>1899</v>
      </c>
      <c r="H36" s="4">
        <v>10464092</v>
      </c>
      <c r="I36" t="s">
        <v>331</v>
      </c>
    </row>
    <row r="37" spans="1:9" x14ac:dyDescent="0.3">
      <c r="A37" t="s">
        <v>1822</v>
      </c>
      <c r="B37" t="s">
        <v>215</v>
      </c>
      <c r="C37" t="s">
        <v>1559</v>
      </c>
      <c r="D37">
        <v>27</v>
      </c>
      <c r="E37" t="s">
        <v>1592</v>
      </c>
      <c r="F37" t="s">
        <v>1596</v>
      </c>
      <c r="G37" t="s">
        <v>1665</v>
      </c>
      <c r="H37" s="4">
        <v>21000000</v>
      </c>
      <c r="I37" t="s">
        <v>215</v>
      </c>
    </row>
    <row r="38" spans="1:9" x14ac:dyDescent="0.3">
      <c r="A38" t="s">
        <v>2158</v>
      </c>
      <c r="B38" t="s">
        <v>2239</v>
      </c>
      <c r="C38" t="s">
        <v>1643</v>
      </c>
      <c r="D38">
        <v>27</v>
      </c>
      <c r="E38" t="s">
        <v>1564</v>
      </c>
      <c r="F38" t="s">
        <v>1565</v>
      </c>
      <c r="G38" t="s">
        <v>1626</v>
      </c>
      <c r="H38" s="4">
        <v>19200127</v>
      </c>
      <c r="I38" t="s">
        <v>2239</v>
      </c>
    </row>
    <row r="39" spans="1:9" x14ac:dyDescent="0.3">
      <c r="A39" t="s">
        <v>1842</v>
      </c>
      <c r="B39" t="s">
        <v>307</v>
      </c>
      <c r="C39" t="s">
        <v>1559</v>
      </c>
      <c r="D39">
        <v>27</v>
      </c>
      <c r="E39" t="s">
        <v>1560</v>
      </c>
      <c r="F39" t="s">
        <v>1855</v>
      </c>
      <c r="G39" t="s">
        <v>1856</v>
      </c>
      <c r="H39" s="4">
        <v>10807143</v>
      </c>
      <c r="I39" t="s">
        <v>307</v>
      </c>
    </row>
    <row r="40" spans="1:9" x14ac:dyDescent="0.3">
      <c r="A40" t="s">
        <v>1751</v>
      </c>
      <c r="B40" t="s">
        <v>100</v>
      </c>
      <c r="C40" t="s">
        <v>1563</v>
      </c>
      <c r="D40">
        <v>26</v>
      </c>
      <c r="E40" t="s">
        <v>1576</v>
      </c>
      <c r="F40" t="s">
        <v>1767</v>
      </c>
      <c r="G40" t="s">
        <v>1606</v>
      </c>
      <c r="H40" s="4">
        <v>12500000</v>
      </c>
      <c r="I40" t="s">
        <v>100</v>
      </c>
    </row>
    <row r="41" spans="1:9" x14ac:dyDescent="0.3">
      <c r="A41" t="s">
        <v>1738</v>
      </c>
      <c r="B41" t="s">
        <v>2240</v>
      </c>
      <c r="C41" t="s">
        <v>1563</v>
      </c>
      <c r="D41">
        <v>26</v>
      </c>
      <c r="E41" t="s">
        <v>1578</v>
      </c>
      <c r="F41" t="s">
        <v>1629</v>
      </c>
      <c r="G41" t="s">
        <v>810</v>
      </c>
      <c r="H41" t="s">
        <v>1567</v>
      </c>
      <c r="I41" t="s">
        <v>2240</v>
      </c>
    </row>
    <row r="42" spans="1:9" x14ac:dyDescent="0.3">
      <c r="A42" t="s">
        <v>1820</v>
      </c>
      <c r="B42" t="s">
        <v>224</v>
      </c>
      <c r="C42" t="s">
        <v>1571</v>
      </c>
      <c r="D42">
        <v>27</v>
      </c>
      <c r="E42" t="s">
        <v>1572</v>
      </c>
      <c r="F42" t="s">
        <v>1573</v>
      </c>
      <c r="G42" t="s">
        <v>1803</v>
      </c>
      <c r="H42" s="4">
        <v>7333333</v>
      </c>
      <c r="I42" t="s">
        <v>224</v>
      </c>
    </row>
    <row r="43" spans="1:9" x14ac:dyDescent="0.3">
      <c r="A43" t="s">
        <v>1861</v>
      </c>
      <c r="B43" t="s">
        <v>144</v>
      </c>
      <c r="C43" t="s">
        <v>1571</v>
      </c>
      <c r="D43">
        <v>28</v>
      </c>
      <c r="E43" t="s">
        <v>1560</v>
      </c>
      <c r="F43" t="s">
        <v>1605</v>
      </c>
      <c r="G43" t="s">
        <v>1876</v>
      </c>
      <c r="H43" s="4">
        <v>2000000</v>
      </c>
      <c r="I43" t="s">
        <v>144</v>
      </c>
    </row>
    <row r="44" spans="1:9" x14ac:dyDescent="0.3">
      <c r="A44" t="s">
        <v>2008</v>
      </c>
      <c r="B44" t="s">
        <v>260</v>
      </c>
      <c r="C44" t="s">
        <v>1559</v>
      </c>
      <c r="D44">
        <v>28</v>
      </c>
      <c r="E44" t="s">
        <v>1560</v>
      </c>
      <c r="F44" t="s">
        <v>1565</v>
      </c>
      <c r="G44" t="s">
        <v>1610</v>
      </c>
      <c r="H44" s="4">
        <v>2500000</v>
      </c>
      <c r="I44" t="s">
        <v>260</v>
      </c>
    </row>
    <row r="45" spans="1:9" x14ac:dyDescent="0.3">
      <c r="A45" t="s">
        <v>1617</v>
      </c>
      <c r="B45" t="s">
        <v>50</v>
      </c>
      <c r="C45" t="s">
        <v>1571</v>
      </c>
      <c r="D45">
        <v>27</v>
      </c>
      <c r="E45" t="s">
        <v>1564</v>
      </c>
      <c r="F45" t="s">
        <v>1618</v>
      </c>
      <c r="G45" t="s">
        <v>1619</v>
      </c>
      <c r="H45" s="4">
        <v>8333333</v>
      </c>
      <c r="I45" t="s">
        <v>50</v>
      </c>
    </row>
    <row r="46" spans="1:9" x14ac:dyDescent="0.3">
      <c r="A46" t="s">
        <v>2034</v>
      </c>
      <c r="B46" t="s">
        <v>427</v>
      </c>
      <c r="C46" t="s">
        <v>1559</v>
      </c>
      <c r="D46">
        <v>27</v>
      </c>
      <c r="E46" t="s">
        <v>1592</v>
      </c>
      <c r="F46" t="s">
        <v>1590</v>
      </c>
      <c r="G46" t="s">
        <v>1923</v>
      </c>
      <c r="H46" s="4">
        <v>19356932</v>
      </c>
      <c r="I46" t="s">
        <v>427</v>
      </c>
    </row>
    <row r="47" spans="1:9" x14ac:dyDescent="0.3">
      <c r="A47" t="s">
        <v>1675</v>
      </c>
      <c r="B47" t="s">
        <v>400</v>
      </c>
      <c r="C47" t="s">
        <v>1563</v>
      </c>
      <c r="D47">
        <v>27</v>
      </c>
      <c r="E47" t="s">
        <v>1568</v>
      </c>
      <c r="F47" t="s">
        <v>1590</v>
      </c>
      <c r="G47" t="s">
        <v>1622</v>
      </c>
      <c r="H47" s="4">
        <v>1600520</v>
      </c>
      <c r="I47" t="s">
        <v>400</v>
      </c>
    </row>
    <row r="48" spans="1:9" x14ac:dyDescent="0.3">
      <c r="A48" t="s">
        <v>1779</v>
      </c>
      <c r="B48" t="s">
        <v>165</v>
      </c>
      <c r="C48" t="s">
        <v>1559</v>
      </c>
      <c r="D48">
        <v>27</v>
      </c>
      <c r="E48" t="s">
        <v>1568</v>
      </c>
      <c r="F48" t="s">
        <v>1638</v>
      </c>
      <c r="G48" t="s">
        <v>1793</v>
      </c>
      <c r="H48" s="4">
        <v>7000000</v>
      </c>
      <c r="I48" t="s">
        <v>165</v>
      </c>
    </row>
    <row r="49" spans="1:9" x14ac:dyDescent="0.3">
      <c r="A49" t="s">
        <v>1920</v>
      </c>
      <c r="B49" t="s">
        <v>367</v>
      </c>
      <c r="C49" t="s">
        <v>1559</v>
      </c>
      <c r="D49">
        <v>27</v>
      </c>
      <c r="E49" t="s">
        <v>1560</v>
      </c>
      <c r="F49" t="s">
        <v>1596</v>
      </c>
      <c r="G49" t="s">
        <v>1612</v>
      </c>
      <c r="H49" s="4">
        <v>10000000</v>
      </c>
      <c r="I49" t="s">
        <v>367</v>
      </c>
    </row>
    <row r="50" spans="1:9" x14ac:dyDescent="0.3">
      <c r="A50" t="s">
        <v>1628</v>
      </c>
      <c r="B50" t="s">
        <v>59</v>
      </c>
      <c r="C50" t="s">
        <v>1563</v>
      </c>
      <c r="D50">
        <v>27</v>
      </c>
      <c r="E50" t="s">
        <v>1589</v>
      </c>
      <c r="F50" t="s">
        <v>1629</v>
      </c>
      <c r="G50" t="s">
        <v>1630</v>
      </c>
      <c r="H50" s="4">
        <v>1942422</v>
      </c>
      <c r="I50" t="s">
        <v>59</v>
      </c>
    </row>
    <row r="51" spans="1:9" x14ac:dyDescent="0.3">
      <c r="A51" t="s">
        <v>1978</v>
      </c>
      <c r="B51" t="s">
        <v>180</v>
      </c>
      <c r="C51" t="s">
        <v>1571</v>
      </c>
      <c r="D51">
        <v>26</v>
      </c>
      <c r="E51" t="s">
        <v>1572</v>
      </c>
      <c r="F51" t="s">
        <v>1605</v>
      </c>
      <c r="G51" t="s">
        <v>1985</v>
      </c>
      <c r="H51" s="4">
        <v>1349383</v>
      </c>
      <c r="I51" t="s">
        <v>180</v>
      </c>
    </row>
    <row r="52" spans="1:9" x14ac:dyDescent="0.3">
      <c r="A52" t="s">
        <v>2123</v>
      </c>
      <c r="B52" t="s">
        <v>394</v>
      </c>
      <c r="C52" t="s">
        <v>1563</v>
      </c>
      <c r="D52">
        <v>26</v>
      </c>
      <c r="E52" t="s">
        <v>1592</v>
      </c>
      <c r="F52" t="s">
        <v>1565</v>
      </c>
      <c r="G52" t="s">
        <v>1848</v>
      </c>
      <c r="H52" s="4">
        <v>2639314</v>
      </c>
      <c r="I52" t="s">
        <v>394</v>
      </c>
    </row>
    <row r="53" spans="1:9" x14ac:dyDescent="0.3">
      <c r="A53" t="s">
        <v>1607</v>
      </c>
      <c r="B53" t="s">
        <v>57</v>
      </c>
      <c r="C53" t="s">
        <v>1559</v>
      </c>
      <c r="D53">
        <v>27</v>
      </c>
      <c r="E53" t="s">
        <v>1564</v>
      </c>
      <c r="F53" t="s">
        <v>1608</v>
      </c>
      <c r="G53" t="s">
        <v>1562</v>
      </c>
      <c r="H53" s="4">
        <v>18500000</v>
      </c>
      <c r="I53" t="s">
        <v>57</v>
      </c>
    </row>
    <row r="54" spans="1:9" x14ac:dyDescent="0.3">
      <c r="A54" t="s">
        <v>1716</v>
      </c>
      <c r="B54" t="s">
        <v>629</v>
      </c>
      <c r="C54" t="s">
        <v>676</v>
      </c>
      <c r="D54">
        <v>27</v>
      </c>
      <c r="E54" t="s">
        <v>1556</v>
      </c>
      <c r="F54" t="s">
        <v>1717</v>
      </c>
      <c r="G54" t="s">
        <v>1718</v>
      </c>
      <c r="H54" s="4">
        <v>17092</v>
      </c>
      <c r="I54" t="s">
        <v>629</v>
      </c>
    </row>
    <row r="55" spans="1:9" x14ac:dyDescent="0.3">
      <c r="A55" t="s">
        <v>2167</v>
      </c>
      <c r="B55" t="s">
        <v>135</v>
      </c>
      <c r="C55" t="s">
        <v>676</v>
      </c>
      <c r="D55">
        <v>27</v>
      </c>
      <c r="E55" t="s">
        <v>1581</v>
      </c>
      <c r="F55" t="s">
        <v>1598</v>
      </c>
      <c r="G55" t="s">
        <v>1741</v>
      </c>
      <c r="H55" s="4">
        <v>9631250</v>
      </c>
      <c r="I55" t="s">
        <v>135</v>
      </c>
    </row>
    <row r="56" spans="1:9" x14ac:dyDescent="0.3">
      <c r="A56" t="s">
        <v>2142</v>
      </c>
      <c r="B56" t="s">
        <v>724</v>
      </c>
      <c r="C56" t="s">
        <v>1559</v>
      </c>
      <c r="D56">
        <v>28</v>
      </c>
      <c r="E56" t="s">
        <v>1576</v>
      </c>
      <c r="F56" t="s">
        <v>1961</v>
      </c>
      <c r="G56" t="s">
        <v>1690</v>
      </c>
      <c r="H56" s="4">
        <v>17092</v>
      </c>
      <c r="I56" t="s">
        <v>724</v>
      </c>
    </row>
    <row r="57" spans="1:9" x14ac:dyDescent="0.3">
      <c r="A57" t="s">
        <v>1887</v>
      </c>
      <c r="B57" t="s">
        <v>328</v>
      </c>
      <c r="C57" t="s">
        <v>1555</v>
      </c>
      <c r="D57">
        <v>29</v>
      </c>
      <c r="E57" t="s">
        <v>1581</v>
      </c>
      <c r="F57" t="s">
        <v>1900</v>
      </c>
      <c r="G57" t="s">
        <v>1591</v>
      </c>
      <c r="H57" s="4">
        <v>15170787</v>
      </c>
      <c r="I57" t="s">
        <v>328</v>
      </c>
    </row>
    <row r="58" spans="1:9" x14ac:dyDescent="0.3">
      <c r="A58" t="s">
        <v>1965</v>
      </c>
      <c r="B58" t="s">
        <v>186</v>
      </c>
      <c r="C58" t="s">
        <v>1563</v>
      </c>
      <c r="D58">
        <v>26</v>
      </c>
      <c r="E58" t="s">
        <v>1568</v>
      </c>
      <c r="F58" t="s">
        <v>1961</v>
      </c>
      <c r="G58" t="s">
        <v>1580</v>
      </c>
      <c r="H58" s="4">
        <v>1544951</v>
      </c>
      <c r="I58" t="s">
        <v>186</v>
      </c>
    </row>
    <row r="59" spans="1:9" x14ac:dyDescent="0.3">
      <c r="A59" t="s">
        <v>1830</v>
      </c>
      <c r="B59" t="s">
        <v>312</v>
      </c>
      <c r="C59" t="s">
        <v>1563</v>
      </c>
      <c r="D59">
        <v>26</v>
      </c>
      <c r="E59" t="s">
        <v>1576</v>
      </c>
      <c r="F59" t="s">
        <v>1846</v>
      </c>
      <c r="G59" t="s">
        <v>1619</v>
      </c>
      <c r="H59" s="4">
        <v>1544951</v>
      </c>
      <c r="I59" t="s">
        <v>312</v>
      </c>
    </row>
    <row r="60" spans="1:9" x14ac:dyDescent="0.3">
      <c r="A60" t="s">
        <v>2157</v>
      </c>
      <c r="B60" t="s">
        <v>122</v>
      </c>
      <c r="C60" t="s">
        <v>1571</v>
      </c>
      <c r="D60">
        <v>26</v>
      </c>
      <c r="E60" t="s">
        <v>1572</v>
      </c>
      <c r="F60" t="s">
        <v>1561</v>
      </c>
      <c r="G60" t="s">
        <v>1575</v>
      </c>
      <c r="H60" s="4">
        <v>1544951</v>
      </c>
      <c r="I60" t="s">
        <v>122</v>
      </c>
    </row>
    <row r="61" spans="1:9" x14ac:dyDescent="0.3">
      <c r="A61" t="s">
        <v>1832</v>
      </c>
      <c r="B61" t="s">
        <v>308</v>
      </c>
      <c r="C61" t="s">
        <v>1559</v>
      </c>
      <c r="D61">
        <v>26</v>
      </c>
      <c r="E61" t="s">
        <v>1592</v>
      </c>
      <c r="F61" t="s">
        <v>1847</v>
      </c>
      <c r="G61" t="s">
        <v>1848</v>
      </c>
      <c r="H61" s="4">
        <v>1641000</v>
      </c>
      <c r="I61" t="s">
        <v>308</v>
      </c>
    </row>
    <row r="62" spans="1:9" x14ac:dyDescent="0.3">
      <c r="A62" t="s">
        <v>2116</v>
      </c>
      <c r="B62" t="s">
        <v>393</v>
      </c>
      <c r="C62" t="s">
        <v>1555</v>
      </c>
      <c r="D62">
        <v>26</v>
      </c>
      <c r="E62" t="s">
        <v>1584</v>
      </c>
      <c r="F62" t="s">
        <v>2132</v>
      </c>
      <c r="G62" t="s">
        <v>1712</v>
      </c>
      <c r="H62" s="4">
        <v>1378242</v>
      </c>
      <c r="I62" t="s">
        <v>393</v>
      </c>
    </row>
    <row r="63" spans="1:9" x14ac:dyDescent="0.3">
      <c r="A63" t="s">
        <v>2097</v>
      </c>
      <c r="B63" t="s">
        <v>73</v>
      </c>
      <c r="C63" t="s">
        <v>1555</v>
      </c>
      <c r="D63">
        <v>26</v>
      </c>
      <c r="E63" t="s">
        <v>1682</v>
      </c>
      <c r="F63" t="s">
        <v>1598</v>
      </c>
      <c r="G63" t="s">
        <v>1665</v>
      </c>
      <c r="H63" s="4">
        <v>13528090</v>
      </c>
      <c r="I63" t="s">
        <v>73</v>
      </c>
    </row>
    <row r="64" spans="1:9" x14ac:dyDescent="0.3">
      <c r="A64" t="s">
        <v>2155</v>
      </c>
      <c r="B64" t="s">
        <v>131</v>
      </c>
      <c r="C64" t="s">
        <v>1563</v>
      </c>
      <c r="D64">
        <v>26</v>
      </c>
      <c r="E64" t="s">
        <v>1589</v>
      </c>
      <c r="F64" t="s">
        <v>1801</v>
      </c>
      <c r="G64" t="s">
        <v>1626</v>
      </c>
      <c r="H64" s="4">
        <v>1795015</v>
      </c>
      <c r="I64" t="s">
        <v>131</v>
      </c>
    </row>
    <row r="65" spans="1:9" x14ac:dyDescent="0.3">
      <c r="A65" t="s">
        <v>2088</v>
      </c>
      <c r="B65" t="s">
        <v>76</v>
      </c>
      <c r="C65" t="s">
        <v>676</v>
      </c>
      <c r="D65">
        <v>26</v>
      </c>
      <c r="E65" t="s">
        <v>1682</v>
      </c>
      <c r="F65" t="s">
        <v>1845</v>
      </c>
      <c r="G65" t="s">
        <v>1797</v>
      </c>
      <c r="H65" s="4">
        <v>3627842</v>
      </c>
      <c r="I65" t="s">
        <v>76</v>
      </c>
    </row>
    <row r="66" spans="1:9" x14ac:dyDescent="0.3">
      <c r="A66" t="s">
        <v>1669</v>
      </c>
      <c r="B66" t="s">
        <v>721</v>
      </c>
      <c r="C66" t="s">
        <v>1571</v>
      </c>
      <c r="D66">
        <v>28</v>
      </c>
      <c r="E66" t="s">
        <v>1560</v>
      </c>
      <c r="F66" t="s">
        <v>1596</v>
      </c>
      <c r="G66" t="s">
        <v>1689</v>
      </c>
      <c r="H66" s="4">
        <v>1621415</v>
      </c>
      <c r="I66" t="s">
        <v>721</v>
      </c>
    </row>
    <row r="67" spans="1:9" x14ac:dyDescent="0.3">
      <c r="A67" t="s">
        <v>1635</v>
      </c>
      <c r="B67" t="s">
        <v>54</v>
      </c>
      <c r="C67" t="s">
        <v>676</v>
      </c>
      <c r="D67">
        <v>26</v>
      </c>
      <c r="E67" t="s">
        <v>1572</v>
      </c>
      <c r="F67" t="s">
        <v>1582</v>
      </c>
      <c r="G67" t="s">
        <v>1636</v>
      </c>
      <c r="H67" s="4">
        <v>5000000</v>
      </c>
      <c r="I67" t="s">
        <v>54</v>
      </c>
    </row>
    <row r="68" spans="1:9" x14ac:dyDescent="0.3">
      <c r="A68" t="s">
        <v>1680</v>
      </c>
      <c r="B68" t="s">
        <v>409</v>
      </c>
      <c r="C68" t="s">
        <v>1571</v>
      </c>
      <c r="D68">
        <v>29</v>
      </c>
      <c r="E68" t="s">
        <v>1564</v>
      </c>
      <c r="F68" t="s">
        <v>1660</v>
      </c>
      <c r="G68" t="s">
        <v>1640</v>
      </c>
      <c r="H68" s="4">
        <v>6000000</v>
      </c>
      <c r="I68" t="s">
        <v>409</v>
      </c>
    </row>
    <row r="69" spans="1:9" x14ac:dyDescent="0.3">
      <c r="A69" t="s">
        <v>1757</v>
      </c>
      <c r="B69" t="s">
        <v>2241</v>
      </c>
      <c r="C69" t="s">
        <v>676</v>
      </c>
      <c r="D69">
        <v>26</v>
      </c>
      <c r="E69" t="s">
        <v>1584</v>
      </c>
      <c r="F69" t="s">
        <v>1647</v>
      </c>
      <c r="G69" t="s">
        <v>1771</v>
      </c>
      <c r="H69" s="4">
        <v>2272391</v>
      </c>
      <c r="I69" t="s">
        <v>2241</v>
      </c>
    </row>
    <row r="70" spans="1:9" x14ac:dyDescent="0.3">
      <c r="A70" t="s">
        <v>1611</v>
      </c>
      <c r="B70" t="s">
        <v>63</v>
      </c>
      <c r="C70" t="s">
        <v>1563</v>
      </c>
      <c r="D70">
        <v>26</v>
      </c>
      <c r="E70" t="s">
        <v>1564</v>
      </c>
      <c r="F70" t="s">
        <v>1596</v>
      </c>
      <c r="G70" t="s">
        <v>1612</v>
      </c>
      <c r="H70" s="4">
        <v>1656092</v>
      </c>
      <c r="I70" t="s">
        <v>63</v>
      </c>
    </row>
    <row r="71" spans="1:9" x14ac:dyDescent="0.3">
      <c r="A71" t="s">
        <v>2145</v>
      </c>
      <c r="B71" t="s">
        <v>520</v>
      </c>
      <c r="C71" t="s">
        <v>1563</v>
      </c>
      <c r="D71">
        <v>26</v>
      </c>
      <c r="E71" t="s">
        <v>1568</v>
      </c>
      <c r="F71" t="s">
        <v>1569</v>
      </c>
      <c r="G71" t="s">
        <v>1741</v>
      </c>
      <c r="H71" s="4">
        <v>869094</v>
      </c>
      <c r="I71" t="s">
        <v>520</v>
      </c>
    </row>
    <row r="72" spans="1:9" x14ac:dyDescent="0.3">
      <c r="A72" t="s">
        <v>2068</v>
      </c>
      <c r="B72" t="s">
        <v>19</v>
      </c>
      <c r="C72" t="s">
        <v>1555</v>
      </c>
      <c r="D72">
        <v>29</v>
      </c>
      <c r="E72" t="s">
        <v>1682</v>
      </c>
      <c r="F72" t="s">
        <v>1574</v>
      </c>
      <c r="G72" t="s">
        <v>1901</v>
      </c>
      <c r="H72" s="4">
        <v>7200000</v>
      </c>
      <c r="I72" t="s">
        <v>19</v>
      </c>
    </row>
    <row r="73" spans="1:9" x14ac:dyDescent="0.3">
      <c r="A73" t="s">
        <v>1714</v>
      </c>
      <c r="B73" t="s">
        <v>500</v>
      </c>
      <c r="C73" t="s">
        <v>1571</v>
      </c>
      <c r="D73">
        <v>26</v>
      </c>
      <c r="E73" t="s">
        <v>1560</v>
      </c>
      <c r="F73" t="s">
        <v>1596</v>
      </c>
      <c r="G73" t="s">
        <v>1715</v>
      </c>
      <c r="H73" s="4">
        <v>457418</v>
      </c>
      <c r="I73" t="s">
        <v>500</v>
      </c>
    </row>
    <row r="74" spans="1:9" x14ac:dyDescent="0.3">
      <c r="A74" t="s">
        <v>2009</v>
      </c>
      <c r="B74" t="s">
        <v>248</v>
      </c>
      <c r="C74" t="s">
        <v>1559</v>
      </c>
      <c r="D74">
        <v>26</v>
      </c>
      <c r="E74" t="s">
        <v>1576</v>
      </c>
      <c r="F74" t="s">
        <v>1565</v>
      </c>
      <c r="G74" t="s">
        <v>2021</v>
      </c>
      <c r="H74" s="4">
        <v>12000000</v>
      </c>
      <c r="I74" t="s">
        <v>248</v>
      </c>
    </row>
    <row r="75" spans="1:9" x14ac:dyDescent="0.3">
      <c r="A75" t="s">
        <v>1929</v>
      </c>
      <c r="B75" t="s">
        <v>444</v>
      </c>
      <c r="C75" t="s">
        <v>1559</v>
      </c>
      <c r="D75">
        <v>26</v>
      </c>
      <c r="E75" t="s">
        <v>1572</v>
      </c>
      <c r="F75" t="s">
        <v>1795</v>
      </c>
      <c r="G75" t="s">
        <v>1580</v>
      </c>
      <c r="H75" s="4">
        <v>3472887</v>
      </c>
      <c r="I75" t="s">
        <v>444</v>
      </c>
    </row>
    <row r="76" spans="1:9" x14ac:dyDescent="0.3">
      <c r="A76" t="s">
        <v>2107</v>
      </c>
      <c r="B76" t="s">
        <v>287</v>
      </c>
      <c r="C76" t="s">
        <v>1559</v>
      </c>
      <c r="D76">
        <v>25</v>
      </c>
      <c r="E76" t="s">
        <v>1564</v>
      </c>
      <c r="F76" t="s">
        <v>1638</v>
      </c>
      <c r="G76" t="s">
        <v>1690</v>
      </c>
      <c r="H76" s="4">
        <v>9367200</v>
      </c>
      <c r="I76" t="s">
        <v>287</v>
      </c>
    </row>
    <row r="77" spans="1:9" x14ac:dyDescent="0.3">
      <c r="A77" t="s">
        <v>1957</v>
      </c>
      <c r="B77" t="s">
        <v>2242</v>
      </c>
      <c r="C77" t="s">
        <v>1571</v>
      </c>
      <c r="D77">
        <v>25</v>
      </c>
      <c r="E77" t="s">
        <v>1564</v>
      </c>
      <c r="F77" t="s">
        <v>1907</v>
      </c>
      <c r="G77" t="s">
        <v>1962</v>
      </c>
      <c r="H77" s="4">
        <v>1378242</v>
      </c>
      <c r="I77" t="s">
        <v>2242</v>
      </c>
    </row>
    <row r="78" spans="1:9" x14ac:dyDescent="0.3">
      <c r="A78" t="s">
        <v>2218</v>
      </c>
      <c r="B78" t="s">
        <v>346</v>
      </c>
      <c r="C78" t="s">
        <v>1563</v>
      </c>
      <c r="D78">
        <v>25</v>
      </c>
      <c r="E78" t="s">
        <v>1592</v>
      </c>
      <c r="F78" t="s">
        <v>1569</v>
      </c>
      <c r="G78" t="s">
        <v>2222</v>
      </c>
      <c r="H78" s="4">
        <v>3000000</v>
      </c>
      <c r="I78" t="s">
        <v>346</v>
      </c>
    </row>
    <row r="79" spans="1:9" x14ac:dyDescent="0.3">
      <c r="A79" t="s">
        <v>1744</v>
      </c>
      <c r="B79" t="s">
        <v>2243</v>
      </c>
      <c r="C79" t="s">
        <v>1571</v>
      </c>
      <c r="D79">
        <v>25</v>
      </c>
      <c r="E79" t="s">
        <v>1572</v>
      </c>
      <c r="F79" t="s">
        <v>1633</v>
      </c>
      <c r="G79" t="s">
        <v>1583</v>
      </c>
      <c r="H79" s="4">
        <v>26011913</v>
      </c>
      <c r="I79" t="s">
        <v>2243</v>
      </c>
    </row>
    <row r="80" spans="1:9" x14ac:dyDescent="0.3">
      <c r="A80" t="s">
        <v>1975</v>
      </c>
      <c r="B80" t="s">
        <v>177</v>
      </c>
      <c r="C80" t="s">
        <v>1559</v>
      </c>
      <c r="D80">
        <v>26</v>
      </c>
      <c r="E80" t="s">
        <v>1564</v>
      </c>
      <c r="F80" t="s">
        <v>1596</v>
      </c>
      <c r="G80" t="s">
        <v>1591</v>
      </c>
      <c r="H80" t="s">
        <v>1567</v>
      </c>
      <c r="I80" t="s">
        <v>177</v>
      </c>
    </row>
    <row r="81" spans="1:9" x14ac:dyDescent="0.3">
      <c r="A81" t="s">
        <v>1615</v>
      </c>
      <c r="B81" t="s">
        <v>49</v>
      </c>
      <c r="C81" t="s">
        <v>1559</v>
      </c>
      <c r="D81">
        <v>25</v>
      </c>
      <c r="E81" t="s">
        <v>1576</v>
      </c>
      <c r="F81" t="s">
        <v>1573</v>
      </c>
      <c r="G81" t="s">
        <v>1616</v>
      </c>
      <c r="H81" s="4">
        <v>1512601</v>
      </c>
      <c r="I81" t="s">
        <v>49</v>
      </c>
    </row>
    <row r="82" spans="1:9" x14ac:dyDescent="0.3">
      <c r="A82" t="s">
        <v>1917</v>
      </c>
      <c r="B82" t="s">
        <v>368</v>
      </c>
      <c r="C82" t="s">
        <v>1571</v>
      </c>
      <c r="D82">
        <v>25</v>
      </c>
      <c r="E82" t="s">
        <v>1564</v>
      </c>
      <c r="F82" t="s">
        <v>1573</v>
      </c>
      <c r="G82" t="s">
        <v>1881</v>
      </c>
      <c r="H82" s="4">
        <v>1378242</v>
      </c>
      <c r="I82" t="s">
        <v>368</v>
      </c>
    </row>
    <row r="83" spans="1:9" x14ac:dyDescent="0.3">
      <c r="A83" t="s">
        <v>1719</v>
      </c>
      <c r="B83" t="s">
        <v>509</v>
      </c>
      <c r="C83" t="s">
        <v>1571</v>
      </c>
      <c r="D83">
        <v>25</v>
      </c>
      <c r="E83" t="s">
        <v>1592</v>
      </c>
      <c r="F83" t="s">
        <v>1605</v>
      </c>
      <c r="G83" t="s">
        <v>1687</v>
      </c>
      <c r="H83" s="4">
        <v>9367200</v>
      </c>
      <c r="I83" t="s">
        <v>509</v>
      </c>
    </row>
    <row r="84" spans="1:9" x14ac:dyDescent="0.3">
      <c r="A84" t="s">
        <v>1709</v>
      </c>
      <c r="B84" t="s">
        <v>498</v>
      </c>
      <c r="C84" t="s">
        <v>1563</v>
      </c>
      <c r="D84">
        <v>25</v>
      </c>
      <c r="E84" t="s">
        <v>1592</v>
      </c>
      <c r="F84" t="s">
        <v>1596</v>
      </c>
      <c r="G84" t="s">
        <v>1710</v>
      </c>
      <c r="H84" t="s">
        <v>1567</v>
      </c>
      <c r="I84" t="s">
        <v>498</v>
      </c>
    </row>
    <row r="85" spans="1:9" x14ac:dyDescent="0.3">
      <c r="A85" t="s">
        <v>2070</v>
      </c>
      <c r="B85" t="s">
        <v>26</v>
      </c>
      <c r="C85" t="s">
        <v>1555</v>
      </c>
      <c r="D85">
        <v>25</v>
      </c>
      <c r="E85" t="s">
        <v>1653</v>
      </c>
      <c r="F85" t="s">
        <v>1654</v>
      </c>
      <c r="G85" t="s">
        <v>1941</v>
      </c>
      <c r="H85" s="4">
        <v>4350000</v>
      </c>
      <c r="I85" t="s">
        <v>26</v>
      </c>
    </row>
    <row r="86" spans="1:9" x14ac:dyDescent="0.3">
      <c r="A86" t="s">
        <v>2117</v>
      </c>
      <c r="B86" t="s">
        <v>391</v>
      </c>
      <c r="C86" t="s">
        <v>1563</v>
      </c>
      <c r="D86">
        <v>27</v>
      </c>
      <c r="E86" t="s">
        <v>1564</v>
      </c>
      <c r="F86" t="s">
        <v>1590</v>
      </c>
      <c r="G86" t="s">
        <v>1877</v>
      </c>
      <c r="H86" s="4">
        <v>59820</v>
      </c>
      <c r="I86" t="s">
        <v>391</v>
      </c>
    </row>
    <row r="87" spans="1:9" x14ac:dyDescent="0.3">
      <c r="A87" t="s">
        <v>1964</v>
      </c>
      <c r="B87" t="s">
        <v>184</v>
      </c>
      <c r="C87" t="s">
        <v>1555</v>
      </c>
      <c r="D87">
        <v>34</v>
      </c>
      <c r="E87" t="s">
        <v>1682</v>
      </c>
      <c r="F87" t="s">
        <v>1557</v>
      </c>
      <c r="G87" t="s">
        <v>1981</v>
      </c>
      <c r="H87" s="4">
        <v>307648</v>
      </c>
      <c r="I87" t="s">
        <v>184</v>
      </c>
    </row>
    <row r="88" spans="1:9" x14ac:dyDescent="0.3">
      <c r="A88" t="s">
        <v>1912</v>
      </c>
      <c r="B88" t="s">
        <v>375</v>
      </c>
      <c r="C88" t="s">
        <v>1563</v>
      </c>
      <c r="D88">
        <v>34</v>
      </c>
      <c r="E88" t="s">
        <v>1589</v>
      </c>
      <c r="F88" t="s">
        <v>1565</v>
      </c>
      <c r="G88" t="s">
        <v>1610</v>
      </c>
      <c r="H88" s="4">
        <v>1512601</v>
      </c>
      <c r="I88" t="s">
        <v>375</v>
      </c>
    </row>
    <row r="89" spans="1:9" x14ac:dyDescent="0.3">
      <c r="A89" t="s">
        <v>1753</v>
      </c>
      <c r="B89" t="s">
        <v>103</v>
      </c>
      <c r="C89" t="s">
        <v>676</v>
      </c>
      <c r="D89">
        <v>35</v>
      </c>
      <c r="E89" t="s">
        <v>1682</v>
      </c>
      <c r="F89" t="s">
        <v>1699</v>
      </c>
      <c r="G89" t="s">
        <v>1622</v>
      </c>
      <c r="H89" s="4">
        <v>1512601</v>
      </c>
      <c r="I89" t="s">
        <v>103</v>
      </c>
    </row>
    <row r="90" spans="1:9" x14ac:dyDescent="0.3">
      <c r="A90" t="s">
        <v>2179</v>
      </c>
      <c r="B90" t="s">
        <v>200</v>
      </c>
      <c r="C90" t="s">
        <v>1559</v>
      </c>
      <c r="D90">
        <v>33</v>
      </c>
      <c r="E90" t="s">
        <v>1560</v>
      </c>
      <c r="F90" t="s">
        <v>1565</v>
      </c>
      <c r="G90" t="s">
        <v>1567</v>
      </c>
      <c r="H90" s="4">
        <v>1512601</v>
      </c>
      <c r="I90" t="s">
        <v>200</v>
      </c>
    </row>
    <row r="91" spans="1:9" x14ac:dyDescent="0.3">
      <c r="A91" t="s">
        <v>1838</v>
      </c>
      <c r="B91" t="s">
        <v>310</v>
      </c>
      <c r="C91" t="s">
        <v>676</v>
      </c>
      <c r="D91">
        <v>31</v>
      </c>
      <c r="E91" t="s">
        <v>1556</v>
      </c>
      <c r="F91" t="s">
        <v>1585</v>
      </c>
      <c r="G91" t="s">
        <v>1567</v>
      </c>
      <c r="H91" s="4">
        <v>7000000</v>
      </c>
      <c r="I91" t="s">
        <v>310</v>
      </c>
    </row>
    <row r="92" spans="1:9" x14ac:dyDescent="0.3">
      <c r="A92" t="s">
        <v>1672</v>
      </c>
      <c r="B92" t="s">
        <v>413</v>
      </c>
      <c r="C92" t="s">
        <v>1555</v>
      </c>
      <c r="D92">
        <v>32</v>
      </c>
      <c r="E92" t="s">
        <v>1584</v>
      </c>
      <c r="F92" t="s">
        <v>1598</v>
      </c>
      <c r="G92" t="s">
        <v>1567</v>
      </c>
      <c r="H92" s="4">
        <v>1512601</v>
      </c>
      <c r="I92" t="s">
        <v>413</v>
      </c>
    </row>
    <row r="93" spans="1:9" x14ac:dyDescent="0.3">
      <c r="A93" t="s">
        <v>2141</v>
      </c>
      <c r="B93" t="s">
        <v>524</v>
      </c>
      <c r="C93" t="s">
        <v>1555</v>
      </c>
      <c r="D93">
        <v>32</v>
      </c>
      <c r="E93" t="s">
        <v>1581</v>
      </c>
      <c r="F93" t="s">
        <v>2149</v>
      </c>
      <c r="G93" t="s">
        <v>1567</v>
      </c>
      <c r="H93" s="4">
        <v>15944154</v>
      </c>
      <c r="I93" t="s">
        <v>524</v>
      </c>
    </row>
    <row r="94" spans="1:9" x14ac:dyDescent="0.3">
      <c r="A94" t="s">
        <v>2199</v>
      </c>
      <c r="B94" t="s">
        <v>708</v>
      </c>
      <c r="C94" t="s">
        <v>1571</v>
      </c>
      <c r="D94">
        <v>32</v>
      </c>
      <c r="E94" t="s">
        <v>1564</v>
      </c>
      <c r="F94" t="s">
        <v>1561</v>
      </c>
      <c r="G94" t="s">
        <v>1567</v>
      </c>
      <c r="H94" s="4">
        <v>8333333</v>
      </c>
      <c r="I94" t="s">
        <v>708</v>
      </c>
    </row>
    <row r="95" spans="1:9" x14ac:dyDescent="0.3">
      <c r="A95" t="s">
        <v>2184</v>
      </c>
      <c r="B95" t="s">
        <v>196</v>
      </c>
      <c r="C95" t="s">
        <v>1563</v>
      </c>
      <c r="D95">
        <v>34</v>
      </c>
      <c r="E95" t="s">
        <v>1722</v>
      </c>
      <c r="F95" t="s">
        <v>1801</v>
      </c>
      <c r="G95" t="s">
        <v>1802</v>
      </c>
      <c r="H95" s="4">
        <v>35654150</v>
      </c>
      <c r="I95" t="s">
        <v>196</v>
      </c>
    </row>
    <row r="96" spans="1:9" x14ac:dyDescent="0.3">
      <c r="A96" t="s">
        <v>2096</v>
      </c>
      <c r="B96" t="s">
        <v>71</v>
      </c>
      <c r="C96" t="s">
        <v>676</v>
      </c>
      <c r="D96">
        <v>32</v>
      </c>
      <c r="E96" t="s">
        <v>1584</v>
      </c>
      <c r="F96" t="s">
        <v>1602</v>
      </c>
      <c r="G96" t="s">
        <v>1610</v>
      </c>
      <c r="H96" s="4">
        <v>14087500</v>
      </c>
      <c r="I96" t="s">
        <v>71</v>
      </c>
    </row>
    <row r="97" spans="1:9" x14ac:dyDescent="0.3">
      <c r="A97" t="s">
        <v>2000</v>
      </c>
      <c r="B97" t="s">
        <v>231</v>
      </c>
      <c r="C97" t="s">
        <v>1559</v>
      </c>
      <c r="D97">
        <v>32</v>
      </c>
      <c r="E97" t="s">
        <v>1589</v>
      </c>
      <c r="F97" t="s">
        <v>1801</v>
      </c>
      <c r="G97" t="s">
        <v>1567</v>
      </c>
      <c r="H97" s="4">
        <v>8000000</v>
      </c>
      <c r="I97" t="s">
        <v>231</v>
      </c>
    </row>
    <row r="98" spans="1:9" x14ac:dyDescent="0.3">
      <c r="A98" t="s">
        <v>1776</v>
      </c>
      <c r="B98" t="s">
        <v>160</v>
      </c>
      <c r="C98" t="s">
        <v>1563</v>
      </c>
      <c r="D98">
        <v>37</v>
      </c>
      <c r="E98" t="s">
        <v>1578</v>
      </c>
      <c r="F98" t="s">
        <v>1638</v>
      </c>
      <c r="G98" t="s">
        <v>1567</v>
      </c>
      <c r="H98" s="4">
        <v>1512601</v>
      </c>
      <c r="I98" t="s">
        <v>160</v>
      </c>
    </row>
    <row r="99" spans="1:9" x14ac:dyDescent="0.3">
      <c r="A99" t="s">
        <v>2161</v>
      </c>
      <c r="B99" t="s">
        <v>130</v>
      </c>
      <c r="C99" t="s">
        <v>676</v>
      </c>
      <c r="D99">
        <v>27</v>
      </c>
      <c r="E99" t="s">
        <v>1581</v>
      </c>
      <c r="F99" t="s">
        <v>1598</v>
      </c>
      <c r="G99" t="s">
        <v>1567</v>
      </c>
      <c r="H99" s="4">
        <v>1378242</v>
      </c>
      <c r="I99" t="s">
        <v>130</v>
      </c>
    </row>
    <row r="100" spans="1:9" x14ac:dyDescent="0.3">
      <c r="A100" t="s">
        <v>1955</v>
      </c>
      <c r="B100" t="s">
        <v>491</v>
      </c>
      <c r="C100" t="s">
        <v>1563</v>
      </c>
      <c r="D100">
        <v>26</v>
      </c>
      <c r="E100" t="s">
        <v>1589</v>
      </c>
      <c r="F100" t="s">
        <v>1961</v>
      </c>
      <c r="G100" t="s">
        <v>1567</v>
      </c>
      <c r="H100" s="4">
        <v>2150000</v>
      </c>
      <c r="I100" t="s">
        <v>491</v>
      </c>
    </row>
    <row r="101" spans="1:9" x14ac:dyDescent="0.3">
      <c r="A101" t="s">
        <v>1951</v>
      </c>
      <c r="B101" t="s">
        <v>486</v>
      </c>
      <c r="C101" t="s">
        <v>1571</v>
      </c>
      <c r="D101">
        <v>31</v>
      </c>
      <c r="E101" t="s">
        <v>1572</v>
      </c>
      <c r="F101" t="s">
        <v>1907</v>
      </c>
      <c r="G101" t="s">
        <v>1567</v>
      </c>
      <c r="H101" s="4">
        <v>13045455</v>
      </c>
      <c r="I101" t="s">
        <v>486</v>
      </c>
    </row>
    <row r="102" spans="1:9" x14ac:dyDescent="0.3">
      <c r="A102" t="s">
        <v>1531</v>
      </c>
      <c r="B102" t="s">
        <v>42</v>
      </c>
      <c r="C102" t="s">
        <v>1555</v>
      </c>
      <c r="D102">
        <v>32</v>
      </c>
      <c r="E102" t="s">
        <v>1556</v>
      </c>
      <c r="F102" t="s">
        <v>1557</v>
      </c>
      <c r="G102" t="s">
        <v>1558</v>
      </c>
      <c r="H102" s="4">
        <v>5193600</v>
      </c>
      <c r="I102" t="s">
        <v>42</v>
      </c>
    </row>
    <row r="103" spans="1:9" x14ac:dyDescent="0.3">
      <c r="A103" t="s">
        <v>2164</v>
      </c>
      <c r="B103" t="s">
        <v>127</v>
      </c>
      <c r="C103" t="s">
        <v>1555</v>
      </c>
      <c r="D103">
        <v>32</v>
      </c>
      <c r="E103" t="s">
        <v>2171</v>
      </c>
      <c r="F103" t="s">
        <v>1585</v>
      </c>
      <c r="G103" t="s">
        <v>1567</v>
      </c>
      <c r="H103" s="4">
        <v>512746</v>
      </c>
      <c r="I103" t="s">
        <v>127</v>
      </c>
    </row>
    <row r="104" spans="1:9" x14ac:dyDescent="0.3">
      <c r="A104" t="s">
        <v>1749</v>
      </c>
      <c r="B104" t="s">
        <v>101</v>
      </c>
      <c r="C104" t="s">
        <v>1571</v>
      </c>
      <c r="D104">
        <v>25</v>
      </c>
      <c r="E104" t="s">
        <v>1572</v>
      </c>
      <c r="F104" t="s">
        <v>1561</v>
      </c>
      <c r="G104" t="s">
        <v>1765</v>
      </c>
      <c r="H104" t="s">
        <v>1567</v>
      </c>
      <c r="I104" t="s">
        <v>101</v>
      </c>
    </row>
    <row r="105" spans="1:9" x14ac:dyDescent="0.3">
      <c r="A105" t="s">
        <v>2126</v>
      </c>
      <c r="B105" t="s">
        <v>385</v>
      </c>
      <c r="C105" t="s">
        <v>676</v>
      </c>
      <c r="D105">
        <v>26</v>
      </c>
      <c r="E105" t="s">
        <v>1584</v>
      </c>
      <c r="F105" t="s">
        <v>1800</v>
      </c>
      <c r="G105" t="s">
        <v>1580</v>
      </c>
      <c r="H105" t="s">
        <v>1567</v>
      </c>
      <c r="I105" t="s">
        <v>385</v>
      </c>
    </row>
    <row r="106" spans="1:9" x14ac:dyDescent="0.3">
      <c r="A106" t="s">
        <v>1932</v>
      </c>
      <c r="B106" t="s">
        <v>437</v>
      </c>
      <c r="C106" t="s">
        <v>1571</v>
      </c>
      <c r="D106">
        <v>25</v>
      </c>
      <c r="E106" t="s">
        <v>1584</v>
      </c>
      <c r="F106" t="s">
        <v>1605</v>
      </c>
      <c r="G106" t="s">
        <v>1941</v>
      </c>
      <c r="H106" s="4">
        <v>1544951</v>
      </c>
      <c r="I106" t="s">
        <v>437</v>
      </c>
    </row>
    <row r="107" spans="1:9" x14ac:dyDescent="0.3">
      <c r="A107" t="s">
        <v>2040</v>
      </c>
      <c r="B107" t="s">
        <v>421</v>
      </c>
      <c r="C107" t="s">
        <v>1571</v>
      </c>
      <c r="D107">
        <v>25</v>
      </c>
      <c r="E107" t="s">
        <v>1572</v>
      </c>
      <c r="F107" t="s">
        <v>1605</v>
      </c>
      <c r="G107" t="s">
        <v>1661</v>
      </c>
      <c r="H107" s="4">
        <v>11750000</v>
      </c>
      <c r="I107" t="s">
        <v>421</v>
      </c>
    </row>
    <row r="108" spans="1:9" x14ac:dyDescent="0.3">
      <c r="A108" t="s">
        <v>2062</v>
      </c>
      <c r="B108" t="s">
        <v>17</v>
      </c>
      <c r="C108" t="s">
        <v>1559</v>
      </c>
      <c r="D108">
        <v>25</v>
      </c>
      <c r="E108" t="s">
        <v>1564</v>
      </c>
      <c r="F108" t="s">
        <v>1647</v>
      </c>
      <c r="G108" t="s">
        <v>1619</v>
      </c>
      <c r="H108" s="4">
        <v>2516048</v>
      </c>
      <c r="I108" t="s">
        <v>17</v>
      </c>
    </row>
    <row r="109" spans="1:9" x14ac:dyDescent="0.3">
      <c r="A109" t="s">
        <v>2223</v>
      </c>
      <c r="B109" t="s">
        <v>471</v>
      </c>
      <c r="C109" t="s">
        <v>1555</v>
      </c>
      <c r="D109">
        <v>33</v>
      </c>
      <c r="E109" t="s">
        <v>1581</v>
      </c>
      <c r="F109" t="s">
        <v>1557</v>
      </c>
      <c r="G109" t="s">
        <v>1603</v>
      </c>
      <c r="H109" s="4">
        <v>22347015</v>
      </c>
      <c r="I109" t="s">
        <v>471</v>
      </c>
    </row>
    <row r="110" spans="1:9" x14ac:dyDescent="0.3">
      <c r="A110" t="s">
        <v>1537</v>
      </c>
      <c r="B110" t="s">
        <v>730</v>
      </c>
      <c r="C110" t="s">
        <v>1559</v>
      </c>
      <c r="D110">
        <v>25</v>
      </c>
      <c r="E110" t="s">
        <v>1576</v>
      </c>
      <c r="F110" t="s">
        <v>1569</v>
      </c>
      <c r="G110" t="s">
        <v>1577</v>
      </c>
      <c r="H110" t="s">
        <v>1567</v>
      </c>
      <c r="I110" t="s">
        <v>730</v>
      </c>
    </row>
    <row r="111" spans="1:9" x14ac:dyDescent="0.3">
      <c r="A111" t="s">
        <v>2073</v>
      </c>
      <c r="B111" t="s">
        <v>12</v>
      </c>
      <c r="C111" t="s">
        <v>1571</v>
      </c>
      <c r="D111">
        <v>25</v>
      </c>
      <c r="E111" t="s">
        <v>1572</v>
      </c>
      <c r="F111" t="s">
        <v>1561</v>
      </c>
      <c r="G111" t="s">
        <v>1962</v>
      </c>
      <c r="H111" s="4">
        <v>2526840</v>
      </c>
      <c r="I111" t="s">
        <v>12</v>
      </c>
    </row>
    <row r="112" spans="1:9" x14ac:dyDescent="0.3">
      <c r="A112" t="s">
        <v>1954</v>
      </c>
      <c r="B112" t="s">
        <v>481</v>
      </c>
      <c r="C112" t="s">
        <v>1559</v>
      </c>
      <c r="D112">
        <v>25</v>
      </c>
      <c r="E112" t="s">
        <v>1592</v>
      </c>
      <c r="F112" t="s">
        <v>1618</v>
      </c>
      <c r="G112" t="s">
        <v>1881</v>
      </c>
      <c r="H112" t="s">
        <v>1567</v>
      </c>
      <c r="I112" t="s">
        <v>481</v>
      </c>
    </row>
    <row r="113" spans="1:9" x14ac:dyDescent="0.3">
      <c r="A113" t="s">
        <v>1956</v>
      </c>
      <c r="B113" t="s">
        <v>489</v>
      </c>
      <c r="C113" t="s">
        <v>1571</v>
      </c>
      <c r="D113">
        <v>25</v>
      </c>
      <c r="E113" t="s">
        <v>1572</v>
      </c>
      <c r="F113" t="s">
        <v>1647</v>
      </c>
      <c r="G113" t="s">
        <v>1881</v>
      </c>
      <c r="H113" s="4">
        <v>1512601</v>
      </c>
      <c r="I113" t="s">
        <v>489</v>
      </c>
    </row>
    <row r="114" spans="1:9" x14ac:dyDescent="0.3">
      <c r="A114" t="s">
        <v>2054</v>
      </c>
      <c r="B114" t="s">
        <v>450</v>
      </c>
      <c r="C114" t="s">
        <v>1559</v>
      </c>
      <c r="D114">
        <v>26</v>
      </c>
      <c r="E114" t="s">
        <v>1592</v>
      </c>
      <c r="F114" t="s">
        <v>1858</v>
      </c>
      <c r="G114" t="s">
        <v>1794</v>
      </c>
      <c r="H114" s="4">
        <v>3844760</v>
      </c>
      <c r="I114" t="s">
        <v>450</v>
      </c>
    </row>
    <row r="115" spans="1:9" x14ac:dyDescent="0.3">
      <c r="A115" t="s">
        <v>1543</v>
      </c>
      <c r="B115" t="s">
        <v>44</v>
      </c>
      <c r="C115" t="s">
        <v>1563</v>
      </c>
      <c r="D115">
        <v>25</v>
      </c>
      <c r="E115" t="s">
        <v>1592</v>
      </c>
      <c r="F115" t="s">
        <v>1561</v>
      </c>
      <c r="G115" t="s">
        <v>1593</v>
      </c>
      <c r="H115" s="4">
        <v>11660716</v>
      </c>
      <c r="I115" t="s">
        <v>44</v>
      </c>
    </row>
    <row r="116" spans="1:9" x14ac:dyDescent="0.3">
      <c r="A116" t="s">
        <v>2050</v>
      </c>
      <c r="B116" t="s">
        <v>461</v>
      </c>
      <c r="C116" t="s">
        <v>1563</v>
      </c>
      <c r="D116">
        <v>26</v>
      </c>
      <c r="E116" t="s">
        <v>1722</v>
      </c>
      <c r="F116" t="s">
        <v>1629</v>
      </c>
      <c r="G116" t="s">
        <v>1665</v>
      </c>
      <c r="H116" s="4">
        <v>3000000</v>
      </c>
      <c r="I116" t="s">
        <v>461</v>
      </c>
    </row>
    <row r="117" spans="1:9" x14ac:dyDescent="0.3">
      <c r="A117" t="s">
        <v>1787</v>
      </c>
      <c r="B117" t="s">
        <v>166</v>
      </c>
      <c r="C117" t="s">
        <v>1559</v>
      </c>
      <c r="D117">
        <v>25</v>
      </c>
      <c r="E117" t="s">
        <v>1564</v>
      </c>
      <c r="F117" t="s">
        <v>1800</v>
      </c>
      <c r="G117" t="s">
        <v>1626</v>
      </c>
      <c r="H117" s="4">
        <v>4075000</v>
      </c>
      <c r="I117" t="s">
        <v>166</v>
      </c>
    </row>
    <row r="118" spans="1:9" x14ac:dyDescent="0.3">
      <c r="A118" t="s">
        <v>1762</v>
      </c>
      <c r="B118" t="s">
        <v>104</v>
      </c>
      <c r="C118" t="s">
        <v>1559</v>
      </c>
      <c r="D118">
        <v>25</v>
      </c>
      <c r="E118" t="s">
        <v>1564</v>
      </c>
      <c r="F118" t="s">
        <v>1565</v>
      </c>
      <c r="G118" t="s">
        <v>1626</v>
      </c>
      <c r="H118" s="4">
        <v>504200</v>
      </c>
      <c r="I118" t="s">
        <v>104</v>
      </c>
    </row>
    <row r="119" spans="1:9" x14ac:dyDescent="0.3">
      <c r="A119" t="s">
        <v>1624</v>
      </c>
      <c r="B119" t="s">
        <v>62</v>
      </c>
      <c r="C119" t="s">
        <v>1559</v>
      </c>
      <c r="D119">
        <v>24</v>
      </c>
      <c r="E119" t="s">
        <v>1560</v>
      </c>
      <c r="F119" t="s">
        <v>1625</v>
      </c>
      <c r="G119" t="s">
        <v>1626</v>
      </c>
      <c r="H119" s="4">
        <v>1702800</v>
      </c>
      <c r="I119" t="s">
        <v>62</v>
      </c>
    </row>
    <row r="120" spans="1:9" x14ac:dyDescent="0.3">
      <c r="A120" t="s">
        <v>1725</v>
      </c>
      <c r="B120" t="s">
        <v>94</v>
      </c>
      <c r="C120" t="s">
        <v>1563</v>
      </c>
      <c r="D120">
        <v>25</v>
      </c>
      <c r="E120" t="s">
        <v>1578</v>
      </c>
      <c r="F120" t="s">
        <v>1638</v>
      </c>
      <c r="G120" t="s">
        <v>1708</v>
      </c>
      <c r="H120" s="4">
        <v>1349383</v>
      </c>
      <c r="I120" t="s">
        <v>94</v>
      </c>
    </row>
    <row r="121" spans="1:9" x14ac:dyDescent="0.3">
      <c r="A121" t="s">
        <v>1992</v>
      </c>
      <c r="B121" t="s">
        <v>235</v>
      </c>
      <c r="C121" t="s">
        <v>676</v>
      </c>
      <c r="D121">
        <v>25</v>
      </c>
      <c r="E121" t="s">
        <v>1572</v>
      </c>
      <c r="F121" t="s">
        <v>1598</v>
      </c>
      <c r="G121" t="s">
        <v>1591</v>
      </c>
      <c r="H121" s="4">
        <v>6000000</v>
      </c>
      <c r="I121" t="s">
        <v>235</v>
      </c>
    </row>
    <row r="122" spans="1:9" x14ac:dyDescent="0.3">
      <c r="A122" t="s">
        <v>1915</v>
      </c>
      <c r="B122" t="s">
        <v>371</v>
      </c>
      <c r="C122" t="s">
        <v>1571</v>
      </c>
      <c r="D122">
        <v>25</v>
      </c>
      <c r="E122" t="s">
        <v>1584</v>
      </c>
      <c r="F122" t="s">
        <v>1561</v>
      </c>
      <c r="G122" t="s">
        <v>1877</v>
      </c>
      <c r="H122" s="4">
        <v>8653847</v>
      </c>
      <c r="I122" t="s">
        <v>371</v>
      </c>
    </row>
    <row r="123" spans="1:9" x14ac:dyDescent="0.3">
      <c r="A123" t="s">
        <v>1729</v>
      </c>
      <c r="B123" t="s">
        <v>82</v>
      </c>
      <c r="C123" t="s">
        <v>1563</v>
      </c>
      <c r="D123">
        <v>25</v>
      </c>
      <c r="E123" t="s">
        <v>1592</v>
      </c>
      <c r="F123" t="s">
        <v>1565</v>
      </c>
      <c r="G123" t="s">
        <v>1730</v>
      </c>
      <c r="H123" s="4">
        <v>4221000</v>
      </c>
      <c r="I123" t="s">
        <v>82</v>
      </c>
    </row>
    <row r="124" spans="1:9" x14ac:dyDescent="0.3">
      <c r="A124" t="s">
        <v>1639</v>
      </c>
      <c r="B124" t="s">
        <v>351</v>
      </c>
      <c r="C124" t="s">
        <v>1559</v>
      </c>
      <c r="D124">
        <v>25</v>
      </c>
      <c r="E124" t="s">
        <v>1564</v>
      </c>
      <c r="F124" t="s">
        <v>1596</v>
      </c>
      <c r="G124" t="s">
        <v>1640</v>
      </c>
      <c r="H124" s="4">
        <v>1378242</v>
      </c>
      <c r="I124" t="s">
        <v>351</v>
      </c>
    </row>
    <row r="125" spans="1:9" x14ac:dyDescent="0.3">
      <c r="A125" t="s">
        <v>2183</v>
      </c>
      <c r="B125" t="s">
        <v>2244</v>
      </c>
      <c r="C125" t="s">
        <v>1571</v>
      </c>
      <c r="D125">
        <v>25</v>
      </c>
      <c r="E125" t="s">
        <v>1560</v>
      </c>
      <c r="F125" t="s">
        <v>1561</v>
      </c>
      <c r="G125" t="s">
        <v>1599</v>
      </c>
      <c r="H125" s="4">
        <v>247827</v>
      </c>
      <c r="I125" t="s">
        <v>2244</v>
      </c>
    </row>
    <row r="126" spans="1:9" x14ac:dyDescent="0.3">
      <c r="A126" t="s">
        <v>2138</v>
      </c>
      <c r="B126" t="s">
        <v>525</v>
      </c>
      <c r="C126" t="s">
        <v>1571</v>
      </c>
      <c r="D126">
        <v>25</v>
      </c>
      <c r="E126" t="s">
        <v>1584</v>
      </c>
      <c r="F126" t="s">
        <v>1647</v>
      </c>
      <c r="G126" t="s">
        <v>1797</v>
      </c>
      <c r="H126" s="4">
        <v>2760095</v>
      </c>
      <c r="I126" t="s">
        <v>525</v>
      </c>
    </row>
    <row r="127" spans="1:9" x14ac:dyDescent="0.3">
      <c r="A127" t="s">
        <v>1721</v>
      </c>
      <c r="B127" t="s">
        <v>511</v>
      </c>
      <c r="C127" t="s">
        <v>1563</v>
      </c>
      <c r="D127">
        <v>25</v>
      </c>
      <c r="E127" t="s">
        <v>1722</v>
      </c>
      <c r="F127" t="s">
        <v>1660</v>
      </c>
      <c r="G127" t="s">
        <v>1723</v>
      </c>
      <c r="H127" s="4">
        <v>8653847</v>
      </c>
      <c r="I127" t="s">
        <v>511</v>
      </c>
    </row>
    <row r="128" spans="1:9" x14ac:dyDescent="0.3">
      <c r="A128" t="s">
        <v>1908</v>
      </c>
      <c r="B128" t="s">
        <v>373</v>
      </c>
      <c r="C128" t="s">
        <v>1555</v>
      </c>
      <c r="D128">
        <v>25</v>
      </c>
      <c r="E128" t="s">
        <v>1682</v>
      </c>
      <c r="F128" t="s">
        <v>1582</v>
      </c>
      <c r="G128" t="s">
        <v>1597</v>
      </c>
      <c r="H128" s="4">
        <v>24157303</v>
      </c>
      <c r="I128" t="s">
        <v>373</v>
      </c>
    </row>
    <row r="129" spans="1:9" x14ac:dyDescent="0.3">
      <c r="A129" t="s">
        <v>2177</v>
      </c>
      <c r="B129" t="s">
        <v>2245</v>
      </c>
      <c r="C129" t="s">
        <v>1559</v>
      </c>
      <c r="D129">
        <v>25</v>
      </c>
      <c r="E129" t="s">
        <v>1592</v>
      </c>
      <c r="F129" t="s">
        <v>1638</v>
      </c>
      <c r="G129" t="s">
        <v>1575</v>
      </c>
      <c r="H129" s="4">
        <v>23685</v>
      </c>
      <c r="I129" t="s">
        <v>2245</v>
      </c>
    </row>
    <row r="130" spans="1:9" x14ac:dyDescent="0.3">
      <c r="A130" t="s">
        <v>1732</v>
      </c>
      <c r="B130" t="s">
        <v>95</v>
      </c>
      <c r="C130" t="s">
        <v>1563</v>
      </c>
      <c r="D130">
        <v>25</v>
      </c>
      <c r="E130" t="s">
        <v>1592</v>
      </c>
      <c r="F130" t="s">
        <v>1590</v>
      </c>
      <c r="G130" t="s">
        <v>1733</v>
      </c>
      <c r="H130" s="4">
        <v>1311265</v>
      </c>
      <c r="I130" t="s">
        <v>95</v>
      </c>
    </row>
    <row r="131" spans="1:9" x14ac:dyDescent="0.3">
      <c r="A131" t="s">
        <v>1918</v>
      </c>
      <c r="B131" t="s">
        <v>379</v>
      </c>
      <c r="C131" t="s">
        <v>676</v>
      </c>
      <c r="D131">
        <v>25</v>
      </c>
      <c r="E131" t="s">
        <v>1581</v>
      </c>
      <c r="F131" t="s">
        <v>1561</v>
      </c>
      <c r="G131" t="s">
        <v>1651</v>
      </c>
      <c r="H131" s="4">
        <v>1757429</v>
      </c>
      <c r="I131" t="s">
        <v>379</v>
      </c>
    </row>
    <row r="132" spans="1:9" x14ac:dyDescent="0.3">
      <c r="A132" t="s">
        <v>2049</v>
      </c>
      <c r="B132" t="s">
        <v>456</v>
      </c>
      <c r="C132" t="s">
        <v>1555</v>
      </c>
      <c r="D132">
        <v>25</v>
      </c>
      <c r="E132" t="s">
        <v>1682</v>
      </c>
      <c r="F132" t="s">
        <v>1598</v>
      </c>
      <c r="G132" t="s">
        <v>1651</v>
      </c>
      <c r="H132" s="4">
        <v>4696875</v>
      </c>
      <c r="I132" t="s">
        <v>456</v>
      </c>
    </row>
    <row r="133" spans="1:9" x14ac:dyDescent="0.3">
      <c r="A133" t="s">
        <v>2072</v>
      </c>
      <c r="B133" t="s">
        <v>6</v>
      </c>
      <c r="C133" t="s">
        <v>1571</v>
      </c>
      <c r="D133">
        <v>25</v>
      </c>
      <c r="E133" t="s">
        <v>1584</v>
      </c>
      <c r="F133" t="s">
        <v>1585</v>
      </c>
      <c r="G133" t="s">
        <v>1651</v>
      </c>
      <c r="H133" s="4">
        <v>1544951</v>
      </c>
      <c r="I133" t="s">
        <v>6</v>
      </c>
    </row>
    <row r="134" spans="1:9" x14ac:dyDescent="0.3">
      <c r="A134" t="s">
        <v>2010</v>
      </c>
      <c r="B134" t="s">
        <v>253</v>
      </c>
      <c r="C134" t="s">
        <v>1559</v>
      </c>
      <c r="D134">
        <v>25</v>
      </c>
      <c r="E134" t="s">
        <v>1576</v>
      </c>
      <c r="F134" t="s">
        <v>2022</v>
      </c>
      <c r="G134" t="s">
        <v>1599</v>
      </c>
      <c r="H134" t="s">
        <v>1567</v>
      </c>
      <c r="I134" t="s">
        <v>253</v>
      </c>
    </row>
    <row r="135" spans="1:9" x14ac:dyDescent="0.3">
      <c r="A135" t="s">
        <v>2032</v>
      </c>
      <c r="B135" t="s">
        <v>430</v>
      </c>
      <c r="C135" t="s">
        <v>676</v>
      </c>
      <c r="D135">
        <v>25</v>
      </c>
      <c r="E135" t="s">
        <v>1556</v>
      </c>
      <c r="F135" t="s">
        <v>1585</v>
      </c>
      <c r="G135" t="s">
        <v>2042</v>
      </c>
      <c r="H135" s="4">
        <v>1600520</v>
      </c>
      <c r="I135" t="s">
        <v>430</v>
      </c>
    </row>
    <row r="136" spans="1:9" x14ac:dyDescent="0.3">
      <c r="A136" t="s">
        <v>2190</v>
      </c>
      <c r="B136" t="s">
        <v>278</v>
      </c>
      <c r="C136" t="s">
        <v>1571</v>
      </c>
      <c r="D136">
        <v>25</v>
      </c>
      <c r="E136" t="s">
        <v>1584</v>
      </c>
      <c r="F136" t="s">
        <v>1647</v>
      </c>
      <c r="G136" t="s">
        <v>1687</v>
      </c>
      <c r="H136" s="4">
        <v>8641000</v>
      </c>
      <c r="I136" t="s">
        <v>278</v>
      </c>
    </row>
    <row r="137" spans="1:9" x14ac:dyDescent="0.3">
      <c r="A137" t="s">
        <v>2228</v>
      </c>
      <c r="B137" t="s">
        <v>476</v>
      </c>
      <c r="C137" t="s">
        <v>1559</v>
      </c>
      <c r="D137">
        <v>25</v>
      </c>
      <c r="E137" t="s">
        <v>1578</v>
      </c>
      <c r="F137" t="s">
        <v>1590</v>
      </c>
      <c r="G137" t="s">
        <v>1748</v>
      </c>
      <c r="H137" s="4">
        <v>3125000</v>
      </c>
      <c r="I137" t="s">
        <v>476</v>
      </c>
    </row>
    <row r="138" spans="1:9" x14ac:dyDescent="0.3">
      <c r="A138" t="s">
        <v>1645</v>
      </c>
      <c r="B138" t="s">
        <v>359</v>
      </c>
      <c r="C138" t="s">
        <v>1571</v>
      </c>
      <c r="D138">
        <v>24</v>
      </c>
      <c r="E138" t="s">
        <v>1572</v>
      </c>
      <c r="F138" t="s">
        <v>1573</v>
      </c>
      <c r="G138" t="s">
        <v>1567</v>
      </c>
      <c r="H138" s="4">
        <v>6500000</v>
      </c>
      <c r="I138" t="s">
        <v>359</v>
      </c>
    </row>
    <row r="139" spans="1:9" x14ac:dyDescent="0.3">
      <c r="A139" t="s">
        <v>2087</v>
      </c>
      <c r="B139" t="s">
        <v>79</v>
      </c>
      <c r="C139" t="s">
        <v>1555</v>
      </c>
      <c r="D139">
        <v>24</v>
      </c>
      <c r="E139" t="s">
        <v>1581</v>
      </c>
      <c r="F139" t="s">
        <v>1598</v>
      </c>
      <c r="G139" t="s">
        <v>1567</v>
      </c>
      <c r="H139" s="4">
        <v>1544951</v>
      </c>
      <c r="I139" t="s">
        <v>79</v>
      </c>
    </row>
    <row r="140" spans="1:9" x14ac:dyDescent="0.3">
      <c r="A140" t="s">
        <v>1862</v>
      </c>
      <c r="B140" t="s">
        <v>139</v>
      </c>
      <c r="C140" t="s">
        <v>1559</v>
      </c>
      <c r="D140">
        <v>24</v>
      </c>
      <c r="E140" t="s">
        <v>1592</v>
      </c>
      <c r="F140" t="s">
        <v>1596</v>
      </c>
      <c r="G140" t="s">
        <v>1748</v>
      </c>
      <c r="H140" s="4">
        <v>16517857</v>
      </c>
      <c r="I140" t="s">
        <v>139</v>
      </c>
    </row>
    <row r="141" spans="1:9" x14ac:dyDescent="0.3">
      <c r="A141" t="s">
        <v>1747</v>
      </c>
      <c r="B141" t="s">
        <v>97</v>
      </c>
      <c r="C141" t="s">
        <v>1559</v>
      </c>
      <c r="D141">
        <v>25</v>
      </c>
      <c r="E141" t="s">
        <v>1564</v>
      </c>
      <c r="F141" t="s">
        <v>1596</v>
      </c>
      <c r="G141" t="s">
        <v>1748</v>
      </c>
      <c r="H141" s="4">
        <v>2280600</v>
      </c>
      <c r="I141" t="s">
        <v>97</v>
      </c>
    </row>
    <row r="142" spans="1:9" x14ac:dyDescent="0.3">
      <c r="A142" t="s">
        <v>1999</v>
      </c>
      <c r="B142" t="s">
        <v>232</v>
      </c>
      <c r="C142" t="s">
        <v>1559</v>
      </c>
      <c r="D142">
        <v>24</v>
      </c>
      <c r="E142" t="s">
        <v>1576</v>
      </c>
      <c r="F142" t="s">
        <v>1633</v>
      </c>
      <c r="G142" t="s">
        <v>1562</v>
      </c>
      <c r="H142" s="4">
        <v>1349383</v>
      </c>
      <c r="I142" t="s">
        <v>232</v>
      </c>
    </row>
    <row r="143" spans="1:9" x14ac:dyDescent="0.3">
      <c r="A143" t="s">
        <v>2229</v>
      </c>
      <c r="B143" t="s">
        <v>469</v>
      </c>
      <c r="C143" t="s">
        <v>1571</v>
      </c>
      <c r="D143">
        <v>32</v>
      </c>
      <c r="E143" t="s">
        <v>1572</v>
      </c>
      <c r="F143" t="s">
        <v>1647</v>
      </c>
      <c r="G143" t="s">
        <v>1630</v>
      </c>
      <c r="H143" s="4">
        <v>10087200</v>
      </c>
      <c r="I143" t="s">
        <v>469</v>
      </c>
    </row>
    <row r="144" spans="1:9" x14ac:dyDescent="0.3">
      <c r="A144" t="s">
        <v>1706</v>
      </c>
      <c r="B144" t="s">
        <v>499</v>
      </c>
      <c r="C144" t="s">
        <v>1563</v>
      </c>
      <c r="D144">
        <v>33</v>
      </c>
      <c r="E144" t="s">
        <v>1589</v>
      </c>
      <c r="F144" t="s">
        <v>1707</v>
      </c>
      <c r="G144" t="s">
        <v>1708</v>
      </c>
      <c r="H144" s="4">
        <v>31200000</v>
      </c>
      <c r="I144" t="s">
        <v>499</v>
      </c>
    </row>
    <row r="145" spans="1:9" x14ac:dyDescent="0.3">
      <c r="A145" t="s">
        <v>1867</v>
      </c>
      <c r="B145" t="s">
        <v>143</v>
      </c>
      <c r="C145" t="s">
        <v>676</v>
      </c>
      <c r="D145">
        <v>34</v>
      </c>
      <c r="E145" t="s">
        <v>1572</v>
      </c>
      <c r="F145" t="s">
        <v>1879</v>
      </c>
      <c r="G145" t="s">
        <v>1880</v>
      </c>
      <c r="H145" s="4">
        <v>29230769</v>
      </c>
      <c r="I145" t="s">
        <v>143</v>
      </c>
    </row>
    <row r="146" spans="1:9" x14ac:dyDescent="0.3">
      <c r="A146" t="s">
        <v>1677</v>
      </c>
      <c r="B146" t="s">
        <v>718</v>
      </c>
      <c r="C146" t="s">
        <v>1559</v>
      </c>
      <c r="D146">
        <v>34</v>
      </c>
      <c r="E146" t="s">
        <v>1592</v>
      </c>
      <c r="F146" t="s">
        <v>1638</v>
      </c>
      <c r="G146" t="s">
        <v>1580</v>
      </c>
      <c r="H146" s="4">
        <v>12250000</v>
      </c>
      <c r="I146" t="s">
        <v>718</v>
      </c>
    </row>
    <row r="147" spans="1:9" x14ac:dyDescent="0.3">
      <c r="A147" t="s">
        <v>2018</v>
      </c>
      <c r="B147" t="s">
        <v>261</v>
      </c>
      <c r="C147" t="s">
        <v>1563</v>
      </c>
      <c r="D147">
        <v>33</v>
      </c>
      <c r="E147" t="s">
        <v>1589</v>
      </c>
      <c r="F147" t="s">
        <v>2022</v>
      </c>
      <c r="G147" t="s">
        <v>1651</v>
      </c>
      <c r="H147" s="4">
        <v>9000000</v>
      </c>
      <c r="I147" t="s">
        <v>261</v>
      </c>
    </row>
    <row r="148" spans="1:9" x14ac:dyDescent="0.3">
      <c r="A148" t="s">
        <v>1959</v>
      </c>
      <c r="B148" t="s">
        <v>496</v>
      </c>
      <c r="C148" t="s">
        <v>1571</v>
      </c>
      <c r="D148">
        <v>35</v>
      </c>
      <c r="E148" t="s">
        <v>1560</v>
      </c>
      <c r="F148" t="s">
        <v>1561</v>
      </c>
      <c r="G148" t="s">
        <v>1567</v>
      </c>
      <c r="H148" s="4">
        <v>5250000</v>
      </c>
      <c r="I148" t="s">
        <v>496</v>
      </c>
    </row>
    <row r="149" spans="1:9" x14ac:dyDescent="0.3">
      <c r="A149" t="s">
        <v>1950</v>
      </c>
      <c r="B149" t="s">
        <v>490</v>
      </c>
      <c r="C149" t="s">
        <v>1555</v>
      </c>
      <c r="D149">
        <v>26</v>
      </c>
      <c r="E149" t="s">
        <v>1653</v>
      </c>
      <c r="F149" t="s">
        <v>1574</v>
      </c>
      <c r="G149" t="s">
        <v>1567</v>
      </c>
      <c r="H149" s="4">
        <v>23241573</v>
      </c>
      <c r="I149" t="s">
        <v>490</v>
      </c>
    </row>
    <row r="150" spans="1:9" x14ac:dyDescent="0.3">
      <c r="A150" t="s">
        <v>1828</v>
      </c>
      <c r="B150" t="s">
        <v>302</v>
      </c>
      <c r="C150" t="s">
        <v>676</v>
      </c>
      <c r="D150">
        <v>24</v>
      </c>
      <c r="E150" t="s">
        <v>1581</v>
      </c>
      <c r="F150" t="s">
        <v>1845</v>
      </c>
      <c r="G150" t="s">
        <v>1567</v>
      </c>
      <c r="H150" s="4">
        <v>24157303</v>
      </c>
      <c r="I150" t="s">
        <v>302</v>
      </c>
    </row>
    <row r="151" spans="1:9" x14ac:dyDescent="0.3">
      <c r="A151" t="s">
        <v>1892</v>
      </c>
      <c r="B151" t="s">
        <v>329</v>
      </c>
      <c r="C151" t="s">
        <v>676</v>
      </c>
      <c r="D151">
        <v>25</v>
      </c>
      <c r="E151" t="s">
        <v>1556</v>
      </c>
      <c r="F151" t="s">
        <v>1903</v>
      </c>
      <c r="G151" t="s">
        <v>1567</v>
      </c>
      <c r="H151" s="4">
        <v>2526840</v>
      </c>
      <c r="I151" t="s">
        <v>329</v>
      </c>
    </row>
    <row r="152" spans="1:9" x14ac:dyDescent="0.3">
      <c r="A152" t="s">
        <v>1921</v>
      </c>
      <c r="B152" t="s">
        <v>378</v>
      </c>
      <c r="C152" t="s">
        <v>1563</v>
      </c>
      <c r="D152">
        <v>25</v>
      </c>
      <c r="E152" t="s">
        <v>1589</v>
      </c>
      <c r="F152" t="s">
        <v>1924</v>
      </c>
      <c r="G152" t="s">
        <v>1567</v>
      </c>
      <c r="H152" s="4">
        <v>15500000</v>
      </c>
      <c r="I152" t="s">
        <v>378</v>
      </c>
    </row>
    <row r="153" spans="1:9" x14ac:dyDescent="0.3">
      <c r="A153" t="s">
        <v>2187</v>
      </c>
      <c r="B153" t="s">
        <v>729</v>
      </c>
      <c r="C153" t="s">
        <v>1571</v>
      </c>
      <c r="D153">
        <v>34</v>
      </c>
      <c r="E153" t="s">
        <v>1564</v>
      </c>
      <c r="F153" t="s">
        <v>1574</v>
      </c>
      <c r="G153" t="s">
        <v>1603</v>
      </c>
      <c r="H153" s="4">
        <v>7969537</v>
      </c>
      <c r="I153" t="s">
        <v>729</v>
      </c>
    </row>
    <row r="154" spans="1:9" x14ac:dyDescent="0.3">
      <c r="A154" t="s">
        <v>2046</v>
      </c>
      <c r="B154" t="s">
        <v>463</v>
      </c>
      <c r="C154" t="s">
        <v>1559</v>
      </c>
      <c r="D154">
        <v>26</v>
      </c>
      <c r="E154" t="s">
        <v>1564</v>
      </c>
      <c r="F154" t="s">
        <v>1565</v>
      </c>
      <c r="G154" t="s">
        <v>1567</v>
      </c>
      <c r="H154" s="4">
        <v>9000000</v>
      </c>
      <c r="I154" t="s">
        <v>463</v>
      </c>
    </row>
    <row r="155" spans="1:9" x14ac:dyDescent="0.3">
      <c r="A155" t="s">
        <v>2152</v>
      </c>
      <c r="B155" t="s">
        <v>117</v>
      </c>
      <c r="C155" t="s">
        <v>1563</v>
      </c>
      <c r="D155">
        <v>34</v>
      </c>
      <c r="E155" t="s">
        <v>1722</v>
      </c>
      <c r="F155" t="s">
        <v>1569</v>
      </c>
      <c r="G155" t="s">
        <v>2169</v>
      </c>
      <c r="H155" s="4">
        <v>3710850</v>
      </c>
      <c r="I155" t="s">
        <v>117</v>
      </c>
    </row>
    <row r="156" spans="1:9" x14ac:dyDescent="0.3">
      <c r="A156" t="s">
        <v>2143</v>
      </c>
      <c r="B156" t="s">
        <v>529</v>
      </c>
      <c r="C156" t="s">
        <v>676</v>
      </c>
      <c r="D156">
        <v>24</v>
      </c>
      <c r="E156" t="s">
        <v>1572</v>
      </c>
      <c r="F156" t="s">
        <v>1574</v>
      </c>
      <c r="G156" t="s">
        <v>1580</v>
      </c>
      <c r="H156" s="4">
        <v>20000000</v>
      </c>
      <c r="I156" t="s">
        <v>529</v>
      </c>
    </row>
    <row r="157" spans="1:9" x14ac:dyDescent="0.3">
      <c r="A157" t="s">
        <v>1541</v>
      </c>
      <c r="B157" t="s">
        <v>35</v>
      </c>
      <c r="C157" t="s">
        <v>676</v>
      </c>
      <c r="D157">
        <v>24</v>
      </c>
      <c r="E157" t="s">
        <v>1560</v>
      </c>
      <c r="F157" t="s">
        <v>1587</v>
      </c>
      <c r="G157" t="s">
        <v>1588</v>
      </c>
      <c r="H157" s="4">
        <v>1378242</v>
      </c>
      <c r="I157" t="s">
        <v>35</v>
      </c>
    </row>
    <row r="158" spans="1:9" x14ac:dyDescent="0.3">
      <c r="A158" t="s">
        <v>1831</v>
      </c>
      <c r="B158" t="s">
        <v>303</v>
      </c>
      <c r="C158" t="s">
        <v>1559</v>
      </c>
      <c r="D158">
        <v>24</v>
      </c>
      <c r="E158" t="s">
        <v>1564</v>
      </c>
      <c r="F158" t="s">
        <v>1691</v>
      </c>
      <c r="G158" t="s">
        <v>1588</v>
      </c>
      <c r="H158" s="4">
        <v>1378242</v>
      </c>
      <c r="I158" t="s">
        <v>303</v>
      </c>
    </row>
    <row r="159" spans="1:9" x14ac:dyDescent="0.3">
      <c r="A159" t="s">
        <v>1844</v>
      </c>
      <c r="B159" t="s">
        <v>344</v>
      </c>
      <c r="C159" t="s">
        <v>676</v>
      </c>
      <c r="D159">
        <v>23</v>
      </c>
      <c r="E159" t="s">
        <v>1556</v>
      </c>
      <c r="F159" t="s">
        <v>1858</v>
      </c>
      <c r="G159" t="s">
        <v>1712</v>
      </c>
      <c r="H159" s="4">
        <v>1512601</v>
      </c>
      <c r="I159" t="s">
        <v>344</v>
      </c>
    </row>
    <row r="160" spans="1:9" x14ac:dyDescent="0.3">
      <c r="A160" t="s">
        <v>1844</v>
      </c>
      <c r="B160" t="s">
        <v>344</v>
      </c>
      <c r="C160" t="s">
        <v>676</v>
      </c>
      <c r="D160">
        <v>23</v>
      </c>
      <c r="E160" t="s">
        <v>1556</v>
      </c>
      <c r="F160" t="s">
        <v>1858</v>
      </c>
      <c r="G160" t="s">
        <v>1712</v>
      </c>
      <c r="H160" s="4">
        <v>1512601</v>
      </c>
      <c r="I160" t="s">
        <v>344</v>
      </c>
    </row>
    <row r="161" spans="1:9" x14ac:dyDescent="0.3">
      <c r="A161" t="s">
        <v>2085</v>
      </c>
      <c r="B161" t="s">
        <v>66</v>
      </c>
      <c r="C161" t="s">
        <v>1563</v>
      </c>
      <c r="D161">
        <v>23</v>
      </c>
      <c r="E161" t="s">
        <v>1578</v>
      </c>
      <c r="F161" t="s">
        <v>1590</v>
      </c>
      <c r="G161" t="s">
        <v>2098</v>
      </c>
      <c r="H161" t="s">
        <v>1567</v>
      </c>
      <c r="I161" t="s">
        <v>66</v>
      </c>
    </row>
    <row r="162" spans="1:9" x14ac:dyDescent="0.3">
      <c r="A162" t="s">
        <v>1823</v>
      </c>
      <c r="B162" t="s">
        <v>212</v>
      </c>
      <c r="C162" t="s">
        <v>1559</v>
      </c>
      <c r="D162">
        <v>23</v>
      </c>
      <c r="E162" t="s">
        <v>1576</v>
      </c>
      <c r="F162" t="s">
        <v>1594</v>
      </c>
      <c r="G162" t="s">
        <v>1791</v>
      </c>
      <c r="H162" t="s">
        <v>1567</v>
      </c>
      <c r="I162" t="s">
        <v>212</v>
      </c>
    </row>
    <row r="163" spans="1:9" x14ac:dyDescent="0.3">
      <c r="A163" t="s">
        <v>1994</v>
      </c>
      <c r="B163" t="s">
        <v>238</v>
      </c>
      <c r="C163" t="s">
        <v>676</v>
      </c>
      <c r="D163">
        <v>24</v>
      </c>
      <c r="E163" t="s">
        <v>1556</v>
      </c>
      <c r="F163" t="s">
        <v>1647</v>
      </c>
      <c r="G163" t="s">
        <v>1962</v>
      </c>
      <c r="H163" t="s">
        <v>1567</v>
      </c>
      <c r="I163" t="s">
        <v>238</v>
      </c>
    </row>
    <row r="164" spans="1:9" x14ac:dyDescent="0.3">
      <c r="A164" t="s">
        <v>1868</v>
      </c>
      <c r="B164" t="s">
        <v>150</v>
      </c>
      <c r="C164" t="s">
        <v>1563</v>
      </c>
      <c r="D164">
        <v>23</v>
      </c>
      <c r="E164" t="s">
        <v>1578</v>
      </c>
      <c r="F164" t="s">
        <v>1801</v>
      </c>
      <c r="G164" t="s">
        <v>1881</v>
      </c>
      <c r="H164" s="4">
        <v>1349383</v>
      </c>
      <c r="I164" t="s">
        <v>150</v>
      </c>
    </row>
    <row r="165" spans="1:9" x14ac:dyDescent="0.3">
      <c r="A165" t="s">
        <v>2056</v>
      </c>
      <c r="B165" t="s">
        <v>2246</v>
      </c>
      <c r="C165" t="s">
        <v>1563</v>
      </c>
      <c r="D165">
        <v>25</v>
      </c>
      <c r="E165" t="s">
        <v>2059</v>
      </c>
      <c r="F165" t="s">
        <v>1590</v>
      </c>
      <c r="G165" t="s">
        <v>1586</v>
      </c>
      <c r="H165" s="4">
        <v>1378242</v>
      </c>
      <c r="I165" t="s">
        <v>2246</v>
      </c>
    </row>
    <row r="166" spans="1:9" x14ac:dyDescent="0.3">
      <c r="A166" t="s">
        <v>1746</v>
      </c>
      <c r="B166" t="s">
        <v>602</v>
      </c>
      <c r="C166" t="s">
        <v>1559</v>
      </c>
      <c r="D166">
        <v>24</v>
      </c>
      <c r="E166" t="s">
        <v>1576</v>
      </c>
      <c r="F166" t="s">
        <v>1647</v>
      </c>
      <c r="G166" t="s">
        <v>1586</v>
      </c>
      <c r="H166" s="4">
        <v>1544951</v>
      </c>
      <c r="I166" t="s">
        <v>602</v>
      </c>
    </row>
    <row r="167" spans="1:9" x14ac:dyDescent="0.3">
      <c r="A167" t="s">
        <v>1668</v>
      </c>
      <c r="B167" t="s">
        <v>408</v>
      </c>
      <c r="C167" t="s">
        <v>1555</v>
      </c>
      <c r="D167">
        <v>25</v>
      </c>
      <c r="E167" t="s">
        <v>1682</v>
      </c>
      <c r="F167" t="s">
        <v>1654</v>
      </c>
      <c r="G167" t="s">
        <v>1586</v>
      </c>
      <c r="H167" s="4">
        <v>25467250</v>
      </c>
      <c r="I167" t="s">
        <v>408</v>
      </c>
    </row>
    <row r="168" spans="1:9" x14ac:dyDescent="0.3">
      <c r="A168" t="s">
        <v>1897</v>
      </c>
      <c r="B168" t="s">
        <v>319</v>
      </c>
      <c r="C168" t="s">
        <v>1571</v>
      </c>
      <c r="D168">
        <v>24</v>
      </c>
      <c r="E168" t="s">
        <v>1572</v>
      </c>
      <c r="F168" t="s">
        <v>1767</v>
      </c>
      <c r="G168" t="s">
        <v>1586</v>
      </c>
      <c r="H168" s="4">
        <v>25467250</v>
      </c>
      <c r="I168" t="s">
        <v>319</v>
      </c>
    </row>
    <row r="169" spans="1:9" x14ac:dyDescent="0.3">
      <c r="A169" t="s">
        <v>1909</v>
      </c>
      <c r="B169" t="s">
        <v>370</v>
      </c>
      <c r="C169" t="s">
        <v>1643</v>
      </c>
      <c r="D169">
        <v>25</v>
      </c>
      <c r="E169" t="s">
        <v>1576</v>
      </c>
      <c r="F169" t="s">
        <v>1574</v>
      </c>
      <c r="G169" t="s">
        <v>1881</v>
      </c>
      <c r="H169" s="4">
        <v>151587</v>
      </c>
      <c r="I169" t="s">
        <v>370</v>
      </c>
    </row>
    <row r="170" spans="1:9" x14ac:dyDescent="0.3">
      <c r="A170" t="s">
        <v>2064</v>
      </c>
      <c r="B170" t="s">
        <v>2247</v>
      </c>
      <c r="C170" t="s">
        <v>1571</v>
      </c>
      <c r="D170">
        <v>24</v>
      </c>
      <c r="E170" t="s">
        <v>1564</v>
      </c>
      <c r="F170" t="s">
        <v>1596</v>
      </c>
      <c r="G170" t="s">
        <v>1793</v>
      </c>
      <c r="H170" s="4">
        <v>1634640</v>
      </c>
      <c r="I170" t="s">
        <v>2247</v>
      </c>
    </row>
    <row r="171" spans="1:9" x14ac:dyDescent="0.3">
      <c r="A171" t="s">
        <v>2012</v>
      </c>
      <c r="B171" t="s">
        <v>257</v>
      </c>
      <c r="C171" t="s">
        <v>1559</v>
      </c>
      <c r="D171">
        <v>24</v>
      </c>
      <c r="E171" t="s">
        <v>1576</v>
      </c>
      <c r="F171" t="s">
        <v>1605</v>
      </c>
      <c r="G171" t="s">
        <v>1708</v>
      </c>
      <c r="H171" s="4">
        <v>1655160</v>
      </c>
      <c r="I171" t="s">
        <v>257</v>
      </c>
    </row>
    <row r="172" spans="1:9" x14ac:dyDescent="0.3">
      <c r="A172" t="s">
        <v>1758</v>
      </c>
      <c r="B172" t="s">
        <v>110</v>
      </c>
      <c r="C172" t="s">
        <v>1559</v>
      </c>
      <c r="D172">
        <v>26</v>
      </c>
      <c r="E172" t="s">
        <v>1592</v>
      </c>
      <c r="F172" t="s">
        <v>1769</v>
      </c>
      <c r="G172" t="s">
        <v>1772</v>
      </c>
      <c r="H172" s="4">
        <v>1512601</v>
      </c>
      <c r="I172" t="s">
        <v>110</v>
      </c>
    </row>
    <row r="173" spans="1:9" x14ac:dyDescent="0.3">
      <c r="A173" t="s">
        <v>2122</v>
      </c>
      <c r="B173" t="s">
        <v>388</v>
      </c>
      <c r="C173" t="s">
        <v>676</v>
      </c>
      <c r="D173">
        <v>23</v>
      </c>
      <c r="E173" t="s">
        <v>1584</v>
      </c>
      <c r="F173" t="s">
        <v>1561</v>
      </c>
      <c r="G173" t="s">
        <v>1622</v>
      </c>
      <c r="H173" s="4">
        <v>21590909</v>
      </c>
      <c r="I173" t="s">
        <v>388</v>
      </c>
    </row>
    <row r="174" spans="1:9" x14ac:dyDescent="0.3">
      <c r="A174" t="s">
        <v>1620</v>
      </c>
      <c r="B174" t="s">
        <v>55</v>
      </c>
      <c r="C174" t="s">
        <v>1571</v>
      </c>
      <c r="D174">
        <v>24</v>
      </c>
      <c r="E174" t="s">
        <v>1560</v>
      </c>
      <c r="F174" t="s">
        <v>1621</v>
      </c>
      <c r="G174" t="s">
        <v>1622</v>
      </c>
      <c r="H174" s="4">
        <v>2470357</v>
      </c>
      <c r="I174" t="s">
        <v>55</v>
      </c>
    </row>
    <row r="175" spans="1:9" x14ac:dyDescent="0.3">
      <c r="A175" t="s">
        <v>2035</v>
      </c>
      <c r="B175" t="s">
        <v>416</v>
      </c>
      <c r="C175" t="s">
        <v>1571</v>
      </c>
      <c r="D175">
        <v>25</v>
      </c>
      <c r="E175" t="s">
        <v>1564</v>
      </c>
      <c r="F175" t="s">
        <v>1561</v>
      </c>
      <c r="G175" t="s">
        <v>1612</v>
      </c>
      <c r="H175" t="s">
        <v>1567</v>
      </c>
      <c r="I175" t="s">
        <v>416</v>
      </c>
    </row>
    <row r="176" spans="1:9" x14ac:dyDescent="0.3">
      <c r="A176" t="s">
        <v>1963</v>
      </c>
      <c r="B176" t="s">
        <v>188</v>
      </c>
      <c r="C176" t="s">
        <v>676</v>
      </c>
      <c r="D176">
        <v>24</v>
      </c>
      <c r="E176" t="s">
        <v>1584</v>
      </c>
      <c r="F176" t="s">
        <v>1980</v>
      </c>
      <c r="G176" t="s">
        <v>1697</v>
      </c>
      <c r="H176" s="4">
        <v>1378242</v>
      </c>
      <c r="I176" t="s">
        <v>188</v>
      </c>
    </row>
    <row r="177" spans="1:9" x14ac:dyDescent="0.3">
      <c r="A177" t="s">
        <v>1737</v>
      </c>
      <c r="B177" t="s">
        <v>84</v>
      </c>
      <c r="C177" t="s">
        <v>1563</v>
      </c>
      <c r="D177">
        <v>24</v>
      </c>
      <c r="E177" t="s">
        <v>1576</v>
      </c>
      <c r="F177" t="s">
        <v>1638</v>
      </c>
      <c r="G177" t="s">
        <v>1687</v>
      </c>
      <c r="H177" s="4">
        <v>19500000</v>
      </c>
      <c r="I177" t="s">
        <v>84</v>
      </c>
    </row>
    <row r="178" spans="1:9" x14ac:dyDescent="0.3">
      <c r="A178" t="s">
        <v>2205</v>
      </c>
      <c r="B178" t="s">
        <v>281</v>
      </c>
      <c r="C178" t="s">
        <v>1563</v>
      </c>
      <c r="D178">
        <v>27</v>
      </c>
      <c r="E178" t="s">
        <v>1576</v>
      </c>
      <c r="F178" t="s">
        <v>2131</v>
      </c>
      <c r="G178" t="s">
        <v>1981</v>
      </c>
      <c r="H178" s="4">
        <v>2536898</v>
      </c>
      <c r="I178" t="s">
        <v>281</v>
      </c>
    </row>
    <row r="179" spans="1:9" x14ac:dyDescent="0.3">
      <c r="A179" t="s">
        <v>2144</v>
      </c>
      <c r="B179" t="s">
        <v>521</v>
      </c>
      <c r="C179" t="s">
        <v>676</v>
      </c>
      <c r="D179">
        <v>24</v>
      </c>
      <c r="E179" t="s">
        <v>1581</v>
      </c>
      <c r="F179" t="s">
        <v>1654</v>
      </c>
      <c r="G179" t="s">
        <v>2002</v>
      </c>
      <c r="H179" s="4">
        <v>2494346</v>
      </c>
      <c r="I179" t="s">
        <v>521</v>
      </c>
    </row>
    <row r="180" spans="1:9" x14ac:dyDescent="0.3">
      <c r="A180" t="s">
        <v>2219</v>
      </c>
      <c r="B180" t="s">
        <v>347</v>
      </c>
      <c r="C180" t="s">
        <v>1555</v>
      </c>
      <c r="D180">
        <v>24</v>
      </c>
      <c r="E180" t="s">
        <v>1584</v>
      </c>
      <c r="F180" t="s">
        <v>1654</v>
      </c>
      <c r="G180" t="s">
        <v>1651</v>
      </c>
      <c r="H180" s="4">
        <v>8641000</v>
      </c>
      <c r="I180" t="s">
        <v>347</v>
      </c>
    </row>
    <row r="181" spans="1:9" x14ac:dyDescent="0.3">
      <c r="A181" t="s">
        <v>2127</v>
      </c>
      <c r="B181" t="s">
        <v>392</v>
      </c>
      <c r="C181" t="s">
        <v>676</v>
      </c>
      <c r="D181">
        <v>24</v>
      </c>
      <c r="E181" t="s">
        <v>1556</v>
      </c>
      <c r="F181" t="s">
        <v>2133</v>
      </c>
      <c r="G181" t="s">
        <v>1688</v>
      </c>
      <c r="H181" s="4">
        <v>2416222</v>
      </c>
      <c r="I181" t="s">
        <v>392</v>
      </c>
    </row>
    <row r="182" spans="1:9" x14ac:dyDescent="0.3">
      <c r="A182" t="s">
        <v>1998</v>
      </c>
      <c r="B182" t="s">
        <v>236</v>
      </c>
      <c r="C182" t="s">
        <v>1559</v>
      </c>
      <c r="D182">
        <v>24</v>
      </c>
      <c r="E182" t="s">
        <v>1576</v>
      </c>
      <c r="F182" t="s">
        <v>1605</v>
      </c>
      <c r="G182" t="s">
        <v>1566</v>
      </c>
      <c r="H182" s="4">
        <v>1378242</v>
      </c>
      <c r="I182" t="s">
        <v>236</v>
      </c>
    </row>
    <row r="183" spans="1:9" x14ac:dyDescent="0.3">
      <c r="A183" t="s">
        <v>1974</v>
      </c>
      <c r="B183" t="s">
        <v>187</v>
      </c>
      <c r="C183" t="s">
        <v>1555</v>
      </c>
      <c r="D183">
        <v>23</v>
      </c>
      <c r="E183" t="s">
        <v>1682</v>
      </c>
      <c r="F183" t="s">
        <v>1574</v>
      </c>
      <c r="G183" t="s">
        <v>1120</v>
      </c>
      <c r="H183" s="4">
        <v>1544951</v>
      </c>
      <c r="I183" t="s">
        <v>187</v>
      </c>
    </row>
    <row r="184" spans="1:9" x14ac:dyDescent="0.3">
      <c r="A184" t="s">
        <v>1652</v>
      </c>
      <c r="B184" t="s">
        <v>356</v>
      </c>
      <c r="C184" t="s">
        <v>676</v>
      </c>
      <c r="D184">
        <v>23</v>
      </c>
      <c r="E184" t="s">
        <v>1653</v>
      </c>
      <c r="F184" t="s">
        <v>1654</v>
      </c>
      <c r="G184" t="s">
        <v>1120</v>
      </c>
      <c r="H184" s="4">
        <v>1619260</v>
      </c>
      <c r="I184" t="s">
        <v>356</v>
      </c>
    </row>
    <row r="185" spans="1:9" x14ac:dyDescent="0.3">
      <c r="A185" t="s">
        <v>2118</v>
      </c>
      <c r="B185" t="s">
        <v>383</v>
      </c>
      <c r="C185" t="s">
        <v>1563</v>
      </c>
      <c r="D185">
        <v>23</v>
      </c>
      <c r="E185" t="s">
        <v>1592</v>
      </c>
      <c r="F185" t="s">
        <v>1596</v>
      </c>
      <c r="G185" t="s">
        <v>1984</v>
      </c>
      <c r="H185" t="s">
        <v>1567</v>
      </c>
      <c r="I185" t="s">
        <v>383</v>
      </c>
    </row>
    <row r="186" spans="1:9" x14ac:dyDescent="0.3">
      <c r="A186" t="s">
        <v>1542</v>
      </c>
      <c r="B186" t="s">
        <v>43</v>
      </c>
      <c r="C186" t="s">
        <v>1563</v>
      </c>
      <c r="D186">
        <v>25</v>
      </c>
      <c r="E186" t="s">
        <v>1589</v>
      </c>
      <c r="F186" t="s">
        <v>1590</v>
      </c>
      <c r="G186" t="s">
        <v>1591</v>
      </c>
      <c r="H186" s="4">
        <v>3050390</v>
      </c>
      <c r="I186" t="s">
        <v>43</v>
      </c>
    </row>
    <row r="187" spans="1:9" x14ac:dyDescent="0.3">
      <c r="A187" t="s">
        <v>1646</v>
      </c>
      <c r="B187" t="s">
        <v>348</v>
      </c>
      <c r="C187" t="s">
        <v>676</v>
      </c>
      <c r="D187">
        <v>24</v>
      </c>
      <c r="E187" t="s">
        <v>1584</v>
      </c>
      <c r="F187" t="s">
        <v>1647</v>
      </c>
      <c r="G187" t="s">
        <v>1610</v>
      </c>
      <c r="H187" t="s">
        <v>1567</v>
      </c>
      <c r="I187" t="s">
        <v>348</v>
      </c>
    </row>
    <row r="188" spans="1:9" x14ac:dyDescent="0.3">
      <c r="A188" t="s">
        <v>2125</v>
      </c>
      <c r="B188" t="s">
        <v>738</v>
      </c>
      <c r="C188" t="s">
        <v>1571</v>
      </c>
      <c r="D188">
        <v>24</v>
      </c>
      <c r="E188" t="s">
        <v>1560</v>
      </c>
      <c r="F188" t="s">
        <v>1660</v>
      </c>
      <c r="G188" t="s">
        <v>2005</v>
      </c>
      <c r="H188" s="4">
        <v>1378242</v>
      </c>
      <c r="I188" t="s">
        <v>738</v>
      </c>
    </row>
    <row r="189" spans="1:9" x14ac:dyDescent="0.3">
      <c r="A189" t="s">
        <v>1664</v>
      </c>
      <c r="B189" t="s">
        <v>355</v>
      </c>
      <c r="C189" t="s">
        <v>676</v>
      </c>
      <c r="D189">
        <v>23</v>
      </c>
      <c r="E189" t="s">
        <v>1584</v>
      </c>
      <c r="F189" t="s">
        <v>1654</v>
      </c>
      <c r="G189" t="s">
        <v>1665</v>
      </c>
      <c r="H189" s="4">
        <v>1512601</v>
      </c>
      <c r="I189" t="s">
        <v>355</v>
      </c>
    </row>
    <row r="190" spans="1:9" x14ac:dyDescent="0.3">
      <c r="A190" t="s">
        <v>2058</v>
      </c>
      <c r="B190" t="s">
        <v>453</v>
      </c>
      <c r="C190" t="s">
        <v>1571</v>
      </c>
      <c r="D190">
        <v>24</v>
      </c>
      <c r="E190" t="s">
        <v>1560</v>
      </c>
      <c r="F190" t="s">
        <v>1618</v>
      </c>
      <c r="G190" t="s">
        <v>1665</v>
      </c>
      <c r="H190" s="4">
        <v>1512601</v>
      </c>
      <c r="I190" t="s">
        <v>453</v>
      </c>
    </row>
    <row r="191" spans="1:9" x14ac:dyDescent="0.3">
      <c r="A191" t="s">
        <v>2237</v>
      </c>
      <c r="B191" t="s">
        <v>465</v>
      </c>
      <c r="C191" t="s">
        <v>1563</v>
      </c>
      <c r="D191">
        <v>24</v>
      </c>
      <c r="E191" t="s">
        <v>1592</v>
      </c>
      <c r="F191" t="s">
        <v>1590</v>
      </c>
      <c r="G191" t="s">
        <v>1612</v>
      </c>
      <c r="H191" s="4">
        <v>1667160</v>
      </c>
      <c r="I191" t="s">
        <v>465</v>
      </c>
    </row>
    <row r="192" spans="1:9" x14ac:dyDescent="0.3">
      <c r="A192" t="s">
        <v>1948</v>
      </c>
      <c r="B192" t="s">
        <v>493</v>
      </c>
      <c r="C192" t="s">
        <v>1563</v>
      </c>
      <c r="D192">
        <v>23</v>
      </c>
      <c r="E192" t="s">
        <v>1564</v>
      </c>
      <c r="F192" t="s">
        <v>1590</v>
      </c>
      <c r="G192" t="s">
        <v>1567</v>
      </c>
      <c r="H192" s="4">
        <v>9600000</v>
      </c>
      <c r="I192" t="s">
        <v>493</v>
      </c>
    </row>
    <row r="193" spans="1:9" x14ac:dyDescent="0.3">
      <c r="A193" t="s">
        <v>2172</v>
      </c>
      <c r="B193" t="s">
        <v>204</v>
      </c>
      <c r="C193" t="s">
        <v>1555</v>
      </c>
      <c r="D193">
        <v>24</v>
      </c>
      <c r="E193" t="s">
        <v>1556</v>
      </c>
      <c r="F193" t="s">
        <v>1598</v>
      </c>
      <c r="G193" t="s">
        <v>1567</v>
      </c>
      <c r="H193" s="4">
        <v>13793104</v>
      </c>
      <c r="I193" t="s">
        <v>204</v>
      </c>
    </row>
    <row r="194" spans="1:9" x14ac:dyDescent="0.3">
      <c r="A194" t="s">
        <v>1936</v>
      </c>
      <c r="B194" t="s">
        <v>441</v>
      </c>
      <c r="C194" t="s">
        <v>1555</v>
      </c>
      <c r="D194">
        <v>24</v>
      </c>
      <c r="E194" t="s">
        <v>1682</v>
      </c>
      <c r="F194" t="s">
        <v>1740</v>
      </c>
      <c r="G194" t="s">
        <v>1567</v>
      </c>
      <c r="H194" s="4">
        <v>11111111</v>
      </c>
      <c r="I194" t="s">
        <v>441</v>
      </c>
    </row>
    <row r="195" spans="1:9" x14ac:dyDescent="0.3">
      <c r="A195" t="s">
        <v>2166</v>
      </c>
      <c r="B195" t="s">
        <v>124</v>
      </c>
      <c r="C195" t="s">
        <v>676</v>
      </c>
      <c r="D195">
        <v>23</v>
      </c>
      <c r="E195" t="s">
        <v>1683</v>
      </c>
      <c r="F195" t="s">
        <v>1598</v>
      </c>
      <c r="G195" t="s">
        <v>1567</v>
      </c>
      <c r="H195" s="4">
        <v>5697054</v>
      </c>
      <c r="I195" t="s">
        <v>124</v>
      </c>
    </row>
    <row r="196" spans="1:9" x14ac:dyDescent="0.3">
      <c r="A196" t="s">
        <v>1864</v>
      </c>
      <c r="B196" t="s">
        <v>145</v>
      </c>
      <c r="C196" t="s">
        <v>1555</v>
      </c>
      <c r="D196">
        <v>24</v>
      </c>
      <c r="E196" t="s">
        <v>1682</v>
      </c>
      <c r="F196" t="s">
        <v>1654</v>
      </c>
      <c r="G196" t="s">
        <v>1567</v>
      </c>
      <c r="H196" s="4">
        <v>24605181</v>
      </c>
      <c r="I196" t="s">
        <v>145</v>
      </c>
    </row>
    <row r="197" spans="1:9" x14ac:dyDescent="0.3">
      <c r="A197" t="s">
        <v>2193</v>
      </c>
      <c r="B197" t="s">
        <v>274</v>
      </c>
      <c r="C197" t="s">
        <v>1571</v>
      </c>
      <c r="D197">
        <v>23</v>
      </c>
      <c r="E197" t="s">
        <v>1584</v>
      </c>
      <c r="F197" t="s">
        <v>1618</v>
      </c>
      <c r="G197" t="s">
        <v>1567</v>
      </c>
      <c r="H197" s="4">
        <v>522151</v>
      </c>
      <c r="I197" t="s">
        <v>274</v>
      </c>
    </row>
    <row r="198" spans="1:9" x14ac:dyDescent="0.3">
      <c r="A198" t="s">
        <v>1731</v>
      </c>
      <c r="B198" t="s">
        <v>96</v>
      </c>
      <c r="C198" t="s">
        <v>676</v>
      </c>
      <c r="D198">
        <v>26</v>
      </c>
      <c r="E198" t="s">
        <v>1556</v>
      </c>
      <c r="F198" t="s">
        <v>1582</v>
      </c>
      <c r="G198" t="s">
        <v>1567</v>
      </c>
      <c r="H198" s="4">
        <v>8740980</v>
      </c>
      <c r="I198" t="s">
        <v>96</v>
      </c>
    </row>
    <row r="199" spans="1:9" x14ac:dyDescent="0.3">
      <c r="A199" t="s">
        <v>2174</v>
      </c>
      <c r="B199" t="s">
        <v>199</v>
      </c>
      <c r="C199" t="s">
        <v>676</v>
      </c>
      <c r="D199">
        <v>24</v>
      </c>
      <c r="E199" t="s">
        <v>1572</v>
      </c>
      <c r="F199" t="s">
        <v>1573</v>
      </c>
      <c r="G199" t="s">
        <v>1984</v>
      </c>
      <c r="H199" s="4">
        <v>596873</v>
      </c>
      <c r="I199" t="s">
        <v>199</v>
      </c>
    </row>
    <row r="200" spans="1:9" x14ac:dyDescent="0.3">
      <c r="A200" t="s">
        <v>2086</v>
      </c>
      <c r="B200" t="s">
        <v>2248</v>
      </c>
      <c r="C200" t="s">
        <v>1563</v>
      </c>
      <c r="D200">
        <v>24</v>
      </c>
      <c r="E200" t="s">
        <v>1568</v>
      </c>
      <c r="F200" t="s">
        <v>1569</v>
      </c>
      <c r="G200" t="s">
        <v>1586</v>
      </c>
      <c r="H200" s="4">
        <v>988464</v>
      </c>
      <c r="I200" t="s">
        <v>2248</v>
      </c>
    </row>
    <row r="201" spans="1:9" x14ac:dyDescent="0.3">
      <c r="A201" t="s">
        <v>1785</v>
      </c>
      <c r="B201" t="s">
        <v>156</v>
      </c>
      <c r="C201" t="s">
        <v>1559</v>
      </c>
      <c r="D201">
        <v>21</v>
      </c>
      <c r="E201" t="s">
        <v>1572</v>
      </c>
      <c r="F201" t="s">
        <v>1565</v>
      </c>
      <c r="G201" t="s">
        <v>1586</v>
      </c>
      <c r="H201" s="4">
        <v>1487694</v>
      </c>
      <c r="I201" t="s">
        <v>156</v>
      </c>
    </row>
    <row r="202" spans="1:9" x14ac:dyDescent="0.3">
      <c r="A202" t="s">
        <v>2038</v>
      </c>
      <c r="B202" t="s">
        <v>2249</v>
      </c>
      <c r="C202" t="s">
        <v>1571</v>
      </c>
      <c r="D202">
        <v>23</v>
      </c>
      <c r="E202" t="s">
        <v>1560</v>
      </c>
      <c r="F202" t="s">
        <v>1565</v>
      </c>
      <c r="G202" t="s">
        <v>1586</v>
      </c>
      <c r="H202" s="4">
        <v>3208630</v>
      </c>
      <c r="I202" t="s">
        <v>2249</v>
      </c>
    </row>
    <row r="203" spans="1:9" x14ac:dyDescent="0.3">
      <c r="A203" t="s">
        <v>1826</v>
      </c>
      <c r="B203" t="s">
        <v>221</v>
      </c>
      <c r="C203" t="s">
        <v>1555</v>
      </c>
      <c r="D203">
        <v>23</v>
      </c>
      <c r="E203" t="s">
        <v>1581</v>
      </c>
      <c r="F203" t="s">
        <v>1654</v>
      </c>
      <c r="G203" t="s">
        <v>1603</v>
      </c>
      <c r="H203" s="4">
        <v>3410284</v>
      </c>
      <c r="I203" t="s">
        <v>221</v>
      </c>
    </row>
    <row r="204" spans="1:9" x14ac:dyDescent="0.3">
      <c r="A204" t="s">
        <v>2194</v>
      </c>
      <c r="B204" t="s">
        <v>272</v>
      </c>
      <c r="C204" t="s">
        <v>1563</v>
      </c>
      <c r="D204">
        <v>23</v>
      </c>
      <c r="E204" t="s">
        <v>1568</v>
      </c>
      <c r="F204" t="s">
        <v>1707</v>
      </c>
      <c r="G204" t="s">
        <v>2150</v>
      </c>
      <c r="H204" s="4">
        <v>838464</v>
      </c>
      <c r="I204" t="s">
        <v>272</v>
      </c>
    </row>
    <row r="205" spans="1:9" x14ac:dyDescent="0.3">
      <c r="A205" t="s">
        <v>2204</v>
      </c>
      <c r="B205" t="s">
        <v>270</v>
      </c>
      <c r="C205" t="s">
        <v>1643</v>
      </c>
      <c r="D205">
        <v>24</v>
      </c>
      <c r="E205" t="s">
        <v>1584</v>
      </c>
      <c r="F205" t="s">
        <v>1565</v>
      </c>
      <c r="G205" t="s">
        <v>2206</v>
      </c>
      <c r="H205" t="s">
        <v>1567</v>
      </c>
      <c r="I205" t="s">
        <v>270</v>
      </c>
    </row>
    <row r="206" spans="1:9" x14ac:dyDescent="0.3">
      <c r="A206" t="s">
        <v>1894</v>
      </c>
      <c r="B206" t="s">
        <v>318</v>
      </c>
      <c r="C206" t="s">
        <v>1559</v>
      </c>
      <c r="D206">
        <v>24</v>
      </c>
      <c r="E206" t="s">
        <v>1578</v>
      </c>
      <c r="F206" t="s">
        <v>1904</v>
      </c>
      <c r="G206" t="s">
        <v>1905</v>
      </c>
      <c r="H206" t="s">
        <v>1567</v>
      </c>
      <c r="I206" t="s">
        <v>318</v>
      </c>
    </row>
    <row r="207" spans="1:9" x14ac:dyDescent="0.3">
      <c r="A207" t="s">
        <v>2061</v>
      </c>
      <c r="B207" t="s">
        <v>2</v>
      </c>
      <c r="C207" t="s">
        <v>1563</v>
      </c>
      <c r="D207">
        <v>23</v>
      </c>
      <c r="E207" t="s">
        <v>1568</v>
      </c>
      <c r="F207" t="s">
        <v>1590</v>
      </c>
      <c r="G207" t="s">
        <v>2077</v>
      </c>
      <c r="H207" s="4">
        <v>270014</v>
      </c>
      <c r="I207" t="s">
        <v>2</v>
      </c>
    </row>
    <row r="208" spans="1:9" x14ac:dyDescent="0.3">
      <c r="A208" t="s">
        <v>1637</v>
      </c>
      <c r="B208" t="s">
        <v>360</v>
      </c>
      <c r="C208" t="s">
        <v>1559</v>
      </c>
      <c r="D208">
        <v>26</v>
      </c>
      <c r="E208" t="s">
        <v>1578</v>
      </c>
      <c r="F208" t="s">
        <v>1638</v>
      </c>
      <c r="G208" t="s">
        <v>1622</v>
      </c>
      <c r="H208" t="s">
        <v>1567</v>
      </c>
      <c r="I208" t="s">
        <v>360</v>
      </c>
    </row>
    <row r="209" spans="1:9" x14ac:dyDescent="0.3">
      <c r="A209" t="s">
        <v>2214</v>
      </c>
      <c r="B209" t="s">
        <v>337</v>
      </c>
      <c r="C209" t="s">
        <v>1571</v>
      </c>
      <c r="D209">
        <v>22</v>
      </c>
      <c r="E209" t="s">
        <v>1560</v>
      </c>
      <c r="F209" t="s">
        <v>1574</v>
      </c>
      <c r="G209" t="s">
        <v>1622</v>
      </c>
      <c r="H209" s="4">
        <v>3940402</v>
      </c>
      <c r="I209" t="s">
        <v>337</v>
      </c>
    </row>
    <row r="210" spans="1:9" x14ac:dyDescent="0.3">
      <c r="A210" t="s">
        <v>2015</v>
      </c>
      <c r="B210" t="s">
        <v>252</v>
      </c>
      <c r="C210" t="s">
        <v>676</v>
      </c>
      <c r="D210">
        <v>23</v>
      </c>
      <c r="E210" t="s">
        <v>1584</v>
      </c>
      <c r="F210" t="s">
        <v>1561</v>
      </c>
      <c r="G210" t="s">
        <v>1981</v>
      </c>
      <c r="H210" s="4">
        <v>1689840</v>
      </c>
      <c r="I210" t="s">
        <v>252</v>
      </c>
    </row>
    <row r="211" spans="1:9" x14ac:dyDescent="0.3">
      <c r="A211" t="s">
        <v>2234</v>
      </c>
      <c r="B211" t="s">
        <v>473</v>
      </c>
      <c r="C211" t="s">
        <v>1555</v>
      </c>
      <c r="D211">
        <v>23</v>
      </c>
      <c r="E211" t="s">
        <v>1682</v>
      </c>
      <c r="F211" t="s">
        <v>1647</v>
      </c>
      <c r="G211" t="s">
        <v>1981</v>
      </c>
      <c r="H211" s="4">
        <v>2947320</v>
      </c>
      <c r="I211" t="s">
        <v>473</v>
      </c>
    </row>
    <row r="212" spans="1:9" x14ac:dyDescent="0.3">
      <c r="A212" t="s">
        <v>1945</v>
      </c>
      <c r="B212" t="s">
        <v>483</v>
      </c>
      <c r="C212" t="s">
        <v>1559</v>
      </c>
      <c r="D212">
        <v>23</v>
      </c>
      <c r="E212" t="s">
        <v>1576</v>
      </c>
      <c r="F212" t="s">
        <v>1633</v>
      </c>
      <c r="G212" t="s">
        <v>1580</v>
      </c>
      <c r="H212" s="4">
        <v>2074320</v>
      </c>
      <c r="I212" t="s">
        <v>483</v>
      </c>
    </row>
    <row r="213" spans="1:9" x14ac:dyDescent="0.3">
      <c r="A213" t="s">
        <v>1889</v>
      </c>
      <c r="B213" t="s">
        <v>326</v>
      </c>
      <c r="C213" t="s">
        <v>1563</v>
      </c>
      <c r="D213">
        <v>23</v>
      </c>
      <c r="E213" t="s">
        <v>1568</v>
      </c>
      <c r="F213" t="s">
        <v>1707</v>
      </c>
      <c r="G213" t="s">
        <v>1580</v>
      </c>
      <c r="H213" s="4">
        <v>2444053</v>
      </c>
      <c r="I213" t="s">
        <v>326</v>
      </c>
    </row>
    <row r="214" spans="1:9" x14ac:dyDescent="0.3">
      <c r="A214" t="s">
        <v>2112</v>
      </c>
      <c r="B214" t="s">
        <v>294</v>
      </c>
      <c r="C214" t="s">
        <v>1571</v>
      </c>
      <c r="D214">
        <v>23</v>
      </c>
      <c r="E214" t="s">
        <v>1560</v>
      </c>
      <c r="F214" t="s">
        <v>1573</v>
      </c>
      <c r="G214" t="s">
        <v>1580</v>
      </c>
      <c r="H214" s="4">
        <v>3448926</v>
      </c>
      <c r="I214" t="s">
        <v>294</v>
      </c>
    </row>
    <row r="215" spans="1:9" x14ac:dyDescent="0.3">
      <c r="A215" t="s">
        <v>2217</v>
      </c>
      <c r="B215" t="s">
        <v>341</v>
      </c>
      <c r="C215" t="s">
        <v>1555</v>
      </c>
      <c r="D215">
        <v>23</v>
      </c>
      <c r="E215" t="s">
        <v>1581</v>
      </c>
      <c r="F215" t="s">
        <v>1740</v>
      </c>
      <c r="G215" t="s">
        <v>1580</v>
      </c>
      <c r="H215" s="4">
        <v>1567707</v>
      </c>
      <c r="I215" t="s">
        <v>341</v>
      </c>
    </row>
    <row r="216" spans="1:9" x14ac:dyDescent="0.3">
      <c r="A216" t="s">
        <v>2105</v>
      </c>
      <c r="B216" t="s">
        <v>284</v>
      </c>
      <c r="C216" t="s">
        <v>676</v>
      </c>
      <c r="D216">
        <v>22</v>
      </c>
      <c r="E216" t="s">
        <v>1572</v>
      </c>
      <c r="F216" t="s">
        <v>1598</v>
      </c>
      <c r="G216" t="s">
        <v>2021</v>
      </c>
      <c r="H216" s="4">
        <v>18948</v>
      </c>
      <c r="I216" t="s">
        <v>284</v>
      </c>
    </row>
    <row r="217" spans="1:9" x14ac:dyDescent="0.3">
      <c r="A217" t="s">
        <v>2027</v>
      </c>
      <c r="B217" t="s">
        <v>419</v>
      </c>
      <c r="C217" t="s">
        <v>1559</v>
      </c>
      <c r="D217">
        <v>22</v>
      </c>
      <c r="E217" t="s">
        <v>1564</v>
      </c>
      <c r="F217" t="s">
        <v>1596</v>
      </c>
      <c r="G217" t="s">
        <v>1651</v>
      </c>
      <c r="H217" s="4">
        <v>3314365</v>
      </c>
      <c r="I217" t="s">
        <v>419</v>
      </c>
    </row>
    <row r="218" spans="1:9" x14ac:dyDescent="0.3">
      <c r="A218" t="s">
        <v>1896</v>
      </c>
      <c r="B218" t="s">
        <v>323</v>
      </c>
      <c r="C218" t="s">
        <v>1555</v>
      </c>
      <c r="D218">
        <v>23</v>
      </c>
      <c r="E218" t="s">
        <v>1682</v>
      </c>
      <c r="F218" t="s">
        <v>1906</v>
      </c>
      <c r="G218" t="s">
        <v>1651</v>
      </c>
      <c r="H218" s="4">
        <v>7839435</v>
      </c>
      <c r="I218" t="s">
        <v>323</v>
      </c>
    </row>
    <row r="219" spans="1:9" x14ac:dyDescent="0.3">
      <c r="A219" t="s">
        <v>1866</v>
      </c>
      <c r="B219" t="s">
        <v>146</v>
      </c>
      <c r="C219" t="s">
        <v>676</v>
      </c>
      <c r="D219">
        <v>23</v>
      </c>
      <c r="E219" t="s">
        <v>1556</v>
      </c>
      <c r="F219" t="s">
        <v>1878</v>
      </c>
      <c r="G219" t="s">
        <v>1651</v>
      </c>
      <c r="H219" s="4">
        <v>3364249</v>
      </c>
      <c r="I219" t="s">
        <v>146</v>
      </c>
    </row>
    <row r="220" spans="1:9" x14ac:dyDescent="0.3">
      <c r="A220" t="s">
        <v>1988</v>
      </c>
      <c r="B220" t="s">
        <v>230</v>
      </c>
      <c r="C220" t="s">
        <v>1555</v>
      </c>
      <c r="D220">
        <v>24</v>
      </c>
      <c r="E220" t="s">
        <v>1556</v>
      </c>
      <c r="F220" t="s">
        <v>1574</v>
      </c>
      <c r="G220" t="s">
        <v>2003</v>
      </c>
      <c r="H220" t="s">
        <v>1567</v>
      </c>
      <c r="I220" t="s">
        <v>230</v>
      </c>
    </row>
    <row r="221" spans="1:9" x14ac:dyDescent="0.3">
      <c r="A221" t="s">
        <v>2207</v>
      </c>
      <c r="B221" t="s">
        <v>332</v>
      </c>
      <c r="C221" t="s">
        <v>1559</v>
      </c>
      <c r="D221">
        <v>24</v>
      </c>
      <c r="E221" t="s">
        <v>1564</v>
      </c>
      <c r="F221" t="s">
        <v>1633</v>
      </c>
      <c r="G221" t="s">
        <v>1810</v>
      </c>
      <c r="H221" t="s">
        <v>1567</v>
      </c>
      <c r="I221" t="s">
        <v>332</v>
      </c>
    </row>
    <row r="222" spans="1:9" x14ac:dyDescent="0.3">
      <c r="A222" t="s">
        <v>2092</v>
      </c>
      <c r="B222" t="s">
        <v>64</v>
      </c>
      <c r="C222" t="s">
        <v>1559</v>
      </c>
      <c r="D222">
        <v>23</v>
      </c>
      <c r="E222" t="s">
        <v>1576</v>
      </c>
      <c r="F222" t="s">
        <v>1565</v>
      </c>
      <c r="G222" t="s">
        <v>1810</v>
      </c>
      <c r="H222" t="s">
        <v>1567</v>
      </c>
      <c r="I222" t="s">
        <v>64</v>
      </c>
    </row>
    <row r="223" spans="1:9" x14ac:dyDescent="0.3">
      <c r="A223" t="s">
        <v>1825</v>
      </c>
      <c r="B223" t="s">
        <v>216</v>
      </c>
      <c r="C223" t="s">
        <v>1563</v>
      </c>
      <c r="D223">
        <v>23</v>
      </c>
      <c r="E223" t="s">
        <v>1564</v>
      </c>
      <c r="F223" t="s">
        <v>1809</v>
      </c>
      <c r="G223" t="s">
        <v>1810</v>
      </c>
      <c r="H223" t="s">
        <v>1567</v>
      </c>
      <c r="I223" t="s">
        <v>216</v>
      </c>
    </row>
    <row r="224" spans="1:9" x14ac:dyDescent="0.3">
      <c r="A224" t="s">
        <v>1843</v>
      </c>
      <c r="B224" t="s">
        <v>301</v>
      </c>
      <c r="C224" t="s">
        <v>676</v>
      </c>
      <c r="D224">
        <v>23</v>
      </c>
      <c r="E224" t="s">
        <v>1556</v>
      </c>
      <c r="F224" t="s">
        <v>1857</v>
      </c>
      <c r="G224" t="s">
        <v>1626</v>
      </c>
      <c r="H224" s="4">
        <v>2534280</v>
      </c>
      <c r="I224" t="s">
        <v>301</v>
      </c>
    </row>
    <row r="225" spans="1:9" x14ac:dyDescent="0.3">
      <c r="A225" t="s">
        <v>1632</v>
      </c>
      <c r="B225" t="s">
        <v>2250</v>
      </c>
      <c r="C225" t="s">
        <v>1563</v>
      </c>
      <c r="D225">
        <v>23</v>
      </c>
      <c r="E225" t="s">
        <v>1576</v>
      </c>
      <c r="F225" t="s">
        <v>1633</v>
      </c>
      <c r="G225" t="s">
        <v>1634</v>
      </c>
      <c r="H225" s="4">
        <v>7019698</v>
      </c>
      <c r="I225" t="s">
        <v>2250</v>
      </c>
    </row>
    <row r="226" spans="1:9" x14ac:dyDescent="0.3">
      <c r="A226" t="s">
        <v>1883</v>
      </c>
      <c r="B226" t="s">
        <v>324</v>
      </c>
      <c r="C226" t="s">
        <v>1571</v>
      </c>
      <c r="D226">
        <v>23</v>
      </c>
      <c r="E226" t="s">
        <v>1584</v>
      </c>
      <c r="F226" t="s">
        <v>1846</v>
      </c>
      <c r="G226" t="s">
        <v>1634</v>
      </c>
      <c r="H226" s="4">
        <v>838464</v>
      </c>
      <c r="I226" t="s">
        <v>324</v>
      </c>
    </row>
    <row r="227" spans="1:9" x14ac:dyDescent="0.3">
      <c r="A227" t="s">
        <v>2175</v>
      </c>
      <c r="B227" t="s">
        <v>736</v>
      </c>
      <c r="C227" t="s">
        <v>1571</v>
      </c>
      <c r="D227">
        <v>23</v>
      </c>
      <c r="E227" t="s">
        <v>1572</v>
      </c>
      <c r="F227" t="s">
        <v>1573</v>
      </c>
      <c r="G227" t="s">
        <v>2060</v>
      </c>
      <c r="H227" t="s">
        <v>1567</v>
      </c>
      <c r="I227" t="s">
        <v>736</v>
      </c>
    </row>
    <row r="228" spans="1:9" x14ac:dyDescent="0.3">
      <c r="A228" t="s">
        <v>1711</v>
      </c>
      <c r="B228" t="s">
        <v>504</v>
      </c>
      <c r="C228" t="s">
        <v>1559</v>
      </c>
      <c r="D228">
        <v>23</v>
      </c>
      <c r="E228" t="s">
        <v>1560</v>
      </c>
      <c r="F228" t="s">
        <v>1569</v>
      </c>
      <c r="G228" t="s">
        <v>1712</v>
      </c>
      <c r="H228" s="4">
        <v>777665</v>
      </c>
      <c r="I228" t="s">
        <v>504</v>
      </c>
    </row>
    <row r="229" spans="1:9" x14ac:dyDescent="0.3">
      <c r="A229" t="s">
        <v>2173</v>
      </c>
      <c r="B229" t="s">
        <v>197</v>
      </c>
      <c r="C229" t="s">
        <v>1563</v>
      </c>
      <c r="D229">
        <v>23</v>
      </c>
      <c r="E229" t="s">
        <v>1722</v>
      </c>
      <c r="F229" t="s">
        <v>1801</v>
      </c>
      <c r="G229" t="s">
        <v>1575</v>
      </c>
      <c r="H229" s="4">
        <v>90005</v>
      </c>
      <c r="I229" t="s">
        <v>197</v>
      </c>
    </row>
    <row r="230" spans="1:9" x14ac:dyDescent="0.3">
      <c r="A230" t="s">
        <v>2146</v>
      </c>
      <c r="B230" t="s">
        <v>514</v>
      </c>
      <c r="C230" t="s">
        <v>1571</v>
      </c>
      <c r="D230">
        <v>24</v>
      </c>
      <c r="E230" t="s">
        <v>1572</v>
      </c>
      <c r="F230" t="s">
        <v>1638</v>
      </c>
      <c r="G230" t="s">
        <v>1575</v>
      </c>
      <c r="H230" t="s">
        <v>1567</v>
      </c>
      <c r="I230" t="s">
        <v>514</v>
      </c>
    </row>
    <row r="231" spans="1:9" x14ac:dyDescent="0.3">
      <c r="A231" t="s">
        <v>1631</v>
      </c>
      <c r="B231" t="s">
        <v>47</v>
      </c>
      <c r="C231" t="s">
        <v>1559</v>
      </c>
      <c r="D231">
        <v>23</v>
      </c>
      <c r="E231" t="s">
        <v>1564</v>
      </c>
      <c r="F231" t="s">
        <v>1618</v>
      </c>
      <c r="G231" t="s">
        <v>1610</v>
      </c>
      <c r="H231" s="4">
        <v>4737</v>
      </c>
      <c r="I231" t="s">
        <v>47</v>
      </c>
    </row>
    <row r="232" spans="1:9" x14ac:dyDescent="0.3">
      <c r="A232" t="s">
        <v>2160</v>
      </c>
      <c r="B232" t="s">
        <v>123</v>
      </c>
      <c r="C232" t="s">
        <v>1571</v>
      </c>
      <c r="D232">
        <v>24</v>
      </c>
      <c r="E232" t="s">
        <v>1572</v>
      </c>
      <c r="F232" t="s">
        <v>1596</v>
      </c>
      <c r="G232" t="s">
        <v>1610</v>
      </c>
      <c r="H232" s="4">
        <v>2807880</v>
      </c>
      <c r="I232" t="s">
        <v>123</v>
      </c>
    </row>
    <row r="233" spans="1:9" x14ac:dyDescent="0.3">
      <c r="A233" t="s">
        <v>2028</v>
      </c>
      <c r="B233" t="s">
        <v>428</v>
      </c>
      <c r="C233" t="s">
        <v>1571</v>
      </c>
      <c r="D233">
        <v>22</v>
      </c>
      <c r="E233" t="s">
        <v>1560</v>
      </c>
      <c r="F233" t="s">
        <v>1596</v>
      </c>
      <c r="G233" t="s">
        <v>1708</v>
      </c>
      <c r="H233" s="4">
        <v>3552960</v>
      </c>
      <c r="I233" t="s">
        <v>428</v>
      </c>
    </row>
    <row r="234" spans="1:9" x14ac:dyDescent="0.3">
      <c r="A234" t="s">
        <v>1734</v>
      </c>
      <c r="B234" t="s">
        <v>92</v>
      </c>
      <c r="C234" t="s">
        <v>1571</v>
      </c>
      <c r="D234">
        <v>23</v>
      </c>
      <c r="E234" t="s">
        <v>1560</v>
      </c>
      <c r="F234" t="s">
        <v>1735</v>
      </c>
      <c r="G234" t="s">
        <v>1736</v>
      </c>
      <c r="H234" s="4">
        <v>1990520</v>
      </c>
      <c r="I234" t="s">
        <v>92</v>
      </c>
    </row>
    <row r="235" spans="1:9" x14ac:dyDescent="0.3">
      <c r="A235" t="s">
        <v>1720</v>
      </c>
      <c r="B235" t="s">
        <v>505</v>
      </c>
      <c r="C235" t="s">
        <v>676</v>
      </c>
      <c r="D235">
        <v>25</v>
      </c>
      <c r="E235" t="s">
        <v>1584</v>
      </c>
      <c r="F235" t="s">
        <v>1647</v>
      </c>
      <c r="G235" t="s">
        <v>1570</v>
      </c>
      <c r="H235" s="4">
        <v>1544951</v>
      </c>
      <c r="I235" t="s">
        <v>505</v>
      </c>
    </row>
    <row r="236" spans="1:9" x14ac:dyDescent="0.3">
      <c r="A236" t="s">
        <v>2020</v>
      </c>
      <c r="B236" t="s">
        <v>255</v>
      </c>
      <c r="C236" t="s">
        <v>1555</v>
      </c>
      <c r="D236">
        <v>22</v>
      </c>
      <c r="E236" t="s">
        <v>1581</v>
      </c>
      <c r="F236" t="s">
        <v>1574</v>
      </c>
      <c r="G236" t="s">
        <v>1626</v>
      </c>
      <c r="H236" s="4">
        <v>1762080</v>
      </c>
      <c r="I236" t="s">
        <v>255</v>
      </c>
    </row>
    <row r="237" spans="1:9" x14ac:dyDescent="0.3">
      <c r="A237" t="s">
        <v>2192</v>
      </c>
      <c r="B237" t="s">
        <v>277</v>
      </c>
      <c r="C237" t="s">
        <v>1559</v>
      </c>
      <c r="D237">
        <v>23</v>
      </c>
      <c r="E237" t="s">
        <v>1564</v>
      </c>
      <c r="F237" t="s">
        <v>1561</v>
      </c>
      <c r="G237" t="s">
        <v>1697</v>
      </c>
      <c r="H237" s="4">
        <v>1378242</v>
      </c>
      <c r="I237" t="s">
        <v>277</v>
      </c>
    </row>
    <row r="238" spans="1:9" x14ac:dyDescent="0.3">
      <c r="A238" t="s">
        <v>1666</v>
      </c>
      <c r="B238" t="s">
        <v>403</v>
      </c>
      <c r="C238" t="s">
        <v>676</v>
      </c>
      <c r="D238">
        <v>23</v>
      </c>
      <c r="E238" t="s">
        <v>1556</v>
      </c>
      <c r="F238" t="s">
        <v>1561</v>
      </c>
      <c r="G238" t="s">
        <v>1687</v>
      </c>
      <c r="H238" s="4">
        <v>1690000</v>
      </c>
      <c r="I238" t="s">
        <v>403</v>
      </c>
    </row>
    <row r="239" spans="1:9" x14ac:dyDescent="0.3">
      <c r="A239" t="s">
        <v>1977</v>
      </c>
      <c r="B239" t="s">
        <v>192</v>
      </c>
      <c r="C239" t="s">
        <v>1555</v>
      </c>
      <c r="D239">
        <v>23</v>
      </c>
      <c r="E239" t="s">
        <v>1584</v>
      </c>
      <c r="F239" t="s">
        <v>1561</v>
      </c>
      <c r="G239" t="s">
        <v>1687</v>
      </c>
      <c r="H239" s="4">
        <v>1512601</v>
      </c>
      <c r="I239" t="s">
        <v>192</v>
      </c>
    </row>
    <row r="240" spans="1:9" x14ac:dyDescent="0.3">
      <c r="A240" t="s">
        <v>1874</v>
      </c>
      <c r="B240" t="s">
        <v>138</v>
      </c>
      <c r="C240" t="s">
        <v>1555</v>
      </c>
      <c r="D240">
        <v>23</v>
      </c>
      <c r="E240" t="s">
        <v>1682</v>
      </c>
      <c r="F240" t="s">
        <v>1699</v>
      </c>
      <c r="G240" t="s">
        <v>1687</v>
      </c>
      <c r="H240" t="s">
        <v>1567</v>
      </c>
      <c r="I240" t="s">
        <v>138</v>
      </c>
    </row>
    <row r="241" spans="1:9" x14ac:dyDescent="0.3">
      <c r="A241" t="s">
        <v>1824</v>
      </c>
      <c r="B241" t="s">
        <v>219</v>
      </c>
      <c r="C241" t="s">
        <v>676</v>
      </c>
      <c r="D241">
        <v>23</v>
      </c>
      <c r="E241" t="s">
        <v>1581</v>
      </c>
      <c r="F241" t="s">
        <v>1598</v>
      </c>
      <c r="G241" t="s">
        <v>1808</v>
      </c>
      <c r="H241" s="4">
        <v>2659800</v>
      </c>
      <c r="I241" t="s">
        <v>219</v>
      </c>
    </row>
    <row r="242" spans="1:9" x14ac:dyDescent="0.3">
      <c r="A242" t="s">
        <v>2108</v>
      </c>
      <c r="B242" t="s">
        <v>282</v>
      </c>
      <c r="C242" t="s">
        <v>1571</v>
      </c>
      <c r="D242">
        <v>25</v>
      </c>
      <c r="E242" t="s">
        <v>1572</v>
      </c>
      <c r="F242" t="s">
        <v>1596</v>
      </c>
      <c r="G242" t="s">
        <v>1626</v>
      </c>
      <c r="H242" s="4">
        <v>9474</v>
      </c>
      <c r="I242" t="s">
        <v>282</v>
      </c>
    </row>
    <row r="243" spans="1:9" x14ac:dyDescent="0.3">
      <c r="A243" t="s">
        <v>2224</v>
      </c>
      <c r="B243" t="s">
        <v>478</v>
      </c>
      <c r="C243" t="s">
        <v>1559</v>
      </c>
      <c r="D243">
        <v>33</v>
      </c>
      <c r="E243" t="s">
        <v>1576</v>
      </c>
      <c r="F243" t="s">
        <v>1596</v>
      </c>
      <c r="G243" t="s">
        <v>1567</v>
      </c>
      <c r="H243" s="4">
        <v>6153846</v>
      </c>
      <c r="I243" t="s">
        <v>478</v>
      </c>
    </row>
    <row r="244" spans="1:9" x14ac:dyDescent="0.3">
      <c r="A244" t="s">
        <v>2047</v>
      </c>
      <c r="B244" t="s">
        <v>457</v>
      </c>
      <c r="C244" t="s">
        <v>1559</v>
      </c>
      <c r="D244">
        <v>33</v>
      </c>
      <c r="E244" t="s">
        <v>1584</v>
      </c>
      <c r="F244" t="s">
        <v>2022</v>
      </c>
      <c r="G244" t="s">
        <v>1575</v>
      </c>
      <c r="H244" s="4">
        <v>2000000</v>
      </c>
      <c r="I244" t="s">
        <v>457</v>
      </c>
    </row>
    <row r="245" spans="1:9" x14ac:dyDescent="0.3">
      <c r="A245" t="s">
        <v>1987</v>
      </c>
      <c r="B245" t="s">
        <v>240</v>
      </c>
      <c r="C245" t="s">
        <v>1571</v>
      </c>
      <c r="D245">
        <v>32</v>
      </c>
      <c r="E245" t="s">
        <v>1584</v>
      </c>
      <c r="F245" t="s">
        <v>1573</v>
      </c>
      <c r="G245" t="s">
        <v>1644</v>
      </c>
      <c r="H245" s="4">
        <v>12800562</v>
      </c>
      <c r="I245" t="s">
        <v>240</v>
      </c>
    </row>
    <row r="246" spans="1:9" x14ac:dyDescent="0.3">
      <c r="A246" t="s">
        <v>2195</v>
      </c>
      <c r="B246" t="s">
        <v>265</v>
      </c>
      <c r="C246" t="s">
        <v>1563</v>
      </c>
      <c r="D246">
        <v>31</v>
      </c>
      <c r="E246" t="s">
        <v>1589</v>
      </c>
      <c r="F246" t="s">
        <v>1801</v>
      </c>
      <c r="G246" t="s">
        <v>1634</v>
      </c>
      <c r="H246" s="4">
        <v>30521115</v>
      </c>
      <c r="I246" t="s">
        <v>265</v>
      </c>
    </row>
    <row r="247" spans="1:9" x14ac:dyDescent="0.3">
      <c r="A247" t="s">
        <v>1613</v>
      </c>
      <c r="B247" t="s">
        <v>51</v>
      </c>
      <c r="C247" t="s">
        <v>1571</v>
      </c>
      <c r="D247">
        <v>33</v>
      </c>
      <c r="E247" t="s">
        <v>1560</v>
      </c>
      <c r="F247" t="s">
        <v>1602</v>
      </c>
      <c r="G247" t="s">
        <v>1614</v>
      </c>
      <c r="H247" s="4">
        <v>9530000</v>
      </c>
      <c r="I247" t="s">
        <v>51</v>
      </c>
    </row>
    <row r="248" spans="1:9" x14ac:dyDescent="0.3">
      <c r="A248" t="s">
        <v>1969</v>
      </c>
      <c r="B248" t="s">
        <v>181</v>
      </c>
      <c r="C248" t="s">
        <v>1571</v>
      </c>
      <c r="D248">
        <v>30</v>
      </c>
      <c r="E248" t="s">
        <v>1584</v>
      </c>
      <c r="F248" t="s">
        <v>1598</v>
      </c>
      <c r="G248" t="s">
        <v>1603</v>
      </c>
      <c r="H248" s="4">
        <v>30000000</v>
      </c>
      <c r="I248" t="s">
        <v>181</v>
      </c>
    </row>
    <row r="249" spans="1:9" x14ac:dyDescent="0.3">
      <c r="A249" t="s">
        <v>1698</v>
      </c>
      <c r="B249" t="s">
        <v>507</v>
      </c>
      <c r="C249" t="s">
        <v>1555</v>
      </c>
      <c r="D249">
        <v>34</v>
      </c>
      <c r="E249" t="s">
        <v>1653</v>
      </c>
      <c r="F249" t="s">
        <v>1699</v>
      </c>
      <c r="G249" t="s">
        <v>1567</v>
      </c>
      <c r="H249" s="4">
        <v>24119025</v>
      </c>
      <c r="I249" t="s">
        <v>507</v>
      </c>
    </row>
    <row r="250" spans="1:9" x14ac:dyDescent="0.3">
      <c r="A250" t="s">
        <v>2139</v>
      </c>
      <c r="B250" t="s">
        <v>519</v>
      </c>
      <c r="C250" t="s">
        <v>1571</v>
      </c>
      <c r="D250">
        <v>32</v>
      </c>
      <c r="E250" t="s">
        <v>1584</v>
      </c>
      <c r="F250" t="s">
        <v>1585</v>
      </c>
      <c r="G250" t="s">
        <v>1583</v>
      </c>
      <c r="H250" s="4">
        <v>1512601</v>
      </c>
      <c r="I250" t="s">
        <v>519</v>
      </c>
    </row>
    <row r="251" spans="1:9" x14ac:dyDescent="0.3">
      <c r="A251" t="s">
        <v>1536</v>
      </c>
      <c r="B251" t="s">
        <v>38</v>
      </c>
      <c r="C251" t="s">
        <v>1555</v>
      </c>
      <c r="D251">
        <v>32</v>
      </c>
      <c r="E251" t="s">
        <v>1556</v>
      </c>
      <c r="F251" t="s">
        <v>1574</v>
      </c>
      <c r="G251" t="s">
        <v>1575</v>
      </c>
      <c r="H251" s="4">
        <v>28928709</v>
      </c>
      <c r="I251" t="s">
        <v>38</v>
      </c>
    </row>
    <row r="252" spans="1:9" x14ac:dyDescent="0.3">
      <c r="A252" t="s">
        <v>2200</v>
      </c>
      <c r="B252" t="s">
        <v>279</v>
      </c>
      <c r="C252" t="s">
        <v>1555</v>
      </c>
      <c r="D252">
        <v>34</v>
      </c>
      <c r="E252" t="s">
        <v>1581</v>
      </c>
      <c r="F252" t="s">
        <v>1647</v>
      </c>
      <c r="G252" t="s">
        <v>1575</v>
      </c>
      <c r="H252" s="4">
        <v>1093858</v>
      </c>
      <c r="I252" t="s">
        <v>279</v>
      </c>
    </row>
    <row r="253" spans="1:9" x14ac:dyDescent="0.3">
      <c r="A253" t="s">
        <v>1827</v>
      </c>
      <c r="B253" t="s">
        <v>227</v>
      </c>
      <c r="C253" t="s">
        <v>676</v>
      </c>
      <c r="D253">
        <v>30</v>
      </c>
      <c r="E253" t="s">
        <v>1572</v>
      </c>
      <c r="F253" t="s">
        <v>1798</v>
      </c>
      <c r="G253" t="s">
        <v>1811</v>
      </c>
      <c r="H253" s="4">
        <v>13964045</v>
      </c>
      <c r="I253" t="s">
        <v>227</v>
      </c>
    </row>
    <row r="254" spans="1:9" x14ac:dyDescent="0.3">
      <c r="A254" t="s">
        <v>1895</v>
      </c>
      <c r="B254" t="s">
        <v>325</v>
      </c>
      <c r="C254" t="s">
        <v>676</v>
      </c>
      <c r="D254">
        <v>33</v>
      </c>
      <c r="E254" t="s">
        <v>1572</v>
      </c>
      <c r="F254" t="s">
        <v>1654</v>
      </c>
      <c r="G254" t="s">
        <v>1803</v>
      </c>
      <c r="H254" s="4">
        <v>4750000</v>
      </c>
      <c r="I254" t="s">
        <v>325</v>
      </c>
    </row>
    <row r="255" spans="1:9" x14ac:dyDescent="0.3">
      <c r="A255" t="s">
        <v>2100</v>
      </c>
      <c r="B255" t="s">
        <v>288</v>
      </c>
      <c r="C255" t="s">
        <v>676</v>
      </c>
      <c r="D255">
        <v>31</v>
      </c>
      <c r="E255" t="s">
        <v>1556</v>
      </c>
      <c r="F255" t="s">
        <v>1598</v>
      </c>
      <c r="G255" t="s">
        <v>1562</v>
      </c>
      <c r="H255" s="4">
        <v>20421546</v>
      </c>
      <c r="I255" t="s">
        <v>288</v>
      </c>
    </row>
    <row r="256" spans="1:9" x14ac:dyDescent="0.3">
      <c r="A256" t="s">
        <v>2114</v>
      </c>
      <c r="B256" t="s">
        <v>382</v>
      </c>
      <c r="C256" t="s">
        <v>1563</v>
      </c>
      <c r="D256">
        <v>31</v>
      </c>
      <c r="E256" t="s">
        <v>1722</v>
      </c>
      <c r="F256" t="s">
        <v>2131</v>
      </c>
      <c r="G256" t="s">
        <v>1603</v>
      </c>
      <c r="H256" s="4">
        <v>7250000</v>
      </c>
      <c r="I256" t="s">
        <v>382</v>
      </c>
    </row>
    <row r="257" spans="1:9" x14ac:dyDescent="0.3">
      <c r="A257" t="s">
        <v>2082</v>
      </c>
      <c r="B257" t="s">
        <v>78</v>
      </c>
      <c r="C257" t="s">
        <v>1571</v>
      </c>
      <c r="D257">
        <v>30</v>
      </c>
      <c r="E257" t="s">
        <v>1572</v>
      </c>
      <c r="F257" t="s">
        <v>1638</v>
      </c>
      <c r="G257" t="s">
        <v>1567</v>
      </c>
      <c r="H257" s="4">
        <v>24000000</v>
      </c>
      <c r="I257" t="s">
        <v>78</v>
      </c>
    </row>
    <row r="258" spans="1:9" x14ac:dyDescent="0.3">
      <c r="A258" t="s">
        <v>1884</v>
      </c>
      <c r="B258" t="s">
        <v>320</v>
      </c>
      <c r="C258" t="s">
        <v>1563</v>
      </c>
      <c r="D258">
        <v>30</v>
      </c>
      <c r="E258" t="s">
        <v>1578</v>
      </c>
      <c r="F258" t="s">
        <v>1638</v>
      </c>
      <c r="G258" t="s">
        <v>1622</v>
      </c>
      <c r="H258" s="4">
        <v>8575916</v>
      </c>
      <c r="I258" t="s">
        <v>320</v>
      </c>
    </row>
    <row r="259" spans="1:9" x14ac:dyDescent="0.3">
      <c r="A259" t="s">
        <v>2101</v>
      </c>
      <c r="B259" t="s">
        <v>283</v>
      </c>
      <c r="C259" t="s">
        <v>1563</v>
      </c>
      <c r="D259">
        <v>33</v>
      </c>
      <c r="E259" t="s">
        <v>1578</v>
      </c>
      <c r="F259" t="s">
        <v>1590</v>
      </c>
      <c r="G259" t="s">
        <v>1567</v>
      </c>
      <c r="H259" s="4">
        <v>18109175</v>
      </c>
      <c r="I259" t="s">
        <v>283</v>
      </c>
    </row>
    <row r="260" spans="1:9" x14ac:dyDescent="0.3">
      <c r="A260" t="s">
        <v>1989</v>
      </c>
      <c r="B260" t="s">
        <v>233</v>
      </c>
      <c r="C260" t="s">
        <v>1571</v>
      </c>
      <c r="D260">
        <v>30</v>
      </c>
      <c r="E260" t="s">
        <v>1556</v>
      </c>
      <c r="F260" t="s">
        <v>1573</v>
      </c>
      <c r="G260" t="s">
        <v>1567</v>
      </c>
      <c r="H260" s="4">
        <v>21587579</v>
      </c>
      <c r="I260" t="s">
        <v>233</v>
      </c>
    </row>
    <row r="261" spans="1:9" x14ac:dyDescent="0.3">
      <c r="A261" t="s">
        <v>2178</v>
      </c>
      <c r="B261" t="s">
        <v>210</v>
      </c>
      <c r="C261" t="s">
        <v>1559</v>
      </c>
      <c r="D261">
        <v>30</v>
      </c>
      <c r="E261" t="s">
        <v>1592</v>
      </c>
      <c r="F261" t="s">
        <v>1605</v>
      </c>
      <c r="G261" t="s">
        <v>1665</v>
      </c>
      <c r="H261" s="4">
        <v>13500375</v>
      </c>
      <c r="I261" t="s">
        <v>210</v>
      </c>
    </row>
    <row r="262" spans="1:9" x14ac:dyDescent="0.3">
      <c r="A262" t="s">
        <v>1837</v>
      </c>
      <c r="B262" t="s">
        <v>309</v>
      </c>
      <c r="C262" t="s">
        <v>1563</v>
      </c>
      <c r="D262">
        <v>33</v>
      </c>
      <c r="E262" t="s">
        <v>1578</v>
      </c>
      <c r="F262" t="s">
        <v>1853</v>
      </c>
      <c r="G262" t="s">
        <v>1854</v>
      </c>
      <c r="H262" s="4">
        <v>19000000</v>
      </c>
      <c r="I262" t="s">
        <v>309</v>
      </c>
    </row>
    <row r="263" spans="1:9" x14ac:dyDescent="0.3">
      <c r="A263" t="s">
        <v>1701</v>
      </c>
      <c r="B263" t="s">
        <v>512</v>
      </c>
      <c r="C263" t="s">
        <v>1555</v>
      </c>
      <c r="D263">
        <v>29</v>
      </c>
      <c r="E263" t="s">
        <v>1556</v>
      </c>
      <c r="F263" t="s">
        <v>1585</v>
      </c>
      <c r="G263" t="s">
        <v>1567</v>
      </c>
      <c r="H263" s="4">
        <v>21666667</v>
      </c>
      <c r="I263" t="s">
        <v>512</v>
      </c>
    </row>
    <row r="264" spans="1:9" x14ac:dyDescent="0.3">
      <c r="A264" t="s">
        <v>1649</v>
      </c>
      <c r="B264" t="s">
        <v>357</v>
      </c>
      <c r="C264" t="s">
        <v>1555</v>
      </c>
      <c r="D264">
        <v>30</v>
      </c>
      <c r="E264" t="s">
        <v>1581</v>
      </c>
      <c r="F264" t="s">
        <v>1582</v>
      </c>
      <c r="G264" t="s">
        <v>1599</v>
      </c>
      <c r="H264" s="4">
        <v>22897200</v>
      </c>
      <c r="I264" t="s">
        <v>357</v>
      </c>
    </row>
    <row r="265" spans="1:9" x14ac:dyDescent="0.3">
      <c r="A265" t="s">
        <v>2055</v>
      </c>
      <c r="B265" t="s">
        <v>458</v>
      </c>
      <c r="C265" t="s">
        <v>1555</v>
      </c>
      <c r="D265">
        <v>30</v>
      </c>
      <c r="E265" t="s">
        <v>1682</v>
      </c>
      <c r="F265" t="s">
        <v>1574</v>
      </c>
      <c r="G265" t="s">
        <v>1634</v>
      </c>
      <c r="H265" s="4">
        <v>8739500</v>
      </c>
      <c r="I265" t="s">
        <v>458</v>
      </c>
    </row>
    <row r="266" spans="1:9" x14ac:dyDescent="0.3">
      <c r="A266" t="s">
        <v>2162</v>
      </c>
      <c r="B266" t="s">
        <v>126</v>
      </c>
      <c r="C266" t="s">
        <v>1559</v>
      </c>
      <c r="D266">
        <v>33</v>
      </c>
      <c r="E266" t="s">
        <v>1576</v>
      </c>
      <c r="F266" t="s">
        <v>1605</v>
      </c>
      <c r="G266" t="s">
        <v>1658</v>
      </c>
      <c r="H266" s="4">
        <v>12253780</v>
      </c>
      <c r="I266" t="s">
        <v>126</v>
      </c>
    </row>
    <row r="267" spans="1:9" x14ac:dyDescent="0.3">
      <c r="A267" t="s">
        <v>1739</v>
      </c>
      <c r="B267" t="s">
        <v>90</v>
      </c>
      <c r="C267" t="s">
        <v>1555</v>
      </c>
      <c r="D267">
        <v>31</v>
      </c>
      <c r="E267" t="s">
        <v>1682</v>
      </c>
      <c r="F267" t="s">
        <v>1740</v>
      </c>
      <c r="G267" t="s">
        <v>1741</v>
      </c>
      <c r="H267" s="4">
        <v>14357750</v>
      </c>
      <c r="I267" t="s">
        <v>90</v>
      </c>
    </row>
    <row r="268" spans="1:9" x14ac:dyDescent="0.3">
      <c r="A268" t="s">
        <v>1839</v>
      </c>
      <c r="B268" t="s">
        <v>306</v>
      </c>
      <c r="C268" t="s">
        <v>1555</v>
      </c>
      <c r="D268">
        <v>31</v>
      </c>
      <c r="E268" t="s">
        <v>1682</v>
      </c>
      <c r="F268" t="s">
        <v>1799</v>
      </c>
      <c r="G268" t="s">
        <v>1741</v>
      </c>
      <c r="H268" s="4">
        <v>3382000</v>
      </c>
      <c r="I268" t="s">
        <v>306</v>
      </c>
    </row>
    <row r="269" spans="1:9" x14ac:dyDescent="0.3">
      <c r="A269" t="s">
        <v>1756</v>
      </c>
      <c r="B269" t="s">
        <v>105</v>
      </c>
      <c r="C269" t="s">
        <v>676</v>
      </c>
      <c r="D269">
        <v>30</v>
      </c>
      <c r="E269" t="s">
        <v>1556</v>
      </c>
      <c r="F269" t="s">
        <v>1770</v>
      </c>
      <c r="G269" t="s">
        <v>1687</v>
      </c>
      <c r="H269" s="4">
        <v>24119025</v>
      </c>
      <c r="I269" t="s">
        <v>105</v>
      </c>
    </row>
    <row r="270" spans="1:9" x14ac:dyDescent="0.3">
      <c r="A270" t="s">
        <v>2016</v>
      </c>
      <c r="B270" t="s">
        <v>254</v>
      </c>
      <c r="C270" t="s">
        <v>1555</v>
      </c>
      <c r="D270">
        <v>31</v>
      </c>
      <c r="E270" t="s">
        <v>1682</v>
      </c>
      <c r="F270" t="s">
        <v>1799</v>
      </c>
      <c r="G270" t="s">
        <v>2023</v>
      </c>
      <c r="H270" s="4">
        <v>1512601</v>
      </c>
      <c r="I270" t="s">
        <v>254</v>
      </c>
    </row>
    <row r="271" spans="1:9" x14ac:dyDescent="0.3">
      <c r="A271" t="s">
        <v>1891</v>
      </c>
      <c r="B271" t="s">
        <v>315</v>
      </c>
      <c r="C271" t="s">
        <v>1563</v>
      </c>
      <c r="D271">
        <v>30</v>
      </c>
      <c r="E271" t="s">
        <v>1578</v>
      </c>
      <c r="F271" t="s">
        <v>1638</v>
      </c>
      <c r="G271" t="s">
        <v>1805</v>
      </c>
      <c r="H271" s="4">
        <v>1512601</v>
      </c>
      <c r="I271" t="s">
        <v>315</v>
      </c>
    </row>
    <row r="272" spans="1:9" x14ac:dyDescent="0.3">
      <c r="A272" t="s">
        <v>1922</v>
      </c>
      <c r="B272" t="s">
        <v>365</v>
      </c>
      <c r="C272" t="s">
        <v>1563</v>
      </c>
      <c r="D272">
        <v>30</v>
      </c>
      <c r="E272" t="s">
        <v>1578</v>
      </c>
      <c r="F272" t="s">
        <v>1638</v>
      </c>
      <c r="G272" t="s">
        <v>1687</v>
      </c>
      <c r="H272" s="4">
        <v>35654150</v>
      </c>
      <c r="I272" t="s">
        <v>365</v>
      </c>
    </row>
    <row r="273" spans="1:9" x14ac:dyDescent="0.3">
      <c r="A273" t="s">
        <v>1812</v>
      </c>
      <c r="B273" t="s">
        <v>217</v>
      </c>
      <c r="C273" t="s">
        <v>1571</v>
      </c>
      <c r="D273">
        <v>30</v>
      </c>
      <c r="E273" t="s">
        <v>1572</v>
      </c>
      <c r="F273" t="s">
        <v>1804</v>
      </c>
      <c r="G273" t="s">
        <v>1567</v>
      </c>
      <c r="H273" s="4">
        <v>10500000</v>
      </c>
      <c r="I273" t="s">
        <v>217</v>
      </c>
    </row>
    <row r="274" spans="1:9" x14ac:dyDescent="0.3">
      <c r="A274" t="s">
        <v>1655</v>
      </c>
      <c r="B274" t="s">
        <v>349</v>
      </c>
      <c r="C274" t="s">
        <v>1563</v>
      </c>
      <c r="D274">
        <v>23</v>
      </c>
      <c r="E274" t="s">
        <v>1576</v>
      </c>
      <c r="F274" t="s">
        <v>1638</v>
      </c>
      <c r="G274" t="s">
        <v>1567</v>
      </c>
      <c r="H274" s="4">
        <v>4294480</v>
      </c>
      <c r="I274" t="s">
        <v>349</v>
      </c>
    </row>
    <row r="275" spans="1:9" x14ac:dyDescent="0.3">
      <c r="A275" t="s">
        <v>1759</v>
      </c>
      <c r="B275" t="s">
        <v>111</v>
      </c>
      <c r="C275" t="s">
        <v>1571</v>
      </c>
      <c r="D275">
        <v>24</v>
      </c>
      <c r="E275" t="s">
        <v>1572</v>
      </c>
      <c r="F275" t="s">
        <v>1605</v>
      </c>
      <c r="G275" t="s">
        <v>1567</v>
      </c>
      <c r="H275" s="4">
        <v>2775000</v>
      </c>
      <c r="I275" t="s">
        <v>111</v>
      </c>
    </row>
    <row r="276" spans="1:9" x14ac:dyDescent="0.3">
      <c r="A276" t="s">
        <v>1742</v>
      </c>
      <c r="B276" t="s">
        <v>89</v>
      </c>
      <c r="C276" t="s">
        <v>1559</v>
      </c>
      <c r="D276">
        <v>24</v>
      </c>
      <c r="E276" t="s">
        <v>1564</v>
      </c>
      <c r="F276" t="s">
        <v>1596</v>
      </c>
      <c r="G276" t="s">
        <v>1567</v>
      </c>
      <c r="H276" s="4">
        <v>1544951</v>
      </c>
      <c r="I276" t="s">
        <v>89</v>
      </c>
    </row>
    <row r="277" spans="1:9" x14ac:dyDescent="0.3">
      <c r="A277" t="s">
        <v>1641</v>
      </c>
      <c r="B277" t="s">
        <v>354</v>
      </c>
      <c r="C277" t="s">
        <v>676</v>
      </c>
      <c r="D277">
        <v>22</v>
      </c>
      <c r="E277" t="s">
        <v>1581</v>
      </c>
      <c r="F277" t="s">
        <v>1574</v>
      </c>
      <c r="G277" t="s">
        <v>1642</v>
      </c>
      <c r="H277" s="4">
        <v>341831</v>
      </c>
      <c r="I277" t="s">
        <v>354</v>
      </c>
    </row>
    <row r="278" spans="1:9" x14ac:dyDescent="0.3">
      <c r="A278" t="s">
        <v>2057</v>
      </c>
      <c r="B278" t="s">
        <v>451</v>
      </c>
      <c r="C278" t="s">
        <v>676</v>
      </c>
      <c r="D278">
        <v>22</v>
      </c>
      <c r="E278" t="s">
        <v>1584</v>
      </c>
      <c r="F278" t="s">
        <v>1654</v>
      </c>
      <c r="G278" t="s">
        <v>2060</v>
      </c>
      <c r="H278" s="4">
        <v>1740000</v>
      </c>
      <c r="I278" t="s">
        <v>451</v>
      </c>
    </row>
    <row r="279" spans="1:9" x14ac:dyDescent="0.3">
      <c r="A279" t="s">
        <v>1726</v>
      </c>
      <c r="B279" t="s">
        <v>93</v>
      </c>
      <c r="C279" t="s">
        <v>1559</v>
      </c>
      <c r="D279">
        <v>22</v>
      </c>
      <c r="E279" t="s">
        <v>1592</v>
      </c>
      <c r="F279" t="s">
        <v>1727</v>
      </c>
      <c r="G279" t="s">
        <v>1688</v>
      </c>
      <c r="H279" s="4">
        <v>1349383</v>
      </c>
      <c r="I279" t="s">
        <v>93</v>
      </c>
    </row>
    <row r="280" spans="1:9" x14ac:dyDescent="0.3">
      <c r="A280" t="s">
        <v>1679</v>
      </c>
      <c r="B280" t="s">
        <v>404</v>
      </c>
      <c r="C280" t="s">
        <v>1563</v>
      </c>
      <c r="D280">
        <v>22</v>
      </c>
      <c r="E280" t="s">
        <v>1556</v>
      </c>
      <c r="F280" t="s">
        <v>1647</v>
      </c>
      <c r="G280" t="s">
        <v>1688</v>
      </c>
      <c r="H280" s="4">
        <v>6434520</v>
      </c>
      <c r="I280" t="s">
        <v>404</v>
      </c>
    </row>
    <row r="281" spans="1:9" x14ac:dyDescent="0.3">
      <c r="A281" t="s">
        <v>1750</v>
      </c>
      <c r="B281" t="s">
        <v>106</v>
      </c>
      <c r="C281" t="s">
        <v>676</v>
      </c>
      <c r="D281">
        <v>21</v>
      </c>
      <c r="E281" t="s">
        <v>1556</v>
      </c>
      <c r="F281" t="s">
        <v>1598</v>
      </c>
      <c r="G281" t="s">
        <v>1766</v>
      </c>
      <c r="H281" s="4">
        <v>3206160</v>
      </c>
      <c r="I281" t="s">
        <v>106</v>
      </c>
    </row>
    <row r="282" spans="1:9" x14ac:dyDescent="0.3">
      <c r="A282" t="s">
        <v>2233</v>
      </c>
      <c r="B282" t="s">
        <v>480</v>
      </c>
      <c r="C282" t="s">
        <v>1563</v>
      </c>
      <c r="D282">
        <v>22</v>
      </c>
      <c r="E282" t="s">
        <v>1576</v>
      </c>
      <c r="F282" t="s">
        <v>1851</v>
      </c>
      <c r="G282" t="s">
        <v>1766</v>
      </c>
      <c r="H282" s="4">
        <v>1544951</v>
      </c>
      <c r="I282" t="s">
        <v>480</v>
      </c>
    </row>
    <row r="283" spans="1:9" x14ac:dyDescent="0.3">
      <c r="A283" t="s">
        <v>1663</v>
      </c>
      <c r="B283" t="s">
        <v>361</v>
      </c>
      <c r="C283" t="s">
        <v>1559</v>
      </c>
      <c r="D283">
        <v>23</v>
      </c>
      <c r="E283" t="s">
        <v>1576</v>
      </c>
      <c r="F283" t="s">
        <v>1638</v>
      </c>
      <c r="G283" t="s">
        <v>1622</v>
      </c>
      <c r="H283" s="4">
        <v>3382000</v>
      </c>
      <c r="I283" t="s">
        <v>361</v>
      </c>
    </row>
    <row r="284" spans="1:9" x14ac:dyDescent="0.3">
      <c r="A284" t="s">
        <v>2081</v>
      </c>
      <c r="B284" t="s">
        <v>72</v>
      </c>
      <c r="C284" t="s">
        <v>1559</v>
      </c>
      <c r="D284">
        <v>23</v>
      </c>
      <c r="E284" t="s">
        <v>1560</v>
      </c>
      <c r="F284" t="s">
        <v>1798</v>
      </c>
      <c r="G284" t="s">
        <v>1875</v>
      </c>
      <c r="H284" s="4">
        <v>1378242</v>
      </c>
      <c r="I284" t="s">
        <v>72</v>
      </c>
    </row>
    <row r="285" spans="1:9" x14ac:dyDescent="0.3">
      <c r="A285" t="s">
        <v>1860</v>
      </c>
      <c r="B285" t="s">
        <v>152</v>
      </c>
      <c r="C285" t="s">
        <v>1559</v>
      </c>
      <c r="D285">
        <v>22</v>
      </c>
      <c r="E285" t="s">
        <v>1576</v>
      </c>
      <c r="F285" t="s">
        <v>1660</v>
      </c>
      <c r="G285" t="s">
        <v>1875</v>
      </c>
      <c r="H285" s="4">
        <v>1773840</v>
      </c>
      <c r="I285" t="s">
        <v>152</v>
      </c>
    </row>
    <row r="286" spans="1:9" x14ac:dyDescent="0.3">
      <c r="A286" t="s">
        <v>2039</v>
      </c>
      <c r="B286" t="s">
        <v>418</v>
      </c>
      <c r="C286" t="s">
        <v>676</v>
      </c>
      <c r="D286">
        <v>22</v>
      </c>
      <c r="E286" t="s">
        <v>1556</v>
      </c>
      <c r="F286" t="s">
        <v>1605</v>
      </c>
      <c r="G286" t="s">
        <v>1591</v>
      </c>
      <c r="H286" s="4">
        <v>184746</v>
      </c>
      <c r="I286" t="s">
        <v>418</v>
      </c>
    </row>
    <row r="287" spans="1:9" x14ac:dyDescent="0.3">
      <c r="A287" t="s">
        <v>1953</v>
      </c>
      <c r="B287" t="s">
        <v>484</v>
      </c>
      <c r="C287" t="s">
        <v>1559</v>
      </c>
      <c r="D287">
        <v>22</v>
      </c>
      <c r="E287" t="s">
        <v>1578</v>
      </c>
      <c r="F287" t="s">
        <v>1605</v>
      </c>
      <c r="G287" t="s">
        <v>1591</v>
      </c>
      <c r="H287" s="4">
        <v>3111480</v>
      </c>
      <c r="I287" t="s">
        <v>484</v>
      </c>
    </row>
    <row r="288" spans="1:9" x14ac:dyDescent="0.3">
      <c r="A288" t="s">
        <v>2066</v>
      </c>
      <c r="B288" t="s">
        <v>16</v>
      </c>
      <c r="C288" t="s">
        <v>676</v>
      </c>
      <c r="D288">
        <v>21</v>
      </c>
      <c r="E288" t="s">
        <v>1556</v>
      </c>
      <c r="F288" t="s">
        <v>1585</v>
      </c>
      <c r="G288" t="s">
        <v>1802</v>
      </c>
      <c r="H288" s="4">
        <v>2299080</v>
      </c>
      <c r="I288" t="s">
        <v>16</v>
      </c>
    </row>
    <row r="289" spans="1:9" x14ac:dyDescent="0.3">
      <c r="A289" t="s">
        <v>1789</v>
      </c>
      <c r="B289" t="s">
        <v>158</v>
      </c>
      <c r="C289" t="s">
        <v>1559</v>
      </c>
      <c r="D289">
        <v>23</v>
      </c>
      <c r="E289" t="s">
        <v>1578</v>
      </c>
      <c r="F289" t="s">
        <v>1596</v>
      </c>
      <c r="G289" t="s">
        <v>1803</v>
      </c>
      <c r="H289" s="4">
        <v>838464</v>
      </c>
      <c r="I289" t="s">
        <v>158</v>
      </c>
    </row>
    <row r="290" spans="1:9" x14ac:dyDescent="0.3">
      <c r="A290" t="s">
        <v>1911</v>
      </c>
      <c r="B290" t="s">
        <v>366</v>
      </c>
      <c r="C290" t="s">
        <v>1563</v>
      </c>
      <c r="D290">
        <v>22</v>
      </c>
      <c r="E290" t="s">
        <v>1722</v>
      </c>
      <c r="F290" t="s">
        <v>1590</v>
      </c>
      <c r="G290" t="s">
        <v>1593</v>
      </c>
      <c r="H290" s="4">
        <v>1378242</v>
      </c>
      <c r="I290" t="s">
        <v>366</v>
      </c>
    </row>
    <row r="291" spans="1:9" x14ac:dyDescent="0.3">
      <c r="A291" t="s">
        <v>1911</v>
      </c>
      <c r="B291" t="s">
        <v>366</v>
      </c>
      <c r="C291" t="s">
        <v>1563</v>
      </c>
      <c r="D291">
        <v>22</v>
      </c>
      <c r="E291" t="s">
        <v>1722</v>
      </c>
      <c r="F291" t="s">
        <v>1590</v>
      </c>
      <c r="G291" t="s">
        <v>1593</v>
      </c>
      <c r="H291" s="4">
        <v>1378242</v>
      </c>
      <c r="I291" t="s">
        <v>366</v>
      </c>
    </row>
    <row r="292" spans="1:9" x14ac:dyDescent="0.3">
      <c r="A292" t="s">
        <v>1782</v>
      </c>
      <c r="B292" t="s">
        <v>157</v>
      </c>
      <c r="C292" t="s">
        <v>1559</v>
      </c>
      <c r="D292">
        <v>22</v>
      </c>
      <c r="E292" t="s">
        <v>1576</v>
      </c>
      <c r="F292" t="s">
        <v>1795</v>
      </c>
      <c r="G292" t="s">
        <v>1580</v>
      </c>
      <c r="H292" s="4">
        <v>3275280</v>
      </c>
      <c r="I292" t="s">
        <v>157</v>
      </c>
    </row>
    <row r="293" spans="1:9" x14ac:dyDescent="0.3">
      <c r="A293" t="s">
        <v>2013</v>
      </c>
      <c r="B293" t="s">
        <v>262</v>
      </c>
      <c r="C293" t="s">
        <v>1571</v>
      </c>
      <c r="D293">
        <v>21</v>
      </c>
      <c r="E293" t="s">
        <v>1584</v>
      </c>
      <c r="F293" t="s">
        <v>1590</v>
      </c>
      <c r="G293" t="s">
        <v>1580</v>
      </c>
      <c r="H293" s="4">
        <v>5757120</v>
      </c>
      <c r="I293" t="s">
        <v>262</v>
      </c>
    </row>
    <row r="294" spans="1:9" x14ac:dyDescent="0.3">
      <c r="A294" t="s">
        <v>2120</v>
      </c>
      <c r="B294" t="s">
        <v>2251</v>
      </c>
      <c r="C294" t="s">
        <v>1559</v>
      </c>
      <c r="D294">
        <v>22</v>
      </c>
      <c r="E294" t="s">
        <v>1564</v>
      </c>
      <c r="F294" t="s">
        <v>1638</v>
      </c>
      <c r="G294" t="s">
        <v>1902</v>
      </c>
      <c r="H294" s="4">
        <v>1050000</v>
      </c>
      <c r="I294" t="s">
        <v>2251</v>
      </c>
    </row>
    <row r="295" spans="1:9" x14ac:dyDescent="0.3">
      <c r="A295" t="s">
        <v>1996</v>
      </c>
      <c r="B295" t="s">
        <v>242</v>
      </c>
      <c r="C295" t="s">
        <v>1563</v>
      </c>
      <c r="D295">
        <v>22</v>
      </c>
      <c r="E295" t="s">
        <v>1576</v>
      </c>
      <c r="F295" t="s">
        <v>1853</v>
      </c>
      <c r="G295" t="s">
        <v>1723</v>
      </c>
      <c r="H295" s="4">
        <v>1703649</v>
      </c>
      <c r="I295" t="s">
        <v>242</v>
      </c>
    </row>
    <row r="296" spans="1:9" x14ac:dyDescent="0.3">
      <c r="A296" t="s">
        <v>2230</v>
      </c>
      <c r="B296" t="s">
        <v>468</v>
      </c>
      <c r="C296" t="s">
        <v>676</v>
      </c>
      <c r="D296">
        <v>22</v>
      </c>
      <c r="E296" t="s">
        <v>1556</v>
      </c>
      <c r="F296" t="s">
        <v>1573</v>
      </c>
      <c r="G296" t="s">
        <v>1901</v>
      </c>
      <c r="H296" s="4">
        <v>838464</v>
      </c>
      <c r="I296" t="s">
        <v>468</v>
      </c>
    </row>
    <row r="297" spans="1:9" x14ac:dyDescent="0.3">
      <c r="A297" t="s">
        <v>1676</v>
      </c>
      <c r="B297" t="s">
        <v>405</v>
      </c>
      <c r="C297" t="s">
        <v>1559</v>
      </c>
      <c r="D297">
        <v>22</v>
      </c>
      <c r="E297" t="s">
        <v>1564</v>
      </c>
      <c r="F297" t="s">
        <v>1692</v>
      </c>
      <c r="G297" t="s">
        <v>1588</v>
      </c>
      <c r="H297" t="s">
        <v>1567</v>
      </c>
      <c r="I297" t="s">
        <v>405</v>
      </c>
    </row>
    <row r="298" spans="1:9" x14ac:dyDescent="0.3">
      <c r="A298" t="s">
        <v>2196</v>
      </c>
      <c r="B298" t="s">
        <v>268</v>
      </c>
      <c r="C298" t="s">
        <v>1559</v>
      </c>
      <c r="D298">
        <v>23</v>
      </c>
      <c r="E298" t="s">
        <v>1576</v>
      </c>
      <c r="F298" t="s">
        <v>2131</v>
      </c>
      <c r="G298" t="s">
        <v>1697</v>
      </c>
      <c r="H298" s="4">
        <v>1378242</v>
      </c>
      <c r="I298" t="s">
        <v>268</v>
      </c>
    </row>
    <row r="299" spans="1:9" x14ac:dyDescent="0.3">
      <c r="A299" t="s">
        <v>1532</v>
      </c>
      <c r="B299" t="s">
        <v>32</v>
      </c>
      <c r="C299" t="s">
        <v>1559</v>
      </c>
      <c r="D299">
        <v>22</v>
      </c>
      <c r="E299" t="s">
        <v>1560</v>
      </c>
      <c r="F299" t="s">
        <v>1561</v>
      </c>
      <c r="G299" t="s">
        <v>1562</v>
      </c>
      <c r="H299" s="4">
        <v>5169960</v>
      </c>
      <c r="I299" t="s">
        <v>32</v>
      </c>
    </row>
    <row r="300" spans="1:9" x14ac:dyDescent="0.3">
      <c r="A300" t="s">
        <v>2202</v>
      </c>
      <c r="B300" t="s">
        <v>280</v>
      </c>
      <c r="C300" t="s">
        <v>676</v>
      </c>
      <c r="D300">
        <v>22</v>
      </c>
      <c r="E300" t="s">
        <v>1556</v>
      </c>
      <c r="F300" t="s">
        <v>1561</v>
      </c>
      <c r="G300" t="s">
        <v>1562</v>
      </c>
      <c r="H300" s="4">
        <v>1378242</v>
      </c>
      <c r="I300" t="s">
        <v>280</v>
      </c>
    </row>
    <row r="301" spans="1:9" x14ac:dyDescent="0.3">
      <c r="A301" t="s">
        <v>2210</v>
      </c>
      <c r="B301" t="s">
        <v>345</v>
      </c>
      <c r="C301" t="s">
        <v>676</v>
      </c>
      <c r="D301">
        <v>22</v>
      </c>
      <c r="E301" t="s">
        <v>1584</v>
      </c>
      <c r="F301" t="s">
        <v>1561</v>
      </c>
      <c r="G301" t="s">
        <v>1586</v>
      </c>
      <c r="H301" s="4">
        <v>1544951</v>
      </c>
      <c r="I301" t="s">
        <v>345</v>
      </c>
    </row>
    <row r="302" spans="1:9" x14ac:dyDescent="0.3">
      <c r="A302" t="s">
        <v>1815</v>
      </c>
      <c r="B302" t="s">
        <v>218</v>
      </c>
      <c r="C302" t="s">
        <v>1563</v>
      </c>
      <c r="D302">
        <v>22</v>
      </c>
      <c r="E302" t="s">
        <v>1589</v>
      </c>
      <c r="F302" t="s">
        <v>1569</v>
      </c>
      <c r="G302" t="s">
        <v>1687</v>
      </c>
      <c r="H302" s="4">
        <v>1911960</v>
      </c>
      <c r="I302" t="s">
        <v>218</v>
      </c>
    </row>
    <row r="303" spans="1:9" x14ac:dyDescent="0.3">
      <c r="A303" t="s">
        <v>1533</v>
      </c>
      <c r="B303" t="s">
        <v>728</v>
      </c>
      <c r="C303" t="s">
        <v>1563</v>
      </c>
      <c r="D303">
        <v>22</v>
      </c>
      <c r="E303" t="s">
        <v>1564</v>
      </c>
      <c r="F303" t="s">
        <v>1565</v>
      </c>
      <c r="G303" t="s">
        <v>1566</v>
      </c>
      <c r="H303" t="s">
        <v>1567</v>
      </c>
      <c r="I303" t="s">
        <v>728</v>
      </c>
    </row>
    <row r="304" spans="1:9" x14ac:dyDescent="0.3">
      <c r="A304" t="s">
        <v>1673</v>
      </c>
      <c r="B304" t="s">
        <v>412</v>
      </c>
      <c r="C304" t="s">
        <v>1559</v>
      </c>
      <c r="D304">
        <v>21</v>
      </c>
      <c r="E304" t="s">
        <v>1560</v>
      </c>
      <c r="F304" t="s">
        <v>1590</v>
      </c>
      <c r="G304" t="s">
        <v>1567</v>
      </c>
      <c r="H304" s="4">
        <v>1740000</v>
      </c>
      <c r="I304" t="s">
        <v>412</v>
      </c>
    </row>
    <row r="305" spans="1:9" x14ac:dyDescent="0.3">
      <c r="A305" t="s">
        <v>1970</v>
      </c>
      <c r="B305" t="s">
        <v>182</v>
      </c>
      <c r="C305" t="s">
        <v>1559</v>
      </c>
      <c r="D305">
        <v>21</v>
      </c>
      <c r="E305" t="s">
        <v>1564</v>
      </c>
      <c r="F305" t="s">
        <v>1596</v>
      </c>
      <c r="G305" t="s">
        <v>1984</v>
      </c>
      <c r="H305" s="4">
        <v>1644240</v>
      </c>
      <c r="I305" t="s">
        <v>182</v>
      </c>
    </row>
    <row r="306" spans="1:9" x14ac:dyDescent="0.3">
      <c r="A306" t="s">
        <v>1865</v>
      </c>
      <c r="B306" t="s">
        <v>142</v>
      </c>
      <c r="C306" t="s">
        <v>676</v>
      </c>
      <c r="D306">
        <v>23</v>
      </c>
      <c r="E306" t="s">
        <v>1556</v>
      </c>
      <c r="F306" t="s">
        <v>1573</v>
      </c>
      <c r="G306" t="s">
        <v>1877</v>
      </c>
      <c r="H306" s="4">
        <v>1874640</v>
      </c>
      <c r="I306" t="s">
        <v>142</v>
      </c>
    </row>
    <row r="307" spans="1:9" x14ac:dyDescent="0.3">
      <c r="A307" t="s">
        <v>1968</v>
      </c>
      <c r="B307" t="s">
        <v>175</v>
      </c>
      <c r="C307" t="s">
        <v>1685</v>
      </c>
      <c r="D307">
        <v>23</v>
      </c>
      <c r="E307" t="s">
        <v>1560</v>
      </c>
      <c r="F307" t="s">
        <v>1983</v>
      </c>
      <c r="G307" t="s">
        <v>1583</v>
      </c>
      <c r="H307" t="s">
        <v>1567</v>
      </c>
      <c r="I307" t="s">
        <v>175</v>
      </c>
    </row>
    <row r="308" spans="1:9" x14ac:dyDescent="0.3">
      <c r="A308" t="s">
        <v>2154</v>
      </c>
      <c r="B308" t="s">
        <v>133</v>
      </c>
      <c r="C308" t="s">
        <v>1563</v>
      </c>
      <c r="D308">
        <v>22</v>
      </c>
      <c r="E308" t="s">
        <v>1578</v>
      </c>
      <c r="F308" t="s">
        <v>1590</v>
      </c>
      <c r="G308" t="s">
        <v>1708</v>
      </c>
      <c r="H308" s="4">
        <v>1230000</v>
      </c>
      <c r="I308" t="s">
        <v>133</v>
      </c>
    </row>
    <row r="309" spans="1:9" x14ac:dyDescent="0.3">
      <c r="A309" t="s">
        <v>1833</v>
      </c>
      <c r="B309" t="s">
        <v>299</v>
      </c>
      <c r="C309" t="s">
        <v>1559</v>
      </c>
      <c r="D309">
        <v>22</v>
      </c>
      <c r="E309" t="s">
        <v>1592</v>
      </c>
      <c r="F309" t="s">
        <v>1849</v>
      </c>
      <c r="G309" t="s">
        <v>1708</v>
      </c>
      <c r="H309" s="4">
        <v>2481000</v>
      </c>
      <c r="I309" t="s">
        <v>299</v>
      </c>
    </row>
    <row r="310" spans="1:9" x14ac:dyDescent="0.3">
      <c r="A310" t="s">
        <v>1695</v>
      </c>
      <c r="B310" t="s">
        <v>508</v>
      </c>
      <c r="C310" t="s">
        <v>1571</v>
      </c>
      <c r="D310">
        <v>21</v>
      </c>
      <c r="E310" t="s">
        <v>1572</v>
      </c>
      <c r="F310" t="s">
        <v>1691</v>
      </c>
      <c r="G310" t="s">
        <v>1665</v>
      </c>
      <c r="H310" s="4">
        <v>2034120</v>
      </c>
      <c r="I310" t="s">
        <v>508</v>
      </c>
    </row>
    <row r="311" spans="1:9" x14ac:dyDescent="0.3">
      <c r="A311" t="s">
        <v>2137</v>
      </c>
      <c r="B311" t="s">
        <v>528</v>
      </c>
      <c r="C311" t="s">
        <v>1555</v>
      </c>
      <c r="D311">
        <v>21</v>
      </c>
      <c r="E311" t="s">
        <v>1581</v>
      </c>
      <c r="F311" t="s">
        <v>1906</v>
      </c>
      <c r="G311" t="s">
        <v>1665</v>
      </c>
      <c r="H311" s="4">
        <v>1378242</v>
      </c>
      <c r="I311" t="s">
        <v>528</v>
      </c>
    </row>
    <row r="312" spans="1:9" x14ac:dyDescent="0.3">
      <c r="A312" t="s">
        <v>2104</v>
      </c>
      <c r="B312" t="s">
        <v>2252</v>
      </c>
      <c r="C312" t="s">
        <v>1571</v>
      </c>
      <c r="D312">
        <v>22</v>
      </c>
      <c r="E312" t="s">
        <v>1560</v>
      </c>
      <c r="F312" t="s">
        <v>1638</v>
      </c>
      <c r="G312" t="s">
        <v>1712</v>
      </c>
      <c r="H312" s="4">
        <v>1512601</v>
      </c>
      <c r="I312" t="s">
        <v>2252</v>
      </c>
    </row>
    <row r="313" spans="1:9" x14ac:dyDescent="0.3">
      <c r="A313" t="s">
        <v>1931</v>
      </c>
      <c r="B313" t="s">
        <v>436</v>
      </c>
      <c r="C313" t="s">
        <v>676</v>
      </c>
      <c r="D313">
        <v>23</v>
      </c>
      <c r="E313" t="s">
        <v>1581</v>
      </c>
      <c r="F313" t="s">
        <v>1585</v>
      </c>
      <c r="G313" t="s">
        <v>1651</v>
      </c>
      <c r="H313" s="4">
        <v>1544951</v>
      </c>
      <c r="I313" t="s">
        <v>436</v>
      </c>
    </row>
    <row r="314" spans="1:9" x14ac:dyDescent="0.3">
      <c r="A314" t="s">
        <v>1869</v>
      </c>
      <c r="B314" t="s">
        <v>137</v>
      </c>
      <c r="C314" t="s">
        <v>1563</v>
      </c>
      <c r="D314">
        <v>22</v>
      </c>
      <c r="E314" t="s">
        <v>1592</v>
      </c>
      <c r="F314" t="s">
        <v>1692</v>
      </c>
      <c r="G314" t="s">
        <v>1651</v>
      </c>
      <c r="H314" s="4">
        <v>3499800</v>
      </c>
      <c r="I314" t="s">
        <v>137</v>
      </c>
    </row>
    <row r="315" spans="1:9" x14ac:dyDescent="0.3">
      <c r="A315" t="s">
        <v>2067</v>
      </c>
      <c r="B315" t="s">
        <v>10</v>
      </c>
      <c r="C315" t="s">
        <v>1555</v>
      </c>
      <c r="D315">
        <v>22</v>
      </c>
      <c r="E315" t="s">
        <v>1581</v>
      </c>
      <c r="F315" t="s">
        <v>1602</v>
      </c>
      <c r="G315" t="s">
        <v>1748</v>
      </c>
      <c r="H315" s="4">
        <v>25367</v>
      </c>
      <c r="I315" t="s">
        <v>10</v>
      </c>
    </row>
    <row r="316" spans="1:9" x14ac:dyDescent="0.3">
      <c r="A316" t="s">
        <v>1995</v>
      </c>
      <c r="B316" t="s">
        <v>234</v>
      </c>
      <c r="C316" t="s">
        <v>1559</v>
      </c>
      <c r="D316">
        <v>22</v>
      </c>
      <c r="E316" t="s">
        <v>1576</v>
      </c>
      <c r="F316" t="s">
        <v>1590</v>
      </c>
      <c r="G316" t="s">
        <v>1614</v>
      </c>
      <c r="H316" s="4">
        <v>3046200</v>
      </c>
      <c r="I316" t="s">
        <v>234</v>
      </c>
    </row>
    <row r="317" spans="1:9" x14ac:dyDescent="0.3">
      <c r="A317" t="s">
        <v>2156</v>
      </c>
      <c r="B317" t="s">
        <v>120</v>
      </c>
      <c r="C317" t="s">
        <v>1571</v>
      </c>
      <c r="D317">
        <v>20</v>
      </c>
      <c r="E317" t="s">
        <v>1560</v>
      </c>
      <c r="F317" t="s">
        <v>1618</v>
      </c>
      <c r="G317" t="s">
        <v>1567</v>
      </c>
      <c r="H317" s="4">
        <v>6560640</v>
      </c>
      <c r="I317" t="s">
        <v>120</v>
      </c>
    </row>
    <row r="318" spans="1:9" x14ac:dyDescent="0.3">
      <c r="A318" t="s">
        <v>1696</v>
      </c>
      <c r="B318" t="s">
        <v>502</v>
      </c>
      <c r="C318" t="s">
        <v>676</v>
      </c>
      <c r="D318">
        <v>26</v>
      </c>
      <c r="E318" t="s">
        <v>1556</v>
      </c>
      <c r="F318" t="s">
        <v>1638</v>
      </c>
      <c r="G318" t="s">
        <v>1697</v>
      </c>
      <c r="H318" s="4">
        <v>457418</v>
      </c>
      <c r="I318" t="s">
        <v>502</v>
      </c>
    </row>
    <row r="319" spans="1:9" x14ac:dyDescent="0.3">
      <c r="A319" t="s">
        <v>1986</v>
      </c>
      <c r="B319" t="s">
        <v>229</v>
      </c>
      <c r="C319" t="s">
        <v>1563</v>
      </c>
      <c r="D319">
        <v>30</v>
      </c>
      <c r="E319" t="s">
        <v>1589</v>
      </c>
      <c r="F319" t="s">
        <v>1569</v>
      </c>
      <c r="G319" t="s">
        <v>2002</v>
      </c>
      <c r="H319" s="4">
        <v>5027028</v>
      </c>
      <c r="I319" t="s">
        <v>229</v>
      </c>
    </row>
    <row r="320" spans="1:9" x14ac:dyDescent="0.3">
      <c r="A320" t="s">
        <v>1604</v>
      </c>
      <c r="B320" t="s">
        <v>52</v>
      </c>
      <c r="C320" t="s">
        <v>1571</v>
      </c>
      <c r="D320">
        <v>32</v>
      </c>
      <c r="E320" t="s">
        <v>1572</v>
      </c>
      <c r="F320" t="s">
        <v>1605</v>
      </c>
      <c r="G320" t="s">
        <v>1606</v>
      </c>
      <c r="H320" s="4">
        <v>15400000</v>
      </c>
      <c r="I320" t="s">
        <v>52</v>
      </c>
    </row>
    <row r="321" spans="1:9" x14ac:dyDescent="0.3">
      <c r="A321" t="s">
        <v>1813</v>
      </c>
      <c r="B321" t="s">
        <v>213</v>
      </c>
      <c r="C321" t="s">
        <v>1563</v>
      </c>
      <c r="D321">
        <v>31</v>
      </c>
      <c r="E321" t="s">
        <v>1722</v>
      </c>
      <c r="F321" t="s">
        <v>1801</v>
      </c>
      <c r="G321" t="s">
        <v>1687</v>
      </c>
      <c r="H321" s="4">
        <v>10000000</v>
      </c>
      <c r="I321" t="s">
        <v>213</v>
      </c>
    </row>
    <row r="322" spans="1:9" x14ac:dyDescent="0.3">
      <c r="A322" t="s">
        <v>2226</v>
      </c>
      <c r="B322" t="s">
        <v>474</v>
      </c>
      <c r="C322" t="s">
        <v>1571</v>
      </c>
      <c r="D322">
        <v>32</v>
      </c>
      <c r="E322" t="s">
        <v>1572</v>
      </c>
      <c r="F322" t="s">
        <v>1647</v>
      </c>
      <c r="G322" t="s">
        <v>1708</v>
      </c>
      <c r="H322" s="4">
        <v>2487000</v>
      </c>
      <c r="I322" t="s">
        <v>474</v>
      </c>
    </row>
    <row r="323" spans="1:9" x14ac:dyDescent="0.3">
      <c r="A323" t="s">
        <v>1967</v>
      </c>
      <c r="B323" t="s">
        <v>176</v>
      </c>
      <c r="C323" t="s">
        <v>1563</v>
      </c>
      <c r="D323">
        <v>31</v>
      </c>
      <c r="E323" t="s">
        <v>1578</v>
      </c>
      <c r="F323" t="s">
        <v>1590</v>
      </c>
      <c r="G323" t="s">
        <v>1982</v>
      </c>
      <c r="H323" s="4">
        <v>37457154</v>
      </c>
      <c r="I323" t="s">
        <v>176</v>
      </c>
    </row>
    <row r="324" spans="1:9" x14ac:dyDescent="0.3">
      <c r="A324" t="s">
        <v>2227</v>
      </c>
      <c r="B324" t="s">
        <v>467</v>
      </c>
      <c r="C324" t="s">
        <v>1559</v>
      </c>
      <c r="D324">
        <v>29</v>
      </c>
      <c r="E324" t="s">
        <v>1560</v>
      </c>
      <c r="F324" t="s">
        <v>1561</v>
      </c>
      <c r="G324" t="s">
        <v>1901</v>
      </c>
      <c r="H324" s="4">
        <v>27739975</v>
      </c>
      <c r="I324" t="s">
        <v>467</v>
      </c>
    </row>
    <row r="325" spans="1:9" x14ac:dyDescent="0.3">
      <c r="A325" t="s">
        <v>1778</v>
      </c>
      <c r="B325" t="s">
        <v>170</v>
      </c>
      <c r="C325" t="s">
        <v>1559</v>
      </c>
      <c r="D325">
        <v>31</v>
      </c>
      <c r="E325" t="s">
        <v>1576</v>
      </c>
      <c r="F325" t="s">
        <v>1638</v>
      </c>
      <c r="G325" t="s">
        <v>1610</v>
      </c>
      <c r="H325" s="4">
        <v>2383076</v>
      </c>
      <c r="I325" t="s">
        <v>170</v>
      </c>
    </row>
    <row r="326" spans="1:9" x14ac:dyDescent="0.3">
      <c r="A326" t="s">
        <v>1814</v>
      </c>
      <c r="B326" t="s">
        <v>226</v>
      </c>
      <c r="C326" t="s">
        <v>1559</v>
      </c>
      <c r="D326">
        <v>29</v>
      </c>
      <c r="E326" t="s">
        <v>1564</v>
      </c>
      <c r="F326" t="s">
        <v>1561</v>
      </c>
      <c r="G326" t="s">
        <v>1805</v>
      </c>
      <c r="H326" s="4">
        <v>12400000</v>
      </c>
      <c r="I326" t="s">
        <v>226</v>
      </c>
    </row>
    <row r="327" spans="1:9" x14ac:dyDescent="0.3">
      <c r="A327" t="s">
        <v>1888</v>
      </c>
      <c r="B327" t="s">
        <v>321</v>
      </c>
      <c r="C327" t="s">
        <v>676</v>
      </c>
      <c r="D327">
        <v>33</v>
      </c>
      <c r="E327" t="s">
        <v>1584</v>
      </c>
      <c r="F327" t="s">
        <v>1691</v>
      </c>
      <c r="G327" t="s">
        <v>1901</v>
      </c>
      <c r="H327" s="4">
        <v>14000000</v>
      </c>
      <c r="I327" t="s">
        <v>321</v>
      </c>
    </row>
    <row r="328" spans="1:9" x14ac:dyDescent="0.3">
      <c r="A328" t="s">
        <v>1700</v>
      </c>
      <c r="B328" t="s">
        <v>501</v>
      </c>
      <c r="C328" t="s">
        <v>1559</v>
      </c>
      <c r="D328">
        <v>31</v>
      </c>
      <c r="E328" t="s">
        <v>1564</v>
      </c>
      <c r="F328" t="s">
        <v>1605</v>
      </c>
      <c r="G328" t="s">
        <v>1610</v>
      </c>
      <c r="H328" s="4">
        <v>10000000</v>
      </c>
      <c r="I328" t="s">
        <v>501</v>
      </c>
    </row>
    <row r="329" spans="1:9" x14ac:dyDescent="0.3">
      <c r="A329" t="s">
        <v>1780</v>
      </c>
      <c r="B329" t="s">
        <v>161</v>
      </c>
      <c r="C329" t="s">
        <v>676</v>
      </c>
      <c r="D329">
        <v>30</v>
      </c>
      <c r="E329" t="s">
        <v>1556</v>
      </c>
      <c r="F329" t="s">
        <v>1654</v>
      </c>
      <c r="G329" t="s">
        <v>1794</v>
      </c>
      <c r="H329" s="4">
        <v>32088932</v>
      </c>
      <c r="I329" t="s">
        <v>161</v>
      </c>
    </row>
    <row r="330" spans="1:9" x14ac:dyDescent="0.3">
      <c r="A330" t="s">
        <v>2180</v>
      </c>
      <c r="B330" t="s">
        <v>198</v>
      </c>
      <c r="C330" t="s">
        <v>1563</v>
      </c>
      <c r="D330">
        <v>29</v>
      </c>
      <c r="E330" t="s">
        <v>1576</v>
      </c>
      <c r="F330" t="s">
        <v>1561</v>
      </c>
      <c r="G330" t="s">
        <v>2189</v>
      </c>
      <c r="H330" s="4">
        <v>30421854</v>
      </c>
      <c r="I330" t="s">
        <v>198</v>
      </c>
    </row>
    <row r="331" spans="1:9" x14ac:dyDescent="0.3">
      <c r="A331" t="s">
        <v>2212</v>
      </c>
      <c r="B331" t="s">
        <v>333</v>
      </c>
      <c r="C331" t="s">
        <v>1563</v>
      </c>
      <c r="D331">
        <v>28</v>
      </c>
      <c r="E331" t="s">
        <v>1592</v>
      </c>
      <c r="F331" t="s">
        <v>1565</v>
      </c>
      <c r="G331" t="s">
        <v>1687</v>
      </c>
      <c r="H331" s="4">
        <v>25976111</v>
      </c>
      <c r="I331" t="s">
        <v>333</v>
      </c>
    </row>
    <row r="332" spans="1:9" x14ac:dyDescent="0.3">
      <c r="A332" t="s">
        <v>1973</v>
      </c>
      <c r="B332" t="s">
        <v>190</v>
      </c>
      <c r="C332" t="s">
        <v>676</v>
      </c>
      <c r="D332">
        <v>32</v>
      </c>
      <c r="E332" t="s">
        <v>1556</v>
      </c>
      <c r="F332" t="s">
        <v>1857</v>
      </c>
      <c r="G332" t="s">
        <v>1567</v>
      </c>
      <c r="H332" s="4">
        <v>1512601</v>
      </c>
      <c r="I332" t="s">
        <v>190</v>
      </c>
    </row>
    <row r="333" spans="1:9" x14ac:dyDescent="0.3">
      <c r="A333" t="s">
        <v>2103</v>
      </c>
      <c r="B333" t="s">
        <v>292</v>
      </c>
      <c r="C333" t="s">
        <v>676</v>
      </c>
      <c r="D333">
        <v>32</v>
      </c>
      <c r="E333" t="s">
        <v>1572</v>
      </c>
      <c r="F333" t="s">
        <v>1598</v>
      </c>
      <c r="G333" t="s">
        <v>1802</v>
      </c>
      <c r="H333" s="4">
        <v>14651700</v>
      </c>
      <c r="I333" t="s">
        <v>292</v>
      </c>
    </row>
    <row r="334" spans="1:9" x14ac:dyDescent="0.3">
      <c r="A334" t="s">
        <v>1713</v>
      </c>
      <c r="B334" t="s">
        <v>506</v>
      </c>
      <c r="C334" t="s">
        <v>1559</v>
      </c>
      <c r="D334">
        <v>31</v>
      </c>
      <c r="E334" t="s">
        <v>1592</v>
      </c>
      <c r="F334" t="s">
        <v>1596</v>
      </c>
      <c r="G334" t="s">
        <v>1651</v>
      </c>
      <c r="H334" s="4">
        <v>3454500</v>
      </c>
      <c r="I334" t="s">
        <v>506</v>
      </c>
    </row>
    <row r="335" spans="1:9" x14ac:dyDescent="0.3">
      <c r="A335" t="s">
        <v>2231</v>
      </c>
      <c r="B335" t="s">
        <v>477</v>
      </c>
      <c r="C335" t="s">
        <v>1563</v>
      </c>
      <c r="D335">
        <v>30</v>
      </c>
      <c r="E335" t="s">
        <v>1722</v>
      </c>
      <c r="F335" t="s">
        <v>1629</v>
      </c>
      <c r="G335" t="s">
        <v>1768</v>
      </c>
      <c r="H335" s="4">
        <v>11571429</v>
      </c>
      <c r="I335" t="s">
        <v>477</v>
      </c>
    </row>
    <row r="336" spans="1:9" x14ac:dyDescent="0.3">
      <c r="A336" t="s">
        <v>1958</v>
      </c>
      <c r="B336" t="s">
        <v>482</v>
      </c>
      <c r="C336" t="s">
        <v>1563</v>
      </c>
      <c r="D336">
        <v>28</v>
      </c>
      <c r="E336" t="s">
        <v>1592</v>
      </c>
      <c r="F336" t="s">
        <v>1590</v>
      </c>
      <c r="G336" t="s">
        <v>1567</v>
      </c>
      <c r="H336" s="4">
        <v>14975000</v>
      </c>
      <c r="I336" t="s">
        <v>482</v>
      </c>
    </row>
    <row r="337" spans="1:9" x14ac:dyDescent="0.3">
      <c r="A337" t="s">
        <v>2026</v>
      </c>
      <c r="B337" t="s">
        <v>423</v>
      </c>
      <c r="C337" t="s">
        <v>676</v>
      </c>
      <c r="D337">
        <v>21</v>
      </c>
      <c r="E337" t="s">
        <v>1653</v>
      </c>
      <c r="F337" t="s">
        <v>1573</v>
      </c>
      <c r="G337" t="s">
        <v>1567</v>
      </c>
      <c r="H337" s="4">
        <v>4661280</v>
      </c>
      <c r="I337" t="s">
        <v>423</v>
      </c>
    </row>
    <row r="338" spans="1:9" x14ac:dyDescent="0.3">
      <c r="A338" t="s">
        <v>1893</v>
      </c>
      <c r="B338" t="s">
        <v>330</v>
      </c>
      <c r="C338" t="s">
        <v>1563</v>
      </c>
      <c r="D338">
        <v>30</v>
      </c>
      <c r="E338" t="s">
        <v>1568</v>
      </c>
      <c r="F338" t="s">
        <v>1660</v>
      </c>
      <c r="G338" t="s">
        <v>1802</v>
      </c>
      <c r="H338" s="4">
        <v>19000000</v>
      </c>
      <c r="I338" t="s">
        <v>330</v>
      </c>
    </row>
    <row r="339" spans="1:9" x14ac:dyDescent="0.3">
      <c r="A339" t="s">
        <v>2001</v>
      </c>
      <c r="B339" t="s">
        <v>237</v>
      </c>
      <c r="C339" t="s">
        <v>1555</v>
      </c>
      <c r="D339">
        <v>22</v>
      </c>
      <c r="E339" t="s">
        <v>1653</v>
      </c>
      <c r="F339" t="s">
        <v>1598</v>
      </c>
      <c r="G339" t="s">
        <v>1567</v>
      </c>
      <c r="H339" s="4">
        <v>1544951</v>
      </c>
      <c r="I339" t="s">
        <v>237</v>
      </c>
    </row>
    <row r="340" spans="1:9" x14ac:dyDescent="0.3">
      <c r="A340" t="s">
        <v>1764</v>
      </c>
      <c r="B340" t="s">
        <v>112</v>
      </c>
      <c r="C340" t="s">
        <v>1555</v>
      </c>
      <c r="D340">
        <v>22</v>
      </c>
      <c r="E340" t="s">
        <v>1581</v>
      </c>
      <c r="F340" t="s">
        <v>1774</v>
      </c>
      <c r="G340" t="s">
        <v>1567</v>
      </c>
      <c r="H340" s="4">
        <v>1952760</v>
      </c>
      <c r="I340" t="s">
        <v>112</v>
      </c>
    </row>
    <row r="341" spans="1:9" x14ac:dyDescent="0.3">
      <c r="A341" t="s">
        <v>1863</v>
      </c>
      <c r="B341" t="s">
        <v>147</v>
      </c>
      <c r="C341" t="s">
        <v>676</v>
      </c>
      <c r="D341">
        <v>23</v>
      </c>
      <c r="E341" t="s">
        <v>1584</v>
      </c>
      <c r="F341" t="s">
        <v>1647</v>
      </c>
      <c r="G341" t="s">
        <v>1567</v>
      </c>
      <c r="H341" s="4">
        <v>2166360</v>
      </c>
      <c r="I341" t="s">
        <v>147</v>
      </c>
    </row>
    <row r="342" spans="1:9" x14ac:dyDescent="0.3">
      <c r="A342" t="s">
        <v>1784</v>
      </c>
      <c r="B342" t="s">
        <v>159</v>
      </c>
      <c r="C342" t="s">
        <v>676</v>
      </c>
      <c r="D342">
        <v>22</v>
      </c>
      <c r="E342" t="s">
        <v>1653</v>
      </c>
      <c r="F342" t="s">
        <v>1798</v>
      </c>
      <c r="G342" t="s">
        <v>1567</v>
      </c>
      <c r="H342" s="4">
        <v>2799720</v>
      </c>
      <c r="I342" t="s">
        <v>159</v>
      </c>
    </row>
    <row r="343" spans="1:9" x14ac:dyDescent="0.3">
      <c r="A343" t="s">
        <v>1548</v>
      </c>
      <c r="B343" t="s">
        <v>33</v>
      </c>
      <c r="C343" t="s">
        <v>676</v>
      </c>
      <c r="D343">
        <v>23</v>
      </c>
      <c r="E343" t="s">
        <v>1572</v>
      </c>
      <c r="F343" t="s">
        <v>1557</v>
      </c>
      <c r="G343" t="s">
        <v>1567</v>
      </c>
      <c r="H343" s="4">
        <v>2667600</v>
      </c>
      <c r="I343" t="s">
        <v>33</v>
      </c>
    </row>
    <row r="344" spans="1:9" x14ac:dyDescent="0.3">
      <c r="A344" t="s">
        <v>1997</v>
      </c>
      <c r="B344" t="s">
        <v>239</v>
      </c>
      <c r="C344" t="s">
        <v>1559</v>
      </c>
      <c r="D344">
        <v>33</v>
      </c>
      <c r="E344" t="s">
        <v>1564</v>
      </c>
      <c r="F344" t="s">
        <v>1660</v>
      </c>
      <c r="G344" t="s">
        <v>1688</v>
      </c>
      <c r="H344" s="4">
        <v>8000000</v>
      </c>
      <c r="I344" t="s">
        <v>239</v>
      </c>
    </row>
    <row r="345" spans="1:9" x14ac:dyDescent="0.3">
      <c r="A345" t="s">
        <v>1819</v>
      </c>
      <c r="B345" t="s">
        <v>225</v>
      </c>
      <c r="C345" t="s">
        <v>1559</v>
      </c>
      <c r="D345">
        <v>32</v>
      </c>
      <c r="E345" t="s">
        <v>1576</v>
      </c>
      <c r="F345" t="s">
        <v>1561</v>
      </c>
      <c r="G345" t="s">
        <v>1642</v>
      </c>
      <c r="H345" s="4">
        <v>512746</v>
      </c>
      <c r="I345" t="s">
        <v>225</v>
      </c>
    </row>
    <row r="346" spans="1:9" x14ac:dyDescent="0.3">
      <c r="A346" t="s">
        <v>1544</v>
      </c>
      <c r="B346" t="s">
        <v>34</v>
      </c>
      <c r="C346" t="s">
        <v>1571</v>
      </c>
      <c r="D346">
        <v>21</v>
      </c>
      <c r="E346" t="s">
        <v>1572</v>
      </c>
      <c r="F346" t="s">
        <v>1594</v>
      </c>
      <c r="G346" t="s">
        <v>1580</v>
      </c>
      <c r="H346" s="4">
        <v>6700800</v>
      </c>
      <c r="I346" t="s">
        <v>34</v>
      </c>
    </row>
    <row r="347" spans="1:9" x14ac:dyDescent="0.3">
      <c r="A347" t="s">
        <v>2053</v>
      </c>
      <c r="B347" t="s">
        <v>717</v>
      </c>
      <c r="C347" t="s">
        <v>676</v>
      </c>
      <c r="D347">
        <v>21</v>
      </c>
      <c r="E347" t="s">
        <v>1556</v>
      </c>
      <c r="F347" t="s">
        <v>1598</v>
      </c>
      <c r="G347" t="s">
        <v>1580</v>
      </c>
      <c r="H347" s="4">
        <v>2207040</v>
      </c>
      <c r="I347" t="s">
        <v>717</v>
      </c>
    </row>
    <row r="348" spans="1:9" x14ac:dyDescent="0.3">
      <c r="A348" t="s">
        <v>2213</v>
      </c>
      <c r="B348" t="s">
        <v>338</v>
      </c>
      <c r="C348" t="s">
        <v>1563</v>
      </c>
      <c r="D348">
        <v>21</v>
      </c>
      <c r="E348" t="s">
        <v>1578</v>
      </c>
      <c r="F348" t="s">
        <v>1565</v>
      </c>
      <c r="G348" t="s">
        <v>1580</v>
      </c>
      <c r="H348" s="4">
        <v>1378242</v>
      </c>
      <c r="I348" t="s">
        <v>338</v>
      </c>
    </row>
    <row r="349" spans="1:9" x14ac:dyDescent="0.3">
      <c r="A349" t="s">
        <v>2124</v>
      </c>
      <c r="B349" t="s">
        <v>397</v>
      </c>
      <c r="C349" t="s">
        <v>676</v>
      </c>
      <c r="D349">
        <v>21</v>
      </c>
      <c r="E349" t="s">
        <v>1556</v>
      </c>
      <c r="F349" t="s">
        <v>1596</v>
      </c>
      <c r="G349" t="s">
        <v>1875</v>
      </c>
      <c r="H349" s="4">
        <v>4969080</v>
      </c>
      <c r="I349" t="s">
        <v>397</v>
      </c>
    </row>
    <row r="350" spans="1:9" x14ac:dyDescent="0.3">
      <c r="A350" t="s">
        <v>1890</v>
      </c>
      <c r="B350" t="s">
        <v>317</v>
      </c>
      <c r="C350" t="s">
        <v>1559</v>
      </c>
      <c r="D350">
        <v>20</v>
      </c>
      <c r="E350" t="s">
        <v>1592</v>
      </c>
      <c r="F350" t="s">
        <v>1608</v>
      </c>
      <c r="G350" t="s">
        <v>1811</v>
      </c>
      <c r="H350" s="4">
        <v>2160720</v>
      </c>
      <c r="I350" t="s">
        <v>317</v>
      </c>
    </row>
    <row r="351" spans="1:9" x14ac:dyDescent="0.3">
      <c r="A351" t="s">
        <v>1775</v>
      </c>
      <c r="B351" t="s">
        <v>164</v>
      </c>
      <c r="C351" t="s">
        <v>1559</v>
      </c>
      <c r="D351">
        <v>22</v>
      </c>
      <c r="E351" t="s">
        <v>1576</v>
      </c>
      <c r="F351" t="s">
        <v>1790</v>
      </c>
      <c r="G351" t="s">
        <v>1791</v>
      </c>
      <c r="H351" s="4">
        <v>838464</v>
      </c>
      <c r="I351" t="s">
        <v>164</v>
      </c>
    </row>
    <row r="352" spans="1:9" x14ac:dyDescent="0.3">
      <c r="A352" t="s">
        <v>1946</v>
      </c>
      <c r="B352" t="s">
        <v>597</v>
      </c>
      <c r="C352" t="s">
        <v>1555</v>
      </c>
      <c r="D352">
        <v>21</v>
      </c>
      <c r="E352" t="s">
        <v>1556</v>
      </c>
      <c r="F352" t="s">
        <v>1906</v>
      </c>
      <c r="G352" t="s">
        <v>1610</v>
      </c>
      <c r="H352" s="4">
        <v>1679520</v>
      </c>
      <c r="I352" t="s">
        <v>597</v>
      </c>
    </row>
    <row r="353" spans="1:9" x14ac:dyDescent="0.3">
      <c r="A353" t="s">
        <v>1659</v>
      </c>
      <c r="B353" t="s">
        <v>2253</v>
      </c>
      <c r="C353" t="s">
        <v>1563</v>
      </c>
      <c r="D353">
        <v>21</v>
      </c>
      <c r="E353" t="s">
        <v>1578</v>
      </c>
      <c r="F353" t="s">
        <v>1660</v>
      </c>
      <c r="G353" t="s">
        <v>1661</v>
      </c>
      <c r="H353" s="4">
        <v>3819960</v>
      </c>
      <c r="I353" t="s">
        <v>2253</v>
      </c>
    </row>
    <row r="354" spans="1:9" x14ac:dyDescent="0.3">
      <c r="A354" t="s">
        <v>2074</v>
      </c>
      <c r="B354" t="s">
        <v>22</v>
      </c>
      <c r="C354" t="s">
        <v>676</v>
      </c>
      <c r="D354">
        <v>21</v>
      </c>
      <c r="E354" t="s">
        <v>1584</v>
      </c>
      <c r="F354" t="s">
        <v>1574</v>
      </c>
      <c r="G354" t="s">
        <v>1708</v>
      </c>
      <c r="H354" s="4">
        <v>1620480</v>
      </c>
      <c r="I354" t="s">
        <v>22</v>
      </c>
    </row>
    <row r="355" spans="1:9" x14ac:dyDescent="0.3">
      <c r="A355" t="s">
        <v>1547</v>
      </c>
      <c r="B355" t="s">
        <v>731</v>
      </c>
      <c r="C355" t="s">
        <v>1555</v>
      </c>
      <c r="D355">
        <v>21</v>
      </c>
      <c r="E355" t="s">
        <v>1556</v>
      </c>
      <c r="F355" t="s">
        <v>1598</v>
      </c>
      <c r="G355" t="s">
        <v>1599</v>
      </c>
      <c r="H355" s="4">
        <v>1654440</v>
      </c>
      <c r="I355" t="s">
        <v>731</v>
      </c>
    </row>
    <row r="356" spans="1:9" x14ac:dyDescent="0.3">
      <c r="A356" t="s">
        <v>2163</v>
      </c>
      <c r="B356" t="s">
        <v>116</v>
      </c>
      <c r="C356" t="s">
        <v>1559</v>
      </c>
      <c r="D356">
        <v>23</v>
      </c>
      <c r="E356" t="s">
        <v>1578</v>
      </c>
      <c r="F356" t="s">
        <v>1569</v>
      </c>
      <c r="G356" t="s">
        <v>2002</v>
      </c>
      <c r="H356" t="s">
        <v>1567</v>
      </c>
      <c r="I356" t="s">
        <v>116</v>
      </c>
    </row>
    <row r="357" spans="1:9" x14ac:dyDescent="0.3">
      <c r="A357" t="s">
        <v>2051</v>
      </c>
      <c r="B357" t="s">
        <v>2254</v>
      </c>
      <c r="C357" t="s">
        <v>1563</v>
      </c>
      <c r="D357">
        <v>21</v>
      </c>
      <c r="E357" t="s">
        <v>1578</v>
      </c>
      <c r="F357" t="s">
        <v>1801</v>
      </c>
      <c r="G357" t="s">
        <v>1651</v>
      </c>
      <c r="H357" s="4">
        <v>5470920</v>
      </c>
      <c r="I357" t="s">
        <v>2254</v>
      </c>
    </row>
    <row r="358" spans="1:9" x14ac:dyDescent="0.3">
      <c r="A358" t="s">
        <v>2099</v>
      </c>
      <c r="B358" t="s">
        <v>296</v>
      </c>
      <c r="C358" t="s">
        <v>1555</v>
      </c>
      <c r="D358">
        <v>21</v>
      </c>
      <c r="E358" t="s">
        <v>1556</v>
      </c>
      <c r="F358" t="s">
        <v>1699</v>
      </c>
      <c r="G358" t="s">
        <v>1651</v>
      </c>
      <c r="H358" s="4">
        <v>2955840</v>
      </c>
      <c r="I358" t="s">
        <v>296</v>
      </c>
    </row>
    <row r="359" spans="1:9" x14ac:dyDescent="0.3">
      <c r="A359" t="s">
        <v>2093</v>
      </c>
      <c r="B359" t="s">
        <v>75</v>
      </c>
      <c r="C359" t="s">
        <v>1559</v>
      </c>
      <c r="D359">
        <v>21</v>
      </c>
      <c r="E359" t="s">
        <v>1578</v>
      </c>
      <c r="F359" t="s">
        <v>1638</v>
      </c>
      <c r="G359" t="s">
        <v>1651</v>
      </c>
      <c r="H359" s="4">
        <v>3447480</v>
      </c>
      <c r="I359" t="s">
        <v>75</v>
      </c>
    </row>
    <row r="360" spans="1:9" x14ac:dyDescent="0.3">
      <c r="A360" t="s">
        <v>2052</v>
      </c>
      <c r="B360" t="s">
        <v>449</v>
      </c>
      <c r="C360" t="s">
        <v>1685</v>
      </c>
      <c r="D360">
        <v>22</v>
      </c>
      <c r="E360" t="s">
        <v>1584</v>
      </c>
      <c r="F360" t="s">
        <v>1565</v>
      </c>
      <c r="G360" t="s">
        <v>1651</v>
      </c>
      <c r="H360" t="s">
        <v>1567</v>
      </c>
      <c r="I360" t="s">
        <v>449</v>
      </c>
    </row>
    <row r="361" spans="1:9" x14ac:dyDescent="0.3">
      <c r="A361" t="s">
        <v>2033</v>
      </c>
      <c r="B361" t="s">
        <v>429</v>
      </c>
      <c r="C361" t="s">
        <v>1571</v>
      </c>
      <c r="D361">
        <v>22</v>
      </c>
      <c r="E361" t="s">
        <v>1572</v>
      </c>
      <c r="F361" t="s">
        <v>1638</v>
      </c>
      <c r="G361" t="s">
        <v>1586</v>
      </c>
      <c r="H361" s="4">
        <v>6041520</v>
      </c>
      <c r="I361" t="s">
        <v>429</v>
      </c>
    </row>
    <row r="362" spans="1:9" x14ac:dyDescent="0.3">
      <c r="A362" t="s">
        <v>1601</v>
      </c>
      <c r="B362" t="s">
        <v>56</v>
      </c>
      <c r="C362" t="s">
        <v>1555</v>
      </c>
      <c r="D362">
        <v>21</v>
      </c>
      <c r="E362" t="s">
        <v>1581</v>
      </c>
      <c r="F362" t="s">
        <v>1602</v>
      </c>
      <c r="G362" t="s">
        <v>1603</v>
      </c>
      <c r="H362" s="4">
        <v>2034120</v>
      </c>
      <c r="I362" t="s">
        <v>56</v>
      </c>
    </row>
    <row r="363" spans="1:9" x14ac:dyDescent="0.3">
      <c r="A363" t="s">
        <v>1724</v>
      </c>
      <c r="B363" t="s">
        <v>85</v>
      </c>
      <c r="C363" t="s">
        <v>1559</v>
      </c>
      <c r="D363">
        <v>21</v>
      </c>
      <c r="E363" t="s">
        <v>1576</v>
      </c>
      <c r="F363" t="s">
        <v>1573</v>
      </c>
      <c r="G363" t="s">
        <v>1622</v>
      </c>
      <c r="H363" t="s">
        <v>1567</v>
      </c>
      <c r="I363" t="s">
        <v>85</v>
      </c>
    </row>
    <row r="364" spans="1:9" x14ac:dyDescent="0.3">
      <c r="A364" t="s">
        <v>1743</v>
      </c>
      <c r="B364" t="s">
        <v>88</v>
      </c>
      <c r="C364" t="s">
        <v>676</v>
      </c>
      <c r="D364">
        <v>21</v>
      </c>
      <c r="E364" t="s">
        <v>1682</v>
      </c>
      <c r="F364" t="s">
        <v>1598</v>
      </c>
      <c r="G364" t="s">
        <v>1622</v>
      </c>
      <c r="H364" s="4">
        <v>4536120</v>
      </c>
      <c r="I364" t="s">
        <v>88</v>
      </c>
    </row>
    <row r="365" spans="1:9" x14ac:dyDescent="0.3">
      <c r="A365" t="s">
        <v>2069</v>
      </c>
      <c r="B365" t="s">
        <v>25</v>
      </c>
      <c r="C365" t="s">
        <v>1559</v>
      </c>
      <c r="D365">
        <v>20</v>
      </c>
      <c r="E365" t="s">
        <v>1560</v>
      </c>
      <c r="F365" t="s">
        <v>1590</v>
      </c>
      <c r="G365" t="s">
        <v>1941</v>
      </c>
      <c r="H365" s="4">
        <v>2250960</v>
      </c>
      <c r="I365" t="s">
        <v>25</v>
      </c>
    </row>
    <row r="366" spans="1:9" x14ac:dyDescent="0.3">
      <c r="A366" t="s">
        <v>2084</v>
      </c>
      <c r="B366" t="s">
        <v>74</v>
      </c>
      <c r="C366" t="s">
        <v>1571</v>
      </c>
      <c r="D366">
        <v>21</v>
      </c>
      <c r="E366" t="s">
        <v>1560</v>
      </c>
      <c r="F366" t="s">
        <v>1573</v>
      </c>
      <c r="G366" t="s">
        <v>1748</v>
      </c>
      <c r="H366" s="4">
        <v>3206640</v>
      </c>
      <c r="I366" t="s">
        <v>74</v>
      </c>
    </row>
    <row r="367" spans="1:9" x14ac:dyDescent="0.3">
      <c r="A367" t="s">
        <v>2006</v>
      </c>
      <c r="B367" t="s">
        <v>246</v>
      </c>
      <c r="C367" t="s">
        <v>1563</v>
      </c>
      <c r="D367">
        <v>21</v>
      </c>
      <c r="E367" t="s">
        <v>1564</v>
      </c>
      <c r="F367" t="s">
        <v>1590</v>
      </c>
      <c r="G367" t="s">
        <v>1687</v>
      </c>
      <c r="H367" s="4">
        <v>7461960</v>
      </c>
      <c r="I367" t="s">
        <v>246</v>
      </c>
    </row>
    <row r="368" spans="1:9" x14ac:dyDescent="0.3">
      <c r="A368" t="s">
        <v>1818</v>
      </c>
      <c r="B368" t="s">
        <v>222</v>
      </c>
      <c r="C368" t="s">
        <v>676</v>
      </c>
      <c r="D368">
        <v>22</v>
      </c>
      <c r="E368" t="s">
        <v>1556</v>
      </c>
      <c r="F368" t="s">
        <v>1573</v>
      </c>
      <c r="G368" t="s">
        <v>1687</v>
      </c>
      <c r="H368" s="4">
        <v>2407560</v>
      </c>
      <c r="I368" t="s">
        <v>222</v>
      </c>
    </row>
    <row r="369" spans="1:9" x14ac:dyDescent="0.3">
      <c r="A369" t="s">
        <v>2036</v>
      </c>
      <c r="B369" t="s">
        <v>2255</v>
      </c>
      <c r="C369" t="s">
        <v>1563</v>
      </c>
      <c r="D369">
        <v>20</v>
      </c>
      <c r="E369" t="s">
        <v>1592</v>
      </c>
      <c r="F369" t="s">
        <v>1638</v>
      </c>
      <c r="G369" t="s">
        <v>1901</v>
      </c>
      <c r="H369" s="4">
        <v>949000</v>
      </c>
      <c r="I369" t="s">
        <v>2255</v>
      </c>
    </row>
    <row r="370" spans="1:9" x14ac:dyDescent="0.3">
      <c r="A370" t="s">
        <v>2151</v>
      </c>
      <c r="B370" t="s">
        <v>119</v>
      </c>
      <c r="C370" t="s">
        <v>676</v>
      </c>
      <c r="D370">
        <v>21</v>
      </c>
      <c r="E370" t="s">
        <v>1556</v>
      </c>
      <c r="F370" t="s">
        <v>1638</v>
      </c>
      <c r="G370" t="s">
        <v>2168</v>
      </c>
      <c r="H370" t="s">
        <v>1567</v>
      </c>
      <c r="I370" t="s">
        <v>119</v>
      </c>
    </row>
    <row r="371" spans="1:9" x14ac:dyDescent="0.3">
      <c r="A371" t="s">
        <v>2121</v>
      </c>
      <c r="B371" t="s">
        <v>396</v>
      </c>
      <c r="C371" t="s">
        <v>1563</v>
      </c>
      <c r="D371">
        <v>20</v>
      </c>
      <c r="E371" t="s">
        <v>1592</v>
      </c>
      <c r="F371" t="s">
        <v>1638</v>
      </c>
      <c r="G371" t="s">
        <v>1766</v>
      </c>
      <c r="H371" s="4">
        <v>8339880</v>
      </c>
      <c r="I371" t="s">
        <v>396</v>
      </c>
    </row>
    <row r="372" spans="1:9" x14ac:dyDescent="0.3">
      <c r="A372" t="s">
        <v>1926</v>
      </c>
      <c r="B372" t="s">
        <v>443</v>
      </c>
      <c r="C372" t="s">
        <v>676</v>
      </c>
      <c r="D372">
        <v>21</v>
      </c>
      <c r="E372" t="s">
        <v>1682</v>
      </c>
      <c r="F372" t="s">
        <v>1585</v>
      </c>
      <c r="G372" t="s">
        <v>1808</v>
      </c>
      <c r="H372" s="4">
        <v>3628920</v>
      </c>
      <c r="I372" t="s">
        <v>443</v>
      </c>
    </row>
    <row r="373" spans="1:9" x14ac:dyDescent="0.3">
      <c r="A373" t="s">
        <v>1816</v>
      </c>
      <c r="B373" t="s">
        <v>214</v>
      </c>
      <c r="C373" t="s">
        <v>676</v>
      </c>
      <c r="D373">
        <v>23</v>
      </c>
      <c r="E373" t="s">
        <v>1584</v>
      </c>
      <c r="F373" t="s">
        <v>1608</v>
      </c>
      <c r="G373" t="s">
        <v>1806</v>
      </c>
      <c r="H373" s="4">
        <v>838464</v>
      </c>
      <c r="I373" t="s">
        <v>214</v>
      </c>
    </row>
    <row r="374" spans="1:9" x14ac:dyDescent="0.3">
      <c r="A374" t="s">
        <v>1910</v>
      </c>
      <c r="B374" t="s">
        <v>372</v>
      </c>
      <c r="C374" t="s">
        <v>1559</v>
      </c>
      <c r="D374">
        <v>20</v>
      </c>
      <c r="E374" t="s">
        <v>1576</v>
      </c>
      <c r="F374" t="s">
        <v>1633</v>
      </c>
      <c r="G374" t="s">
        <v>1651</v>
      </c>
      <c r="H374" s="4">
        <v>838464</v>
      </c>
      <c r="I374" t="s">
        <v>372</v>
      </c>
    </row>
    <row r="375" spans="1:9" x14ac:dyDescent="0.3">
      <c r="A375" t="s">
        <v>2181</v>
      </c>
      <c r="B375" t="s">
        <v>195</v>
      </c>
      <c r="C375" t="s">
        <v>676</v>
      </c>
      <c r="D375">
        <v>21</v>
      </c>
      <c r="E375" t="s">
        <v>1682</v>
      </c>
      <c r="F375" t="s">
        <v>1983</v>
      </c>
      <c r="G375" t="s">
        <v>1567</v>
      </c>
      <c r="H375" s="4">
        <v>838464</v>
      </c>
      <c r="I375" t="s">
        <v>195</v>
      </c>
    </row>
    <row r="376" spans="1:9" x14ac:dyDescent="0.3">
      <c r="A376" t="s">
        <v>1913</v>
      </c>
      <c r="B376" t="s">
        <v>374</v>
      </c>
      <c r="C376" t="s">
        <v>1559</v>
      </c>
      <c r="D376">
        <v>20</v>
      </c>
      <c r="E376" t="s">
        <v>1560</v>
      </c>
      <c r="F376" t="s">
        <v>1590</v>
      </c>
      <c r="G376" t="s">
        <v>1567</v>
      </c>
      <c r="H376" s="4">
        <v>2118840</v>
      </c>
      <c r="I376" t="s">
        <v>374</v>
      </c>
    </row>
    <row r="377" spans="1:9" x14ac:dyDescent="0.3">
      <c r="A377" t="s">
        <v>1656</v>
      </c>
      <c r="B377" t="s">
        <v>358</v>
      </c>
      <c r="C377" t="s">
        <v>1563</v>
      </c>
      <c r="D377">
        <v>20</v>
      </c>
      <c r="E377" t="s">
        <v>1564</v>
      </c>
      <c r="F377" t="s">
        <v>1638</v>
      </c>
      <c r="G377" t="s">
        <v>1567</v>
      </c>
      <c r="H377" s="4">
        <v>4155720</v>
      </c>
      <c r="I377" t="s">
        <v>358</v>
      </c>
    </row>
    <row r="378" spans="1:9" x14ac:dyDescent="0.3">
      <c r="A378" t="s">
        <v>1623</v>
      </c>
      <c r="B378" t="s">
        <v>58</v>
      </c>
      <c r="C378" t="s">
        <v>1571</v>
      </c>
      <c r="D378">
        <v>21</v>
      </c>
      <c r="E378" t="s">
        <v>1584</v>
      </c>
      <c r="F378" t="s">
        <v>1596</v>
      </c>
      <c r="G378" t="s">
        <v>1567</v>
      </c>
      <c r="H378" s="4">
        <v>1618320</v>
      </c>
      <c r="I378" t="s">
        <v>58</v>
      </c>
    </row>
    <row r="379" spans="1:9" x14ac:dyDescent="0.3">
      <c r="A379" t="s">
        <v>2037</v>
      </c>
      <c r="B379" t="s">
        <v>420</v>
      </c>
      <c r="C379" t="s">
        <v>1563</v>
      </c>
      <c r="D379">
        <v>21</v>
      </c>
      <c r="E379" t="s">
        <v>1578</v>
      </c>
      <c r="F379" t="s">
        <v>1590</v>
      </c>
      <c r="G379" t="s">
        <v>1567</v>
      </c>
      <c r="H379" s="4">
        <v>1238464</v>
      </c>
      <c r="I379" t="s">
        <v>420</v>
      </c>
    </row>
    <row r="380" spans="1:9" x14ac:dyDescent="0.3">
      <c r="A380" t="s">
        <v>2148</v>
      </c>
      <c r="B380" t="s">
        <v>515</v>
      </c>
      <c r="C380" t="s">
        <v>1563</v>
      </c>
      <c r="D380">
        <v>28</v>
      </c>
      <c r="E380" t="s">
        <v>1592</v>
      </c>
      <c r="F380" t="s">
        <v>1596</v>
      </c>
      <c r="G380" t="s">
        <v>1651</v>
      </c>
      <c r="H380" s="4">
        <v>19169800</v>
      </c>
      <c r="I380" t="s">
        <v>515</v>
      </c>
    </row>
    <row r="381" spans="1:9" x14ac:dyDescent="0.3">
      <c r="A381" t="s">
        <v>1829</v>
      </c>
      <c r="B381" t="s">
        <v>298</v>
      </c>
      <c r="C381" t="s">
        <v>1563</v>
      </c>
      <c r="D381">
        <v>29</v>
      </c>
      <c r="E381" t="s">
        <v>1589</v>
      </c>
      <c r="F381" t="s">
        <v>1565</v>
      </c>
      <c r="G381" t="s">
        <v>1651</v>
      </c>
      <c r="H381" s="4">
        <v>15000000</v>
      </c>
      <c r="I381" t="s">
        <v>298</v>
      </c>
    </row>
    <row r="382" spans="1:9" x14ac:dyDescent="0.3">
      <c r="A382" t="s">
        <v>1939</v>
      </c>
      <c r="B382" t="s">
        <v>438</v>
      </c>
      <c r="C382" t="s">
        <v>1559</v>
      </c>
      <c r="D382">
        <v>30</v>
      </c>
      <c r="E382" t="s">
        <v>1560</v>
      </c>
      <c r="F382" t="s">
        <v>1561</v>
      </c>
      <c r="G382" t="s">
        <v>1634</v>
      </c>
      <c r="H382" s="4">
        <v>17868853</v>
      </c>
      <c r="I382" t="s">
        <v>438</v>
      </c>
    </row>
    <row r="383" spans="1:9" x14ac:dyDescent="0.3">
      <c r="A383" t="s">
        <v>2191</v>
      </c>
      <c r="B383" t="s">
        <v>267</v>
      </c>
      <c r="C383" t="s">
        <v>1559</v>
      </c>
      <c r="D383">
        <v>28</v>
      </c>
      <c r="E383" t="s">
        <v>1568</v>
      </c>
      <c r="F383" t="s">
        <v>1629</v>
      </c>
      <c r="G383" t="s">
        <v>1603</v>
      </c>
      <c r="H383" s="4">
        <v>12000000</v>
      </c>
      <c r="I383" t="s">
        <v>267</v>
      </c>
    </row>
    <row r="384" spans="1:9" x14ac:dyDescent="0.3">
      <c r="A384" t="s">
        <v>2019</v>
      </c>
      <c r="B384" t="s">
        <v>258</v>
      </c>
      <c r="C384" t="s">
        <v>1559</v>
      </c>
      <c r="D384">
        <v>28</v>
      </c>
      <c r="E384" t="s">
        <v>1564</v>
      </c>
      <c r="F384" t="s">
        <v>1647</v>
      </c>
      <c r="G384" t="s">
        <v>1984</v>
      </c>
      <c r="H384" s="4">
        <v>4449000</v>
      </c>
      <c r="I384" t="s">
        <v>258</v>
      </c>
    </row>
    <row r="385" spans="1:9" x14ac:dyDescent="0.3">
      <c r="A385" t="s">
        <v>1925</v>
      </c>
      <c r="B385" t="s">
        <v>439</v>
      </c>
      <c r="C385" t="s">
        <v>676</v>
      </c>
      <c r="D385">
        <v>28</v>
      </c>
      <c r="E385" t="s">
        <v>1584</v>
      </c>
      <c r="F385" t="s">
        <v>1561</v>
      </c>
      <c r="G385" t="s">
        <v>1802</v>
      </c>
      <c r="H385" s="4">
        <v>6957105</v>
      </c>
      <c r="I385" t="s">
        <v>439</v>
      </c>
    </row>
    <row r="386" spans="1:9" x14ac:dyDescent="0.3">
      <c r="A386" t="s">
        <v>1535</v>
      </c>
      <c r="B386" t="s">
        <v>46</v>
      </c>
      <c r="C386" t="s">
        <v>1571</v>
      </c>
      <c r="D386">
        <v>29</v>
      </c>
      <c r="E386" t="s">
        <v>1572</v>
      </c>
      <c r="F386" t="s">
        <v>1573</v>
      </c>
      <c r="G386" t="s">
        <v>1146</v>
      </c>
      <c r="H386" s="4">
        <v>31214295</v>
      </c>
      <c r="I386" t="s">
        <v>46</v>
      </c>
    </row>
    <row r="387" spans="1:9" x14ac:dyDescent="0.3">
      <c r="A387" t="s">
        <v>1914</v>
      </c>
      <c r="B387" t="s">
        <v>369</v>
      </c>
      <c r="C387" t="s">
        <v>1571</v>
      </c>
      <c r="D387">
        <v>29</v>
      </c>
      <c r="E387" t="s">
        <v>1584</v>
      </c>
      <c r="F387" t="s">
        <v>1561</v>
      </c>
      <c r="G387" t="s">
        <v>1923</v>
      </c>
      <c r="H387" s="4">
        <v>30560700</v>
      </c>
      <c r="I387" t="s">
        <v>369</v>
      </c>
    </row>
    <row r="388" spans="1:9" x14ac:dyDescent="0.3">
      <c r="A388" t="s">
        <v>2235</v>
      </c>
      <c r="B388" t="s">
        <v>472</v>
      </c>
      <c r="C388" t="s">
        <v>1571</v>
      </c>
      <c r="D388">
        <v>31</v>
      </c>
      <c r="E388" t="s">
        <v>1560</v>
      </c>
      <c r="F388" t="s">
        <v>1647</v>
      </c>
      <c r="G388" t="s">
        <v>1766</v>
      </c>
      <c r="H388" s="4">
        <v>1512601</v>
      </c>
      <c r="I388" t="s">
        <v>472</v>
      </c>
    </row>
    <row r="389" spans="1:9" x14ac:dyDescent="0.3">
      <c r="A389" t="s">
        <v>1949</v>
      </c>
      <c r="B389" t="s">
        <v>488</v>
      </c>
      <c r="C389" t="s">
        <v>676</v>
      </c>
      <c r="D389">
        <v>27</v>
      </c>
      <c r="E389" t="s">
        <v>1556</v>
      </c>
      <c r="F389" t="s">
        <v>1582</v>
      </c>
      <c r="G389" t="s">
        <v>1811</v>
      </c>
      <c r="H389" s="4">
        <v>16900000</v>
      </c>
      <c r="I389" t="s">
        <v>488</v>
      </c>
    </row>
    <row r="390" spans="1:9" x14ac:dyDescent="0.3">
      <c r="A390" t="s">
        <v>1966</v>
      </c>
      <c r="B390" t="s">
        <v>185</v>
      </c>
      <c r="C390" t="s">
        <v>1555</v>
      </c>
      <c r="D390">
        <v>28</v>
      </c>
      <c r="E390" t="s">
        <v>1581</v>
      </c>
      <c r="F390" t="s">
        <v>1799</v>
      </c>
      <c r="G390" t="s">
        <v>1651</v>
      </c>
      <c r="H390" s="4">
        <v>5337000</v>
      </c>
      <c r="I390" t="s">
        <v>185</v>
      </c>
    </row>
    <row r="391" spans="1:9" x14ac:dyDescent="0.3">
      <c r="A391" t="s">
        <v>1609</v>
      </c>
      <c r="B391" t="s">
        <v>61</v>
      </c>
      <c r="C391" t="s">
        <v>676</v>
      </c>
      <c r="D391">
        <v>29</v>
      </c>
      <c r="E391" t="s">
        <v>1556</v>
      </c>
      <c r="F391" t="s">
        <v>1573</v>
      </c>
      <c r="G391" t="s">
        <v>1610</v>
      </c>
      <c r="H391" s="4">
        <v>4449000</v>
      </c>
      <c r="I391" t="s">
        <v>61</v>
      </c>
    </row>
    <row r="392" spans="1:9" x14ac:dyDescent="0.3">
      <c r="A392" t="s">
        <v>1539</v>
      </c>
      <c r="B392" t="s">
        <v>37</v>
      </c>
      <c r="C392" t="s">
        <v>1555</v>
      </c>
      <c r="D392">
        <v>28</v>
      </c>
      <c r="E392" t="s">
        <v>1581</v>
      </c>
      <c r="F392" t="s">
        <v>1582</v>
      </c>
      <c r="G392" t="s">
        <v>1583</v>
      </c>
      <c r="H392" s="4">
        <v>59820</v>
      </c>
      <c r="I392" t="s">
        <v>37</v>
      </c>
    </row>
    <row r="393" spans="1:9" x14ac:dyDescent="0.3">
      <c r="A393" t="s">
        <v>1539</v>
      </c>
      <c r="B393" t="s">
        <v>37</v>
      </c>
      <c r="C393" t="s">
        <v>1555</v>
      </c>
      <c r="D393">
        <v>28</v>
      </c>
      <c r="E393" t="s">
        <v>1581</v>
      </c>
      <c r="F393" t="s">
        <v>1582</v>
      </c>
      <c r="G393" t="s">
        <v>1583</v>
      </c>
      <c r="H393" s="4">
        <v>59820</v>
      </c>
      <c r="I393" t="s">
        <v>37</v>
      </c>
    </row>
    <row r="394" spans="1:9" x14ac:dyDescent="0.3">
      <c r="A394" t="s">
        <v>1960</v>
      </c>
      <c r="B394" t="s">
        <v>495</v>
      </c>
      <c r="C394" t="s">
        <v>1555</v>
      </c>
      <c r="D394">
        <v>31</v>
      </c>
      <c r="E394" t="s">
        <v>1556</v>
      </c>
      <c r="F394" t="s">
        <v>1574</v>
      </c>
      <c r="G394" t="s">
        <v>1962</v>
      </c>
      <c r="H394" s="4">
        <v>3360000</v>
      </c>
      <c r="I394" t="s">
        <v>495</v>
      </c>
    </row>
    <row r="395" spans="1:9" x14ac:dyDescent="0.3">
      <c r="A395" t="s">
        <v>2111</v>
      </c>
      <c r="B395" t="s">
        <v>290</v>
      </c>
      <c r="C395" t="s">
        <v>1555</v>
      </c>
      <c r="D395">
        <v>29</v>
      </c>
      <c r="E395" t="s">
        <v>1682</v>
      </c>
      <c r="F395" t="s">
        <v>1582</v>
      </c>
      <c r="G395" t="s">
        <v>2113</v>
      </c>
      <c r="H395" s="4">
        <v>25434262</v>
      </c>
      <c r="I395" t="s">
        <v>290</v>
      </c>
    </row>
    <row r="396" spans="1:9" x14ac:dyDescent="0.3">
      <c r="A396" t="s">
        <v>1919</v>
      </c>
      <c r="B396" t="s">
        <v>376</v>
      </c>
      <c r="C396" t="s">
        <v>676</v>
      </c>
      <c r="D396">
        <v>30</v>
      </c>
      <c r="E396" t="s">
        <v>1584</v>
      </c>
      <c r="F396" t="s">
        <v>1647</v>
      </c>
      <c r="G396" t="s">
        <v>1651</v>
      </c>
      <c r="H396" s="4">
        <v>5451600</v>
      </c>
      <c r="I396" t="s">
        <v>376</v>
      </c>
    </row>
    <row r="397" spans="1:9" x14ac:dyDescent="0.3">
      <c r="A397" t="s">
        <v>2045</v>
      </c>
      <c r="B397" t="s">
        <v>462</v>
      </c>
      <c r="C397" t="s">
        <v>676</v>
      </c>
      <c r="D397">
        <v>31</v>
      </c>
      <c r="E397" t="s">
        <v>1556</v>
      </c>
      <c r="F397" t="s">
        <v>1878</v>
      </c>
      <c r="G397" t="s">
        <v>1567</v>
      </c>
      <c r="H397" s="4">
        <v>6500000</v>
      </c>
      <c r="I397" t="s">
        <v>462</v>
      </c>
    </row>
    <row r="398" spans="1:9" x14ac:dyDescent="0.3">
      <c r="A398" t="s">
        <v>1760</v>
      </c>
      <c r="B398" t="s">
        <v>114</v>
      </c>
      <c r="C398" t="s">
        <v>1563</v>
      </c>
      <c r="D398">
        <v>20</v>
      </c>
      <c r="E398" t="s">
        <v>1568</v>
      </c>
      <c r="F398" t="s">
        <v>1590</v>
      </c>
      <c r="G398" t="s">
        <v>1773</v>
      </c>
      <c r="H398" s="4">
        <v>4068600</v>
      </c>
      <c r="I398" t="s">
        <v>114</v>
      </c>
    </row>
    <row r="399" spans="1:9" x14ac:dyDescent="0.3">
      <c r="A399" t="s">
        <v>1834</v>
      </c>
      <c r="B399" t="s">
        <v>201</v>
      </c>
      <c r="C399" t="s">
        <v>1563</v>
      </c>
      <c r="D399">
        <v>20</v>
      </c>
      <c r="E399" t="s">
        <v>1568</v>
      </c>
      <c r="F399" t="s">
        <v>1850</v>
      </c>
      <c r="G399" t="s">
        <v>1580</v>
      </c>
      <c r="H399" t="s">
        <v>1567</v>
      </c>
      <c r="I399" t="s">
        <v>201</v>
      </c>
    </row>
    <row r="400" spans="1:9" x14ac:dyDescent="0.3">
      <c r="A400" t="s">
        <v>1834</v>
      </c>
      <c r="B400" t="s">
        <v>201</v>
      </c>
      <c r="C400" t="s">
        <v>1563</v>
      </c>
      <c r="D400">
        <v>20</v>
      </c>
      <c r="E400" t="s">
        <v>1568</v>
      </c>
      <c r="F400" t="s">
        <v>1850</v>
      </c>
      <c r="G400" t="s">
        <v>1580</v>
      </c>
      <c r="H400" t="s">
        <v>1567</v>
      </c>
      <c r="I400" t="s">
        <v>201</v>
      </c>
    </row>
    <row r="401" spans="1:9" x14ac:dyDescent="0.3">
      <c r="A401" t="s">
        <v>1938</v>
      </c>
      <c r="B401" t="s">
        <v>2256</v>
      </c>
      <c r="C401" t="s">
        <v>1559</v>
      </c>
      <c r="D401">
        <v>20</v>
      </c>
      <c r="E401" t="s">
        <v>1564</v>
      </c>
      <c r="F401" t="s">
        <v>1565</v>
      </c>
      <c r="G401" t="s">
        <v>1580</v>
      </c>
      <c r="H401" s="4">
        <v>838464</v>
      </c>
      <c r="I401" t="s">
        <v>2256</v>
      </c>
    </row>
    <row r="402" spans="1:9" x14ac:dyDescent="0.3">
      <c r="A402" t="s">
        <v>1728</v>
      </c>
      <c r="B402" t="s">
        <v>2257</v>
      </c>
      <c r="C402" t="s">
        <v>1555</v>
      </c>
      <c r="D402">
        <v>20</v>
      </c>
      <c r="E402" t="s">
        <v>1556</v>
      </c>
      <c r="F402" t="s">
        <v>1699</v>
      </c>
      <c r="G402" t="s">
        <v>1580</v>
      </c>
      <c r="H402" s="4">
        <v>4441200</v>
      </c>
      <c r="I402" t="s">
        <v>2257</v>
      </c>
    </row>
    <row r="403" spans="1:9" x14ac:dyDescent="0.3">
      <c r="A403" t="s">
        <v>2043</v>
      </c>
      <c r="B403" t="s">
        <v>454</v>
      </c>
      <c r="C403" t="s">
        <v>676</v>
      </c>
      <c r="D403">
        <v>20</v>
      </c>
      <c r="E403" t="s">
        <v>1581</v>
      </c>
      <c r="F403" t="s">
        <v>1878</v>
      </c>
      <c r="G403" t="s">
        <v>1580</v>
      </c>
      <c r="H403" s="4">
        <v>7305600</v>
      </c>
      <c r="I403" t="s">
        <v>454</v>
      </c>
    </row>
    <row r="404" spans="1:9" x14ac:dyDescent="0.3">
      <c r="A404" t="s">
        <v>2236</v>
      </c>
      <c r="B404" t="s">
        <v>475</v>
      </c>
      <c r="C404" t="s">
        <v>1559</v>
      </c>
      <c r="D404">
        <v>20</v>
      </c>
      <c r="E404" t="s">
        <v>1576</v>
      </c>
      <c r="F404" t="s">
        <v>1565</v>
      </c>
      <c r="G404" t="s">
        <v>1791</v>
      </c>
      <c r="H404" s="4">
        <v>2357160</v>
      </c>
      <c r="I404" t="s">
        <v>475</v>
      </c>
    </row>
    <row r="405" spans="1:9" x14ac:dyDescent="0.3">
      <c r="A405" t="s">
        <v>2075</v>
      </c>
      <c r="B405" t="s">
        <v>5</v>
      </c>
      <c r="C405" t="s">
        <v>1563</v>
      </c>
      <c r="D405">
        <v>20</v>
      </c>
      <c r="E405" t="s">
        <v>1568</v>
      </c>
      <c r="F405" t="s">
        <v>1629</v>
      </c>
      <c r="G405" t="s">
        <v>1794</v>
      </c>
      <c r="H405" s="4">
        <v>5356440</v>
      </c>
      <c r="I405" t="s">
        <v>5</v>
      </c>
    </row>
    <row r="406" spans="1:9" x14ac:dyDescent="0.3">
      <c r="A406" t="s">
        <v>2115</v>
      </c>
      <c r="B406" t="s">
        <v>727</v>
      </c>
      <c r="C406" t="s">
        <v>1555</v>
      </c>
      <c r="D406">
        <v>21</v>
      </c>
      <c r="E406" t="s">
        <v>1682</v>
      </c>
      <c r="F406" t="s">
        <v>1798</v>
      </c>
      <c r="G406" t="s">
        <v>1603</v>
      </c>
      <c r="H406" s="4">
        <v>4865040</v>
      </c>
      <c r="I406" t="s">
        <v>727</v>
      </c>
    </row>
    <row r="407" spans="1:9" x14ac:dyDescent="0.3">
      <c r="A407" t="s">
        <v>1681</v>
      </c>
      <c r="B407" t="s">
        <v>407</v>
      </c>
      <c r="C407" t="s">
        <v>1559</v>
      </c>
      <c r="D407">
        <v>19</v>
      </c>
      <c r="E407" t="s">
        <v>1592</v>
      </c>
      <c r="F407" t="s">
        <v>1693</v>
      </c>
      <c r="G407" t="s">
        <v>1694</v>
      </c>
      <c r="H407" s="4">
        <v>2526840</v>
      </c>
      <c r="I407" t="s">
        <v>407</v>
      </c>
    </row>
    <row r="408" spans="1:9" x14ac:dyDescent="0.3">
      <c r="A408" t="s">
        <v>2198</v>
      </c>
      <c r="B408" t="s">
        <v>2258</v>
      </c>
      <c r="C408" t="s">
        <v>676</v>
      </c>
      <c r="D408">
        <v>19</v>
      </c>
      <c r="E408" t="s">
        <v>1581</v>
      </c>
      <c r="F408" t="s">
        <v>1845</v>
      </c>
      <c r="G408" t="s">
        <v>1748</v>
      </c>
      <c r="H408" s="4">
        <v>5915040</v>
      </c>
      <c r="I408" t="s">
        <v>2258</v>
      </c>
    </row>
    <row r="409" spans="1:9" x14ac:dyDescent="0.3">
      <c r="A409" t="s">
        <v>1990</v>
      </c>
      <c r="B409" t="s">
        <v>243</v>
      </c>
      <c r="C409" t="s">
        <v>1563</v>
      </c>
      <c r="D409">
        <v>20</v>
      </c>
      <c r="E409" t="s">
        <v>1564</v>
      </c>
      <c r="F409" t="s">
        <v>2004</v>
      </c>
      <c r="G409" t="s">
        <v>1651</v>
      </c>
      <c r="H409" s="4">
        <v>3375360</v>
      </c>
      <c r="I409" t="s">
        <v>243</v>
      </c>
    </row>
    <row r="410" spans="1:9" x14ac:dyDescent="0.3">
      <c r="A410" t="s">
        <v>1650</v>
      </c>
      <c r="B410" t="s">
        <v>353</v>
      </c>
      <c r="C410" t="s">
        <v>1571</v>
      </c>
      <c r="D410">
        <v>19</v>
      </c>
      <c r="E410" t="s">
        <v>1584</v>
      </c>
      <c r="F410" t="s">
        <v>1605</v>
      </c>
      <c r="G410" t="s">
        <v>1651</v>
      </c>
      <c r="H410" s="4">
        <v>3739920</v>
      </c>
      <c r="I410" t="s">
        <v>353</v>
      </c>
    </row>
    <row r="411" spans="1:9" x14ac:dyDescent="0.3">
      <c r="A411" t="s">
        <v>1873</v>
      </c>
      <c r="B411" t="s">
        <v>140</v>
      </c>
      <c r="C411" t="s">
        <v>676</v>
      </c>
      <c r="D411">
        <v>20</v>
      </c>
      <c r="E411" t="s">
        <v>1584</v>
      </c>
      <c r="F411" t="s">
        <v>1858</v>
      </c>
      <c r="G411" t="s">
        <v>1651</v>
      </c>
      <c r="H411" s="4">
        <v>838464</v>
      </c>
      <c r="I411" t="s">
        <v>140</v>
      </c>
    </row>
    <row r="412" spans="1:9" x14ac:dyDescent="0.3">
      <c r="A412" t="s">
        <v>1871</v>
      </c>
      <c r="B412" t="s">
        <v>2259</v>
      </c>
      <c r="C412" t="s">
        <v>676</v>
      </c>
      <c r="D412">
        <v>20</v>
      </c>
      <c r="E412" t="s">
        <v>1556</v>
      </c>
      <c r="F412" t="s">
        <v>1596</v>
      </c>
      <c r="G412" t="s">
        <v>1606</v>
      </c>
      <c r="H412" s="4">
        <v>2894160</v>
      </c>
      <c r="I412" t="s">
        <v>2259</v>
      </c>
    </row>
    <row r="413" spans="1:9" x14ac:dyDescent="0.3">
      <c r="A413" t="s">
        <v>2025</v>
      </c>
      <c r="B413" t="s">
        <v>424</v>
      </c>
      <c r="C413" t="s">
        <v>1555</v>
      </c>
      <c r="D413">
        <v>20</v>
      </c>
      <c r="E413" t="s">
        <v>1653</v>
      </c>
      <c r="F413" t="s">
        <v>1654</v>
      </c>
      <c r="G413" t="s">
        <v>1622</v>
      </c>
      <c r="H413" s="4">
        <v>8165160</v>
      </c>
      <c r="I413" t="s">
        <v>424</v>
      </c>
    </row>
    <row r="414" spans="1:9" x14ac:dyDescent="0.3">
      <c r="A414" t="s">
        <v>2136</v>
      </c>
      <c r="B414" t="s">
        <v>2260</v>
      </c>
      <c r="C414" t="s">
        <v>1571</v>
      </c>
      <c r="D414">
        <v>19</v>
      </c>
      <c r="E414" t="s">
        <v>1560</v>
      </c>
      <c r="F414" t="s">
        <v>1605</v>
      </c>
      <c r="G414" t="s">
        <v>1697</v>
      </c>
      <c r="H414" s="4">
        <v>2749080</v>
      </c>
      <c r="I414" t="s">
        <v>2260</v>
      </c>
    </row>
    <row r="415" spans="1:9" x14ac:dyDescent="0.3">
      <c r="A415" t="s">
        <v>1671</v>
      </c>
      <c r="B415" t="s">
        <v>399</v>
      </c>
      <c r="C415" t="s">
        <v>1685</v>
      </c>
      <c r="D415">
        <v>22</v>
      </c>
      <c r="E415" t="s">
        <v>1560</v>
      </c>
      <c r="F415" t="s">
        <v>1561</v>
      </c>
      <c r="G415" t="s">
        <v>1686</v>
      </c>
      <c r="H415" t="s">
        <v>1567</v>
      </c>
      <c r="I415" t="s">
        <v>399</v>
      </c>
    </row>
    <row r="416" spans="1:9" x14ac:dyDescent="0.3">
      <c r="A416" t="s">
        <v>2128</v>
      </c>
      <c r="B416" t="s">
        <v>395</v>
      </c>
      <c r="C416" t="s">
        <v>1555</v>
      </c>
      <c r="D416">
        <v>32</v>
      </c>
      <c r="E416" t="s">
        <v>1653</v>
      </c>
      <c r="F416" t="s">
        <v>1740</v>
      </c>
      <c r="G416" t="s">
        <v>1567</v>
      </c>
      <c r="H416" s="4">
        <v>16000000</v>
      </c>
      <c r="I416" t="s">
        <v>395</v>
      </c>
    </row>
    <row r="417" spans="1:9" x14ac:dyDescent="0.3">
      <c r="A417" t="s">
        <v>1704</v>
      </c>
      <c r="B417" t="s">
        <v>510</v>
      </c>
      <c r="C417" t="s">
        <v>1563</v>
      </c>
      <c r="D417">
        <v>30</v>
      </c>
      <c r="E417" t="s">
        <v>1578</v>
      </c>
      <c r="F417" t="s">
        <v>1638</v>
      </c>
      <c r="G417" t="s">
        <v>1705</v>
      </c>
      <c r="H417" s="4">
        <v>487109</v>
      </c>
      <c r="I417" t="s">
        <v>510</v>
      </c>
    </row>
    <row r="418" spans="1:9" x14ac:dyDescent="0.3">
      <c r="A418" t="s">
        <v>1788</v>
      </c>
      <c r="B418" t="s">
        <v>167</v>
      </c>
      <c r="C418" t="s">
        <v>1563</v>
      </c>
      <c r="D418">
        <v>30</v>
      </c>
      <c r="E418" t="s">
        <v>1722</v>
      </c>
      <c r="F418" t="s">
        <v>1801</v>
      </c>
      <c r="G418" t="s">
        <v>1802</v>
      </c>
      <c r="H418" s="4">
        <v>6000000</v>
      </c>
      <c r="I418" t="s">
        <v>167</v>
      </c>
    </row>
    <row r="419" spans="1:9" x14ac:dyDescent="0.3">
      <c r="A419" t="s">
        <v>1627</v>
      </c>
      <c r="B419" t="s">
        <v>53</v>
      </c>
      <c r="C419" t="s">
        <v>1559</v>
      </c>
      <c r="D419">
        <v>20</v>
      </c>
      <c r="E419" t="s">
        <v>1584</v>
      </c>
      <c r="F419" t="s">
        <v>1594</v>
      </c>
      <c r="G419" t="s">
        <v>1567</v>
      </c>
      <c r="H419" s="4">
        <v>1632240</v>
      </c>
      <c r="I419" t="s">
        <v>53</v>
      </c>
    </row>
    <row r="420" spans="1:9" x14ac:dyDescent="0.3">
      <c r="A420" t="s">
        <v>2007</v>
      </c>
      <c r="B420" t="s">
        <v>251</v>
      </c>
      <c r="C420" t="s">
        <v>1563</v>
      </c>
      <c r="D420">
        <v>19</v>
      </c>
      <c r="E420" t="s">
        <v>1572</v>
      </c>
      <c r="F420" t="s">
        <v>1629</v>
      </c>
      <c r="G420" t="s">
        <v>1567</v>
      </c>
      <c r="H420" s="4">
        <v>1000000</v>
      </c>
      <c r="I420" t="s">
        <v>251</v>
      </c>
    </row>
    <row r="421" spans="1:9" x14ac:dyDescent="0.3">
      <c r="A421" t="s">
        <v>1937</v>
      </c>
      <c r="B421" t="s">
        <v>434</v>
      </c>
      <c r="C421" t="s">
        <v>1559</v>
      </c>
      <c r="D421">
        <v>19</v>
      </c>
      <c r="E421" t="s">
        <v>1592</v>
      </c>
      <c r="F421" t="s">
        <v>1569</v>
      </c>
      <c r="G421" t="s">
        <v>1567</v>
      </c>
      <c r="H421" s="4">
        <v>1760520</v>
      </c>
      <c r="I421" t="s">
        <v>434</v>
      </c>
    </row>
    <row r="422" spans="1:9" x14ac:dyDescent="0.3">
      <c r="A422" t="s">
        <v>1657</v>
      </c>
      <c r="B422" t="s">
        <v>362</v>
      </c>
      <c r="C422" t="s">
        <v>1555</v>
      </c>
      <c r="D422">
        <v>21</v>
      </c>
      <c r="E422" t="s">
        <v>1653</v>
      </c>
      <c r="F422" t="s">
        <v>1598</v>
      </c>
      <c r="G422" t="s">
        <v>1658</v>
      </c>
      <c r="H422" s="4">
        <v>1485440</v>
      </c>
      <c r="I422" t="s">
        <v>362</v>
      </c>
    </row>
    <row r="423" spans="1:9" x14ac:dyDescent="0.3">
      <c r="A423" t="s">
        <v>1674</v>
      </c>
      <c r="B423" t="s">
        <v>414</v>
      </c>
      <c r="C423" t="s">
        <v>1555</v>
      </c>
      <c r="D423">
        <v>30</v>
      </c>
      <c r="E423" t="s">
        <v>1683</v>
      </c>
      <c r="F423" t="s">
        <v>1684</v>
      </c>
      <c r="G423" t="s">
        <v>1567</v>
      </c>
      <c r="H423" s="4">
        <v>7000000</v>
      </c>
      <c r="I423" t="s">
        <v>414</v>
      </c>
    </row>
    <row r="424" spans="1:9" x14ac:dyDescent="0.3">
      <c r="A424" t="s">
        <v>2165</v>
      </c>
      <c r="B424" t="s">
        <v>132</v>
      </c>
      <c r="C424" t="s">
        <v>676</v>
      </c>
      <c r="D424">
        <v>40</v>
      </c>
      <c r="E424" t="s">
        <v>1682</v>
      </c>
      <c r="F424" t="s">
        <v>1574</v>
      </c>
      <c r="G424" t="s">
        <v>1567</v>
      </c>
      <c r="H424" s="4">
        <v>5000000</v>
      </c>
      <c r="I424" t="s">
        <v>132</v>
      </c>
    </row>
    <row r="425" spans="1:9" x14ac:dyDescent="0.3">
      <c r="A425" t="s">
        <v>2225</v>
      </c>
      <c r="B425" t="s">
        <v>479</v>
      </c>
      <c r="C425" t="s">
        <v>1571</v>
      </c>
      <c r="D425">
        <v>26</v>
      </c>
      <c r="E425" t="s">
        <v>1556</v>
      </c>
      <c r="F425" t="s">
        <v>1573</v>
      </c>
      <c r="G425" t="s">
        <v>1567</v>
      </c>
      <c r="H425" s="4">
        <v>7000000</v>
      </c>
      <c r="I425" t="s">
        <v>479</v>
      </c>
    </row>
    <row r="426" spans="1:9" x14ac:dyDescent="0.3">
      <c r="A426" t="s">
        <v>2083</v>
      </c>
      <c r="B426" t="s">
        <v>77</v>
      </c>
      <c r="C426" t="s">
        <v>1555</v>
      </c>
      <c r="D426">
        <v>26</v>
      </c>
      <c r="E426" t="s">
        <v>1584</v>
      </c>
      <c r="F426" t="s">
        <v>1699</v>
      </c>
      <c r="G426" t="s">
        <v>1567</v>
      </c>
      <c r="H426" s="4">
        <v>17000000</v>
      </c>
      <c r="I426" t="s">
        <v>77</v>
      </c>
    </row>
    <row r="427" spans="1:9" x14ac:dyDescent="0.3">
      <c r="A427" t="s">
        <v>2048</v>
      </c>
      <c r="B427" t="s">
        <v>460</v>
      </c>
      <c r="C427" t="s">
        <v>1559</v>
      </c>
      <c r="D427">
        <v>27</v>
      </c>
      <c r="E427" t="s">
        <v>1564</v>
      </c>
      <c r="F427" t="s">
        <v>1858</v>
      </c>
      <c r="G427" t="s">
        <v>1612</v>
      </c>
      <c r="H427" s="4">
        <v>11536515</v>
      </c>
      <c r="I427" t="s">
        <v>460</v>
      </c>
    </row>
    <row r="428" spans="1:9" x14ac:dyDescent="0.3">
      <c r="A428" t="s">
        <v>1667</v>
      </c>
      <c r="B428" t="s">
        <v>402</v>
      </c>
      <c r="C428" t="s">
        <v>1559</v>
      </c>
      <c r="D428">
        <v>29</v>
      </c>
      <c r="E428" t="s">
        <v>1572</v>
      </c>
      <c r="F428" t="s">
        <v>1691</v>
      </c>
      <c r="G428" t="s">
        <v>1642</v>
      </c>
      <c r="H428" s="4">
        <v>20445779</v>
      </c>
      <c r="I428" t="s">
        <v>402</v>
      </c>
    </row>
    <row r="429" spans="1:9" x14ac:dyDescent="0.3">
      <c r="A429" t="s">
        <v>2176</v>
      </c>
      <c r="B429" t="s">
        <v>202</v>
      </c>
      <c r="C429" t="s">
        <v>676</v>
      </c>
      <c r="D429">
        <v>29</v>
      </c>
      <c r="E429" t="s">
        <v>1572</v>
      </c>
      <c r="F429" t="s">
        <v>1561</v>
      </c>
      <c r="G429" t="s">
        <v>2188</v>
      </c>
      <c r="H429" s="4">
        <v>683661</v>
      </c>
      <c r="I429" t="s">
        <v>202</v>
      </c>
    </row>
    <row r="430" spans="1:9" x14ac:dyDescent="0.3">
      <c r="A430" t="s">
        <v>2031</v>
      </c>
      <c r="B430" t="s">
        <v>422</v>
      </c>
      <c r="C430" t="s">
        <v>1563</v>
      </c>
      <c r="D430">
        <v>30</v>
      </c>
      <c r="E430" t="s">
        <v>1568</v>
      </c>
      <c r="F430" t="s">
        <v>1660</v>
      </c>
      <c r="G430" t="s">
        <v>2041</v>
      </c>
      <c r="H430" s="4">
        <v>208509</v>
      </c>
      <c r="I430" t="s">
        <v>422</v>
      </c>
    </row>
    <row r="431" spans="1:9" x14ac:dyDescent="0.3">
      <c r="A431" t="s">
        <v>1670</v>
      </c>
      <c r="B431" t="s">
        <v>406</v>
      </c>
      <c r="C431" t="s">
        <v>1571</v>
      </c>
      <c r="D431">
        <v>26</v>
      </c>
      <c r="E431" t="s">
        <v>1584</v>
      </c>
      <c r="F431" t="s">
        <v>1585</v>
      </c>
      <c r="G431" t="s">
        <v>1690</v>
      </c>
      <c r="H431" s="4">
        <v>14800000</v>
      </c>
      <c r="I431" t="s">
        <v>406</v>
      </c>
    </row>
    <row r="432" spans="1:9" x14ac:dyDescent="0.3">
      <c r="A432" t="s">
        <v>1538</v>
      </c>
      <c r="B432" t="s">
        <v>29</v>
      </c>
      <c r="C432" t="s">
        <v>1563</v>
      </c>
      <c r="D432">
        <v>27</v>
      </c>
      <c r="E432" t="s">
        <v>1578</v>
      </c>
      <c r="F432" t="s">
        <v>1579</v>
      </c>
      <c r="G432" t="s">
        <v>1580</v>
      </c>
      <c r="H432" s="4">
        <v>20099189</v>
      </c>
      <c r="I432" t="s">
        <v>29</v>
      </c>
    </row>
    <row r="433" spans="1:9" x14ac:dyDescent="0.3">
      <c r="A433" t="s">
        <v>1781</v>
      </c>
      <c r="B433" t="s">
        <v>155</v>
      </c>
      <c r="C433" t="s">
        <v>1563</v>
      </c>
      <c r="D433">
        <v>29</v>
      </c>
      <c r="E433" t="s">
        <v>1578</v>
      </c>
      <c r="F433" t="s">
        <v>1594</v>
      </c>
      <c r="G433" t="s">
        <v>1614</v>
      </c>
      <c r="H433" s="4">
        <v>17043478</v>
      </c>
      <c r="I433" t="s">
        <v>155</v>
      </c>
    </row>
    <row r="434" spans="1:9" x14ac:dyDescent="0.3">
      <c r="A434" t="s">
        <v>1817</v>
      </c>
      <c r="B434" t="s">
        <v>223</v>
      </c>
      <c r="C434" t="s">
        <v>1563</v>
      </c>
      <c r="D434">
        <v>27</v>
      </c>
      <c r="E434" t="s">
        <v>1578</v>
      </c>
      <c r="F434" t="s">
        <v>1579</v>
      </c>
      <c r="G434" t="s">
        <v>1603</v>
      </c>
      <c r="H434" s="4">
        <v>7945000</v>
      </c>
      <c r="I434" t="s">
        <v>223</v>
      </c>
    </row>
    <row r="435" spans="1:9" x14ac:dyDescent="0.3">
      <c r="A435" t="s">
        <v>1930</v>
      </c>
      <c r="B435" t="s">
        <v>446</v>
      </c>
      <c r="C435" t="s">
        <v>1555</v>
      </c>
      <c r="D435">
        <v>26</v>
      </c>
      <c r="E435" t="s">
        <v>1581</v>
      </c>
      <c r="F435" t="s">
        <v>1654</v>
      </c>
      <c r="G435" t="s">
        <v>1651</v>
      </c>
      <c r="H435" s="4">
        <v>487109</v>
      </c>
      <c r="I435" t="s">
        <v>446</v>
      </c>
    </row>
    <row r="436" spans="1:9" x14ac:dyDescent="0.3">
      <c r="A436" t="s">
        <v>1755</v>
      </c>
      <c r="B436" t="s">
        <v>108</v>
      </c>
      <c r="C436" t="s">
        <v>1563</v>
      </c>
      <c r="D436">
        <v>27</v>
      </c>
      <c r="E436" t="s">
        <v>1578</v>
      </c>
      <c r="F436" t="s">
        <v>1660</v>
      </c>
      <c r="G436" t="s">
        <v>1651</v>
      </c>
      <c r="H436" s="4">
        <v>14631250</v>
      </c>
      <c r="I436" t="s">
        <v>108</v>
      </c>
    </row>
    <row r="437" spans="1:9" x14ac:dyDescent="0.3">
      <c r="A437" t="s">
        <v>1702</v>
      </c>
      <c r="B437" t="s">
        <v>503</v>
      </c>
      <c r="C437" t="s">
        <v>1571</v>
      </c>
      <c r="D437">
        <v>27</v>
      </c>
      <c r="E437" t="s">
        <v>1560</v>
      </c>
      <c r="F437" t="s">
        <v>1647</v>
      </c>
      <c r="G437" t="s">
        <v>1703</v>
      </c>
      <c r="H437" s="4">
        <v>23114067</v>
      </c>
      <c r="I437" t="s">
        <v>503</v>
      </c>
    </row>
    <row r="438" spans="1:9" x14ac:dyDescent="0.3">
      <c r="A438" t="s">
        <v>1783</v>
      </c>
      <c r="B438" t="s">
        <v>169</v>
      </c>
      <c r="C438" t="s">
        <v>676</v>
      </c>
      <c r="D438">
        <v>29</v>
      </c>
      <c r="E438" t="s">
        <v>1556</v>
      </c>
      <c r="F438" t="s">
        <v>1796</v>
      </c>
      <c r="G438" t="s">
        <v>1797</v>
      </c>
      <c r="H438" s="4">
        <v>10002681</v>
      </c>
      <c r="I438" t="s">
        <v>169</v>
      </c>
    </row>
    <row r="439" spans="1:9" x14ac:dyDescent="0.3">
      <c r="A439" t="s">
        <v>2091</v>
      </c>
      <c r="B439" t="s">
        <v>70</v>
      </c>
      <c r="C439" t="s">
        <v>1563</v>
      </c>
      <c r="D439">
        <v>29</v>
      </c>
      <c r="E439" t="s">
        <v>1578</v>
      </c>
      <c r="F439" t="s">
        <v>1849</v>
      </c>
      <c r="G439" t="s">
        <v>1146</v>
      </c>
      <c r="H439" s="4">
        <v>1512601</v>
      </c>
      <c r="I439" t="s">
        <v>70</v>
      </c>
    </row>
    <row r="440" spans="1:9" x14ac:dyDescent="0.3">
      <c r="A440" t="s">
        <v>1841</v>
      </c>
      <c r="B440" t="s">
        <v>304</v>
      </c>
      <c r="C440" t="s">
        <v>676</v>
      </c>
      <c r="D440">
        <v>28</v>
      </c>
      <c r="E440" t="s">
        <v>1556</v>
      </c>
      <c r="F440" t="s">
        <v>1654</v>
      </c>
      <c r="G440" t="s">
        <v>1567</v>
      </c>
      <c r="H440" s="4">
        <v>12500000</v>
      </c>
      <c r="I440" t="s">
        <v>304</v>
      </c>
    </row>
    <row r="441" spans="1:9" x14ac:dyDescent="0.3">
      <c r="A441" t="s">
        <v>2216</v>
      </c>
      <c r="B441" t="s">
        <v>2261</v>
      </c>
      <c r="C441" t="s">
        <v>1643</v>
      </c>
      <c r="D441">
        <v>30</v>
      </c>
      <c r="E441" t="s">
        <v>1592</v>
      </c>
      <c r="F441" t="s">
        <v>2221</v>
      </c>
      <c r="G441" t="s">
        <v>2060</v>
      </c>
      <c r="H441" s="4">
        <v>8808685</v>
      </c>
      <c r="I441" t="s">
        <v>2261</v>
      </c>
    </row>
    <row r="442" spans="1:9" x14ac:dyDescent="0.3">
      <c r="A442" t="s">
        <v>1916</v>
      </c>
      <c r="B442" t="s">
        <v>377</v>
      </c>
      <c r="C442" t="s">
        <v>676</v>
      </c>
      <c r="D442">
        <v>29</v>
      </c>
      <c r="E442" t="s">
        <v>1556</v>
      </c>
      <c r="F442" t="s">
        <v>1574</v>
      </c>
      <c r="G442" t="s">
        <v>1586</v>
      </c>
      <c r="H442" s="4">
        <v>427288</v>
      </c>
      <c r="I442" t="s">
        <v>377</v>
      </c>
    </row>
    <row r="443" spans="1:9" x14ac:dyDescent="0.3">
      <c r="A443" t="s">
        <v>1540</v>
      </c>
      <c r="B443" t="s">
        <v>570</v>
      </c>
      <c r="C443" t="s">
        <v>676</v>
      </c>
      <c r="D443">
        <v>29</v>
      </c>
      <c r="E443" t="s">
        <v>1584</v>
      </c>
      <c r="F443" t="s">
        <v>1585</v>
      </c>
      <c r="G443" t="s">
        <v>1586</v>
      </c>
      <c r="H443" s="4">
        <v>5375000</v>
      </c>
      <c r="I443" t="s">
        <v>570</v>
      </c>
    </row>
    <row r="444" spans="1:9" x14ac:dyDescent="0.3">
      <c r="A444" t="s">
        <v>2232</v>
      </c>
      <c r="B444" t="s">
        <v>470</v>
      </c>
      <c r="C444" t="s">
        <v>676</v>
      </c>
      <c r="D444">
        <v>28</v>
      </c>
      <c r="E444" t="s">
        <v>1682</v>
      </c>
      <c r="F444" t="s">
        <v>1561</v>
      </c>
      <c r="G444" t="s">
        <v>1567</v>
      </c>
      <c r="H444" s="4">
        <v>59820</v>
      </c>
      <c r="I444" t="s">
        <v>470</v>
      </c>
    </row>
    <row r="445" spans="1:9" x14ac:dyDescent="0.3">
      <c r="A445" t="s">
        <v>2201</v>
      </c>
      <c r="B445" t="s">
        <v>269</v>
      </c>
      <c r="C445" t="s">
        <v>1571</v>
      </c>
      <c r="D445">
        <v>30</v>
      </c>
      <c r="E445" t="s">
        <v>1556</v>
      </c>
      <c r="F445" t="s">
        <v>1647</v>
      </c>
      <c r="G445" t="s">
        <v>1575</v>
      </c>
      <c r="H445" s="4">
        <v>24107258</v>
      </c>
      <c r="I445" t="s">
        <v>269</v>
      </c>
    </row>
    <row r="446" spans="1:9" x14ac:dyDescent="0.3">
      <c r="A446" t="s">
        <v>2186</v>
      </c>
      <c r="B446" t="s">
        <v>206</v>
      </c>
      <c r="C446" t="s">
        <v>1559</v>
      </c>
      <c r="D446">
        <v>28</v>
      </c>
      <c r="E446" t="s">
        <v>1576</v>
      </c>
      <c r="F446" t="s">
        <v>1605</v>
      </c>
      <c r="G446" t="s">
        <v>1811</v>
      </c>
      <c r="H446" s="4">
        <v>11011234</v>
      </c>
      <c r="I446" t="s">
        <v>206</v>
      </c>
    </row>
    <row r="447" spans="1:9" x14ac:dyDescent="0.3">
      <c r="A447" t="s">
        <v>1872</v>
      </c>
      <c r="B447" t="s">
        <v>148</v>
      </c>
      <c r="C447" t="s">
        <v>1563</v>
      </c>
      <c r="D447">
        <v>30</v>
      </c>
      <c r="E447" t="s">
        <v>1882</v>
      </c>
      <c r="F447" t="s">
        <v>1569</v>
      </c>
      <c r="G447" t="s">
        <v>1766</v>
      </c>
      <c r="H447" s="4">
        <v>1512601</v>
      </c>
      <c r="I447" t="s">
        <v>148</v>
      </c>
    </row>
    <row r="448" spans="1:9" x14ac:dyDescent="0.3">
      <c r="A448" t="s">
        <v>1763</v>
      </c>
      <c r="B448" t="s">
        <v>107</v>
      </c>
      <c r="C448" t="s">
        <v>1555</v>
      </c>
      <c r="D448">
        <v>28</v>
      </c>
      <c r="E448" t="s">
        <v>1556</v>
      </c>
      <c r="F448" t="s">
        <v>1717</v>
      </c>
      <c r="G448" t="s">
        <v>1603</v>
      </c>
      <c r="H448" s="4">
        <v>17469565</v>
      </c>
      <c r="I448" t="s">
        <v>107</v>
      </c>
    </row>
    <row r="449" spans="1:9" x14ac:dyDescent="0.3">
      <c r="A449" t="s">
        <v>1979</v>
      </c>
      <c r="B449" t="s">
        <v>178</v>
      </c>
      <c r="C449" t="s">
        <v>1559</v>
      </c>
      <c r="D449">
        <v>29</v>
      </c>
      <c r="E449" t="s">
        <v>1560</v>
      </c>
      <c r="F449" t="s">
        <v>1605</v>
      </c>
      <c r="G449" t="s">
        <v>1558</v>
      </c>
      <c r="H449" s="4">
        <v>18988725</v>
      </c>
      <c r="I449" t="s">
        <v>178</v>
      </c>
    </row>
    <row r="450" spans="1:9" x14ac:dyDescent="0.3">
      <c r="A450" t="s">
        <v>2203</v>
      </c>
      <c r="B450" t="s">
        <v>273</v>
      </c>
      <c r="C450" t="s">
        <v>1555</v>
      </c>
      <c r="D450">
        <v>27</v>
      </c>
      <c r="E450" t="s">
        <v>1682</v>
      </c>
      <c r="F450" t="s">
        <v>1582</v>
      </c>
      <c r="G450" t="s">
        <v>1567</v>
      </c>
      <c r="H450" s="4">
        <v>16539326</v>
      </c>
      <c r="I450" t="s">
        <v>273</v>
      </c>
    </row>
    <row r="451" spans="1:9" x14ac:dyDescent="0.3">
      <c r="A451" t="s">
        <v>2130</v>
      </c>
      <c r="B451" t="s">
        <v>390</v>
      </c>
      <c r="C451" t="s">
        <v>1555</v>
      </c>
      <c r="D451">
        <v>28</v>
      </c>
      <c r="E451" t="s">
        <v>1682</v>
      </c>
      <c r="F451" t="s">
        <v>1557</v>
      </c>
      <c r="G451" t="s">
        <v>1901</v>
      </c>
      <c r="H451" s="4">
        <v>12750000</v>
      </c>
      <c r="I451" t="s">
        <v>390</v>
      </c>
    </row>
    <row r="452" spans="1:9" x14ac:dyDescent="0.3">
      <c r="A452" t="s">
        <v>2095</v>
      </c>
      <c r="B452" t="s">
        <v>65</v>
      </c>
      <c r="C452" t="s">
        <v>1563</v>
      </c>
      <c r="D452">
        <v>29</v>
      </c>
      <c r="E452" t="s">
        <v>1589</v>
      </c>
      <c r="F452" t="s">
        <v>1745</v>
      </c>
      <c r="G452" t="s">
        <v>1630</v>
      </c>
      <c r="H452" s="4">
        <v>12000000</v>
      </c>
      <c r="I452" t="s">
        <v>65</v>
      </c>
    </row>
    <row r="453" spans="1:9" x14ac:dyDescent="0.3">
      <c r="A453" t="s">
        <v>1662</v>
      </c>
      <c r="B453" t="s">
        <v>352</v>
      </c>
      <c r="C453" t="s">
        <v>1571</v>
      </c>
      <c r="D453">
        <v>31</v>
      </c>
      <c r="E453" t="s">
        <v>1572</v>
      </c>
      <c r="F453" t="s">
        <v>1598</v>
      </c>
      <c r="G453" t="s">
        <v>1580</v>
      </c>
      <c r="H453" s="4">
        <v>7119650</v>
      </c>
      <c r="I453" t="s">
        <v>352</v>
      </c>
    </row>
    <row r="454" spans="1:9" x14ac:dyDescent="0.3">
      <c r="A454" t="s">
        <v>1546</v>
      </c>
      <c r="B454" t="s">
        <v>39</v>
      </c>
      <c r="C454" t="s">
        <v>1563</v>
      </c>
      <c r="D454">
        <v>29</v>
      </c>
      <c r="E454" t="s">
        <v>1592</v>
      </c>
      <c r="F454" t="s">
        <v>1596</v>
      </c>
      <c r="G454" t="s">
        <v>1597</v>
      </c>
      <c r="H454" s="4">
        <v>838464</v>
      </c>
      <c r="I454" t="s">
        <v>39</v>
      </c>
    </row>
    <row r="455" spans="1:9" x14ac:dyDescent="0.3">
      <c r="A455" t="s">
        <v>2044</v>
      </c>
      <c r="B455" t="s">
        <v>452</v>
      </c>
      <c r="C455" t="s">
        <v>1571</v>
      </c>
      <c r="D455">
        <v>26</v>
      </c>
      <c r="E455" t="s">
        <v>1572</v>
      </c>
      <c r="F455" t="s">
        <v>1573</v>
      </c>
      <c r="G455" t="s">
        <v>1610</v>
      </c>
      <c r="H455" s="4">
        <v>24107258</v>
      </c>
      <c r="I455" t="s">
        <v>452</v>
      </c>
    </row>
    <row r="456" spans="1:9" x14ac:dyDescent="0.3">
      <c r="A456" t="s">
        <v>1859</v>
      </c>
      <c r="B456" t="s">
        <v>153</v>
      </c>
      <c r="C456" t="s">
        <v>1559</v>
      </c>
      <c r="D456">
        <v>28</v>
      </c>
      <c r="E456" t="s">
        <v>1564</v>
      </c>
      <c r="F456" t="s">
        <v>1590</v>
      </c>
      <c r="G456" t="s">
        <v>1805</v>
      </c>
      <c r="H456" s="4">
        <v>11830358</v>
      </c>
      <c r="I456" t="s">
        <v>153</v>
      </c>
    </row>
    <row r="457" spans="1:9" x14ac:dyDescent="0.3">
      <c r="A457" t="s">
        <v>2135</v>
      </c>
      <c r="B457" t="s">
        <v>517</v>
      </c>
      <c r="C457" t="s">
        <v>1559</v>
      </c>
      <c r="D457">
        <v>25</v>
      </c>
      <c r="E457" t="s">
        <v>1576</v>
      </c>
      <c r="F457" t="s">
        <v>1692</v>
      </c>
      <c r="G457" t="s">
        <v>1575</v>
      </c>
      <c r="H457" s="4">
        <v>25434263</v>
      </c>
      <c r="I457" t="s">
        <v>517</v>
      </c>
    </row>
    <row r="458" spans="1:9" x14ac:dyDescent="0.3">
      <c r="A458" t="s">
        <v>1947</v>
      </c>
      <c r="B458" t="s">
        <v>497</v>
      </c>
      <c r="C458" t="s">
        <v>676</v>
      </c>
      <c r="D458">
        <v>28</v>
      </c>
      <c r="E458" t="s">
        <v>1564</v>
      </c>
      <c r="F458" t="s">
        <v>1585</v>
      </c>
      <c r="G458" t="s">
        <v>1642</v>
      </c>
      <c r="H458" s="4">
        <v>7305825</v>
      </c>
      <c r="I458" t="s">
        <v>497</v>
      </c>
    </row>
    <row r="459" spans="1:9" x14ac:dyDescent="0.3">
      <c r="A459" t="s">
        <v>2209</v>
      </c>
      <c r="B459" t="s">
        <v>339</v>
      </c>
      <c r="C459" t="s">
        <v>676</v>
      </c>
      <c r="D459">
        <v>26</v>
      </c>
      <c r="E459" t="s">
        <v>1556</v>
      </c>
      <c r="F459" t="s">
        <v>2080</v>
      </c>
      <c r="G459" t="s">
        <v>1651</v>
      </c>
      <c r="H459" s="4">
        <v>25434263</v>
      </c>
      <c r="I459" t="s">
        <v>339</v>
      </c>
    </row>
    <row r="460" spans="1:9" x14ac:dyDescent="0.3">
      <c r="A460" t="s">
        <v>1777</v>
      </c>
      <c r="B460" t="s">
        <v>163</v>
      </c>
      <c r="C460" t="s">
        <v>1555</v>
      </c>
      <c r="D460">
        <v>25</v>
      </c>
      <c r="E460" t="s">
        <v>1581</v>
      </c>
      <c r="F460" t="s">
        <v>1792</v>
      </c>
      <c r="G460" t="s">
        <v>1630</v>
      </c>
      <c r="H460" s="4">
        <v>25434263</v>
      </c>
      <c r="I460" t="s">
        <v>163</v>
      </c>
    </row>
    <row r="461" spans="1:9" x14ac:dyDescent="0.3">
      <c r="A461" t="s">
        <v>2119</v>
      </c>
      <c r="B461" t="s">
        <v>384</v>
      </c>
      <c r="C461" t="s">
        <v>1559</v>
      </c>
      <c r="D461">
        <v>26</v>
      </c>
      <c r="E461" t="s">
        <v>1560</v>
      </c>
      <c r="F461" t="s">
        <v>1565</v>
      </c>
      <c r="G461" t="s">
        <v>1567</v>
      </c>
      <c r="H461" s="4">
        <v>17150000</v>
      </c>
      <c r="I461" t="s">
        <v>384</v>
      </c>
    </row>
    <row r="462" spans="1:9" x14ac:dyDescent="0.3">
      <c r="A462" t="s">
        <v>1971</v>
      </c>
      <c r="B462" t="s">
        <v>183</v>
      </c>
      <c r="C462" t="s">
        <v>676</v>
      </c>
      <c r="D462">
        <v>29</v>
      </c>
      <c r="E462" t="s">
        <v>1560</v>
      </c>
      <c r="F462" t="s">
        <v>1647</v>
      </c>
      <c r="G462" t="s">
        <v>1748</v>
      </c>
      <c r="H462" s="4">
        <v>17469565</v>
      </c>
      <c r="I462" t="s">
        <v>183</v>
      </c>
    </row>
    <row r="463" spans="1:9" x14ac:dyDescent="0.3">
      <c r="A463" t="s">
        <v>1928</v>
      </c>
      <c r="B463" t="s">
        <v>442</v>
      </c>
      <c r="C463" t="s">
        <v>1571</v>
      </c>
      <c r="D463">
        <v>26</v>
      </c>
      <c r="E463" t="s">
        <v>1584</v>
      </c>
      <c r="F463" t="s">
        <v>1561</v>
      </c>
      <c r="G463" t="s">
        <v>1940</v>
      </c>
      <c r="H463" s="4">
        <v>10837079</v>
      </c>
      <c r="I463" t="s">
        <v>442</v>
      </c>
    </row>
    <row r="464" spans="1:9" x14ac:dyDescent="0.3">
      <c r="A464" t="s">
        <v>1754</v>
      </c>
      <c r="B464" t="s">
        <v>113</v>
      </c>
      <c r="C464" t="s">
        <v>1685</v>
      </c>
      <c r="D464">
        <v>28</v>
      </c>
      <c r="E464" t="s">
        <v>1581</v>
      </c>
      <c r="F464" t="s">
        <v>1769</v>
      </c>
      <c r="G464" t="s">
        <v>1610</v>
      </c>
      <c r="H464" s="4">
        <v>11327466</v>
      </c>
      <c r="I464" t="s">
        <v>113</v>
      </c>
    </row>
    <row r="465" spans="1:9" x14ac:dyDescent="0.3">
      <c r="A465" t="s">
        <v>1648</v>
      </c>
      <c r="B465" t="s">
        <v>350</v>
      </c>
      <c r="C465" t="s">
        <v>1559</v>
      </c>
      <c r="D465">
        <v>28</v>
      </c>
      <c r="E465" t="s">
        <v>1592</v>
      </c>
      <c r="F465" t="s">
        <v>1605</v>
      </c>
      <c r="G465" t="s">
        <v>1120</v>
      </c>
      <c r="H465" s="4">
        <v>486520</v>
      </c>
      <c r="I465" t="s">
        <v>350</v>
      </c>
    </row>
    <row r="466" spans="1:9" x14ac:dyDescent="0.3">
      <c r="A466" t="s">
        <v>2089</v>
      </c>
      <c r="B466" t="s">
        <v>69</v>
      </c>
      <c r="C466" t="s">
        <v>1571</v>
      </c>
      <c r="D466">
        <v>25</v>
      </c>
      <c r="E466" t="s">
        <v>1560</v>
      </c>
      <c r="F466" t="s">
        <v>1691</v>
      </c>
      <c r="G466" t="s">
        <v>1651</v>
      </c>
      <c r="H466" s="4">
        <v>13000000</v>
      </c>
      <c r="I466" t="s">
        <v>69</v>
      </c>
    </row>
    <row r="467" spans="1:9" x14ac:dyDescent="0.3">
      <c r="A467" t="s">
        <v>2090</v>
      </c>
      <c r="B467" t="s">
        <v>67</v>
      </c>
      <c r="C467" t="s">
        <v>1559</v>
      </c>
      <c r="D467">
        <v>26</v>
      </c>
      <c r="E467" t="s">
        <v>1576</v>
      </c>
      <c r="F467" t="s">
        <v>1569</v>
      </c>
      <c r="G467" t="s">
        <v>1630</v>
      </c>
      <c r="H467" s="4">
        <v>7488372</v>
      </c>
      <c r="I467" t="s">
        <v>67</v>
      </c>
    </row>
    <row r="468" spans="1:9" x14ac:dyDescent="0.3">
      <c r="A468" t="s">
        <v>1933</v>
      </c>
      <c r="B468" t="s">
        <v>445</v>
      </c>
      <c r="C468" t="s">
        <v>676</v>
      </c>
      <c r="D468">
        <v>27</v>
      </c>
      <c r="E468" t="s">
        <v>1653</v>
      </c>
      <c r="F468" t="s">
        <v>1699</v>
      </c>
      <c r="G468" t="s">
        <v>1942</v>
      </c>
      <c r="H468" s="4">
        <v>10595506</v>
      </c>
      <c r="I468" t="s">
        <v>445</v>
      </c>
    </row>
    <row r="469" spans="1:9" x14ac:dyDescent="0.3">
      <c r="A469" t="s">
        <v>1934</v>
      </c>
      <c r="B469" t="s">
        <v>433</v>
      </c>
      <c r="C469" t="s">
        <v>1563</v>
      </c>
      <c r="D469">
        <v>28</v>
      </c>
      <c r="E469" t="s">
        <v>1578</v>
      </c>
      <c r="F469" t="s">
        <v>1660</v>
      </c>
      <c r="G469" t="s">
        <v>1943</v>
      </c>
      <c r="H469" s="4">
        <v>27977689</v>
      </c>
      <c r="I469" t="s">
        <v>433</v>
      </c>
    </row>
    <row r="470" spans="1:9" x14ac:dyDescent="0.3">
      <c r="A470" t="s">
        <v>1840</v>
      </c>
      <c r="B470" t="s">
        <v>300</v>
      </c>
      <c r="C470" t="s">
        <v>1571</v>
      </c>
      <c r="D470">
        <v>27</v>
      </c>
      <c r="E470" t="s">
        <v>1572</v>
      </c>
      <c r="F470" t="s">
        <v>1800</v>
      </c>
      <c r="G470" t="s">
        <v>1599</v>
      </c>
      <c r="H470" s="4">
        <v>13000000</v>
      </c>
      <c r="I470" t="s">
        <v>300</v>
      </c>
    </row>
    <row r="471" spans="1:9" x14ac:dyDescent="0.3">
      <c r="A471" t="s">
        <v>2215</v>
      </c>
      <c r="B471" t="s">
        <v>343</v>
      </c>
      <c r="C471" t="s">
        <v>1571</v>
      </c>
      <c r="D471">
        <v>29</v>
      </c>
      <c r="E471" t="s">
        <v>1572</v>
      </c>
      <c r="F471" t="s">
        <v>1573</v>
      </c>
      <c r="G471" t="s">
        <v>1651</v>
      </c>
      <c r="H471" s="4">
        <v>2205000</v>
      </c>
      <c r="I471" t="s">
        <v>343</v>
      </c>
    </row>
    <row r="472" spans="1:9" x14ac:dyDescent="0.3">
      <c r="A472" t="s">
        <v>1821</v>
      </c>
      <c r="B472" t="s">
        <v>2262</v>
      </c>
      <c r="C472" t="s">
        <v>1555</v>
      </c>
      <c r="D472">
        <v>29</v>
      </c>
      <c r="E472" t="s">
        <v>1556</v>
      </c>
      <c r="F472" t="s">
        <v>1654</v>
      </c>
      <c r="G472" t="s">
        <v>1807</v>
      </c>
      <c r="H472" s="4">
        <v>4449000</v>
      </c>
      <c r="I472" t="s">
        <v>2262</v>
      </c>
    </row>
    <row r="473" spans="1:9" x14ac:dyDescent="0.3">
      <c r="A473" t="s">
        <v>2071</v>
      </c>
      <c r="B473" t="s">
        <v>14</v>
      </c>
      <c r="C473" t="s">
        <v>1555</v>
      </c>
      <c r="D473">
        <v>30</v>
      </c>
      <c r="E473" t="s">
        <v>1581</v>
      </c>
      <c r="F473" t="s">
        <v>1983</v>
      </c>
      <c r="G473" t="s">
        <v>1580</v>
      </c>
      <c r="H473" s="4">
        <v>12500000</v>
      </c>
      <c r="I473" t="s">
        <v>14</v>
      </c>
    </row>
    <row r="474" spans="1:9" x14ac:dyDescent="0.3">
      <c r="A474" t="s">
        <v>2185</v>
      </c>
      <c r="B474" t="s">
        <v>209</v>
      </c>
      <c r="C474" t="s">
        <v>1563</v>
      </c>
      <c r="D474">
        <v>26</v>
      </c>
      <c r="E474" t="s">
        <v>1592</v>
      </c>
      <c r="F474" t="s">
        <v>1638</v>
      </c>
      <c r="G474" t="s">
        <v>1580</v>
      </c>
      <c r="H474" s="4">
        <v>922943</v>
      </c>
      <c r="I474" t="s">
        <v>209</v>
      </c>
    </row>
    <row r="475" spans="1:9" x14ac:dyDescent="0.3">
      <c r="A475" t="s">
        <v>2129</v>
      </c>
      <c r="B475" t="s">
        <v>386</v>
      </c>
      <c r="C475" t="s">
        <v>1559</v>
      </c>
      <c r="D475">
        <v>28</v>
      </c>
      <c r="E475" t="s">
        <v>1560</v>
      </c>
      <c r="F475" t="s">
        <v>1795</v>
      </c>
      <c r="G475" t="s">
        <v>1766</v>
      </c>
      <c r="H475" s="4">
        <v>10500000</v>
      </c>
      <c r="I475" t="s">
        <v>386</v>
      </c>
    </row>
    <row r="476" spans="1:9" x14ac:dyDescent="0.3">
      <c r="A476" t="s">
        <v>2147</v>
      </c>
      <c r="B476" t="s">
        <v>526</v>
      </c>
      <c r="C476" t="s">
        <v>1559</v>
      </c>
      <c r="D476">
        <v>27</v>
      </c>
      <c r="E476" t="s">
        <v>1560</v>
      </c>
      <c r="F476" t="s">
        <v>1596</v>
      </c>
      <c r="G476" t="s">
        <v>1567</v>
      </c>
      <c r="H476" s="4">
        <v>3129187</v>
      </c>
      <c r="I476" t="s">
        <v>526</v>
      </c>
    </row>
    <row r="477" spans="1:9" x14ac:dyDescent="0.3">
      <c r="A477" t="s">
        <v>1678</v>
      </c>
      <c r="B477" t="s">
        <v>411</v>
      </c>
      <c r="C477" t="s">
        <v>676</v>
      </c>
      <c r="D477">
        <v>30</v>
      </c>
      <c r="E477" t="s">
        <v>1572</v>
      </c>
      <c r="F477" t="s">
        <v>1602</v>
      </c>
      <c r="G477" t="s">
        <v>1619</v>
      </c>
      <c r="H477" s="4">
        <v>4320500</v>
      </c>
      <c r="I477" t="s">
        <v>411</v>
      </c>
    </row>
    <row r="478" spans="1:9" x14ac:dyDescent="0.3">
      <c r="A478" t="s">
        <v>2110</v>
      </c>
      <c r="B478" t="s">
        <v>293</v>
      </c>
      <c r="C478" t="s">
        <v>1559</v>
      </c>
      <c r="D478">
        <v>27</v>
      </c>
      <c r="E478" t="s">
        <v>1592</v>
      </c>
      <c r="F478" t="s">
        <v>1605</v>
      </c>
      <c r="G478" t="s">
        <v>1877</v>
      </c>
      <c r="H478" s="4">
        <v>11550000</v>
      </c>
      <c r="I478" t="s">
        <v>293</v>
      </c>
    </row>
    <row r="479" spans="1:9" x14ac:dyDescent="0.3">
      <c r="A479" t="s">
        <v>2076</v>
      </c>
      <c r="B479" t="s">
        <v>634</v>
      </c>
      <c r="C479" t="s">
        <v>1555</v>
      </c>
      <c r="D479">
        <v>29</v>
      </c>
      <c r="E479" t="s">
        <v>1682</v>
      </c>
      <c r="F479" t="s">
        <v>2080</v>
      </c>
      <c r="G479" t="s">
        <v>1610</v>
      </c>
      <c r="H479" s="4">
        <v>59820</v>
      </c>
      <c r="I479" t="s">
        <v>634</v>
      </c>
    </row>
    <row r="480" spans="1:9" x14ac:dyDescent="0.3">
      <c r="A480" t="s">
        <v>2076</v>
      </c>
      <c r="B480" t="s">
        <v>634</v>
      </c>
      <c r="C480" t="s">
        <v>1555</v>
      </c>
      <c r="D480">
        <v>29</v>
      </c>
      <c r="E480" t="s">
        <v>1682</v>
      </c>
      <c r="F480" t="s">
        <v>2080</v>
      </c>
      <c r="G480" t="s">
        <v>1610</v>
      </c>
      <c r="H480" s="4">
        <v>59820</v>
      </c>
      <c r="I480" t="s">
        <v>634</v>
      </c>
    </row>
    <row r="481" spans="1:9" x14ac:dyDescent="0.3">
      <c r="A481" t="s">
        <v>2063</v>
      </c>
      <c r="B481" t="s">
        <v>8</v>
      </c>
      <c r="C481" t="s">
        <v>1559</v>
      </c>
      <c r="D481">
        <v>29</v>
      </c>
      <c r="E481" t="s">
        <v>1576</v>
      </c>
      <c r="F481" t="s">
        <v>2078</v>
      </c>
      <c r="G481" t="s">
        <v>2079</v>
      </c>
      <c r="H481" s="4">
        <v>18089887</v>
      </c>
      <c r="I481" t="s">
        <v>8</v>
      </c>
    </row>
    <row r="482" spans="1:9" x14ac:dyDescent="0.3">
      <c r="A482" t="s">
        <v>2011</v>
      </c>
      <c r="B482" t="s">
        <v>259</v>
      </c>
      <c r="C482" t="s">
        <v>1555</v>
      </c>
      <c r="D482">
        <v>36</v>
      </c>
      <c r="E482" t="s">
        <v>1653</v>
      </c>
      <c r="F482" t="s">
        <v>1598</v>
      </c>
      <c r="G482" t="s">
        <v>1567</v>
      </c>
      <c r="H482" s="4">
        <v>1333140</v>
      </c>
      <c r="I482" t="s">
        <v>259</v>
      </c>
    </row>
    <row r="483" spans="1:9" x14ac:dyDescent="0.3">
      <c r="A483" t="s">
        <v>1836</v>
      </c>
      <c r="B483" t="s">
        <v>311</v>
      </c>
      <c r="C483" t="s">
        <v>1555</v>
      </c>
      <c r="D483">
        <v>38</v>
      </c>
      <c r="E483" t="s">
        <v>1682</v>
      </c>
      <c r="F483" t="s">
        <v>1654</v>
      </c>
      <c r="G483" t="s">
        <v>1567</v>
      </c>
      <c r="H483" s="4">
        <v>333285</v>
      </c>
      <c r="I483" t="s">
        <v>311</v>
      </c>
    </row>
  </sheetData>
  <sortState xmlns:xlrd2="http://schemas.microsoft.com/office/spreadsheetml/2017/richdata2" ref="A2:H484">
    <sortCondition ref="A47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D96-6D15-4DFF-A556-BA8FA9871B65}">
  <dimension ref="A1:N499"/>
  <sheetViews>
    <sheetView workbookViewId="0">
      <selection activeCell="H4" sqref="H4"/>
    </sheetView>
  </sheetViews>
  <sheetFormatPr defaultRowHeight="14.4" x14ac:dyDescent="0.3"/>
  <sheetData>
    <row r="1" spans="1:14" x14ac:dyDescent="0.3">
      <c r="A1" s="2" t="s">
        <v>1525</v>
      </c>
      <c r="B1" t="s">
        <v>1526</v>
      </c>
      <c r="C1" t="s">
        <v>531</v>
      </c>
      <c r="D1" t="s">
        <v>532</v>
      </c>
      <c r="E1" t="s">
        <v>534</v>
      </c>
      <c r="F1" t="s">
        <v>535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s="2" t="s">
        <v>758</v>
      </c>
      <c r="B2" t="s">
        <v>759</v>
      </c>
      <c r="C2">
        <v>3</v>
      </c>
      <c r="D2" t="s">
        <v>3</v>
      </c>
      <c r="E2">
        <v>0</v>
      </c>
      <c r="F2" t="s">
        <v>23</v>
      </c>
      <c r="G2">
        <v>81</v>
      </c>
      <c r="H2">
        <v>79</v>
      </c>
      <c r="I2">
        <v>77</v>
      </c>
      <c r="J2">
        <v>72</v>
      </c>
      <c r="K2">
        <v>72</v>
      </c>
      <c r="L2">
        <v>2</v>
      </c>
      <c r="M2">
        <v>1200000</v>
      </c>
      <c r="N2">
        <v>21</v>
      </c>
    </row>
    <row r="3" spans="1:14" x14ac:dyDescent="0.3">
      <c r="A3" s="2" t="s">
        <v>758</v>
      </c>
      <c r="B3" t="s">
        <v>760</v>
      </c>
      <c r="C3">
        <v>0</v>
      </c>
      <c r="D3" t="s">
        <v>3</v>
      </c>
      <c r="E3">
        <v>3</v>
      </c>
      <c r="F3" t="s">
        <v>60</v>
      </c>
      <c r="G3">
        <v>73</v>
      </c>
      <c r="H3">
        <v>73</v>
      </c>
      <c r="I3">
        <v>75</v>
      </c>
      <c r="J3">
        <v>45</v>
      </c>
      <c r="K3">
        <v>81</v>
      </c>
      <c r="L3">
        <v>1</v>
      </c>
      <c r="M3">
        <v>1200000</v>
      </c>
      <c r="N3">
        <v>22</v>
      </c>
    </row>
    <row r="4" spans="1:14" x14ac:dyDescent="0.3">
      <c r="A4" s="2" t="s">
        <v>761</v>
      </c>
      <c r="B4" t="s">
        <v>762</v>
      </c>
      <c r="C4">
        <v>2</v>
      </c>
      <c r="D4" t="s">
        <v>3</v>
      </c>
      <c r="E4">
        <v>28</v>
      </c>
      <c r="F4" t="s">
        <v>18</v>
      </c>
      <c r="G4">
        <v>70</v>
      </c>
      <c r="H4">
        <v>68</v>
      </c>
      <c r="I4">
        <v>71</v>
      </c>
      <c r="J4">
        <v>49</v>
      </c>
      <c r="K4">
        <v>74</v>
      </c>
      <c r="L4">
        <v>1</v>
      </c>
      <c r="M4">
        <v>1200000</v>
      </c>
      <c r="N4">
        <v>21</v>
      </c>
    </row>
    <row r="5" spans="1:14" x14ac:dyDescent="0.3">
      <c r="A5" s="2" t="s">
        <v>763</v>
      </c>
      <c r="B5" t="s">
        <v>764</v>
      </c>
      <c r="C5">
        <v>4</v>
      </c>
      <c r="D5" t="s">
        <v>3</v>
      </c>
      <c r="E5">
        <v>42</v>
      </c>
      <c r="F5" t="s">
        <v>11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1200000</v>
      </c>
      <c r="N5">
        <v>19</v>
      </c>
    </row>
    <row r="6" spans="1:14" x14ac:dyDescent="0.3">
      <c r="A6" s="2" t="s">
        <v>765</v>
      </c>
      <c r="B6" t="s">
        <v>766</v>
      </c>
      <c r="C6">
        <v>3</v>
      </c>
      <c r="D6" t="s">
        <v>3</v>
      </c>
      <c r="E6">
        <v>15</v>
      </c>
      <c r="F6" t="s">
        <v>13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1200000</v>
      </c>
      <c r="N6">
        <v>22</v>
      </c>
    </row>
    <row r="7" spans="1:14" x14ac:dyDescent="0.3">
      <c r="A7" s="2" t="s">
        <v>767</v>
      </c>
      <c r="B7" t="s">
        <v>768</v>
      </c>
      <c r="C7">
        <v>1</v>
      </c>
      <c r="D7" t="s">
        <v>3</v>
      </c>
      <c r="E7">
        <v>10</v>
      </c>
      <c r="F7" t="s">
        <v>18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1200000</v>
      </c>
      <c r="N7">
        <v>22</v>
      </c>
    </row>
    <row r="8" spans="1:14" x14ac:dyDescent="0.3">
      <c r="A8" s="2" t="s">
        <v>769</v>
      </c>
      <c r="B8" t="s">
        <v>770</v>
      </c>
      <c r="C8">
        <v>1</v>
      </c>
      <c r="D8" t="s">
        <v>3</v>
      </c>
      <c r="E8">
        <v>4</v>
      </c>
      <c r="F8" t="s">
        <v>9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1200000</v>
      </c>
      <c r="N8">
        <v>19</v>
      </c>
    </row>
    <row r="9" spans="1:14" x14ac:dyDescent="0.3">
      <c r="A9" s="2" t="s">
        <v>769</v>
      </c>
      <c r="B9" t="s">
        <v>771</v>
      </c>
      <c r="C9">
        <v>4</v>
      </c>
      <c r="D9" t="s">
        <v>3</v>
      </c>
      <c r="E9">
        <v>25</v>
      </c>
      <c r="F9" t="s">
        <v>27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1200000</v>
      </c>
      <c r="N9">
        <v>22</v>
      </c>
    </row>
    <row r="10" spans="1:14" x14ac:dyDescent="0.3">
      <c r="A10" s="2" t="s">
        <v>769</v>
      </c>
      <c r="B10" t="s">
        <v>772</v>
      </c>
      <c r="C10">
        <v>3</v>
      </c>
      <c r="D10" t="s">
        <v>3</v>
      </c>
      <c r="E10">
        <v>0</v>
      </c>
      <c r="F10" t="s">
        <v>7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1200000</v>
      </c>
      <c r="N10">
        <v>21</v>
      </c>
    </row>
    <row r="11" spans="1:14" x14ac:dyDescent="0.3">
      <c r="A11" s="2" t="s">
        <v>773</v>
      </c>
      <c r="B11" t="s">
        <v>774</v>
      </c>
      <c r="C11">
        <v>3</v>
      </c>
      <c r="D11" t="s">
        <v>3</v>
      </c>
      <c r="E11">
        <v>8</v>
      </c>
      <c r="F11" t="s">
        <v>23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2</v>
      </c>
      <c r="M11">
        <v>1200000</v>
      </c>
      <c r="N11">
        <v>22</v>
      </c>
    </row>
    <row r="12" spans="1:14" x14ac:dyDescent="0.3">
      <c r="A12" s="2" t="s">
        <v>775</v>
      </c>
      <c r="B12" t="s">
        <v>776</v>
      </c>
      <c r="C12">
        <v>2</v>
      </c>
      <c r="D12" t="s">
        <v>3</v>
      </c>
      <c r="E12">
        <v>28</v>
      </c>
      <c r="F12" t="s">
        <v>13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1200000</v>
      </c>
      <c r="N12">
        <v>19</v>
      </c>
    </row>
    <row r="13" spans="1:14" x14ac:dyDescent="0.3">
      <c r="A13" s="2" t="s">
        <v>777</v>
      </c>
      <c r="B13" t="s">
        <v>778</v>
      </c>
      <c r="C13">
        <v>3</v>
      </c>
      <c r="D13" t="s">
        <v>3</v>
      </c>
      <c r="E13">
        <v>24</v>
      </c>
      <c r="F13" t="s">
        <v>13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1200000</v>
      </c>
      <c r="N13">
        <v>20</v>
      </c>
    </row>
    <row r="14" spans="1:14" x14ac:dyDescent="0.3">
      <c r="A14" s="2" t="s">
        <v>779</v>
      </c>
      <c r="B14" t="s">
        <v>780</v>
      </c>
      <c r="C14">
        <v>1</v>
      </c>
      <c r="D14" t="s">
        <v>3</v>
      </c>
      <c r="E14">
        <v>33</v>
      </c>
      <c r="F14" t="s">
        <v>18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1200000</v>
      </c>
      <c r="N14">
        <v>19</v>
      </c>
    </row>
    <row r="15" spans="1:14" x14ac:dyDescent="0.3">
      <c r="A15" s="2" t="s">
        <v>781</v>
      </c>
      <c r="B15" t="s">
        <v>782</v>
      </c>
      <c r="C15">
        <v>1</v>
      </c>
      <c r="D15" t="s">
        <v>3</v>
      </c>
      <c r="E15">
        <v>14</v>
      </c>
      <c r="F15" t="s">
        <v>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1200000</v>
      </c>
      <c r="N15">
        <v>22</v>
      </c>
    </row>
    <row r="16" spans="1:14" x14ac:dyDescent="0.3">
      <c r="A16" s="2" t="s">
        <v>783</v>
      </c>
      <c r="B16" t="s">
        <v>784</v>
      </c>
      <c r="C16">
        <v>3</v>
      </c>
      <c r="D16" t="s">
        <v>3</v>
      </c>
      <c r="E16">
        <v>11</v>
      </c>
      <c r="F16" t="s">
        <v>23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2</v>
      </c>
      <c r="M16">
        <v>1200000</v>
      </c>
      <c r="N16">
        <v>20</v>
      </c>
    </row>
    <row r="17" spans="1:14" x14ac:dyDescent="0.3">
      <c r="A17" s="2" t="s">
        <v>785</v>
      </c>
      <c r="B17" t="s">
        <v>778</v>
      </c>
      <c r="C17">
        <v>3</v>
      </c>
      <c r="D17" t="s">
        <v>3</v>
      </c>
      <c r="E17">
        <v>5</v>
      </c>
      <c r="F17" t="s">
        <v>23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2</v>
      </c>
      <c r="M17">
        <v>1200000</v>
      </c>
      <c r="N17">
        <v>20</v>
      </c>
    </row>
    <row r="18" spans="1:14" x14ac:dyDescent="0.3">
      <c r="A18" s="2" t="s">
        <v>786</v>
      </c>
      <c r="B18" t="s">
        <v>787</v>
      </c>
      <c r="C18">
        <v>4</v>
      </c>
      <c r="D18" t="s">
        <v>3</v>
      </c>
      <c r="E18">
        <v>0</v>
      </c>
      <c r="F18" t="s">
        <v>15</v>
      </c>
      <c r="G18">
        <v>93</v>
      </c>
      <c r="H18">
        <v>81</v>
      </c>
      <c r="I18">
        <v>43</v>
      </c>
      <c r="J18">
        <v>99</v>
      </c>
      <c r="K18">
        <v>58</v>
      </c>
      <c r="L18">
        <v>1</v>
      </c>
      <c r="M18">
        <v>1200000</v>
      </c>
      <c r="N18">
        <v>19</v>
      </c>
    </row>
    <row r="19" spans="1:14" x14ac:dyDescent="0.3">
      <c r="A19" s="2" t="s">
        <v>786</v>
      </c>
      <c r="B19" t="s">
        <v>788</v>
      </c>
      <c r="C19">
        <v>2</v>
      </c>
      <c r="D19" t="s">
        <v>3</v>
      </c>
      <c r="E19">
        <v>9</v>
      </c>
      <c r="F19" t="s">
        <v>18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1</v>
      </c>
      <c r="M19">
        <v>1200000</v>
      </c>
      <c r="N19">
        <v>19</v>
      </c>
    </row>
    <row r="20" spans="1:14" x14ac:dyDescent="0.3">
      <c r="A20" s="2" t="s">
        <v>786</v>
      </c>
      <c r="B20" t="s">
        <v>789</v>
      </c>
      <c r="C20">
        <v>1</v>
      </c>
      <c r="D20" t="s">
        <v>3</v>
      </c>
      <c r="E20">
        <v>20</v>
      </c>
      <c r="F20" t="s">
        <v>30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2</v>
      </c>
      <c r="M20">
        <v>1200000</v>
      </c>
      <c r="N20">
        <v>18</v>
      </c>
    </row>
    <row r="21" spans="1:14" x14ac:dyDescent="0.3">
      <c r="A21" s="2" t="s">
        <v>786</v>
      </c>
      <c r="B21" t="s">
        <v>790</v>
      </c>
      <c r="C21">
        <v>1</v>
      </c>
      <c r="D21" t="s">
        <v>3</v>
      </c>
      <c r="E21">
        <v>21</v>
      </c>
      <c r="F21" t="s">
        <v>7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1200000</v>
      </c>
      <c r="N21">
        <v>18</v>
      </c>
    </row>
    <row r="22" spans="1:14" x14ac:dyDescent="0.3">
      <c r="A22" s="2" t="s">
        <v>791</v>
      </c>
      <c r="B22" t="s">
        <v>792</v>
      </c>
      <c r="C22">
        <v>4</v>
      </c>
      <c r="D22" t="s">
        <v>3</v>
      </c>
      <c r="E22">
        <v>66</v>
      </c>
      <c r="F22" t="s">
        <v>20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1200000</v>
      </c>
      <c r="N22">
        <v>19</v>
      </c>
    </row>
    <row r="23" spans="1:14" x14ac:dyDescent="0.3">
      <c r="A23" s="2" t="s">
        <v>791</v>
      </c>
      <c r="B23" t="s">
        <v>793</v>
      </c>
      <c r="C23">
        <v>2</v>
      </c>
      <c r="D23" t="s">
        <v>3</v>
      </c>
      <c r="E23">
        <v>22</v>
      </c>
      <c r="F23" t="s">
        <v>13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1</v>
      </c>
      <c r="M23">
        <v>1200000</v>
      </c>
      <c r="N23">
        <v>22</v>
      </c>
    </row>
    <row r="24" spans="1:14" x14ac:dyDescent="0.3">
      <c r="A24" s="2" t="s">
        <v>794</v>
      </c>
      <c r="B24" t="s">
        <v>795</v>
      </c>
      <c r="C24">
        <v>1</v>
      </c>
      <c r="D24" t="s">
        <v>3</v>
      </c>
      <c r="E24">
        <v>24</v>
      </c>
      <c r="F24" t="s">
        <v>30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1</v>
      </c>
      <c r="M24">
        <v>1200000</v>
      </c>
      <c r="N24">
        <v>21</v>
      </c>
    </row>
    <row r="25" spans="1:14" x14ac:dyDescent="0.3">
      <c r="A25" s="2" t="s">
        <v>796</v>
      </c>
      <c r="B25" t="s">
        <v>797</v>
      </c>
      <c r="C25">
        <v>4</v>
      </c>
      <c r="D25" t="s">
        <v>3</v>
      </c>
      <c r="E25">
        <v>31</v>
      </c>
      <c r="F25" t="s">
        <v>11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1200000</v>
      </c>
      <c r="N25">
        <v>18</v>
      </c>
    </row>
    <row r="26" spans="1:14" x14ac:dyDescent="0.3">
      <c r="A26" s="2" t="s">
        <v>798</v>
      </c>
      <c r="B26" t="s">
        <v>799</v>
      </c>
      <c r="C26">
        <v>4</v>
      </c>
      <c r="D26" t="s">
        <v>3</v>
      </c>
      <c r="E26">
        <v>41</v>
      </c>
      <c r="F26" t="s">
        <v>15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1</v>
      </c>
      <c r="M26">
        <v>1200000</v>
      </c>
      <c r="N26">
        <v>18</v>
      </c>
    </row>
    <row r="27" spans="1:14" x14ac:dyDescent="0.3">
      <c r="A27" s="2" t="s">
        <v>800</v>
      </c>
      <c r="B27" t="s">
        <v>801</v>
      </c>
      <c r="C27">
        <v>3</v>
      </c>
      <c r="D27" t="s">
        <v>3</v>
      </c>
      <c r="E27">
        <v>23</v>
      </c>
      <c r="F27" t="s">
        <v>15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2</v>
      </c>
      <c r="M27">
        <v>1200000</v>
      </c>
      <c r="N27">
        <v>20</v>
      </c>
    </row>
    <row r="28" spans="1:14" x14ac:dyDescent="0.3">
      <c r="A28" s="2" t="s">
        <v>800</v>
      </c>
      <c r="B28" t="s">
        <v>802</v>
      </c>
      <c r="C28">
        <v>3</v>
      </c>
      <c r="D28" t="s">
        <v>3</v>
      </c>
      <c r="E28">
        <v>43</v>
      </c>
      <c r="F28" t="s">
        <v>13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2</v>
      </c>
      <c r="M28">
        <v>1200000</v>
      </c>
      <c r="N28">
        <v>18</v>
      </c>
    </row>
    <row r="29" spans="1:14" x14ac:dyDescent="0.3">
      <c r="A29" s="2" t="s">
        <v>803</v>
      </c>
      <c r="B29" t="s">
        <v>804</v>
      </c>
      <c r="C29">
        <v>1</v>
      </c>
      <c r="D29" t="s">
        <v>3</v>
      </c>
      <c r="E29">
        <v>9</v>
      </c>
      <c r="F29" t="s">
        <v>40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1200000</v>
      </c>
      <c r="N29">
        <v>18</v>
      </c>
    </row>
    <row r="30" spans="1:14" x14ac:dyDescent="0.3">
      <c r="A30" s="2" t="s">
        <v>805</v>
      </c>
      <c r="B30" t="s">
        <v>806</v>
      </c>
      <c r="C30">
        <v>4</v>
      </c>
      <c r="D30" t="s">
        <v>3</v>
      </c>
      <c r="E30">
        <v>46</v>
      </c>
      <c r="F30" t="s">
        <v>11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1200000</v>
      </c>
      <c r="N30">
        <v>19</v>
      </c>
    </row>
    <row r="31" spans="1:14" x14ac:dyDescent="0.3">
      <c r="A31" s="2" t="s">
        <v>807</v>
      </c>
      <c r="B31" t="s">
        <v>808</v>
      </c>
      <c r="C31">
        <v>1</v>
      </c>
      <c r="D31" t="s">
        <v>3</v>
      </c>
      <c r="E31">
        <v>1</v>
      </c>
      <c r="F31" t="s">
        <v>40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2</v>
      </c>
      <c r="M31">
        <v>1200000</v>
      </c>
      <c r="N31">
        <v>20</v>
      </c>
    </row>
    <row r="32" spans="1:14" x14ac:dyDescent="0.3">
      <c r="A32" s="2" t="s">
        <v>809</v>
      </c>
      <c r="B32" t="s">
        <v>810</v>
      </c>
      <c r="C32">
        <v>1</v>
      </c>
      <c r="D32" t="s">
        <v>3</v>
      </c>
      <c r="E32">
        <v>11</v>
      </c>
      <c r="F32" t="s">
        <v>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1200000</v>
      </c>
      <c r="N32">
        <v>21</v>
      </c>
    </row>
    <row r="33" spans="1:14" x14ac:dyDescent="0.3">
      <c r="A33" s="2" t="s">
        <v>811</v>
      </c>
      <c r="B33" t="s">
        <v>812</v>
      </c>
      <c r="C33">
        <v>4</v>
      </c>
      <c r="D33" t="s">
        <v>3</v>
      </c>
      <c r="E33">
        <v>13</v>
      </c>
      <c r="F33" t="s">
        <v>11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1</v>
      </c>
      <c r="M33">
        <v>1200000</v>
      </c>
      <c r="N33">
        <v>19</v>
      </c>
    </row>
    <row r="34" spans="1:14" x14ac:dyDescent="0.3">
      <c r="A34" s="2" t="s">
        <v>813</v>
      </c>
      <c r="B34" t="s">
        <v>814</v>
      </c>
      <c r="C34">
        <v>2</v>
      </c>
      <c r="D34" t="s">
        <v>3</v>
      </c>
      <c r="E34">
        <v>26</v>
      </c>
      <c r="F34" t="s">
        <v>13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2</v>
      </c>
      <c r="M34">
        <v>1200000</v>
      </c>
      <c r="N34">
        <v>20</v>
      </c>
    </row>
    <row r="35" spans="1:14" x14ac:dyDescent="0.3">
      <c r="A35" s="2" t="s">
        <v>813</v>
      </c>
      <c r="B35" t="s">
        <v>815</v>
      </c>
      <c r="C35">
        <v>2</v>
      </c>
      <c r="D35" t="s">
        <v>3</v>
      </c>
      <c r="E35">
        <v>25</v>
      </c>
      <c r="F35" t="s">
        <v>11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1</v>
      </c>
      <c r="M35">
        <v>1200000</v>
      </c>
      <c r="N35">
        <v>19</v>
      </c>
    </row>
    <row r="36" spans="1:14" x14ac:dyDescent="0.3">
      <c r="A36" s="2" t="s">
        <v>816</v>
      </c>
      <c r="B36" t="s">
        <v>817</v>
      </c>
      <c r="C36">
        <v>4</v>
      </c>
      <c r="D36" t="s">
        <v>3</v>
      </c>
      <c r="E36">
        <v>8</v>
      </c>
      <c r="F36" t="s">
        <v>23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1</v>
      </c>
      <c r="M36">
        <v>1200000</v>
      </c>
      <c r="N36">
        <v>22</v>
      </c>
    </row>
    <row r="37" spans="1:14" x14ac:dyDescent="0.3">
      <c r="A37" s="2" t="s">
        <v>818</v>
      </c>
      <c r="B37" t="s">
        <v>819</v>
      </c>
      <c r="C37">
        <v>3</v>
      </c>
      <c r="D37" t="s">
        <v>3</v>
      </c>
      <c r="E37">
        <v>23</v>
      </c>
      <c r="F37" t="s">
        <v>11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1</v>
      </c>
      <c r="M37">
        <v>1200000</v>
      </c>
      <c r="N37">
        <v>21</v>
      </c>
    </row>
    <row r="38" spans="1:14" x14ac:dyDescent="0.3">
      <c r="A38" s="2" t="s">
        <v>820</v>
      </c>
      <c r="B38" t="s">
        <v>821</v>
      </c>
      <c r="C38">
        <v>4</v>
      </c>
      <c r="D38" t="s">
        <v>3</v>
      </c>
      <c r="E38">
        <v>51</v>
      </c>
      <c r="F38" t="s">
        <v>125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2</v>
      </c>
      <c r="M38">
        <v>1200000</v>
      </c>
      <c r="N38">
        <v>22</v>
      </c>
    </row>
    <row r="39" spans="1:14" x14ac:dyDescent="0.3">
      <c r="A39" s="2" t="s">
        <v>822</v>
      </c>
      <c r="B39" t="s">
        <v>823</v>
      </c>
      <c r="C39">
        <v>3</v>
      </c>
      <c r="D39" t="s">
        <v>3</v>
      </c>
      <c r="E39">
        <v>5</v>
      </c>
      <c r="F39" t="s">
        <v>15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1200000</v>
      </c>
      <c r="N39">
        <v>22</v>
      </c>
    </row>
    <row r="40" spans="1:14" x14ac:dyDescent="0.3">
      <c r="A40" s="2" t="s">
        <v>824</v>
      </c>
      <c r="B40" t="s">
        <v>825</v>
      </c>
      <c r="C40">
        <v>2</v>
      </c>
      <c r="D40" t="s">
        <v>3</v>
      </c>
      <c r="E40">
        <v>8</v>
      </c>
      <c r="F40" t="s">
        <v>18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1200000</v>
      </c>
      <c r="N40">
        <v>19</v>
      </c>
    </row>
    <row r="41" spans="1:14" x14ac:dyDescent="0.3">
      <c r="A41" s="2" t="s">
        <v>826</v>
      </c>
      <c r="B41" t="s">
        <v>825</v>
      </c>
      <c r="C41">
        <v>2</v>
      </c>
      <c r="D41" t="s">
        <v>3</v>
      </c>
      <c r="E41">
        <v>44</v>
      </c>
      <c r="F41" t="s">
        <v>13</v>
      </c>
      <c r="G41">
        <v>92</v>
      </c>
      <c r="H41">
        <v>74</v>
      </c>
      <c r="I41">
        <v>92</v>
      </c>
      <c r="J41">
        <v>58</v>
      </c>
      <c r="K41">
        <v>80</v>
      </c>
      <c r="L41">
        <v>2</v>
      </c>
      <c r="M41">
        <v>1200000</v>
      </c>
      <c r="N41">
        <v>20</v>
      </c>
    </row>
    <row r="42" spans="1:14" x14ac:dyDescent="0.3">
      <c r="A42" s="2" t="s">
        <v>827</v>
      </c>
      <c r="B42" t="s">
        <v>828</v>
      </c>
      <c r="C42">
        <v>2</v>
      </c>
      <c r="D42" t="s">
        <v>3</v>
      </c>
      <c r="E42">
        <v>50</v>
      </c>
      <c r="F42" t="s">
        <v>18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1200000</v>
      </c>
      <c r="N42">
        <v>18</v>
      </c>
    </row>
    <row r="43" spans="1:14" x14ac:dyDescent="0.3">
      <c r="A43" s="2" t="s">
        <v>829</v>
      </c>
      <c r="B43" t="s">
        <v>830</v>
      </c>
      <c r="C43">
        <v>1</v>
      </c>
      <c r="D43" t="s">
        <v>3</v>
      </c>
      <c r="E43">
        <v>9</v>
      </c>
      <c r="F43" t="s">
        <v>40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1200000</v>
      </c>
      <c r="N43">
        <v>20</v>
      </c>
    </row>
    <row r="44" spans="1:14" x14ac:dyDescent="0.3">
      <c r="A44" s="2" t="s">
        <v>810</v>
      </c>
      <c r="B44" t="s">
        <v>831</v>
      </c>
      <c r="C44">
        <v>1</v>
      </c>
      <c r="D44" t="s">
        <v>3</v>
      </c>
      <c r="E44">
        <v>3</v>
      </c>
      <c r="F44" t="s">
        <v>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1</v>
      </c>
      <c r="M44">
        <v>1200000</v>
      </c>
      <c r="N44">
        <v>18</v>
      </c>
    </row>
    <row r="45" spans="1:14" x14ac:dyDescent="0.3">
      <c r="A45" s="2" t="s">
        <v>832</v>
      </c>
      <c r="B45" t="s">
        <v>833</v>
      </c>
      <c r="C45">
        <v>0</v>
      </c>
      <c r="D45" t="s">
        <v>3</v>
      </c>
      <c r="E45">
        <v>6</v>
      </c>
      <c r="F45" t="s">
        <v>4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2</v>
      </c>
      <c r="M45">
        <v>1200000</v>
      </c>
      <c r="N45">
        <v>21</v>
      </c>
    </row>
    <row r="46" spans="1:14" x14ac:dyDescent="0.3">
      <c r="A46" s="2" t="s">
        <v>832</v>
      </c>
      <c r="B46" t="s">
        <v>789</v>
      </c>
      <c r="C46">
        <v>2</v>
      </c>
      <c r="D46" t="s">
        <v>3</v>
      </c>
      <c r="E46">
        <v>14</v>
      </c>
      <c r="F46" t="s">
        <v>23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1200000</v>
      </c>
      <c r="N46">
        <v>18</v>
      </c>
    </row>
    <row r="47" spans="1:14" x14ac:dyDescent="0.3">
      <c r="A47" s="2" t="s">
        <v>832</v>
      </c>
      <c r="B47" t="s">
        <v>834</v>
      </c>
      <c r="C47">
        <v>0</v>
      </c>
      <c r="D47" t="s">
        <v>3</v>
      </c>
      <c r="E47">
        <v>2</v>
      </c>
      <c r="F47" t="s">
        <v>30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1</v>
      </c>
      <c r="M47">
        <v>1200000</v>
      </c>
      <c r="N47">
        <v>18</v>
      </c>
    </row>
    <row r="48" spans="1:14" x14ac:dyDescent="0.3">
      <c r="A48" s="2" t="s">
        <v>832</v>
      </c>
      <c r="B48" t="s">
        <v>835</v>
      </c>
      <c r="C48">
        <v>1</v>
      </c>
      <c r="D48" t="s">
        <v>3</v>
      </c>
      <c r="E48">
        <v>44</v>
      </c>
      <c r="F48" t="s">
        <v>9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2</v>
      </c>
      <c r="M48">
        <v>1200000</v>
      </c>
      <c r="N48">
        <v>18</v>
      </c>
    </row>
    <row r="49" spans="1:14" x14ac:dyDescent="0.3">
      <c r="A49" s="2" t="s">
        <v>836</v>
      </c>
      <c r="B49" t="s">
        <v>837</v>
      </c>
      <c r="C49">
        <v>4</v>
      </c>
      <c r="D49" t="s">
        <v>3</v>
      </c>
      <c r="E49">
        <v>11</v>
      </c>
      <c r="F49" t="s">
        <v>20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1200000</v>
      </c>
      <c r="N49">
        <v>20</v>
      </c>
    </row>
    <row r="50" spans="1:14" x14ac:dyDescent="0.3">
      <c r="A50" s="2" t="s">
        <v>838</v>
      </c>
      <c r="B50" t="s">
        <v>839</v>
      </c>
      <c r="C50">
        <v>1</v>
      </c>
      <c r="D50" t="s">
        <v>3</v>
      </c>
      <c r="E50">
        <v>6</v>
      </c>
      <c r="F50" t="s">
        <v>9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2</v>
      </c>
      <c r="M50">
        <v>1200000</v>
      </c>
      <c r="N50">
        <v>19</v>
      </c>
    </row>
    <row r="51" spans="1:14" x14ac:dyDescent="0.3">
      <c r="A51" s="2" t="s">
        <v>840</v>
      </c>
      <c r="B51" t="s">
        <v>841</v>
      </c>
      <c r="C51">
        <v>2</v>
      </c>
      <c r="D51" t="s">
        <v>3</v>
      </c>
      <c r="E51">
        <v>20</v>
      </c>
      <c r="F51" t="s">
        <v>23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1200000</v>
      </c>
      <c r="N51">
        <v>22</v>
      </c>
    </row>
    <row r="52" spans="1:14" x14ac:dyDescent="0.3">
      <c r="A52" s="2" t="s">
        <v>842</v>
      </c>
      <c r="B52" t="s">
        <v>843</v>
      </c>
      <c r="C52">
        <v>1</v>
      </c>
      <c r="D52" t="s">
        <v>3</v>
      </c>
      <c r="E52">
        <v>11</v>
      </c>
      <c r="F52" t="s">
        <v>30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1200000</v>
      </c>
      <c r="N52">
        <v>20</v>
      </c>
    </row>
    <row r="53" spans="1:14" x14ac:dyDescent="0.3">
      <c r="A53" s="2" t="s">
        <v>844</v>
      </c>
      <c r="B53" t="s">
        <v>845</v>
      </c>
      <c r="C53">
        <v>1</v>
      </c>
      <c r="D53" t="s">
        <v>3</v>
      </c>
      <c r="E53">
        <v>24</v>
      </c>
      <c r="F53" t="s">
        <v>40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1200000</v>
      </c>
      <c r="N53">
        <v>21</v>
      </c>
    </row>
    <row r="54" spans="1:14" x14ac:dyDescent="0.3">
      <c r="A54" s="2" t="s">
        <v>846</v>
      </c>
      <c r="B54" t="s">
        <v>847</v>
      </c>
      <c r="C54">
        <v>1</v>
      </c>
      <c r="D54" t="s">
        <v>3</v>
      </c>
      <c r="E54">
        <v>3</v>
      </c>
      <c r="F54" t="s">
        <v>30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1200000</v>
      </c>
      <c r="N54">
        <v>19</v>
      </c>
    </row>
    <row r="55" spans="1:14" x14ac:dyDescent="0.3">
      <c r="A55" s="2" t="s">
        <v>846</v>
      </c>
      <c r="B55" t="s">
        <v>848</v>
      </c>
      <c r="C55">
        <v>2</v>
      </c>
      <c r="D55" t="s">
        <v>3</v>
      </c>
      <c r="E55">
        <v>0</v>
      </c>
      <c r="F55" t="s">
        <v>18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1</v>
      </c>
      <c r="M55">
        <v>1200000</v>
      </c>
      <c r="N55">
        <v>18</v>
      </c>
    </row>
    <row r="56" spans="1:14" x14ac:dyDescent="0.3">
      <c r="A56" s="2" t="s">
        <v>846</v>
      </c>
      <c r="B56" t="s">
        <v>766</v>
      </c>
      <c r="C56">
        <v>1</v>
      </c>
      <c r="D56" t="s">
        <v>3</v>
      </c>
      <c r="E56">
        <v>9</v>
      </c>
      <c r="F56" t="s">
        <v>9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1200000</v>
      </c>
      <c r="N56">
        <v>21</v>
      </c>
    </row>
    <row r="57" spans="1:14" x14ac:dyDescent="0.3">
      <c r="A57" s="2" t="s">
        <v>849</v>
      </c>
      <c r="B57" t="s">
        <v>850</v>
      </c>
      <c r="C57">
        <v>3</v>
      </c>
      <c r="D57" t="s">
        <v>3</v>
      </c>
      <c r="E57">
        <v>50</v>
      </c>
      <c r="F57" t="s">
        <v>13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2</v>
      </c>
      <c r="M57">
        <v>1200000</v>
      </c>
      <c r="N57">
        <v>19</v>
      </c>
    </row>
    <row r="58" spans="1:14" x14ac:dyDescent="0.3">
      <c r="A58" s="2" t="s">
        <v>851</v>
      </c>
      <c r="B58" t="s">
        <v>852</v>
      </c>
      <c r="C58">
        <v>2</v>
      </c>
      <c r="D58" t="s">
        <v>3</v>
      </c>
      <c r="E58">
        <v>13</v>
      </c>
      <c r="F58" t="s">
        <v>13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1200000</v>
      </c>
      <c r="N58">
        <v>21</v>
      </c>
    </row>
    <row r="59" spans="1:14" x14ac:dyDescent="0.3">
      <c r="A59" s="2" t="s">
        <v>853</v>
      </c>
      <c r="B59" t="s">
        <v>854</v>
      </c>
      <c r="C59">
        <v>1</v>
      </c>
      <c r="D59" t="s">
        <v>3</v>
      </c>
      <c r="E59">
        <v>22</v>
      </c>
      <c r="F59" t="s">
        <v>7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1</v>
      </c>
      <c r="M59">
        <v>1200000</v>
      </c>
      <c r="N59">
        <v>18</v>
      </c>
    </row>
    <row r="60" spans="1:14" x14ac:dyDescent="0.3">
      <c r="A60" s="2" t="s">
        <v>855</v>
      </c>
      <c r="B60" t="s">
        <v>856</v>
      </c>
      <c r="C60">
        <v>1</v>
      </c>
      <c r="D60" t="s">
        <v>3</v>
      </c>
      <c r="E60">
        <v>6</v>
      </c>
      <c r="F60" t="s">
        <v>13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1</v>
      </c>
      <c r="M60">
        <v>1200000</v>
      </c>
      <c r="N60">
        <v>19</v>
      </c>
    </row>
    <row r="61" spans="1:14" x14ac:dyDescent="0.3">
      <c r="A61" s="2" t="s">
        <v>857</v>
      </c>
      <c r="B61" t="s">
        <v>858</v>
      </c>
      <c r="C61">
        <v>1</v>
      </c>
      <c r="D61" t="s">
        <v>3</v>
      </c>
      <c r="E61">
        <v>15</v>
      </c>
      <c r="F61" t="s">
        <v>7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1</v>
      </c>
      <c r="M61">
        <v>1200000</v>
      </c>
      <c r="N61">
        <v>18</v>
      </c>
    </row>
    <row r="62" spans="1:14" x14ac:dyDescent="0.3">
      <c r="A62" s="2" t="s">
        <v>857</v>
      </c>
      <c r="B62" t="s">
        <v>859</v>
      </c>
      <c r="C62">
        <v>2</v>
      </c>
      <c r="D62" t="s">
        <v>3</v>
      </c>
      <c r="E62">
        <v>25</v>
      </c>
      <c r="F62" t="s">
        <v>11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1</v>
      </c>
      <c r="M62">
        <v>1200000</v>
      </c>
      <c r="N62">
        <v>22</v>
      </c>
    </row>
    <row r="63" spans="1:14" x14ac:dyDescent="0.3">
      <c r="A63" s="2" t="s">
        <v>860</v>
      </c>
      <c r="B63" t="s">
        <v>861</v>
      </c>
      <c r="C63">
        <v>3</v>
      </c>
      <c r="D63" t="s">
        <v>3</v>
      </c>
      <c r="E63">
        <v>9</v>
      </c>
      <c r="F63" t="s">
        <v>15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1200000</v>
      </c>
      <c r="N63">
        <v>22</v>
      </c>
    </row>
    <row r="64" spans="1:14" x14ac:dyDescent="0.3">
      <c r="A64" s="2" t="s">
        <v>862</v>
      </c>
      <c r="B64" t="s">
        <v>863</v>
      </c>
      <c r="C64">
        <v>0</v>
      </c>
      <c r="D64" t="s">
        <v>3</v>
      </c>
      <c r="E64">
        <v>9</v>
      </c>
      <c r="F64" t="s">
        <v>4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2</v>
      </c>
      <c r="M64">
        <v>1200000</v>
      </c>
      <c r="N64">
        <v>21</v>
      </c>
    </row>
    <row r="65" spans="1:14" x14ac:dyDescent="0.3">
      <c r="A65" s="2" t="s">
        <v>864</v>
      </c>
      <c r="B65" t="s">
        <v>865</v>
      </c>
      <c r="C65">
        <v>4</v>
      </c>
      <c r="D65" t="s">
        <v>3</v>
      </c>
      <c r="E65">
        <v>13</v>
      </c>
      <c r="F65" t="s">
        <v>23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1200000</v>
      </c>
      <c r="N65">
        <v>19</v>
      </c>
    </row>
    <row r="66" spans="1:14" x14ac:dyDescent="0.3">
      <c r="A66" s="2" t="s">
        <v>866</v>
      </c>
      <c r="B66" t="s">
        <v>867</v>
      </c>
      <c r="C66">
        <v>3</v>
      </c>
      <c r="D66" t="s">
        <v>3</v>
      </c>
      <c r="E66">
        <v>7</v>
      </c>
      <c r="F66" t="s">
        <v>11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2</v>
      </c>
      <c r="M66">
        <v>1200000</v>
      </c>
      <c r="N66">
        <v>22</v>
      </c>
    </row>
    <row r="67" spans="1:14" x14ac:dyDescent="0.3">
      <c r="A67" s="2" t="s">
        <v>868</v>
      </c>
      <c r="B67" t="s">
        <v>869</v>
      </c>
      <c r="C67">
        <v>3</v>
      </c>
      <c r="D67" t="s">
        <v>3</v>
      </c>
      <c r="E67">
        <v>25</v>
      </c>
      <c r="F67" t="s">
        <v>11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1</v>
      </c>
      <c r="M67">
        <v>1200000</v>
      </c>
      <c r="N67">
        <v>20</v>
      </c>
    </row>
    <row r="68" spans="1:14" x14ac:dyDescent="0.3">
      <c r="A68" s="2" t="s">
        <v>868</v>
      </c>
      <c r="B68" t="s">
        <v>870</v>
      </c>
      <c r="C68">
        <v>0</v>
      </c>
      <c r="D68" t="s">
        <v>3</v>
      </c>
      <c r="E68">
        <v>33</v>
      </c>
      <c r="F68" t="s">
        <v>118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1200000</v>
      </c>
      <c r="N68">
        <v>21</v>
      </c>
    </row>
    <row r="69" spans="1:14" x14ac:dyDescent="0.3">
      <c r="A69" s="2" t="s">
        <v>868</v>
      </c>
      <c r="B69" t="s">
        <v>871</v>
      </c>
      <c r="C69">
        <v>0</v>
      </c>
      <c r="D69" t="s">
        <v>3</v>
      </c>
      <c r="E69">
        <v>3</v>
      </c>
      <c r="F69" t="s">
        <v>118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1</v>
      </c>
      <c r="M69">
        <v>1200000</v>
      </c>
      <c r="N69">
        <v>19</v>
      </c>
    </row>
    <row r="70" spans="1:14" x14ac:dyDescent="0.3">
      <c r="A70" s="2" t="s">
        <v>872</v>
      </c>
      <c r="B70" t="s">
        <v>873</v>
      </c>
      <c r="C70">
        <v>3</v>
      </c>
      <c r="D70" t="s">
        <v>3</v>
      </c>
      <c r="E70">
        <v>35</v>
      </c>
      <c r="F70" t="s">
        <v>11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1200000</v>
      </c>
      <c r="N70">
        <v>21</v>
      </c>
    </row>
    <row r="71" spans="1:14" x14ac:dyDescent="0.3">
      <c r="A71" s="2" t="s">
        <v>874</v>
      </c>
      <c r="B71" t="s">
        <v>875</v>
      </c>
      <c r="C71">
        <v>4</v>
      </c>
      <c r="D71" t="s">
        <v>3</v>
      </c>
      <c r="E71">
        <v>15</v>
      </c>
      <c r="F71" t="s">
        <v>11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2</v>
      </c>
      <c r="M71">
        <v>1200000</v>
      </c>
      <c r="N71">
        <v>21</v>
      </c>
    </row>
    <row r="72" spans="1:14" x14ac:dyDescent="0.3">
      <c r="A72" s="2" t="s">
        <v>876</v>
      </c>
      <c r="B72" t="s">
        <v>877</v>
      </c>
      <c r="C72">
        <v>0</v>
      </c>
      <c r="D72" t="s">
        <v>3</v>
      </c>
      <c r="E72">
        <v>22</v>
      </c>
      <c r="F72" t="s">
        <v>40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2</v>
      </c>
      <c r="M72">
        <v>1200000</v>
      </c>
      <c r="N72">
        <v>18</v>
      </c>
    </row>
    <row r="73" spans="1:14" x14ac:dyDescent="0.3">
      <c r="A73" s="2" t="s">
        <v>876</v>
      </c>
      <c r="B73" t="s">
        <v>878</v>
      </c>
      <c r="C73">
        <v>4</v>
      </c>
      <c r="D73" t="s">
        <v>3</v>
      </c>
      <c r="E73">
        <v>40</v>
      </c>
      <c r="F73" t="s">
        <v>20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2</v>
      </c>
      <c r="M73">
        <v>1200000</v>
      </c>
      <c r="N73">
        <v>20</v>
      </c>
    </row>
    <row r="74" spans="1:14" x14ac:dyDescent="0.3">
      <c r="A74" s="2" t="s">
        <v>879</v>
      </c>
      <c r="B74" t="s">
        <v>880</v>
      </c>
      <c r="C74">
        <v>0</v>
      </c>
      <c r="D74" t="s">
        <v>3</v>
      </c>
      <c r="E74">
        <v>2</v>
      </c>
      <c r="F74" t="s">
        <v>4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1</v>
      </c>
      <c r="M74">
        <v>1200000</v>
      </c>
      <c r="N74">
        <v>21</v>
      </c>
    </row>
    <row r="75" spans="1:14" x14ac:dyDescent="0.3">
      <c r="A75" s="2" t="s">
        <v>881</v>
      </c>
      <c r="B75" t="s">
        <v>882</v>
      </c>
      <c r="C75">
        <v>2</v>
      </c>
      <c r="D75" t="s">
        <v>3</v>
      </c>
      <c r="E75">
        <v>0</v>
      </c>
      <c r="F75" t="s">
        <v>23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2</v>
      </c>
      <c r="M75">
        <v>1200000</v>
      </c>
      <c r="N75">
        <v>20</v>
      </c>
    </row>
    <row r="76" spans="1:14" x14ac:dyDescent="0.3">
      <c r="A76" s="2" t="s">
        <v>883</v>
      </c>
      <c r="B76" t="s">
        <v>884</v>
      </c>
      <c r="C76">
        <v>0</v>
      </c>
      <c r="D76" t="s">
        <v>3</v>
      </c>
      <c r="E76">
        <v>6</v>
      </c>
      <c r="F76" t="s">
        <v>30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2</v>
      </c>
      <c r="M76">
        <v>1200000</v>
      </c>
      <c r="N76">
        <v>20</v>
      </c>
    </row>
    <row r="77" spans="1:14" x14ac:dyDescent="0.3">
      <c r="A77" s="2" t="s">
        <v>885</v>
      </c>
      <c r="B77" t="s">
        <v>886</v>
      </c>
      <c r="C77">
        <v>1</v>
      </c>
      <c r="D77" t="s">
        <v>3</v>
      </c>
      <c r="E77">
        <v>5</v>
      </c>
      <c r="F77" t="s">
        <v>9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1</v>
      </c>
      <c r="M77">
        <v>1200000</v>
      </c>
      <c r="N77">
        <v>19</v>
      </c>
    </row>
    <row r="78" spans="1:14" x14ac:dyDescent="0.3">
      <c r="A78" s="2" t="s">
        <v>887</v>
      </c>
      <c r="B78" t="s">
        <v>888</v>
      </c>
      <c r="C78">
        <v>4</v>
      </c>
      <c r="D78" t="s">
        <v>3</v>
      </c>
      <c r="E78">
        <v>6</v>
      </c>
      <c r="F78" t="s">
        <v>23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1</v>
      </c>
      <c r="M78">
        <v>1200000</v>
      </c>
      <c r="N78">
        <v>19</v>
      </c>
    </row>
    <row r="79" spans="1:14" x14ac:dyDescent="0.3">
      <c r="A79" s="2" t="s">
        <v>889</v>
      </c>
      <c r="B79" t="s">
        <v>890</v>
      </c>
      <c r="C79">
        <v>0</v>
      </c>
      <c r="D79" t="s">
        <v>3</v>
      </c>
      <c r="E79">
        <v>14</v>
      </c>
      <c r="F79" t="s">
        <v>118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1</v>
      </c>
      <c r="M79">
        <v>1200000</v>
      </c>
      <c r="N79">
        <v>18</v>
      </c>
    </row>
    <row r="80" spans="1:14" x14ac:dyDescent="0.3">
      <c r="A80" s="2" t="s">
        <v>889</v>
      </c>
      <c r="B80" t="s">
        <v>891</v>
      </c>
      <c r="C80">
        <v>3</v>
      </c>
      <c r="D80" t="s">
        <v>3</v>
      </c>
      <c r="E80">
        <v>5</v>
      </c>
      <c r="F80" t="s">
        <v>11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1</v>
      </c>
      <c r="M80">
        <v>1200000</v>
      </c>
      <c r="N80">
        <v>22</v>
      </c>
    </row>
    <row r="81" spans="1:14" x14ac:dyDescent="0.3">
      <c r="A81" s="2" t="s">
        <v>892</v>
      </c>
      <c r="B81" t="s">
        <v>893</v>
      </c>
      <c r="C81">
        <v>1</v>
      </c>
      <c r="D81" t="s">
        <v>3</v>
      </c>
      <c r="E81">
        <v>45</v>
      </c>
      <c r="F81" t="s">
        <v>40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1200000</v>
      </c>
      <c r="N81">
        <v>22</v>
      </c>
    </row>
    <row r="82" spans="1:14" x14ac:dyDescent="0.3">
      <c r="A82" s="2" t="s">
        <v>894</v>
      </c>
      <c r="B82" t="s">
        <v>895</v>
      </c>
      <c r="C82">
        <v>4</v>
      </c>
      <c r="D82" t="s">
        <v>3</v>
      </c>
      <c r="E82">
        <v>15</v>
      </c>
      <c r="F82" t="s">
        <v>20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1200000</v>
      </c>
      <c r="N82">
        <v>22</v>
      </c>
    </row>
    <row r="83" spans="1:14" x14ac:dyDescent="0.3">
      <c r="A83" s="2" t="s">
        <v>894</v>
      </c>
      <c r="B83" t="s">
        <v>896</v>
      </c>
      <c r="C83">
        <v>0</v>
      </c>
      <c r="D83" t="s">
        <v>3</v>
      </c>
      <c r="E83">
        <v>0</v>
      </c>
      <c r="F83" t="s">
        <v>30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2</v>
      </c>
      <c r="M83">
        <v>1200000</v>
      </c>
      <c r="N83">
        <v>18</v>
      </c>
    </row>
    <row r="84" spans="1:14" x14ac:dyDescent="0.3">
      <c r="A84" s="2" t="s">
        <v>897</v>
      </c>
      <c r="B84" t="s">
        <v>886</v>
      </c>
      <c r="C84">
        <v>1</v>
      </c>
      <c r="D84" t="s">
        <v>3</v>
      </c>
      <c r="E84">
        <v>8</v>
      </c>
      <c r="F84" t="s">
        <v>18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1200000</v>
      </c>
      <c r="N84">
        <v>21</v>
      </c>
    </row>
    <row r="85" spans="1:14" x14ac:dyDescent="0.3">
      <c r="A85" s="2" t="s">
        <v>898</v>
      </c>
      <c r="B85" t="s">
        <v>899</v>
      </c>
      <c r="C85">
        <v>1</v>
      </c>
      <c r="D85" t="s">
        <v>3</v>
      </c>
      <c r="E85">
        <v>21</v>
      </c>
      <c r="F85" t="s">
        <v>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1</v>
      </c>
      <c r="M85">
        <v>1200000</v>
      </c>
      <c r="N85">
        <v>22</v>
      </c>
    </row>
    <row r="86" spans="1:14" x14ac:dyDescent="0.3">
      <c r="A86" s="2" t="s">
        <v>900</v>
      </c>
      <c r="B86" t="s">
        <v>901</v>
      </c>
      <c r="C86">
        <v>0</v>
      </c>
      <c r="D86" t="s">
        <v>3</v>
      </c>
      <c r="E86">
        <v>1</v>
      </c>
      <c r="F86" t="s">
        <v>9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2</v>
      </c>
      <c r="M86">
        <v>1200000</v>
      </c>
      <c r="N86">
        <v>20</v>
      </c>
    </row>
    <row r="87" spans="1:14" x14ac:dyDescent="0.3">
      <c r="A87" s="2" t="s">
        <v>902</v>
      </c>
      <c r="B87" t="s">
        <v>903</v>
      </c>
      <c r="C87">
        <v>3</v>
      </c>
      <c r="D87" t="s">
        <v>3</v>
      </c>
      <c r="E87">
        <v>27</v>
      </c>
      <c r="F87" t="s">
        <v>23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2</v>
      </c>
      <c r="M87">
        <v>1200000</v>
      </c>
      <c r="N87">
        <v>19</v>
      </c>
    </row>
    <row r="88" spans="1:14" x14ac:dyDescent="0.3">
      <c r="A88" s="2" t="s">
        <v>904</v>
      </c>
      <c r="B88" t="s">
        <v>905</v>
      </c>
      <c r="C88">
        <v>2</v>
      </c>
      <c r="D88" t="s">
        <v>3</v>
      </c>
      <c r="E88">
        <v>8</v>
      </c>
      <c r="F88" t="s">
        <v>11</v>
      </c>
      <c r="G88">
        <v>93</v>
      </c>
      <c r="H88">
        <v>77</v>
      </c>
      <c r="I88">
        <v>94</v>
      </c>
      <c r="J88">
        <v>67</v>
      </c>
      <c r="K88">
        <v>89</v>
      </c>
      <c r="L88">
        <v>1</v>
      </c>
      <c r="M88">
        <v>1200000</v>
      </c>
      <c r="N88">
        <v>18</v>
      </c>
    </row>
    <row r="89" spans="1:14" x14ac:dyDescent="0.3">
      <c r="A89" s="2" t="s">
        <v>906</v>
      </c>
      <c r="B89" t="s">
        <v>907</v>
      </c>
      <c r="C89">
        <v>1</v>
      </c>
      <c r="D89" t="s">
        <v>3</v>
      </c>
      <c r="E89">
        <v>14</v>
      </c>
      <c r="F89" t="s">
        <v>18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2</v>
      </c>
      <c r="M89">
        <v>1200000</v>
      </c>
      <c r="N89">
        <v>19</v>
      </c>
    </row>
    <row r="90" spans="1:14" x14ac:dyDescent="0.3">
      <c r="A90" s="2" t="s">
        <v>908</v>
      </c>
      <c r="B90" t="s">
        <v>909</v>
      </c>
      <c r="C90">
        <v>2</v>
      </c>
      <c r="D90" t="s">
        <v>3</v>
      </c>
      <c r="E90">
        <v>33</v>
      </c>
      <c r="F90" t="s">
        <v>13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2</v>
      </c>
      <c r="M90">
        <v>1200000</v>
      </c>
      <c r="N90">
        <v>21</v>
      </c>
    </row>
    <row r="91" spans="1:14" x14ac:dyDescent="0.3">
      <c r="A91" s="2" t="s">
        <v>908</v>
      </c>
      <c r="B91" t="s">
        <v>910</v>
      </c>
      <c r="C91">
        <v>0</v>
      </c>
      <c r="D91" t="s">
        <v>3</v>
      </c>
      <c r="E91">
        <v>11</v>
      </c>
      <c r="F91" t="s">
        <v>18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2</v>
      </c>
      <c r="M91">
        <v>1200000</v>
      </c>
      <c r="N91">
        <v>20</v>
      </c>
    </row>
    <row r="92" spans="1:14" x14ac:dyDescent="0.3">
      <c r="A92" s="2" t="s">
        <v>911</v>
      </c>
      <c r="B92" t="s">
        <v>912</v>
      </c>
      <c r="C92">
        <v>2</v>
      </c>
      <c r="D92" t="s">
        <v>3</v>
      </c>
      <c r="E92">
        <v>25</v>
      </c>
      <c r="F92" t="s">
        <v>7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2</v>
      </c>
      <c r="M92">
        <v>1200000</v>
      </c>
      <c r="N92">
        <v>20</v>
      </c>
    </row>
    <row r="93" spans="1:14" x14ac:dyDescent="0.3">
      <c r="A93" s="2" t="s">
        <v>913</v>
      </c>
      <c r="B93" t="s">
        <v>914</v>
      </c>
      <c r="C93">
        <v>3</v>
      </c>
      <c r="D93" t="s">
        <v>3</v>
      </c>
      <c r="E93">
        <v>9</v>
      </c>
      <c r="F93" t="s">
        <v>11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1200000</v>
      </c>
      <c r="N93">
        <v>18</v>
      </c>
    </row>
    <row r="94" spans="1:14" x14ac:dyDescent="0.3">
      <c r="A94" s="2" t="s">
        <v>915</v>
      </c>
      <c r="B94" t="s">
        <v>916</v>
      </c>
      <c r="C94">
        <v>2</v>
      </c>
      <c r="D94" t="s">
        <v>3</v>
      </c>
      <c r="E94">
        <v>21</v>
      </c>
      <c r="F94" t="s">
        <v>13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2</v>
      </c>
      <c r="M94">
        <v>1200000</v>
      </c>
      <c r="N94">
        <v>22</v>
      </c>
    </row>
    <row r="95" spans="1:14" x14ac:dyDescent="0.3">
      <c r="A95" s="2" t="s">
        <v>917</v>
      </c>
      <c r="B95" t="s">
        <v>918</v>
      </c>
      <c r="C95">
        <v>0</v>
      </c>
      <c r="D95" t="s">
        <v>3</v>
      </c>
      <c r="E95">
        <v>2</v>
      </c>
      <c r="F95" t="s">
        <v>118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2</v>
      </c>
      <c r="M95">
        <v>1200000</v>
      </c>
      <c r="N95">
        <v>22</v>
      </c>
    </row>
    <row r="96" spans="1:14" x14ac:dyDescent="0.3">
      <c r="A96" s="2" t="s">
        <v>919</v>
      </c>
      <c r="B96" t="s">
        <v>920</v>
      </c>
      <c r="C96">
        <v>1</v>
      </c>
      <c r="D96" t="s">
        <v>3</v>
      </c>
      <c r="E96">
        <v>3</v>
      </c>
      <c r="F96" t="s">
        <v>30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2</v>
      </c>
      <c r="M96">
        <v>1200000</v>
      </c>
      <c r="N96">
        <v>19</v>
      </c>
    </row>
    <row r="97" spans="1:14" x14ac:dyDescent="0.3">
      <c r="A97" s="2" t="s">
        <v>921</v>
      </c>
      <c r="B97" t="s">
        <v>922</v>
      </c>
      <c r="C97">
        <v>1</v>
      </c>
      <c r="D97" t="s">
        <v>3</v>
      </c>
      <c r="E97">
        <v>1</v>
      </c>
      <c r="F97" t="s">
        <v>40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2</v>
      </c>
      <c r="M97">
        <v>1200000</v>
      </c>
      <c r="N97">
        <v>22</v>
      </c>
    </row>
    <row r="98" spans="1:14" x14ac:dyDescent="0.3">
      <c r="A98" s="2" t="s">
        <v>801</v>
      </c>
      <c r="B98" t="s">
        <v>893</v>
      </c>
      <c r="C98">
        <v>3</v>
      </c>
      <c r="D98" t="s">
        <v>3</v>
      </c>
      <c r="E98">
        <v>42</v>
      </c>
      <c r="F98" t="s">
        <v>11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1</v>
      </c>
      <c r="M98">
        <v>1200000</v>
      </c>
      <c r="N98">
        <v>21</v>
      </c>
    </row>
    <row r="99" spans="1:14" x14ac:dyDescent="0.3">
      <c r="A99" s="2" t="s">
        <v>923</v>
      </c>
      <c r="B99" t="s">
        <v>924</v>
      </c>
      <c r="C99">
        <v>1</v>
      </c>
      <c r="D99" t="s">
        <v>3</v>
      </c>
      <c r="E99">
        <v>25</v>
      </c>
      <c r="F99" t="s">
        <v>18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2</v>
      </c>
      <c r="M99">
        <v>1200000</v>
      </c>
      <c r="N99">
        <v>22</v>
      </c>
    </row>
    <row r="100" spans="1:14" x14ac:dyDescent="0.3">
      <c r="A100" s="2" t="s">
        <v>925</v>
      </c>
      <c r="B100" t="s">
        <v>926</v>
      </c>
      <c r="C100">
        <v>0</v>
      </c>
      <c r="D100" t="s">
        <v>3</v>
      </c>
      <c r="E100">
        <v>5</v>
      </c>
      <c r="F100" t="s">
        <v>30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1</v>
      </c>
      <c r="M100">
        <v>1200000</v>
      </c>
      <c r="N100">
        <v>20</v>
      </c>
    </row>
    <row r="101" spans="1:14" x14ac:dyDescent="0.3">
      <c r="A101" s="2" t="s">
        <v>927</v>
      </c>
      <c r="B101" t="s">
        <v>928</v>
      </c>
      <c r="C101">
        <v>4</v>
      </c>
      <c r="D101" t="s">
        <v>3</v>
      </c>
      <c r="E101">
        <v>22</v>
      </c>
      <c r="F101" t="s">
        <v>27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1</v>
      </c>
      <c r="M101">
        <v>1200000</v>
      </c>
      <c r="N101">
        <v>22</v>
      </c>
    </row>
    <row r="102" spans="1:14" x14ac:dyDescent="0.3">
      <c r="A102" s="2" t="s">
        <v>929</v>
      </c>
      <c r="B102" t="s">
        <v>930</v>
      </c>
      <c r="C102">
        <v>2</v>
      </c>
      <c r="D102" t="s">
        <v>3</v>
      </c>
      <c r="E102">
        <v>95</v>
      </c>
      <c r="F102" t="s">
        <v>18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1200000</v>
      </c>
      <c r="N102">
        <v>20</v>
      </c>
    </row>
    <row r="103" spans="1:14" x14ac:dyDescent="0.3">
      <c r="A103" s="2" t="s">
        <v>929</v>
      </c>
      <c r="B103" t="s">
        <v>931</v>
      </c>
      <c r="C103">
        <v>4</v>
      </c>
      <c r="D103" t="s">
        <v>3</v>
      </c>
      <c r="E103">
        <v>6</v>
      </c>
      <c r="F103" t="s">
        <v>15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2</v>
      </c>
      <c r="M103">
        <v>1200000</v>
      </c>
      <c r="N103">
        <v>20</v>
      </c>
    </row>
    <row r="104" spans="1:14" x14ac:dyDescent="0.3">
      <c r="A104" s="2" t="s">
        <v>932</v>
      </c>
      <c r="B104" t="s">
        <v>933</v>
      </c>
      <c r="C104">
        <v>0</v>
      </c>
      <c r="D104" t="s">
        <v>3</v>
      </c>
      <c r="E104">
        <v>14</v>
      </c>
      <c r="F104" t="s">
        <v>30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1200000</v>
      </c>
      <c r="N104">
        <v>22</v>
      </c>
    </row>
    <row r="105" spans="1:14" x14ac:dyDescent="0.3">
      <c r="A105" s="2" t="s">
        <v>934</v>
      </c>
      <c r="B105" t="s">
        <v>935</v>
      </c>
      <c r="C105">
        <v>0</v>
      </c>
      <c r="D105" t="s">
        <v>3</v>
      </c>
      <c r="E105">
        <v>5</v>
      </c>
      <c r="F105" t="s">
        <v>9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1200000</v>
      </c>
      <c r="N105">
        <v>20</v>
      </c>
    </row>
    <row r="106" spans="1:14" x14ac:dyDescent="0.3">
      <c r="A106" s="2" t="s">
        <v>936</v>
      </c>
      <c r="B106" t="s">
        <v>937</v>
      </c>
      <c r="C106">
        <v>0</v>
      </c>
      <c r="D106" t="s">
        <v>3</v>
      </c>
      <c r="E106">
        <v>55</v>
      </c>
      <c r="F106" t="s">
        <v>9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2</v>
      </c>
      <c r="M106">
        <v>1200000</v>
      </c>
      <c r="N106">
        <v>18</v>
      </c>
    </row>
    <row r="107" spans="1:14" x14ac:dyDescent="0.3">
      <c r="A107" s="2" t="s">
        <v>938</v>
      </c>
      <c r="B107" t="s">
        <v>939</v>
      </c>
      <c r="C107">
        <v>1</v>
      </c>
      <c r="D107" t="s">
        <v>3</v>
      </c>
      <c r="E107">
        <v>10</v>
      </c>
      <c r="F107" t="s">
        <v>7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2</v>
      </c>
      <c r="M107">
        <v>1200000</v>
      </c>
      <c r="N107">
        <v>18</v>
      </c>
    </row>
    <row r="108" spans="1:14" x14ac:dyDescent="0.3">
      <c r="A108" s="2" t="s">
        <v>940</v>
      </c>
      <c r="B108" t="s">
        <v>941</v>
      </c>
      <c r="C108">
        <v>4</v>
      </c>
      <c r="D108" t="s">
        <v>3</v>
      </c>
      <c r="E108">
        <v>0</v>
      </c>
      <c r="F108" t="s">
        <v>15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2</v>
      </c>
      <c r="M108">
        <v>1200000</v>
      </c>
      <c r="N108">
        <v>19</v>
      </c>
    </row>
    <row r="109" spans="1:14" x14ac:dyDescent="0.3">
      <c r="A109" s="2" t="s">
        <v>942</v>
      </c>
      <c r="B109" t="s">
        <v>943</v>
      </c>
      <c r="C109">
        <v>2</v>
      </c>
      <c r="D109" t="s">
        <v>3</v>
      </c>
      <c r="E109">
        <v>9</v>
      </c>
      <c r="F109" t="s">
        <v>13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1200000</v>
      </c>
      <c r="N109">
        <v>19</v>
      </c>
    </row>
    <row r="110" spans="1:14" x14ac:dyDescent="0.3">
      <c r="A110" s="2" t="s">
        <v>944</v>
      </c>
      <c r="B110" t="s">
        <v>945</v>
      </c>
      <c r="C110">
        <v>2</v>
      </c>
      <c r="D110" t="s">
        <v>3</v>
      </c>
      <c r="E110">
        <v>32</v>
      </c>
      <c r="F110" t="s">
        <v>7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2</v>
      </c>
      <c r="M110">
        <v>1200000</v>
      </c>
      <c r="N110">
        <v>20</v>
      </c>
    </row>
    <row r="111" spans="1:14" x14ac:dyDescent="0.3">
      <c r="A111" s="2" t="s">
        <v>946</v>
      </c>
      <c r="B111" t="s">
        <v>947</v>
      </c>
      <c r="C111">
        <v>0</v>
      </c>
      <c r="D111" t="s">
        <v>3</v>
      </c>
      <c r="E111">
        <v>17</v>
      </c>
      <c r="F111" t="s">
        <v>60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2</v>
      </c>
      <c r="M111">
        <v>1200000</v>
      </c>
      <c r="N111">
        <v>19</v>
      </c>
    </row>
    <row r="112" spans="1:14" x14ac:dyDescent="0.3">
      <c r="A112" s="2" t="s">
        <v>946</v>
      </c>
      <c r="B112" t="s">
        <v>948</v>
      </c>
      <c r="C112">
        <v>0</v>
      </c>
      <c r="D112" t="s">
        <v>3</v>
      </c>
      <c r="E112">
        <v>1</v>
      </c>
      <c r="F112" t="s">
        <v>30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1</v>
      </c>
      <c r="M112">
        <v>1200000</v>
      </c>
      <c r="N112">
        <v>20</v>
      </c>
    </row>
    <row r="113" spans="1:14" x14ac:dyDescent="0.3">
      <c r="A113" s="2" t="s">
        <v>949</v>
      </c>
      <c r="B113" t="s">
        <v>950</v>
      </c>
      <c r="C113">
        <v>2</v>
      </c>
      <c r="D113" t="s">
        <v>3</v>
      </c>
      <c r="E113">
        <v>45</v>
      </c>
      <c r="F113" t="s">
        <v>18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1</v>
      </c>
      <c r="M113">
        <v>1200000</v>
      </c>
      <c r="N113">
        <v>22</v>
      </c>
    </row>
    <row r="114" spans="1:14" x14ac:dyDescent="0.3">
      <c r="A114" s="2" t="s">
        <v>951</v>
      </c>
      <c r="B114" t="s">
        <v>952</v>
      </c>
      <c r="C114">
        <v>1</v>
      </c>
      <c r="D114" t="s">
        <v>3</v>
      </c>
      <c r="E114">
        <v>30</v>
      </c>
      <c r="F114" t="s">
        <v>9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1200000</v>
      </c>
      <c r="N114">
        <v>18</v>
      </c>
    </row>
    <row r="115" spans="1:14" x14ac:dyDescent="0.3">
      <c r="A115" s="2" t="s">
        <v>953</v>
      </c>
      <c r="B115" t="s">
        <v>954</v>
      </c>
      <c r="C115">
        <v>3</v>
      </c>
      <c r="D115" t="s">
        <v>3</v>
      </c>
      <c r="E115">
        <v>15</v>
      </c>
      <c r="F115" t="s">
        <v>11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1200000</v>
      </c>
      <c r="N115">
        <v>18</v>
      </c>
    </row>
    <row r="116" spans="1:14" x14ac:dyDescent="0.3">
      <c r="A116" s="2" t="s">
        <v>953</v>
      </c>
      <c r="B116" t="s">
        <v>895</v>
      </c>
      <c r="C116">
        <v>2</v>
      </c>
      <c r="D116" t="s">
        <v>3</v>
      </c>
      <c r="E116">
        <v>5</v>
      </c>
      <c r="F116" t="s">
        <v>7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2</v>
      </c>
      <c r="M116">
        <v>1200000</v>
      </c>
      <c r="N116">
        <v>22</v>
      </c>
    </row>
    <row r="117" spans="1:14" x14ac:dyDescent="0.3">
      <c r="A117" s="2" t="s">
        <v>953</v>
      </c>
      <c r="B117" t="s">
        <v>955</v>
      </c>
      <c r="C117">
        <v>0</v>
      </c>
      <c r="D117" t="s">
        <v>3</v>
      </c>
      <c r="E117">
        <v>25</v>
      </c>
      <c r="F117" t="s">
        <v>30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2</v>
      </c>
      <c r="M117">
        <v>1200000</v>
      </c>
      <c r="N117">
        <v>22</v>
      </c>
    </row>
    <row r="118" spans="1:14" x14ac:dyDescent="0.3">
      <c r="A118" s="2" t="s">
        <v>953</v>
      </c>
      <c r="B118" t="s">
        <v>956</v>
      </c>
      <c r="C118">
        <v>0</v>
      </c>
      <c r="D118" t="s">
        <v>3</v>
      </c>
      <c r="E118">
        <v>4</v>
      </c>
      <c r="F118" t="s">
        <v>9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2</v>
      </c>
      <c r="M118">
        <v>1200000</v>
      </c>
      <c r="N118">
        <v>20</v>
      </c>
    </row>
    <row r="119" spans="1:14" x14ac:dyDescent="0.3">
      <c r="A119" s="2" t="s">
        <v>957</v>
      </c>
      <c r="B119" t="s">
        <v>958</v>
      </c>
      <c r="C119">
        <v>1</v>
      </c>
      <c r="D119" t="s">
        <v>3</v>
      </c>
      <c r="E119">
        <v>1</v>
      </c>
      <c r="F119" t="s">
        <v>18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2</v>
      </c>
      <c r="M119">
        <v>1200000</v>
      </c>
      <c r="N119">
        <v>19</v>
      </c>
    </row>
    <row r="120" spans="1:14" x14ac:dyDescent="0.3">
      <c r="A120" s="2" t="s">
        <v>957</v>
      </c>
      <c r="B120" t="s">
        <v>959</v>
      </c>
      <c r="C120">
        <v>0</v>
      </c>
      <c r="D120" t="s">
        <v>3</v>
      </c>
      <c r="E120">
        <v>34</v>
      </c>
      <c r="F120" t="s">
        <v>30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1200000</v>
      </c>
      <c r="N120">
        <v>18</v>
      </c>
    </row>
    <row r="121" spans="1:14" x14ac:dyDescent="0.3">
      <c r="A121" s="2" t="s">
        <v>957</v>
      </c>
      <c r="B121" t="s">
        <v>960</v>
      </c>
      <c r="C121">
        <v>2</v>
      </c>
      <c r="D121" t="s">
        <v>3</v>
      </c>
      <c r="E121">
        <v>7</v>
      </c>
      <c r="F121" t="s">
        <v>13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2</v>
      </c>
      <c r="M121">
        <v>1200000</v>
      </c>
      <c r="N121">
        <v>18</v>
      </c>
    </row>
    <row r="122" spans="1:14" x14ac:dyDescent="0.3">
      <c r="A122" s="2" t="s">
        <v>961</v>
      </c>
      <c r="B122" t="s">
        <v>962</v>
      </c>
      <c r="C122">
        <v>0</v>
      </c>
      <c r="D122" t="s">
        <v>3</v>
      </c>
      <c r="E122">
        <v>4</v>
      </c>
      <c r="F122" t="s">
        <v>4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1</v>
      </c>
      <c r="M122">
        <v>1200000</v>
      </c>
      <c r="N122">
        <v>21</v>
      </c>
    </row>
    <row r="123" spans="1:14" x14ac:dyDescent="0.3">
      <c r="A123" s="2" t="s">
        <v>963</v>
      </c>
      <c r="B123" t="s">
        <v>964</v>
      </c>
      <c r="C123">
        <v>4</v>
      </c>
      <c r="D123" t="s">
        <v>3</v>
      </c>
      <c r="E123">
        <v>3</v>
      </c>
      <c r="F123" t="s">
        <v>20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2</v>
      </c>
      <c r="M123">
        <v>1200000</v>
      </c>
      <c r="N123">
        <v>19</v>
      </c>
    </row>
    <row r="124" spans="1:14" x14ac:dyDescent="0.3">
      <c r="A124" s="2" t="s">
        <v>965</v>
      </c>
      <c r="B124" t="s">
        <v>801</v>
      </c>
      <c r="C124">
        <v>4</v>
      </c>
      <c r="D124" t="s">
        <v>3</v>
      </c>
      <c r="E124">
        <v>32</v>
      </c>
      <c r="F124" t="s">
        <v>11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1200000</v>
      </c>
      <c r="N124">
        <v>19</v>
      </c>
    </row>
    <row r="125" spans="1:14" x14ac:dyDescent="0.3">
      <c r="A125" s="2" t="s">
        <v>966</v>
      </c>
      <c r="B125" t="s">
        <v>967</v>
      </c>
      <c r="C125">
        <v>2</v>
      </c>
      <c r="D125" t="s">
        <v>3</v>
      </c>
      <c r="E125">
        <v>24</v>
      </c>
      <c r="F125" t="s">
        <v>18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1</v>
      </c>
      <c r="M125">
        <v>1200000</v>
      </c>
      <c r="N125">
        <v>22</v>
      </c>
    </row>
    <row r="126" spans="1:14" x14ac:dyDescent="0.3">
      <c r="A126" s="2" t="s">
        <v>968</v>
      </c>
      <c r="B126" t="s">
        <v>969</v>
      </c>
      <c r="C126">
        <v>1</v>
      </c>
      <c r="D126" t="s">
        <v>3</v>
      </c>
      <c r="E126">
        <v>11</v>
      </c>
      <c r="F126" t="s">
        <v>40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2</v>
      </c>
      <c r="M126">
        <v>1200000</v>
      </c>
      <c r="N126">
        <v>22</v>
      </c>
    </row>
    <row r="127" spans="1:14" x14ac:dyDescent="0.3">
      <c r="A127" s="2" t="s">
        <v>970</v>
      </c>
      <c r="B127" t="s">
        <v>971</v>
      </c>
      <c r="C127">
        <v>3</v>
      </c>
      <c r="D127" t="s">
        <v>3</v>
      </c>
      <c r="E127">
        <v>41</v>
      </c>
      <c r="F127" t="s">
        <v>20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1200000</v>
      </c>
      <c r="N127">
        <v>22</v>
      </c>
    </row>
    <row r="128" spans="1:14" x14ac:dyDescent="0.3">
      <c r="A128" s="2" t="s">
        <v>972</v>
      </c>
      <c r="B128" t="s">
        <v>973</v>
      </c>
      <c r="C128">
        <v>3</v>
      </c>
      <c r="D128" t="s">
        <v>3</v>
      </c>
      <c r="E128">
        <v>11</v>
      </c>
      <c r="F128" t="s">
        <v>15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1</v>
      </c>
      <c r="M128">
        <v>1200000</v>
      </c>
      <c r="N128">
        <v>22</v>
      </c>
    </row>
    <row r="129" spans="1:14" x14ac:dyDescent="0.3">
      <c r="A129" s="2" t="s">
        <v>974</v>
      </c>
      <c r="B129" t="s">
        <v>975</v>
      </c>
      <c r="C129">
        <v>3</v>
      </c>
      <c r="D129" t="s">
        <v>3</v>
      </c>
      <c r="E129">
        <v>24</v>
      </c>
      <c r="F129" t="s">
        <v>20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2</v>
      </c>
      <c r="M129">
        <v>1200000</v>
      </c>
      <c r="N129">
        <v>21</v>
      </c>
    </row>
    <row r="130" spans="1:14" x14ac:dyDescent="0.3">
      <c r="A130" s="2" t="s">
        <v>976</v>
      </c>
      <c r="B130" t="s">
        <v>977</v>
      </c>
      <c r="C130">
        <v>1</v>
      </c>
      <c r="D130" t="s">
        <v>3</v>
      </c>
      <c r="E130">
        <v>45</v>
      </c>
      <c r="F130" t="s">
        <v>30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1</v>
      </c>
      <c r="M130">
        <v>1200000</v>
      </c>
      <c r="N130">
        <v>22</v>
      </c>
    </row>
    <row r="131" spans="1:14" x14ac:dyDescent="0.3">
      <c r="A131" s="2" t="s">
        <v>978</v>
      </c>
      <c r="B131" t="s">
        <v>979</v>
      </c>
      <c r="C131">
        <v>1</v>
      </c>
      <c r="D131" t="s">
        <v>3</v>
      </c>
      <c r="E131">
        <v>9</v>
      </c>
      <c r="F131" t="s">
        <v>9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1</v>
      </c>
      <c r="M131">
        <v>1200000</v>
      </c>
      <c r="N131">
        <v>18</v>
      </c>
    </row>
    <row r="132" spans="1:14" x14ac:dyDescent="0.3">
      <c r="A132" s="2" t="s">
        <v>978</v>
      </c>
      <c r="B132" t="s">
        <v>980</v>
      </c>
      <c r="C132">
        <v>2</v>
      </c>
      <c r="D132" t="s">
        <v>3</v>
      </c>
      <c r="E132">
        <v>15</v>
      </c>
      <c r="F132" t="s">
        <v>13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1200000</v>
      </c>
      <c r="N132">
        <v>18</v>
      </c>
    </row>
    <row r="133" spans="1:14" x14ac:dyDescent="0.3">
      <c r="A133" s="2" t="s">
        <v>981</v>
      </c>
      <c r="B133" t="s">
        <v>982</v>
      </c>
      <c r="C133">
        <v>2</v>
      </c>
      <c r="D133" t="s">
        <v>3</v>
      </c>
      <c r="E133">
        <v>10</v>
      </c>
      <c r="F133" t="s">
        <v>13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2</v>
      </c>
      <c r="M133">
        <v>1200000</v>
      </c>
      <c r="N133">
        <v>22</v>
      </c>
    </row>
    <row r="134" spans="1:14" x14ac:dyDescent="0.3">
      <c r="A134" s="2" t="s">
        <v>983</v>
      </c>
      <c r="B134" t="s">
        <v>984</v>
      </c>
      <c r="C134">
        <v>2</v>
      </c>
      <c r="D134" t="s">
        <v>3</v>
      </c>
      <c r="E134">
        <v>20</v>
      </c>
      <c r="F134" t="s">
        <v>13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2</v>
      </c>
      <c r="M134">
        <v>1200000</v>
      </c>
      <c r="N134">
        <v>19</v>
      </c>
    </row>
    <row r="135" spans="1:14" x14ac:dyDescent="0.3">
      <c r="A135" s="2" t="s">
        <v>985</v>
      </c>
      <c r="B135" t="s">
        <v>986</v>
      </c>
      <c r="C135">
        <v>3</v>
      </c>
      <c r="D135" t="s">
        <v>3</v>
      </c>
      <c r="E135">
        <v>35</v>
      </c>
      <c r="F135" t="s">
        <v>27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1200000</v>
      </c>
      <c r="N135">
        <v>18</v>
      </c>
    </row>
    <row r="136" spans="1:14" x14ac:dyDescent="0.3">
      <c r="A136" s="2" t="s">
        <v>987</v>
      </c>
      <c r="B136" t="s">
        <v>907</v>
      </c>
      <c r="C136">
        <v>3</v>
      </c>
      <c r="D136" t="s">
        <v>3</v>
      </c>
      <c r="E136">
        <v>23</v>
      </c>
      <c r="F136" t="s">
        <v>7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1200000</v>
      </c>
      <c r="N136">
        <v>22</v>
      </c>
    </row>
    <row r="137" spans="1:14" x14ac:dyDescent="0.3">
      <c r="A137" s="2" t="s">
        <v>988</v>
      </c>
      <c r="B137" t="s">
        <v>989</v>
      </c>
      <c r="C137">
        <v>3</v>
      </c>
      <c r="D137" t="s">
        <v>3</v>
      </c>
      <c r="E137">
        <v>14</v>
      </c>
      <c r="F137" t="s">
        <v>11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1200000</v>
      </c>
      <c r="N137">
        <v>18</v>
      </c>
    </row>
    <row r="138" spans="1:14" x14ac:dyDescent="0.3">
      <c r="A138" s="2" t="s">
        <v>990</v>
      </c>
      <c r="B138" t="s">
        <v>960</v>
      </c>
      <c r="C138">
        <v>1</v>
      </c>
      <c r="D138" t="s">
        <v>3</v>
      </c>
      <c r="E138">
        <v>55</v>
      </c>
      <c r="F138" t="s">
        <v>13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2</v>
      </c>
      <c r="M138">
        <v>1200000</v>
      </c>
      <c r="N138">
        <v>19</v>
      </c>
    </row>
    <row r="139" spans="1:14" x14ac:dyDescent="0.3">
      <c r="A139" s="2" t="s">
        <v>991</v>
      </c>
      <c r="B139" t="s">
        <v>992</v>
      </c>
      <c r="C139">
        <v>1</v>
      </c>
      <c r="D139" t="s">
        <v>3</v>
      </c>
      <c r="E139">
        <v>8</v>
      </c>
      <c r="F139" t="s">
        <v>30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2</v>
      </c>
      <c r="M139">
        <v>1200000</v>
      </c>
      <c r="N139">
        <v>21</v>
      </c>
    </row>
    <row r="140" spans="1:14" x14ac:dyDescent="0.3">
      <c r="A140" s="2" t="s">
        <v>993</v>
      </c>
      <c r="B140" t="s">
        <v>994</v>
      </c>
      <c r="C140">
        <v>2</v>
      </c>
      <c r="D140" t="s">
        <v>3</v>
      </c>
      <c r="E140">
        <v>7</v>
      </c>
      <c r="F140" t="s">
        <v>7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1</v>
      </c>
      <c r="M140">
        <v>1200000</v>
      </c>
      <c r="N140">
        <v>20</v>
      </c>
    </row>
    <row r="141" spans="1:14" x14ac:dyDescent="0.3">
      <c r="A141" s="2" t="s">
        <v>995</v>
      </c>
      <c r="B141" t="s">
        <v>996</v>
      </c>
      <c r="C141">
        <v>4</v>
      </c>
      <c r="D141" t="s">
        <v>3</v>
      </c>
      <c r="E141">
        <v>21</v>
      </c>
      <c r="F141" t="s">
        <v>15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1200000</v>
      </c>
      <c r="N141">
        <v>18</v>
      </c>
    </row>
    <row r="142" spans="1:14" x14ac:dyDescent="0.3">
      <c r="A142" s="2" t="s">
        <v>995</v>
      </c>
      <c r="B142" t="s">
        <v>997</v>
      </c>
      <c r="C142">
        <v>3</v>
      </c>
      <c r="D142" t="s">
        <v>3</v>
      </c>
      <c r="E142">
        <v>7</v>
      </c>
      <c r="F142" t="s">
        <v>15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1</v>
      </c>
      <c r="M142">
        <v>1200000</v>
      </c>
      <c r="N142">
        <v>18</v>
      </c>
    </row>
    <row r="143" spans="1:14" x14ac:dyDescent="0.3">
      <c r="A143" s="2" t="s">
        <v>998</v>
      </c>
      <c r="B143" t="s">
        <v>999</v>
      </c>
      <c r="C143">
        <v>1</v>
      </c>
      <c r="D143" t="s">
        <v>3</v>
      </c>
      <c r="E143">
        <v>9</v>
      </c>
      <c r="F143" t="s">
        <v>40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2</v>
      </c>
      <c r="M143">
        <v>1200000</v>
      </c>
      <c r="N143">
        <v>22</v>
      </c>
    </row>
    <row r="144" spans="1:14" x14ac:dyDescent="0.3">
      <c r="A144" s="2" t="s">
        <v>1000</v>
      </c>
      <c r="B144" t="s">
        <v>1001</v>
      </c>
      <c r="C144">
        <v>2</v>
      </c>
      <c r="D144" t="s">
        <v>3</v>
      </c>
      <c r="E144">
        <v>30</v>
      </c>
      <c r="F144" t="s">
        <v>23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2</v>
      </c>
      <c r="M144">
        <v>1200000</v>
      </c>
      <c r="N144">
        <v>22</v>
      </c>
    </row>
    <row r="145" spans="1:14" x14ac:dyDescent="0.3">
      <c r="A145" s="2" t="s">
        <v>1002</v>
      </c>
      <c r="B145" t="s">
        <v>801</v>
      </c>
      <c r="C145">
        <v>4</v>
      </c>
      <c r="D145" t="s">
        <v>3</v>
      </c>
      <c r="E145">
        <v>17</v>
      </c>
      <c r="F145" t="s">
        <v>11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2</v>
      </c>
      <c r="M145">
        <v>1200000</v>
      </c>
      <c r="N145">
        <v>21</v>
      </c>
    </row>
    <row r="146" spans="1:14" x14ac:dyDescent="0.3">
      <c r="A146" s="2" t="s">
        <v>1003</v>
      </c>
      <c r="B146" t="s">
        <v>1004</v>
      </c>
      <c r="C146">
        <v>1</v>
      </c>
      <c r="D146" t="s">
        <v>3</v>
      </c>
      <c r="E146">
        <v>5</v>
      </c>
      <c r="F146" t="s">
        <v>9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1200000</v>
      </c>
      <c r="N146">
        <v>18</v>
      </c>
    </row>
    <row r="147" spans="1:14" x14ac:dyDescent="0.3">
      <c r="A147" s="2" t="s">
        <v>1005</v>
      </c>
      <c r="B147" t="s">
        <v>1006</v>
      </c>
      <c r="C147">
        <v>4</v>
      </c>
      <c r="D147" t="s">
        <v>3</v>
      </c>
      <c r="E147">
        <v>33</v>
      </c>
      <c r="F147" t="s">
        <v>11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2</v>
      </c>
      <c r="M147">
        <v>1200000</v>
      </c>
      <c r="N147">
        <v>18</v>
      </c>
    </row>
    <row r="148" spans="1:14" x14ac:dyDescent="0.3">
      <c r="A148" s="2" t="s">
        <v>1007</v>
      </c>
      <c r="B148" t="s">
        <v>1008</v>
      </c>
      <c r="C148">
        <v>0</v>
      </c>
      <c r="D148" t="s">
        <v>3</v>
      </c>
      <c r="E148">
        <v>4</v>
      </c>
      <c r="F148" t="s">
        <v>40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2</v>
      </c>
      <c r="M148">
        <v>1200000</v>
      </c>
      <c r="N148">
        <v>22</v>
      </c>
    </row>
    <row r="149" spans="1:14" x14ac:dyDescent="0.3">
      <c r="A149" s="2" t="s">
        <v>1009</v>
      </c>
      <c r="B149" t="s">
        <v>1010</v>
      </c>
      <c r="C149">
        <v>0</v>
      </c>
      <c r="D149" t="s">
        <v>3</v>
      </c>
      <c r="E149">
        <v>2</v>
      </c>
      <c r="F149" t="s">
        <v>4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2</v>
      </c>
      <c r="M149">
        <v>1200000</v>
      </c>
      <c r="N149">
        <v>20</v>
      </c>
    </row>
    <row r="150" spans="1:14" x14ac:dyDescent="0.3">
      <c r="A150" s="2" t="s">
        <v>1011</v>
      </c>
      <c r="B150" t="s">
        <v>1012</v>
      </c>
      <c r="C150">
        <v>0</v>
      </c>
      <c r="D150" t="s">
        <v>3</v>
      </c>
      <c r="E150">
        <v>1</v>
      </c>
      <c r="F150" t="s">
        <v>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2</v>
      </c>
      <c r="M150">
        <v>1200000</v>
      </c>
      <c r="N150">
        <v>22</v>
      </c>
    </row>
    <row r="151" spans="1:14" x14ac:dyDescent="0.3">
      <c r="A151" s="2" t="s">
        <v>1013</v>
      </c>
      <c r="B151" t="s">
        <v>1014</v>
      </c>
      <c r="C151">
        <v>4</v>
      </c>
      <c r="D151" t="s">
        <v>3</v>
      </c>
      <c r="E151">
        <v>0</v>
      </c>
      <c r="F151" t="s">
        <v>15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1200000</v>
      </c>
      <c r="N151">
        <v>22</v>
      </c>
    </row>
    <row r="152" spans="1:14" x14ac:dyDescent="0.3">
      <c r="A152" s="2" t="s">
        <v>1015</v>
      </c>
      <c r="B152" t="s">
        <v>1016</v>
      </c>
      <c r="C152">
        <v>0</v>
      </c>
      <c r="D152" t="s">
        <v>3</v>
      </c>
      <c r="E152">
        <v>6</v>
      </c>
      <c r="F152" t="s">
        <v>60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1</v>
      </c>
      <c r="M152">
        <v>1200000</v>
      </c>
      <c r="N152">
        <v>20</v>
      </c>
    </row>
    <row r="153" spans="1:14" x14ac:dyDescent="0.3">
      <c r="A153" s="2" t="s">
        <v>1015</v>
      </c>
      <c r="B153" t="s">
        <v>759</v>
      </c>
      <c r="C153">
        <v>1</v>
      </c>
      <c r="D153" t="s">
        <v>3</v>
      </c>
      <c r="E153">
        <v>10</v>
      </c>
      <c r="F153" t="s">
        <v>40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1</v>
      </c>
      <c r="M153">
        <v>1200000</v>
      </c>
      <c r="N153">
        <v>18</v>
      </c>
    </row>
    <row r="154" spans="1:14" x14ac:dyDescent="0.3">
      <c r="A154" s="2" t="s">
        <v>1017</v>
      </c>
      <c r="B154" t="s">
        <v>1018</v>
      </c>
      <c r="C154">
        <v>3</v>
      </c>
      <c r="D154" t="s">
        <v>3</v>
      </c>
      <c r="E154">
        <v>77</v>
      </c>
      <c r="F154" t="s">
        <v>11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1</v>
      </c>
      <c r="M154">
        <v>1200000</v>
      </c>
      <c r="N154">
        <v>21</v>
      </c>
    </row>
    <row r="155" spans="1:14" x14ac:dyDescent="0.3">
      <c r="A155" s="2" t="s">
        <v>1019</v>
      </c>
      <c r="B155" t="s">
        <v>814</v>
      </c>
      <c r="C155">
        <v>1</v>
      </c>
      <c r="D155" t="s">
        <v>3</v>
      </c>
      <c r="E155">
        <v>55</v>
      </c>
      <c r="F155" t="s">
        <v>40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1</v>
      </c>
      <c r="M155">
        <v>1200000</v>
      </c>
      <c r="N155">
        <v>20</v>
      </c>
    </row>
    <row r="156" spans="1:14" x14ac:dyDescent="0.3">
      <c r="A156" s="2" t="s">
        <v>1020</v>
      </c>
      <c r="B156" t="s">
        <v>1021</v>
      </c>
      <c r="C156">
        <v>1</v>
      </c>
      <c r="D156" t="s">
        <v>3</v>
      </c>
      <c r="E156">
        <v>10</v>
      </c>
      <c r="F156" t="s">
        <v>7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2</v>
      </c>
      <c r="M156">
        <v>1200000</v>
      </c>
      <c r="N156">
        <v>21</v>
      </c>
    </row>
    <row r="157" spans="1:14" x14ac:dyDescent="0.3">
      <c r="A157" s="2" t="s">
        <v>1020</v>
      </c>
      <c r="B157" t="s">
        <v>1022</v>
      </c>
      <c r="C157">
        <v>2</v>
      </c>
      <c r="D157" t="s">
        <v>3</v>
      </c>
      <c r="E157">
        <v>1</v>
      </c>
      <c r="F157" t="s">
        <v>7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1</v>
      </c>
      <c r="M157">
        <v>1200000</v>
      </c>
      <c r="N157">
        <v>22</v>
      </c>
    </row>
    <row r="158" spans="1:14" x14ac:dyDescent="0.3">
      <c r="A158" s="2" t="s">
        <v>1023</v>
      </c>
      <c r="B158" t="s">
        <v>1024</v>
      </c>
      <c r="C158">
        <v>0</v>
      </c>
      <c r="D158" t="s">
        <v>3</v>
      </c>
      <c r="E158">
        <v>15</v>
      </c>
      <c r="F158" t="s">
        <v>40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1200000</v>
      </c>
      <c r="N158">
        <v>20</v>
      </c>
    </row>
    <row r="159" spans="1:14" x14ac:dyDescent="0.3">
      <c r="A159" s="2" t="s">
        <v>1023</v>
      </c>
      <c r="B159" t="s">
        <v>1025</v>
      </c>
      <c r="C159">
        <v>3</v>
      </c>
      <c r="D159" t="s">
        <v>3</v>
      </c>
      <c r="E159">
        <v>44</v>
      </c>
      <c r="F159" t="s">
        <v>20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1200000</v>
      </c>
      <c r="N159">
        <v>22</v>
      </c>
    </row>
    <row r="160" spans="1:14" x14ac:dyDescent="0.3">
      <c r="A160" s="2" t="s">
        <v>1023</v>
      </c>
      <c r="B160" t="s">
        <v>1026</v>
      </c>
      <c r="C160">
        <v>0</v>
      </c>
      <c r="D160" t="s">
        <v>3</v>
      </c>
      <c r="E160">
        <v>10</v>
      </c>
      <c r="F160" t="s">
        <v>118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1</v>
      </c>
      <c r="M160">
        <v>1200000</v>
      </c>
      <c r="N160">
        <v>18</v>
      </c>
    </row>
    <row r="161" spans="1:14" x14ac:dyDescent="0.3">
      <c r="A161" s="2" t="s">
        <v>1023</v>
      </c>
      <c r="B161" t="s">
        <v>1027</v>
      </c>
      <c r="C161">
        <v>0</v>
      </c>
      <c r="D161" t="s">
        <v>3</v>
      </c>
      <c r="E161">
        <v>11</v>
      </c>
      <c r="F161" t="s">
        <v>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1</v>
      </c>
      <c r="M161">
        <v>1200000</v>
      </c>
      <c r="N161">
        <v>20</v>
      </c>
    </row>
    <row r="162" spans="1:14" x14ac:dyDescent="0.3">
      <c r="A162" s="2" t="s">
        <v>1028</v>
      </c>
      <c r="B162" t="s">
        <v>1029</v>
      </c>
      <c r="C162">
        <v>0</v>
      </c>
      <c r="D162" t="s">
        <v>3</v>
      </c>
      <c r="E162">
        <v>23</v>
      </c>
      <c r="F162" t="s">
        <v>118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1</v>
      </c>
      <c r="M162">
        <v>1200000</v>
      </c>
      <c r="N162">
        <v>18</v>
      </c>
    </row>
    <row r="163" spans="1:14" x14ac:dyDescent="0.3">
      <c r="A163" s="2" t="s">
        <v>1030</v>
      </c>
      <c r="B163" t="s">
        <v>1031</v>
      </c>
      <c r="C163">
        <v>2</v>
      </c>
      <c r="D163" t="s">
        <v>3</v>
      </c>
      <c r="E163">
        <v>30</v>
      </c>
      <c r="F163" t="s">
        <v>7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2</v>
      </c>
      <c r="M163">
        <v>1200000</v>
      </c>
      <c r="N163">
        <v>21</v>
      </c>
    </row>
    <row r="164" spans="1:14" x14ac:dyDescent="0.3">
      <c r="A164" s="2" t="s">
        <v>1032</v>
      </c>
      <c r="B164" t="s">
        <v>1033</v>
      </c>
      <c r="C164">
        <v>1</v>
      </c>
      <c r="D164" t="s">
        <v>3</v>
      </c>
      <c r="E164">
        <v>17</v>
      </c>
      <c r="F164" t="s">
        <v>18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2</v>
      </c>
      <c r="M164">
        <v>1200000</v>
      </c>
      <c r="N164">
        <v>19</v>
      </c>
    </row>
    <row r="165" spans="1:14" x14ac:dyDescent="0.3">
      <c r="A165" s="2" t="s">
        <v>1034</v>
      </c>
      <c r="B165" t="s">
        <v>1035</v>
      </c>
      <c r="C165">
        <v>3</v>
      </c>
      <c r="D165" t="s">
        <v>3</v>
      </c>
      <c r="E165">
        <v>6</v>
      </c>
      <c r="F165" t="s">
        <v>13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2</v>
      </c>
      <c r="M165">
        <v>1200000</v>
      </c>
      <c r="N165">
        <v>18</v>
      </c>
    </row>
    <row r="166" spans="1:14" x14ac:dyDescent="0.3">
      <c r="A166" s="2" t="s">
        <v>1034</v>
      </c>
      <c r="B166" t="s">
        <v>959</v>
      </c>
      <c r="C166">
        <v>1</v>
      </c>
      <c r="D166" t="s">
        <v>3</v>
      </c>
      <c r="E166">
        <v>14</v>
      </c>
      <c r="F166" t="s">
        <v>40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1</v>
      </c>
      <c r="M166">
        <v>1200000</v>
      </c>
      <c r="N166">
        <v>18</v>
      </c>
    </row>
    <row r="167" spans="1:14" x14ac:dyDescent="0.3">
      <c r="A167" s="2" t="s">
        <v>1034</v>
      </c>
      <c r="B167" t="s">
        <v>1036</v>
      </c>
      <c r="C167">
        <v>1</v>
      </c>
      <c r="D167" t="s">
        <v>3</v>
      </c>
      <c r="E167">
        <v>9</v>
      </c>
      <c r="F167" t="s">
        <v>18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2</v>
      </c>
      <c r="M167">
        <v>1200000</v>
      </c>
      <c r="N167">
        <v>20</v>
      </c>
    </row>
    <row r="168" spans="1:14" x14ac:dyDescent="0.3">
      <c r="A168" s="2" t="s">
        <v>1037</v>
      </c>
      <c r="B168" t="s">
        <v>1038</v>
      </c>
      <c r="C168">
        <v>0</v>
      </c>
      <c r="D168" t="s">
        <v>3</v>
      </c>
      <c r="E168">
        <v>3</v>
      </c>
      <c r="F168" t="s">
        <v>30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1</v>
      </c>
      <c r="M168">
        <v>1200000</v>
      </c>
      <c r="N168">
        <v>22</v>
      </c>
    </row>
    <row r="169" spans="1:14" x14ac:dyDescent="0.3">
      <c r="A169" s="2" t="s">
        <v>1037</v>
      </c>
      <c r="B169" t="s">
        <v>1039</v>
      </c>
      <c r="C169">
        <v>1</v>
      </c>
      <c r="D169" t="s">
        <v>3</v>
      </c>
      <c r="E169">
        <v>8</v>
      </c>
      <c r="F169" t="s">
        <v>18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2</v>
      </c>
      <c r="M169">
        <v>1200000</v>
      </c>
      <c r="N169">
        <v>22</v>
      </c>
    </row>
    <row r="170" spans="1:14" x14ac:dyDescent="0.3">
      <c r="A170" s="2" t="s">
        <v>1040</v>
      </c>
      <c r="B170" t="s">
        <v>1041</v>
      </c>
      <c r="C170">
        <v>2</v>
      </c>
      <c r="D170" t="s">
        <v>3</v>
      </c>
      <c r="E170">
        <v>31</v>
      </c>
      <c r="F170" t="s">
        <v>13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1</v>
      </c>
      <c r="M170">
        <v>1200000</v>
      </c>
      <c r="N170">
        <v>18</v>
      </c>
    </row>
    <row r="171" spans="1:14" x14ac:dyDescent="0.3">
      <c r="A171" s="2" t="s">
        <v>1042</v>
      </c>
      <c r="B171" t="s">
        <v>907</v>
      </c>
      <c r="C171">
        <v>2</v>
      </c>
      <c r="D171" t="s">
        <v>3</v>
      </c>
      <c r="E171">
        <v>14</v>
      </c>
      <c r="F171" t="s">
        <v>7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1200000</v>
      </c>
      <c r="N171">
        <v>18</v>
      </c>
    </row>
    <row r="172" spans="1:14" x14ac:dyDescent="0.3">
      <c r="A172" s="2" t="s">
        <v>1043</v>
      </c>
      <c r="B172" t="s">
        <v>1044</v>
      </c>
      <c r="C172">
        <v>2</v>
      </c>
      <c r="D172" t="s">
        <v>3</v>
      </c>
      <c r="E172">
        <v>34</v>
      </c>
      <c r="F172" t="s">
        <v>15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2</v>
      </c>
      <c r="M172">
        <v>1200000</v>
      </c>
      <c r="N172">
        <v>21</v>
      </c>
    </row>
    <row r="173" spans="1:14" x14ac:dyDescent="0.3">
      <c r="A173" s="2" t="s">
        <v>1045</v>
      </c>
      <c r="B173" t="s">
        <v>960</v>
      </c>
      <c r="C173">
        <v>2</v>
      </c>
      <c r="D173" t="s">
        <v>3</v>
      </c>
      <c r="E173">
        <v>22</v>
      </c>
      <c r="F173" t="s">
        <v>18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2</v>
      </c>
      <c r="M173">
        <v>1200000</v>
      </c>
      <c r="N173">
        <v>18</v>
      </c>
    </row>
    <row r="174" spans="1:14" x14ac:dyDescent="0.3">
      <c r="A174" s="2" t="s">
        <v>1046</v>
      </c>
      <c r="B174" t="s">
        <v>1047</v>
      </c>
      <c r="C174">
        <v>0</v>
      </c>
      <c r="D174" t="s">
        <v>3</v>
      </c>
      <c r="E174">
        <v>7</v>
      </c>
      <c r="F174" t="s">
        <v>30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1</v>
      </c>
      <c r="M174">
        <v>1200000</v>
      </c>
      <c r="N174">
        <v>18</v>
      </c>
    </row>
    <row r="175" spans="1:14" x14ac:dyDescent="0.3">
      <c r="A175" s="2" t="s">
        <v>759</v>
      </c>
      <c r="B175" t="s">
        <v>1048</v>
      </c>
      <c r="C175">
        <v>2</v>
      </c>
      <c r="D175" t="s">
        <v>3</v>
      </c>
      <c r="E175">
        <v>20</v>
      </c>
      <c r="F175" t="s">
        <v>13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2</v>
      </c>
      <c r="M175">
        <v>1200000</v>
      </c>
      <c r="N175">
        <v>20</v>
      </c>
    </row>
    <row r="176" spans="1:14" x14ac:dyDescent="0.3">
      <c r="A176" s="2" t="s">
        <v>1049</v>
      </c>
      <c r="B176" t="s">
        <v>1050</v>
      </c>
      <c r="C176">
        <v>4</v>
      </c>
      <c r="D176" t="s">
        <v>3</v>
      </c>
      <c r="E176">
        <v>5</v>
      </c>
      <c r="F176" t="s">
        <v>15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1</v>
      </c>
      <c r="M176">
        <v>1200000</v>
      </c>
      <c r="N176">
        <v>20</v>
      </c>
    </row>
    <row r="177" spans="1:14" x14ac:dyDescent="0.3">
      <c r="A177" s="2" t="s">
        <v>1051</v>
      </c>
      <c r="B177" t="s">
        <v>779</v>
      </c>
      <c r="C177">
        <v>1</v>
      </c>
      <c r="D177" t="s">
        <v>3</v>
      </c>
      <c r="E177">
        <v>24</v>
      </c>
      <c r="F177" t="s">
        <v>9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1</v>
      </c>
      <c r="M177">
        <v>1200000</v>
      </c>
      <c r="N177">
        <v>20</v>
      </c>
    </row>
    <row r="178" spans="1:14" x14ac:dyDescent="0.3">
      <c r="A178" s="2" t="s">
        <v>1052</v>
      </c>
      <c r="B178" t="s">
        <v>1053</v>
      </c>
      <c r="C178">
        <v>4</v>
      </c>
      <c r="D178" t="s">
        <v>3</v>
      </c>
      <c r="E178">
        <v>55</v>
      </c>
      <c r="F178" t="s">
        <v>15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1200000</v>
      </c>
      <c r="N178">
        <v>22</v>
      </c>
    </row>
    <row r="179" spans="1:14" x14ac:dyDescent="0.3">
      <c r="A179" s="2" t="s">
        <v>1054</v>
      </c>
      <c r="B179" t="s">
        <v>1055</v>
      </c>
      <c r="C179">
        <v>3</v>
      </c>
      <c r="D179" t="s">
        <v>3</v>
      </c>
      <c r="E179">
        <v>30</v>
      </c>
      <c r="F179" t="s">
        <v>13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2</v>
      </c>
      <c r="M179">
        <v>1200000</v>
      </c>
      <c r="N179">
        <v>21</v>
      </c>
    </row>
    <row r="180" spans="1:14" x14ac:dyDescent="0.3">
      <c r="A180" s="2" t="s">
        <v>1056</v>
      </c>
      <c r="B180" t="s">
        <v>865</v>
      </c>
      <c r="C180">
        <v>1</v>
      </c>
      <c r="D180" t="s">
        <v>3</v>
      </c>
      <c r="E180">
        <v>22</v>
      </c>
      <c r="F180" t="s">
        <v>18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1</v>
      </c>
      <c r="M180">
        <v>1200000</v>
      </c>
      <c r="N180">
        <v>21</v>
      </c>
    </row>
    <row r="181" spans="1:14" x14ac:dyDescent="0.3">
      <c r="A181" s="2" t="s">
        <v>1057</v>
      </c>
      <c r="B181" t="s">
        <v>1058</v>
      </c>
      <c r="C181">
        <v>2</v>
      </c>
      <c r="D181" t="s">
        <v>3</v>
      </c>
      <c r="E181">
        <v>40</v>
      </c>
      <c r="F181" t="s">
        <v>13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1</v>
      </c>
      <c r="M181">
        <v>1200000</v>
      </c>
      <c r="N181">
        <v>21</v>
      </c>
    </row>
    <row r="182" spans="1:14" x14ac:dyDescent="0.3">
      <c r="A182" s="2" t="s">
        <v>1059</v>
      </c>
      <c r="B182" t="s">
        <v>1060</v>
      </c>
      <c r="C182">
        <v>4</v>
      </c>
      <c r="D182" t="s">
        <v>3</v>
      </c>
      <c r="E182">
        <v>20</v>
      </c>
      <c r="F182" t="s">
        <v>11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1</v>
      </c>
      <c r="M182">
        <v>1200000</v>
      </c>
      <c r="N182">
        <v>20</v>
      </c>
    </row>
    <row r="183" spans="1:14" x14ac:dyDescent="0.3">
      <c r="A183" s="2" t="s">
        <v>1061</v>
      </c>
      <c r="B183" t="s">
        <v>1062</v>
      </c>
      <c r="C183">
        <v>4</v>
      </c>
      <c r="D183" t="s">
        <v>3</v>
      </c>
      <c r="E183">
        <v>21</v>
      </c>
      <c r="F183" t="s">
        <v>20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1</v>
      </c>
      <c r="M183">
        <v>1200000</v>
      </c>
      <c r="N183">
        <v>21</v>
      </c>
    </row>
    <row r="184" spans="1:14" x14ac:dyDescent="0.3">
      <c r="A184" s="2" t="s">
        <v>1063</v>
      </c>
      <c r="B184" t="s">
        <v>1064</v>
      </c>
      <c r="C184">
        <v>2</v>
      </c>
      <c r="D184" t="s">
        <v>3</v>
      </c>
      <c r="E184">
        <v>7</v>
      </c>
      <c r="F184" t="s">
        <v>7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1200000</v>
      </c>
      <c r="N184">
        <v>19</v>
      </c>
    </row>
    <row r="185" spans="1:14" x14ac:dyDescent="0.3">
      <c r="A185" s="2" t="s">
        <v>1065</v>
      </c>
      <c r="B185" t="s">
        <v>1066</v>
      </c>
      <c r="C185">
        <v>3</v>
      </c>
      <c r="D185" t="s">
        <v>3</v>
      </c>
      <c r="E185">
        <v>8</v>
      </c>
      <c r="F185" t="s">
        <v>15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2</v>
      </c>
      <c r="M185">
        <v>1200000</v>
      </c>
      <c r="N185">
        <v>19</v>
      </c>
    </row>
    <row r="186" spans="1:14" x14ac:dyDescent="0.3">
      <c r="A186" s="2" t="s">
        <v>1067</v>
      </c>
      <c r="B186" t="s">
        <v>1035</v>
      </c>
      <c r="C186">
        <v>1</v>
      </c>
      <c r="D186" t="s">
        <v>3</v>
      </c>
      <c r="E186">
        <v>2</v>
      </c>
      <c r="F186" t="s">
        <v>30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2</v>
      </c>
      <c r="M186">
        <v>1200000</v>
      </c>
      <c r="N186">
        <v>18</v>
      </c>
    </row>
    <row r="187" spans="1:14" x14ac:dyDescent="0.3">
      <c r="A187" s="2" t="s">
        <v>1067</v>
      </c>
      <c r="B187" t="s">
        <v>1068</v>
      </c>
      <c r="C187">
        <v>4</v>
      </c>
      <c r="D187" t="s">
        <v>3</v>
      </c>
      <c r="E187">
        <v>28</v>
      </c>
      <c r="F187" t="s">
        <v>15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1</v>
      </c>
      <c r="M187">
        <v>1200000</v>
      </c>
      <c r="N187">
        <v>20</v>
      </c>
    </row>
    <row r="188" spans="1:14" x14ac:dyDescent="0.3">
      <c r="A188" s="2" t="s">
        <v>1069</v>
      </c>
      <c r="B188" t="s">
        <v>1070</v>
      </c>
      <c r="C188">
        <v>1</v>
      </c>
      <c r="D188" t="s">
        <v>3</v>
      </c>
      <c r="E188">
        <v>9</v>
      </c>
      <c r="F188" t="s">
        <v>9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1200000</v>
      </c>
      <c r="N188">
        <v>19</v>
      </c>
    </row>
    <row r="189" spans="1:14" x14ac:dyDescent="0.3">
      <c r="A189" s="2" t="s">
        <v>1071</v>
      </c>
      <c r="B189" t="s">
        <v>1072</v>
      </c>
      <c r="C189">
        <v>2</v>
      </c>
      <c r="D189" t="s">
        <v>3</v>
      </c>
      <c r="E189">
        <v>17</v>
      </c>
      <c r="F189" t="s">
        <v>23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2</v>
      </c>
      <c r="M189">
        <v>1200000</v>
      </c>
      <c r="N189">
        <v>19</v>
      </c>
    </row>
    <row r="190" spans="1:14" x14ac:dyDescent="0.3">
      <c r="A190" s="2" t="s">
        <v>1073</v>
      </c>
      <c r="B190" t="s">
        <v>1074</v>
      </c>
      <c r="C190">
        <v>0</v>
      </c>
      <c r="D190" t="s">
        <v>3</v>
      </c>
      <c r="E190">
        <v>13</v>
      </c>
      <c r="F190" t="s">
        <v>30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2</v>
      </c>
      <c r="M190">
        <v>1200000</v>
      </c>
      <c r="N190">
        <v>20</v>
      </c>
    </row>
    <row r="191" spans="1:14" x14ac:dyDescent="0.3">
      <c r="A191" s="2" t="s">
        <v>1073</v>
      </c>
      <c r="B191" t="s">
        <v>1075</v>
      </c>
      <c r="C191">
        <v>4</v>
      </c>
      <c r="D191" t="s">
        <v>3</v>
      </c>
      <c r="E191">
        <v>55</v>
      </c>
      <c r="F191" t="s">
        <v>20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2</v>
      </c>
      <c r="M191">
        <v>1200000</v>
      </c>
      <c r="N191">
        <v>19</v>
      </c>
    </row>
    <row r="192" spans="1:14" x14ac:dyDescent="0.3">
      <c r="A192" s="2" t="s">
        <v>1073</v>
      </c>
      <c r="B192" t="s">
        <v>1076</v>
      </c>
      <c r="C192">
        <v>3</v>
      </c>
      <c r="D192" t="s">
        <v>3</v>
      </c>
      <c r="E192">
        <v>4</v>
      </c>
      <c r="F192" t="s">
        <v>23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2</v>
      </c>
      <c r="M192">
        <v>1200000</v>
      </c>
      <c r="N192">
        <v>22</v>
      </c>
    </row>
    <row r="193" spans="1:14" x14ac:dyDescent="0.3">
      <c r="A193" s="2" t="s">
        <v>1073</v>
      </c>
      <c r="B193" t="s">
        <v>1077</v>
      </c>
      <c r="C193">
        <v>0</v>
      </c>
      <c r="D193" t="s">
        <v>3</v>
      </c>
      <c r="E193">
        <v>22</v>
      </c>
      <c r="F193" t="s">
        <v>149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1200000</v>
      </c>
      <c r="N193">
        <v>21</v>
      </c>
    </row>
    <row r="194" spans="1:14" x14ac:dyDescent="0.3">
      <c r="A194" s="2" t="s">
        <v>1073</v>
      </c>
      <c r="B194" t="s">
        <v>1078</v>
      </c>
      <c r="C194">
        <v>0</v>
      </c>
      <c r="D194" t="s">
        <v>3</v>
      </c>
      <c r="E194">
        <v>15</v>
      </c>
      <c r="F194" t="s">
        <v>40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1200000</v>
      </c>
      <c r="N194">
        <v>19</v>
      </c>
    </row>
    <row r="195" spans="1:14" x14ac:dyDescent="0.3">
      <c r="A195" s="2" t="s">
        <v>1079</v>
      </c>
      <c r="B195" t="s">
        <v>948</v>
      </c>
      <c r="C195">
        <v>0</v>
      </c>
      <c r="D195" t="s">
        <v>3</v>
      </c>
      <c r="E195">
        <v>14</v>
      </c>
      <c r="F195" t="s">
        <v>118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1200000</v>
      </c>
      <c r="N195">
        <v>19</v>
      </c>
    </row>
    <row r="196" spans="1:14" x14ac:dyDescent="0.3">
      <c r="A196" s="2" t="s">
        <v>1080</v>
      </c>
      <c r="B196" t="s">
        <v>1081</v>
      </c>
      <c r="C196">
        <v>3</v>
      </c>
      <c r="D196" t="s">
        <v>3</v>
      </c>
      <c r="E196">
        <v>10</v>
      </c>
      <c r="F196" t="s">
        <v>11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1200000</v>
      </c>
      <c r="N196">
        <v>18</v>
      </c>
    </row>
    <row r="197" spans="1:14" x14ac:dyDescent="0.3">
      <c r="A197" s="2" t="s">
        <v>1082</v>
      </c>
      <c r="B197" t="s">
        <v>1083</v>
      </c>
      <c r="C197">
        <v>4</v>
      </c>
      <c r="D197" t="s">
        <v>3</v>
      </c>
      <c r="E197">
        <v>40</v>
      </c>
      <c r="F197" t="s">
        <v>27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2</v>
      </c>
      <c r="M197">
        <v>1200000</v>
      </c>
      <c r="N197">
        <v>20</v>
      </c>
    </row>
    <row r="198" spans="1:14" x14ac:dyDescent="0.3">
      <c r="A198" s="2" t="s">
        <v>1084</v>
      </c>
      <c r="B198" t="s">
        <v>1085</v>
      </c>
      <c r="C198">
        <v>0</v>
      </c>
      <c r="D198" t="s">
        <v>3</v>
      </c>
      <c r="E198">
        <v>5</v>
      </c>
      <c r="F198" t="s">
        <v>118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1200000</v>
      </c>
      <c r="N198">
        <v>19</v>
      </c>
    </row>
    <row r="199" spans="1:14" x14ac:dyDescent="0.3">
      <c r="A199" s="2" t="s">
        <v>1084</v>
      </c>
      <c r="B199" t="s">
        <v>1086</v>
      </c>
      <c r="C199">
        <v>1</v>
      </c>
      <c r="D199" t="s">
        <v>3</v>
      </c>
      <c r="E199">
        <v>17</v>
      </c>
      <c r="F199" t="s">
        <v>40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2</v>
      </c>
      <c r="M199">
        <v>1200000</v>
      </c>
      <c r="N199">
        <v>18</v>
      </c>
    </row>
    <row r="200" spans="1:14" x14ac:dyDescent="0.3">
      <c r="A200" s="2" t="s">
        <v>1087</v>
      </c>
      <c r="B200" t="s">
        <v>1088</v>
      </c>
      <c r="C200">
        <v>1</v>
      </c>
      <c r="D200" t="s">
        <v>3</v>
      </c>
      <c r="E200">
        <v>55</v>
      </c>
      <c r="F200" t="s">
        <v>7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2</v>
      </c>
      <c r="M200">
        <v>1200000</v>
      </c>
      <c r="N200">
        <v>22</v>
      </c>
    </row>
    <row r="201" spans="1:14" x14ac:dyDescent="0.3">
      <c r="A201" s="2" t="s">
        <v>1089</v>
      </c>
      <c r="B201" t="s">
        <v>948</v>
      </c>
      <c r="C201">
        <v>1</v>
      </c>
      <c r="D201" t="s">
        <v>3</v>
      </c>
      <c r="E201">
        <v>5</v>
      </c>
      <c r="F201" t="s">
        <v>18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1</v>
      </c>
      <c r="M201">
        <v>1200000</v>
      </c>
      <c r="N201">
        <v>20</v>
      </c>
    </row>
    <row r="202" spans="1:14" x14ac:dyDescent="0.3">
      <c r="A202" s="2" t="s">
        <v>1090</v>
      </c>
      <c r="B202" t="s">
        <v>1091</v>
      </c>
      <c r="C202">
        <v>3</v>
      </c>
      <c r="D202" t="s">
        <v>3</v>
      </c>
      <c r="E202">
        <v>2</v>
      </c>
      <c r="F202" t="s">
        <v>13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1</v>
      </c>
      <c r="M202">
        <v>1200000</v>
      </c>
      <c r="N202">
        <v>20</v>
      </c>
    </row>
    <row r="203" spans="1:14" x14ac:dyDescent="0.3">
      <c r="A203" s="2" t="s">
        <v>1092</v>
      </c>
      <c r="B203" t="s">
        <v>1093</v>
      </c>
      <c r="C203">
        <v>2</v>
      </c>
      <c r="D203" t="s">
        <v>3</v>
      </c>
      <c r="E203">
        <v>10</v>
      </c>
      <c r="F203" t="s">
        <v>18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1</v>
      </c>
      <c r="M203">
        <v>1200000</v>
      </c>
      <c r="N203">
        <v>18</v>
      </c>
    </row>
    <row r="204" spans="1:14" x14ac:dyDescent="0.3">
      <c r="A204" s="2" t="s">
        <v>1094</v>
      </c>
      <c r="B204" t="s">
        <v>1095</v>
      </c>
      <c r="C204">
        <v>2</v>
      </c>
      <c r="D204" t="s">
        <v>3</v>
      </c>
      <c r="E204">
        <v>99</v>
      </c>
      <c r="F204" t="s">
        <v>18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1</v>
      </c>
      <c r="M204">
        <v>1200000</v>
      </c>
      <c r="N204">
        <v>19</v>
      </c>
    </row>
    <row r="205" spans="1:14" x14ac:dyDescent="0.3">
      <c r="A205" s="2" t="s">
        <v>1096</v>
      </c>
      <c r="B205" t="s">
        <v>1097</v>
      </c>
      <c r="C205">
        <v>4</v>
      </c>
      <c r="D205" t="s">
        <v>3</v>
      </c>
      <c r="E205">
        <v>8</v>
      </c>
      <c r="F205" t="s">
        <v>15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1</v>
      </c>
      <c r="M205">
        <v>1200000</v>
      </c>
      <c r="N205">
        <v>20</v>
      </c>
    </row>
    <row r="206" spans="1:14" x14ac:dyDescent="0.3">
      <c r="A206" s="2" t="s">
        <v>1098</v>
      </c>
      <c r="B206" t="s">
        <v>835</v>
      </c>
      <c r="C206">
        <v>3</v>
      </c>
      <c r="D206" t="s">
        <v>3</v>
      </c>
      <c r="E206">
        <v>41</v>
      </c>
      <c r="F206" t="s">
        <v>23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1200000</v>
      </c>
      <c r="N206">
        <v>20</v>
      </c>
    </row>
    <row r="207" spans="1:14" x14ac:dyDescent="0.3">
      <c r="A207" s="2" t="s">
        <v>1099</v>
      </c>
      <c r="B207" t="s">
        <v>1100</v>
      </c>
      <c r="C207">
        <v>2</v>
      </c>
      <c r="D207" t="s">
        <v>3</v>
      </c>
      <c r="E207">
        <v>10</v>
      </c>
      <c r="F207" t="s">
        <v>23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2</v>
      </c>
      <c r="M207">
        <v>1200000</v>
      </c>
      <c r="N207">
        <v>22</v>
      </c>
    </row>
    <row r="208" spans="1:14" x14ac:dyDescent="0.3">
      <c r="A208" s="2" t="s">
        <v>1101</v>
      </c>
      <c r="B208" t="s">
        <v>1102</v>
      </c>
      <c r="C208">
        <v>4</v>
      </c>
      <c r="D208" t="s">
        <v>3</v>
      </c>
      <c r="E208">
        <v>25</v>
      </c>
      <c r="F208" t="s">
        <v>20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1200000</v>
      </c>
      <c r="N208">
        <v>19</v>
      </c>
    </row>
    <row r="209" spans="1:14" x14ac:dyDescent="0.3">
      <c r="A209" s="2" t="s">
        <v>1103</v>
      </c>
      <c r="B209" t="s">
        <v>1104</v>
      </c>
      <c r="C209">
        <v>0</v>
      </c>
      <c r="D209" t="s">
        <v>3</v>
      </c>
      <c r="E209">
        <v>13</v>
      </c>
      <c r="F209" t="s">
        <v>4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2</v>
      </c>
      <c r="M209">
        <v>1200000</v>
      </c>
      <c r="N209">
        <v>21</v>
      </c>
    </row>
    <row r="210" spans="1:14" x14ac:dyDescent="0.3">
      <c r="A210" s="2" t="s">
        <v>1105</v>
      </c>
      <c r="B210" t="s">
        <v>1106</v>
      </c>
      <c r="C210">
        <v>1</v>
      </c>
      <c r="D210" t="s">
        <v>3</v>
      </c>
      <c r="E210">
        <v>11</v>
      </c>
      <c r="F210" t="s">
        <v>9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2</v>
      </c>
      <c r="M210">
        <v>1200000</v>
      </c>
      <c r="N210">
        <v>19</v>
      </c>
    </row>
    <row r="211" spans="1:14" x14ac:dyDescent="0.3">
      <c r="A211" s="2" t="s">
        <v>1105</v>
      </c>
      <c r="B211" t="s">
        <v>935</v>
      </c>
      <c r="C211">
        <v>0</v>
      </c>
      <c r="D211" t="s">
        <v>3</v>
      </c>
      <c r="E211">
        <v>27</v>
      </c>
      <c r="F211" t="s">
        <v>40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1200000</v>
      </c>
      <c r="N211">
        <v>18</v>
      </c>
    </row>
    <row r="212" spans="1:14" x14ac:dyDescent="0.3">
      <c r="A212" s="2" t="s">
        <v>1107</v>
      </c>
      <c r="B212" t="s">
        <v>1108</v>
      </c>
      <c r="C212">
        <v>2</v>
      </c>
      <c r="D212" t="s">
        <v>3</v>
      </c>
      <c r="E212">
        <v>8</v>
      </c>
      <c r="F212" t="s">
        <v>7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1</v>
      </c>
      <c r="M212">
        <v>1200000</v>
      </c>
      <c r="N212">
        <v>22</v>
      </c>
    </row>
    <row r="213" spans="1:14" x14ac:dyDescent="0.3">
      <c r="A213" s="2" t="s">
        <v>1107</v>
      </c>
      <c r="B213" t="s">
        <v>1109</v>
      </c>
      <c r="C213">
        <v>1</v>
      </c>
      <c r="D213" t="s">
        <v>3</v>
      </c>
      <c r="E213">
        <v>13</v>
      </c>
      <c r="F213" t="s">
        <v>9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2</v>
      </c>
      <c r="M213">
        <v>1200000</v>
      </c>
      <c r="N213">
        <v>22</v>
      </c>
    </row>
    <row r="214" spans="1:14" x14ac:dyDescent="0.3">
      <c r="A214" s="2" t="s">
        <v>1107</v>
      </c>
      <c r="B214" t="s">
        <v>778</v>
      </c>
      <c r="C214">
        <v>2</v>
      </c>
      <c r="D214" t="s">
        <v>3</v>
      </c>
      <c r="E214">
        <v>16</v>
      </c>
      <c r="F214" t="s">
        <v>23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2</v>
      </c>
      <c r="M214">
        <v>1200000</v>
      </c>
      <c r="N214">
        <v>18</v>
      </c>
    </row>
    <row r="215" spans="1:14" x14ac:dyDescent="0.3">
      <c r="A215" s="2" t="s">
        <v>1110</v>
      </c>
      <c r="B215" t="s">
        <v>907</v>
      </c>
      <c r="C215">
        <v>3</v>
      </c>
      <c r="D215" t="s">
        <v>3</v>
      </c>
      <c r="E215">
        <v>0</v>
      </c>
      <c r="F215" t="s">
        <v>23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1200000</v>
      </c>
      <c r="N215">
        <v>19</v>
      </c>
    </row>
    <row r="216" spans="1:14" x14ac:dyDescent="0.3">
      <c r="A216" s="2" t="s">
        <v>1111</v>
      </c>
      <c r="B216" t="s">
        <v>1112</v>
      </c>
      <c r="C216">
        <v>3</v>
      </c>
      <c r="D216" t="s">
        <v>3</v>
      </c>
      <c r="E216">
        <v>6</v>
      </c>
      <c r="F216" t="s">
        <v>7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1200000</v>
      </c>
      <c r="N216">
        <v>20</v>
      </c>
    </row>
    <row r="217" spans="1:14" x14ac:dyDescent="0.3">
      <c r="A217" s="2" t="s">
        <v>1111</v>
      </c>
      <c r="B217" t="s">
        <v>1113</v>
      </c>
      <c r="C217">
        <v>1</v>
      </c>
      <c r="D217" t="s">
        <v>3</v>
      </c>
      <c r="E217">
        <v>3</v>
      </c>
      <c r="F217" t="s">
        <v>30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1200000</v>
      </c>
      <c r="N217">
        <v>18</v>
      </c>
    </row>
    <row r="218" spans="1:14" x14ac:dyDescent="0.3">
      <c r="A218" s="2" t="s">
        <v>1114</v>
      </c>
      <c r="B218" t="s">
        <v>1115</v>
      </c>
      <c r="C218">
        <v>3</v>
      </c>
      <c r="D218" t="s">
        <v>3</v>
      </c>
      <c r="E218">
        <v>2</v>
      </c>
      <c r="F218" t="s">
        <v>11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1200000</v>
      </c>
      <c r="N218">
        <v>19</v>
      </c>
    </row>
    <row r="219" spans="1:14" x14ac:dyDescent="0.3">
      <c r="A219" s="2" t="s">
        <v>1116</v>
      </c>
      <c r="B219" t="s">
        <v>1024</v>
      </c>
      <c r="C219">
        <v>3</v>
      </c>
      <c r="D219" t="s">
        <v>3</v>
      </c>
      <c r="E219">
        <v>13</v>
      </c>
      <c r="F219" t="s">
        <v>15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2</v>
      </c>
      <c r="M219">
        <v>1200000</v>
      </c>
      <c r="N219">
        <v>18</v>
      </c>
    </row>
    <row r="220" spans="1:14" x14ac:dyDescent="0.3">
      <c r="A220" s="2" t="s">
        <v>1117</v>
      </c>
      <c r="B220" t="s">
        <v>1118</v>
      </c>
      <c r="C220">
        <v>3</v>
      </c>
      <c r="D220" t="s">
        <v>3</v>
      </c>
      <c r="E220">
        <v>4</v>
      </c>
      <c r="F220" t="s">
        <v>13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2</v>
      </c>
      <c r="M220">
        <v>1200000</v>
      </c>
      <c r="N220">
        <v>19</v>
      </c>
    </row>
    <row r="221" spans="1:14" x14ac:dyDescent="0.3">
      <c r="A221" s="2" t="s">
        <v>1119</v>
      </c>
      <c r="B221" t="s">
        <v>1120</v>
      </c>
      <c r="C221">
        <v>2</v>
      </c>
      <c r="D221" t="s">
        <v>3</v>
      </c>
      <c r="E221">
        <v>8</v>
      </c>
      <c r="F221" t="s">
        <v>23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2</v>
      </c>
      <c r="M221">
        <v>1200000</v>
      </c>
      <c r="N221">
        <v>21</v>
      </c>
    </row>
    <row r="222" spans="1:14" x14ac:dyDescent="0.3">
      <c r="A222" s="2" t="s">
        <v>1121</v>
      </c>
      <c r="B222" t="s">
        <v>779</v>
      </c>
      <c r="C222">
        <v>4</v>
      </c>
      <c r="D222" t="s">
        <v>3</v>
      </c>
      <c r="E222">
        <v>31</v>
      </c>
      <c r="F222" t="s">
        <v>11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2</v>
      </c>
      <c r="M222">
        <v>1200000</v>
      </c>
      <c r="N222">
        <v>20</v>
      </c>
    </row>
    <row r="223" spans="1:14" x14ac:dyDescent="0.3">
      <c r="A223" s="2" t="s">
        <v>1122</v>
      </c>
      <c r="B223" t="s">
        <v>1123</v>
      </c>
      <c r="C223">
        <v>4</v>
      </c>
      <c r="D223" t="s">
        <v>3</v>
      </c>
      <c r="E223">
        <v>7</v>
      </c>
      <c r="F223" t="s">
        <v>20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2</v>
      </c>
      <c r="M223">
        <v>1200000</v>
      </c>
      <c r="N223">
        <v>19</v>
      </c>
    </row>
    <row r="224" spans="1:14" x14ac:dyDescent="0.3">
      <c r="A224" s="2" t="s">
        <v>1124</v>
      </c>
      <c r="B224" t="s">
        <v>1093</v>
      </c>
      <c r="C224">
        <v>0</v>
      </c>
      <c r="D224" t="s">
        <v>3</v>
      </c>
      <c r="E224">
        <v>1</v>
      </c>
      <c r="F224" t="s">
        <v>118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2</v>
      </c>
      <c r="M224">
        <v>1200000</v>
      </c>
      <c r="N224">
        <v>18</v>
      </c>
    </row>
    <row r="225" spans="1:14" x14ac:dyDescent="0.3">
      <c r="A225" s="2" t="s">
        <v>1125</v>
      </c>
      <c r="B225" t="s">
        <v>1126</v>
      </c>
      <c r="C225">
        <v>0</v>
      </c>
      <c r="D225" t="s">
        <v>3</v>
      </c>
      <c r="E225">
        <v>10</v>
      </c>
      <c r="F225" t="s">
        <v>4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1200000</v>
      </c>
      <c r="N225">
        <v>19</v>
      </c>
    </row>
    <row r="226" spans="1:14" x14ac:dyDescent="0.3">
      <c r="A226" s="2" t="s">
        <v>1125</v>
      </c>
      <c r="B226" t="s">
        <v>839</v>
      </c>
      <c r="C226">
        <v>1</v>
      </c>
      <c r="D226" t="s">
        <v>3</v>
      </c>
      <c r="E226">
        <v>7</v>
      </c>
      <c r="F226" t="s">
        <v>7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1</v>
      </c>
      <c r="M226">
        <v>1200000</v>
      </c>
      <c r="N226">
        <v>21</v>
      </c>
    </row>
    <row r="227" spans="1:14" x14ac:dyDescent="0.3">
      <c r="A227" s="2" t="s">
        <v>1127</v>
      </c>
      <c r="B227" t="s">
        <v>1128</v>
      </c>
      <c r="C227">
        <v>2</v>
      </c>
      <c r="D227" t="s">
        <v>3</v>
      </c>
      <c r="E227">
        <v>0</v>
      </c>
      <c r="F227" t="s">
        <v>13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2</v>
      </c>
      <c r="M227">
        <v>1200000</v>
      </c>
      <c r="N227">
        <v>19</v>
      </c>
    </row>
    <row r="228" spans="1:14" x14ac:dyDescent="0.3">
      <c r="A228" s="2" t="s">
        <v>1129</v>
      </c>
      <c r="B228" t="s">
        <v>907</v>
      </c>
      <c r="C228">
        <v>2</v>
      </c>
      <c r="D228" t="s">
        <v>3</v>
      </c>
      <c r="E228">
        <v>32</v>
      </c>
      <c r="F228" t="s">
        <v>23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1200000</v>
      </c>
      <c r="N228">
        <v>19</v>
      </c>
    </row>
    <row r="229" spans="1:14" x14ac:dyDescent="0.3">
      <c r="A229" s="2" t="s">
        <v>1129</v>
      </c>
      <c r="B229" t="s">
        <v>1130</v>
      </c>
      <c r="C229">
        <v>0</v>
      </c>
      <c r="D229" t="s">
        <v>3</v>
      </c>
      <c r="E229">
        <v>0</v>
      </c>
      <c r="F229" t="s">
        <v>4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1</v>
      </c>
      <c r="M229">
        <v>1200000</v>
      </c>
      <c r="N229">
        <v>21</v>
      </c>
    </row>
    <row r="230" spans="1:14" x14ac:dyDescent="0.3">
      <c r="A230" s="2" t="s">
        <v>1131</v>
      </c>
      <c r="B230" t="s">
        <v>895</v>
      </c>
      <c r="C230">
        <v>3</v>
      </c>
      <c r="D230" t="s">
        <v>3</v>
      </c>
      <c r="E230">
        <v>10</v>
      </c>
      <c r="F230" t="s">
        <v>9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2</v>
      </c>
      <c r="M230">
        <v>1200000</v>
      </c>
      <c r="N230">
        <v>18</v>
      </c>
    </row>
    <row r="231" spans="1:14" x14ac:dyDescent="0.3">
      <c r="A231" s="2" t="s">
        <v>1132</v>
      </c>
      <c r="B231" t="s">
        <v>1133</v>
      </c>
      <c r="C231">
        <v>3</v>
      </c>
      <c r="D231" t="s">
        <v>3</v>
      </c>
      <c r="E231">
        <v>9</v>
      </c>
      <c r="F231" t="s">
        <v>23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1</v>
      </c>
      <c r="M231">
        <v>1200000</v>
      </c>
      <c r="N231">
        <v>20</v>
      </c>
    </row>
    <row r="232" spans="1:14" x14ac:dyDescent="0.3">
      <c r="A232" s="2" t="s">
        <v>1134</v>
      </c>
      <c r="B232" t="s">
        <v>1135</v>
      </c>
      <c r="C232">
        <v>1</v>
      </c>
      <c r="D232" t="s">
        <v>3</v>
      </c>
      <c r="E232">
        <v>3</v>
      </c>
      <c r="F232" t="s">
        <v>9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2</v>
      </c>
      <c r="M232">
        <v>1200000</v>
      </c>
      <c r="N232">
        <v>21</v>
      </c>
    </row>
    <row r="233" spans="1:14" x14ac:dyDescent="0.3">
      <c r="A233" s="2" t="s">
        <v>1134</v>
      </c>
      <c r="B233" t="s">
        <v>1136</v>
      </c>
      <c r="C233">
        <v>0</v>
      </c>
      <c r="D233" t="s">
        <v>3</v>
      </c>
      <c r="E233">
        <v>17</v>
      </c>
      <c r="F233" t="s">
        <v>30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2</v>
      </c>
      <c r="M233">
        <v>1200000</v>
      </c>
      <c r="N233">
        <v>19</v>
      </c>
    </row>
    <row r="234" spans="1:14" x14ac:dyDescent="0.3">
      <c r="A234" s="2" t="s">
        <v>1137</v>
      </c>
      <c r="B234" t="s">
        <v>1133</v>
      </c>
      <c r="C234">
        <v>0</v>
      </c>
      <c r="D234" t="s">
        <v>3</v>
      </c>
      <c r="E234">
        <v>22</v>
      </c>
      <c r="F234" t="s">
        <v>40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2</v>
      </c>
      <c r="M234">
        <v>1200000</v>
      </c>
      <c r="N234">
        <v>19</v>
      </c>
    </row>
    <row r="235" spans="1:14" x14ac:dyDescent="0.3">
      <c r="A235" s="2" t="s">
        <v>1138</v>
      </c>
      <c r="B235" t="s">
        <v>960</v>
      </c>
      <c r="C235">
        <v>1</v>
      </c>
      <c r="D235" t="s">
        <v>3</v>
      </c>
      <c r="E235">
        <v>10</v>
      </c>
      <c r="F235" t="s">
        <v>9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2</v>
      </c>
      <c r="M235">
        <v>1200000</v>
      </c>
      <c r="N235">
        <v>20</v>
      </c>
    </row>
    <row r="236" spans="1:14" x14ac:dyDescent="0.3">
      <c r="A236" s="2" t="s">
        <v>1139</v>
      </c>
      <c r="B236" t="s">
        <v>1140</v>
      </c>
      <c r="C236">
        <v>0</v>
      </c>
      <c r="D236" t="s">
        <v>3</v>
      </c>
      <c r="E236">
        <v>0</v>
      </c>
      <c r="F236" t="s">
        <v>30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1200000</v>
      </c>
      <c r="N236">
        <v>22</v>
      </c>
    </row>
    <row r="237" spans="1:14" x14ac:dyDescent="0.3">
      <c r="A237" s="2" t="s">
        <v>1141</v>
      </c>
      <c r="B237" t="s">
        <v>1142</v>
      </c>
      <c r="C237">
        <v>0</v>
      </c>
      <c r="D237" t="s">
        <v>3</v>
      </c>
      <c r="E237">
        <v>3</v>
      </c>
      <c r="F237" t="s">
        <v>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1</v>
      </c>
      <c r="M237">
        <v>1200000</v>
      </c>
      <c r="N237">
        <v>18</v>
      </c>
    </row>
    <row r="238" spans="1:14" x14ac:dyDescent="0.3">
      <c r="A238" s="2" t="s">
        <v>1143</v>
      </c>
      <c r="B238" t="s">
        <v>1144</v>
      </c>
      <c r="C238">
        <v>0</v>
      </c>
      <c r="D238" t="s">
        <v>3</v>
      </c>
      <c r="E238">
        <v>32</v>
      </c>
      <c r="F238" t="s">
        <v>4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1</v>
      </c>
      <c r="M238">
        <v>1200000</v>
      </c>
      <c r="N238">
        <v>21</v>
      </c>
    </row>
    <row r="239" spans="1:14" x14ac:dyDescent="0.3">
      <c r="A239" s="2" t="s">
        <v>1145</v>
      </c>
      <c r="B239" t="s">
        <v>1146</v>
      </c>
      <c r="C239">
        <v>1</v>
      </c>
      <c r="D239" t="s">
        <v>3</v>
      </c>
      <c r="E239">
        <v>23</v>
      </c>
      <c r="F239" t="s">
        <v>7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1200000</v>
      </c>
      <c r="N239">
        <v>21</v>
      </c>
    </row>
    <row r="240" spans="1:14" x14ac:dyDescent="0.3">
      <c r="A240" s="2" t="s">
        <v>1147</v>
      </c>
      <c r="B240" t="s">
        <v>1148</v>
      </c>
      <c r="C240">
        <v>4</v>
      </c>
      <c r="D240" t="s">
        <v>3</v>
      </c>
      <c r="E240">
        <v>13</v>
      </c>
      <c r="F240" t="s">
        <v>15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2</v>
      </c>
      <c r="M240">
        <v>1200000</v>
      </c>
      <c r="N240">
        <v>20</v>
      </c>
    </row>
    <row r="241" spans="1:14" x14ac:dyDescent="0.3">
      <c r="A241" s="2" t="s">
        <v>1149</v>
      </c>
      <c r="B241" t="s">
        <v>1150</v>
      </c>
      <c r="C241">
        <v>1</v>
      </c>
      <c r="D241" t="s">
        <v>3</v>
      </c>
      <c r="E241">
        <v>20</v>
      </c>
      <c r="F241" t="s">
        <v>40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2</v>
      </c>
      <c r="M241">
        <v>1200000</v>
      </c>
      <c r="N241">
        <v>20</v>
      </c>
    </row>
    <row r="242" spans="1:14" x14ac:dyDescent="0.3">
      <c r="A242" s="2" t="s">
        <v>1151</v>
      </c>
      <c r="B242" t="s">
        <v>1152</v>
      </c>
      <c r="C242">
        <v>0</v>
      </c>
      <c r="D242" t="s">
        <v>3</v>
      </c>
      <c r="E242">
        <v>31</v>
      </c>
      <c r="F242" t="s">
        <v>30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2</v>
      </c>
      <c r="M242">
        <v>1200000</v>
      </c>
      <c r="N242">
        <v>21</v>
      </c>
    </row>
    <row r="243" spans="1:14" x14ac:dyDescent="0.3">
      <c r="A243" s="2" t="s">
        <v>1151</v>
      </c>
      <c r="B243" t="s">
        <v>959</v>
      </c>
      <c r="C243">
        <v>1</v>
      </c>
      <c r="D243" t="s">
        <v>3</v>
      </c>
      <c r="E243">
        <v>12</v>
      </c>
      <c r="F243" t="s">
        <v>18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1</v>
      </c>
      <c r="M243">
        <v>1200000</v>
      </c>
      <c r="N243">
        <v>20</v>
      </c>
    </row>
    <row r="244" spans="1:14" x14ac:dyDescent="0.3">
      <c r="A244" s="2" t="s">
        <v>1151</v>
      </c>
      <c r="B244" t="s">
        <v>1153</v>
      </c>
      <c r="C244">
        <v>2</v>
      </c>
      <c r="D244" t="s">
        <v>3</v>
      </c>
      <c r="E244">
        <v>2</v>
      </c>
      <c r="F244" t="s">
        <v>13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1</v>
      </c>
      <c r="M244">
        <v>1200000</v>
      </c>
      <c r="N244">
        <v>20</v>
      </c>
    </row>
    <row r="245" spans="1:14" x14ac:dyDescent="0.3">
      <c r="A245" s="2" t="s">
        <v>1154</v>
      </c>
      <c r="B245" t="s">
        <v>1155</v>
      </c>
      <c r="C245">
        <v>4</v>
      </c>
      <c r="D245" t="s">
        <v>3</v>
      </c>
      <c r="E245">
        <v>21</v>
      </c>
      <c r="F245" t="s">
        <v>20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2</v>
      </c>
      <c r="M245">
        <v>1200000</v>
      </c>
      <c r="N245">
        <v>18</v>
      </c>
    </row>
    <row r="246" spans="1:14" x14ac:dyDescent="0.3">
      <c r="A246" s="2" t="s">
        <v>1156</v>
      </c>
      <c r="B246" t="s">
        <v>1157</v>
      </c>
      <c r="C246">
        <v>3</v>
      </c>
      <c r="D246" t="s">
        <v>3</v>
      </c>
      <c r="E246">
        <v>20</v>
      </c>
      <c r="F246" t="s">
        <v>11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1</v>
      </c>
      <c r="M246">
        <v>1200000</v>
      </c>
      <c r="N246">
        <v>22</v>
      </c>
    </row>
    <row r="247" spans="1:14" x14ac:dyDescent="0.3">
      <c r="A247" s="2" t="s">
        <v>1156</v>
      </c>
      <c r="B247" t="s">
        <v>1158</v>
      </c>
      <c r="C247">
        <v>4</v>
      </c>
      <c r="D247" t="s">
        <v>3</v>
      </c>
      <c r="E247">
        <v>31</v>
      </c>
      <c r="F247" t="s">
        <v>15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1200000</v>
      </c>
      <c r="N247">
        <v>21</v>
      </c>
    </row>
    <row r="248" spans="1:14" x14ac:dyDescent="0.3">
      <c r="A248" s="2" t="s">
        <v>1156</v>
      </c>
      <c r="B248" t="s">
        <v>1159</v>
      </c>
      <c r="C248">
        <v>1</v>
      </c>
      <c r="D248" t="s">
        <v>3</v>
      </c>
      <c r="E248">
        <v>23</v>
      </c>
      <c r="F248" t="s">
        <v>40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1200000</v>
      </c>
      <c r="N248">
        <v>20</v>
      </c>
    </row>
    <row r="249" spans="1:14" x14ac:dyDescent="0.3">
      <c r="A249" s="2" t="s">
        <v>1156</v>
      </c>
      <c r="B249" t="s">
        <v>1160</v>
      </c>
      <c r="C249">
        <v>0</v>
      </c>
      <c r="D249" t="s">
        <v>3</v>
      </c>
      <c r="E249">
        <v>2</v>
      </c>
      <c r="F249" t="s">
        <v>40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2</v>
      </c>
      <c r="M249">
        <v>1200000</v>
      </c>
      <c r="N249">
        <v>19</v>
      </c>
    </row>
    <row r="250" spans="1:14" x14ac:dyDescent="0.3">
      <c r="A250" s="2" t="s">
        <v>1161</v>
      </c>
      <c r="B250" t="s">
        <v>1162</v>
      </c>
      <c r="C250">
        <v>3</v>
      </c>
      <c r="D250" t="s">
        <v>3</v>
      </c>
      <c r="E250">
        <v>15</v>
      </c>
      <c r="F250" t="s">
        <v>11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1200000</v>
      </c>
      <c r="N250">
        <v>21</v>
      </c>
    </row>
    <row r="251" spans="1:14" x14ac:dyDescent="0.3">
      <c r="A251" s="2" t="s">
        <v>1161</v>
      </c>
      <c r="B251" t="s">
        <v>766</v>
      </c>
      <c r="C251">
        <v>3</v>
      </c>
      <c r="D251" t="s">
        <v>3</v>
      </c>
      <c r="E251">
        <v>19</v>
      </c>
      <c r="F251" t="s">
        <v>23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1200000</v>
      </c>
      <c r="N251">
        <v>18</v>
      </c>
    </row>
    <row r="252" spans="1:14" x14ac:dyDescent="0.3">
      <c r="A252" s="2" t="s">
        <v>1163</v>
      </c>
      <c r="B252" t="s">
        <v>1164</v>
      </c>
      <c r="C252">
        <v>3</v>
      </c>
      <c r="D252" t="s">
        <v>3</v>
      </c>
      <c r="E252">
        <v>30</v>
      </c>
      <c r="F252" t="s">
        <v>11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1</v>
      </c>
      <c r="M252">
        <v>1200000</v>
      </c>
      <c r="N252">
        <v>20</v>
      </c>
    </row>
    <row r="253" spans="1:14" x14ac:dyDescent="0.3">
      <c r="A253" s="2" t="s">
        <v>1165</v>
      </c>
      <c r="B253" t="s">
        <v>1166</v>
      </c>
      <c r="C253">
        <v>3</v>
      </c>
      <c r="D253" t="s">
        <v>3</v>
      </c>
      <c r="E253">
        <v>43</v>
      </c>
      <c r="F253" t="s">
        <v>11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2</v>
      </c>
      <c r="M253">
        <v>1200000</v>
      </c>
      <c r="N253">
        <v>20</v>
      </c>
    </row>
    <row r="254" spans="1:14" x14ac:dyDescent="0.3">
      <c r="A254" s="2" t="s">
        <v>1167</v>
      </c>
      <c r="B254" t="s">
        <v>1168</v>
      </c>
      <c r="C254">
        <v>3</v>
      </c>
      <c r="D254" t="s">
        <v>3</v>
      </c>
      <c r="E254">
        <v>21</v>
      </c>
      <c r="F254" t="s">
        <v>11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2</v>
      </c>
      <c r="M254">
        <v>1200000</v>
      </c>
      <c r="N254">
        <v>21</v>
      </c>
    </row>
    <row r="255" spans="1:14" x14ac:dyDescent="0.3">
      <c r="A255" s="2" t="s">
        <v>1167</v>
      </c>
      <c r="B255" t="s">
        <v>1169</v>
      </c>
      <c r="C255">
        <v>4</v>
      </c>
      <c r="D255" t="s">
        <v>3</v>
      </c>
      <c r="E255">
        <v>17</v>
      </c>
      <c r="F255" t="s">
        <v>20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1</v>
      </c>
      <c r="M255">
        <v>1200000</v>
      </c>
      <c r="N255">
        <v>19</v>
      </c>
    </row>
    <row r="256" spans="1:14" x14ac:dyDescent="0.3">
      <c r="A256" s="2" t="s">
        <v>1170</v>
      </c>
      <c r="B256" t="s">
        <v>1071</v>
      </c>
      <c r="C256">
        <v>2</v>
      </c>
      <c r="D256" t="s">
        <v>3</v>
      </c>
      <c r="E256">
        <v>1</v>
      </c>
      <c r="F256" t="s">
        <v>11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1</v>
      </c>
      <c r="M256">
        <v>1200000</v>
      </c>
      <c r="N256">
        <v>19</v>
      </c>
    </row>
    <row r="257" spans="1:14" x14ac:dyDescent="0.3">
      <c r="A257" s="2" t="s">
        <v>1171</v>
      </c>
      <c r="B257" t="s">
        <v>815</v>
      </c>
      <c r="C257">
        <v>1</v>
      </c>
      <c r="D257" t="s">
        <v>3</v>
      </c>
      <c r="E257">
        <v>17</v>
      </c>
      <c r="F257" t="s">
        <v>18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1</v>
      </c>
      <c r="M257">
        <v>1200000</v>
      </c>
      <c r="N257">
        <v>21</v>
      </c>
    </row>
    <row r="258" spans="1:14" x14ac:dyDescent="0.3">
      <c r="A258" s="2" t="s">
        <v>931</v>
      </c>
      <c r="B258" t="s">
        <v>1172</v>
      </c>
      <c r="C258">
        <v>3</v>
      </c>
      <c r="D258" t="s">
        <v>3</v>
      </c>
      <c r="E258">
        <v>2</v>
      </c>
      <c r="F258" t="s">
        <v>13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1200000</v>
      </c>
      <c r="N258">
        <v>19</v>
      </c>
    </row>
    <row r="259" spans="1:14" x14ac:dyDescent="0.3">
      <c r="A259" s="2" t="s">
        <v>931</v>
      </c>
      <c r="B259" t="s">
        <v>1173</v>
      </c>
      <c r="C259">
        <v>0</v>
      </c>
      <c r="D259" t="s">
        <v>3</v>
      </c>
      <c r="E259">
        <v>8</v>
      </c>
      <c r="F259" t="s">
        <v>9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1200000</v>
      </c>
      <c r="N259">
        <v>18</v>
      </c>
    </row>
    <row r="260" spans="1:14" x14ac:dyDescent="0.3">
      <c r="A260" s="2" t="s">
        <v>931</v>
      </c>
      <c r="B260" t="s">
        <v>1174</v>
      </c>
      <c r="C260">
        <v>0</v>
      </c>
      <c r="D260" t="s">
        <v>3</v>
      </c>
      <c r="E260">
        <v>8</v>
      </c>
      <c r="F260" t="s">
        <v>40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2</v>
      </c>
      <c r="M260">
        <v>1200000</v>
      </c>
      <c r="N260">
        <v>19</v>
      </c>
    </row>
    <row r="261" spans="1:14" x14ac:dyDescent="0.3">
      <c r="A261" s="2" t="s">
        <v>931</v>
      </c>
      <c r="B261" t="s">
        <v>1175</v>
      </c>
      <c r="C261">
        <v>1</v>
      </c>
      <c r="D261" t="s">
        <v>3</v>
      </c>
      <c r="E261">
        <v>52</v>
      </c>
      <c r="F261" t="s">
        <v>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2</v>
      </c>
      <c r="M261">
        <v>1200000</v>
      </c>
      <c r="N261">
        <v>21</v>
      </c>
    </row>
    <row r="262" spans="1:14" x14ac:dyDescent="0.3">
      <c r="A262" s="2" t="s">
        <v>1176</v>
      </c>
      <c r="B262" t="s">
        <v>1177</v>
      </c>
      <c r="C262">
        <v>0</v>
      </c>
      <c r="D262" t="s">
        <v>3</v>
      </c>
      <c r="E262">
        <v>81</v>
      </c>
      <c r="F262" t="s">
        <v>30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1200000</v>
      </c>
      <c r="N262">
        <v>22</v>
      </c>
    </row>
    <row r="263" spans="1:14" x14ac:dyDescent="0.3">
      <c r="A263" s="2" t="s">
        <v>1178</v>
      </c>
      <c r="B263" t="s">
        <v>1179</v>
      </c>
      <c r="C263">
        <v>1</v>
      </c>
      <c r="D263" t="s">
        <v>3</v>
      </c>
      <c r="E263">
        <v>3</v>
      </c>
      <c r="F263" t="s">
        <v>9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1</v>
      </c>
      <c r="M263">
        <v>1200000</v>
      </c>
      <c r="N263">
        <v>18</v>
      </c>
    </row>
    <row r="264" spans="1:14" x14ac:dyDescent="0.3">
      <c r="A264" s="2" t="s">
        <v>1178</v>
      </c>
      <c r="B264" t="s">
        <v>1024</v>
      </c>
      <c r="C264">
        <v>2</v>
      </c>
      <c r="D264" t="s">
        <v>3</v>
      </c>
      <c r="E264">
        <v>20</v>
      </c>
      <c r="F264" t="s">
        <v>13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2</v>
      </c>
      <c r="M264">
        <v>1200000</v>
      </c>
      <c r="N264">
        <v>19</v>
      </c>
    </row>
    <row r="265" spans="1:14" x14ac:dyDescent="0.3">
      <c r="A265" s="2" t="s">
        <v>1178</v>
      </c>
      <c r="B265" t="s">
        <v>1180</v>
      </c>
      <c r="C265">
        <v>1</v>
      </c>
      <c r="D265" t="s">
        <v>3</v>
      </c>
      <c r="E265">
        <v>20</v>
      </c>
      <c r="F265" t="s">
        <v>40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1</v>
      </c>
      <c r="M265">
        <v>1200000</v>
      </c>
      <c r="N265">
        <v>22</v>
      </c>
    </row>
    <row r="266" spans="1:14" x14ac:dyDescent="0.3">
      <c r="A266" s="2" t="s">
        <v>1178</v>
      </c>
      <c r="B266" t="s">
        <v>1181</v>
      </c>
      <c r="C266">
        <v>2</v>
      </c>
      <c r="D266" t="s">
        <v>3</v>
      </c>
      <c r="E266">
        <v>0</v>
      </c>
      <c r="F266" t="s">
        <v>18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2</v>
      </c>
      <c r="M266">
        <v>1200000</v>
      </c>
      <c r="N266">
        <v>19</v>
      </c>
    </row>
    <row r="267" spans="1:14" x14ac:dyDescent="0.3">
      <c r="A267" s="2" t="s">
        <v>1182</v>
      </c>
      <c r="B267" t="s">
        <v>760</v>
      </c>
      <c r="C267">
        <v>0</v>
      </c>
      <c r="D267" t="s">
        <v>3</v>
      </c>
      <c r="E267">
        <v>11</v>
      </c>
      <c r="F267" t="s">
        <v>40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2</v>
      </c>
      <c r="M267">
        <v>1200000</v>
      </c>
      <c r="N267">
        <v>18</v>
      </c>
    </row>
    <row r="268" spans="1:14" x14ac:dyDescent="0.3">
      <c r="A268" s="2" t="s">
        <v>1183</v>
      </c>
      <c r="B268" t="s">
        <v>1184</v>
      </c>
      <c r="C268">
        <v>3</v>
      </c>
      <c r="D268" t="s">
        <v>3</v>
      </c>
      <c r="E268">
        <v>41</v>
      </c>
      <c r="F268" t="s">
        <v>23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1</v>
      </c>
      <c r="M268">
        <v>1200000</v>
      </c>
      <c r="N268">
        <v>21</v>
      </c>
    </row>
    <row r="269" spans="1:14" x14ac:dyDescent="0.3">
      <c r="A269" s="2" t="s">
        <v>1185</v>
      </c>
      <c r="B269" t="s">
        <v>1186</v>
      </c>
      <c r="C269">
        <v>1</v>
      </c>
      <c r="D269" t="s">
        <v>3</v>
      </c>
      <c r="E269">
        <v>4</v>
      </c>
      <c r="F269" t="s">
        <v>13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1200000</v>
      </c>
      <c r="N269">
        <v>21</v>
      </c>
    </row>
    <row r="270" spans="1:14" x14ac:dyDescent="0.3">
      <c r="A270" s="2" t="s">
        <v>1187</v>
      </c>
      <c r="B270" t="s">
        <v>863</v>
      </c>
      <c r="C270">
        <v>3</v>
      </c>
      <c r="D270" t="s">
        <v>3</v>
      </c>
      <c r="E270">
        <v>30</v>
      </c>
      <c r="F270" t="s">
        <v>23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1</v>
      </c>
      <c r="M270">
        <v>1200000</v>
      </c>
      <c r="N270">
        <v>22</v>
      </c>
    </row>
    <row r="271" spans="1:14" x14ac:dyDescent="0.3">
      <c r="A271" s="2" t="s">
        <v>1188</v>
      </c>
      <c r="B271" t="s">
        <v>1189</v>
      </c>
      <c r="C271">
        <v>2</v>
      </c>
      <c r="D271" t="s">
        <v>3</v>
      </c>
      <c r="E271">
        <v>1</v>
      </c>
      <c r="F271" t="s">
        <v>18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2</v>
      </c>
      <c r="M271">
        <v>1200000</v>
      </c>
      <c r="N271">
        <v>21</v>
      </c>
    </row>
    <row r="272" spans="1:14" x14ac:dyDescent="0.3">
      <c r="A272" s="2" t="s">
        <v>1188</v>
      </c>
      <c r="B272" t="s">
        <v>1190</v>
      </c>
      <c r="C272">
        <v>1</v>
      </c>
      <c r="D272" t="s">
        <v>3</v>
      </c>
      <c r="E272">
        <v>11</v>
      </c>
      <c r="F272" t="s">
        <v>9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1200000</v>
      </c>
      <c r="N272">
        <v>21</v>
      </c>
    </row>
    <row r="273" spans="1:14" x14ac:dyDescent="0.3">
      <c r="A273" s="2" t="s">
        <v>1188</v>
      </c>
      <c r="B273" t="s">
        <v>760</v>
      </c>
      <c r="C273">
        <v>1</v>
      </c>
      <c r="D273" t="s">
        <v>3</v>
      </c>
      <c r="E273">
        <v>7</v>
      </c>
      <c r="F273" t="s">
        <v>18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2</v>
      </c>
      <c r="M273">
        <v>1200000</v>
      </c>
      <c r="N273">
        <v>20</v>
      </c>
    </row>
    <row r="274" spans="1:14" x14ac:dyDescent="0.3">
      <c r="A274" s="2" t="s">
        <v>1188</v>
      </c>
      <c r="B274" t="s">
        <v>1024</v>
      </c>
      <c r="C274">
        <v>2</v>
      </c>
      <c r="D274" t="s">
        <v>3</v>
      </c>
      <c r="E274">
        <v>25</v>
      </c>
      <c r="F274" t="s">
        <v>13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1</v>
      </c>
      <c r="M274">
        <v>1200000</v>
      </c>
      <c r="N274">
        <v>18</v>
      </c>
    </row>
    <row r="275" spans="1:14" x14ac:dyDescent="0.3">
      <c r="A275" s="2" t="s">
        <v>1188</v>
      </c>
      <c r="B275" t="s">
        <v>1191</v>
      </c>
      <c r="C275">
        <v>4</v>
      </c>
      <c r="D275" t="s">
        <v>3</v>
      </c>
      <c r="E275">
        <v>24</v>
      </c>
      <c r="F275" t="s">
        <v>20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1200000</v>
      </c>
      <c r="N275">
        <v>20</v>
      </c>
    </row>
    <row r="276" spans="1:14" x14ac:dyDescent="0.3">
      <c r="A276" s="2" t="s">
        <v>1192</v>
      </c>
      <c r="B276" t="s">
        <v>1193</v>
      </c>
      <c r="C276">
        <v>2</v>
      </c>
      <c r="D276" t="s">
        <v>3</v>
      </c>
      <c r="E276">
        <v>20</v>
      </c>
      <c r="F276" t="s">
        <v>7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2</v>
      </c>
      <c r="M276">
        <v>1200000</v>
      </c>
      <c r="N276">
        <v>19</v>
      </c>
    </row>
    <row r="277" spans="1:14" x14ac:dyDescent="0.3">
      <c r="A277" s="2" t="s">
        <v>1194</v>
      </c>
      <c r="B277" t="s">
        <v>1195</v>
      </c>
      <c r="C277">
        <v>4</v>
      </c>
      <c r="D277" t="s">
        <v>3</v>
      </c>
      <c r="E277">
        <v>27</v>
      </c>
      <c r="F277" t="s">
        <v>20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2</v>
      </c>
      <c r="M277">
        <v>1200000</v>
      </c>
      <c r="N277">
        <v>19</v>
      </c>
    </row>
    <row r="278" spans="1:14" x14ac:dyDescent="0.3">
      <c r="A278" s="2" t="s">
        <v>1196</v>
      </c>
      <c r="B278" t="s">
        <v>779</v>
      </c>
      <c r="C278">
        <v>1</v>
      </c>
      <c r="D278" t="s">
        <v>3</v>
      </c>
      <c r="E278">
        <v>45</v>
      </c>
      <c r="F278" t="s">
        <v>30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2</v>
      </c>
      <c r="M278">
        <v>1200000</v>
      </c>
      <c r="N278">
        <v>21</v>
      </c>
    </row>
    <row r="279" spans="1:14" x14ac:dyDescent="0.3">
      <c r="A279" s="2" t="s">
        <v>1197</v>
      </c>
      <c r="B279" t="s">
        <v>1198</v>
      </c>
      <c r="C279">
        <v>0</v>
      </c>
      <c r="D279" t="s">
        <v>3</v>
      </c>
      <c r="E279">
        <v>17</v>
      </c>
      <c r="F279" t="s">
        <v>9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1200000</v>
      </c>
      <c r="N279">
        <v>18</v>
      </c>
    </row>
    <row r="280" spans="1:14" x14ac:dyDescent="0.3">
      <c r="A280" s="2" t="s">
        <v>1199</v>
      </c>
      <c r="B280" t="s">
        <v>1200</v>
      </c>
      <c r="C280">
        <v>4</v>
      </c>
      <c r="D280" t="s">
        <v>3</v>
      </c>
      <c r="E280">
        <v>32</v>
      </c>
      <c r="F280" t="s">
        <v>20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1</v>
      </c>
      <c r="M280">
        <v>1200000</v>
      </c>
      <c r="N280">
        <v>22</v>
      </c>
    </row>
    <row r="281" spans="1:14" x14ac:dyDescent="0.3">
      <c r="A281" s="2" t="s">
        <v>1201</v>
      </c>
      <c r="B281" t="s">
        <v>1202</v>
      </c>
      <c r="C281">
        <v>2</v>
      </c>
      <c r="D281" t="s">
        <v>3</v>
      </c>
      <c r="E281">
        <v>2</v>
      </c>
      <c r="F281" t="s">
        <v>7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1</v>
      </c>
      <c r="M281">
        <v>1200000</v>
      </c>
      <c r="N281">
        <v>21</v>
      </c>
    </row>
    <row r="282" spans="1:14" x14ac:dyDescent="0.3">
      <c r="A282" s="2" t="s">
        <v>1203</v>
      </c>
      <c r="B282" t="s">
        <v>1204</v>
      </c>
      <c r="C282">
        <v>2</v>
      </c>
      <c r="D282" t="s">
        <v>3</v>
      </c>
      <c r="E282">
        <v>33</v>
      </c>
      <c r="F282" t="s">
        <v>23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2</v>
      </c>
      <c r="M282">
        <v>1200000</v>
      </c>
      <c r="N282">
        <v>22</v>
      </c>
    </row>
    <row r="283" spans="1:14" x14ac:dyDescent="0.3">
      <c r="A283" s="2" t="s">
        <v>1205</v>
      </c>
      <c r="B283" t="s">
        <v>1206</v>
      </c>
      <c r="C283">
        <v>4</v>
      </c>
      <c r="D283" t="s">
        <v>3</v>
      </c>
      <c r="E283">
        <v>9</v>
      </c>
      <c r="F283" t="s">
        <v>20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1</v>
      </c>
      <c r="M283">
        <v>1200000</v>
      </c>
      <c r="N283">
        <v>21</v>
      </c>
    </row>
    <row r="284" spans="1:14" x14ac:dyDescent="0.3">
      <c r="A284" s="2" t="s">
        <v>1205</v>
      </c>
      <c r="B284" t="s">
        <v>1207</v>
      </c>
      <c r="C284">
        <v>2</v>
      </c>
      <c r="D284" t="s">
        <v>3</v>
      </c>
      <c r="E284">
        <v>12</v>
      </c>
      <c r="F284" t="s">
        <v>7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2</v>
      </c>
      <c r="M284">
        <v>1200000</v>
      </c>
      <c r="N284">
        <v>18</v>
      </c>
    </row>
    <row r="285" spans="1:14" x14ac:dyDescent="0.3">
      <c r="A285" s="2" t="s">
        <v>1208</v>
      </c>
      <c r="B285" t="s">
        <v>1209</v>
      </c>
      <c r="C285">
        <v>0</v>
      </c>
      <c r="D285" t="s">
        <v>3</v>
      </c>
      <c r="E285">
        <v>15</v>
      </c>
      <c r="F285" t="s">
        <v>60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2</v>
      </c>
      <c r="M285">
        <v>1200000</v>
      </c>
      <c r="N285">
        <v>21</v>
      </c>
    </row>
    <row r="286" spans="1:14" x14ac:dyDescent="0.3">
      <c r="A286" s="2" t="s">
        <v>1210</v>
      </c>
      <c r="B286" t="s">
        <v>1211</v>
      </c>
      <c r="C286">
        <v>3</v>
      </c>
      <c r="D286" t="s">
        <v>3</v>
      </c>
      <c r="E286">
        <v>35</v>
      </c>
      <c r="F286" t="s">
        <v>13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1200000</v>
      </c>
      <c r="N286">
        <v>18</v>
      </c>
    </row>
    <row r="287" spans="1:14" x14ac:dyDescent="0.3">
      <c r="A287" s="2" t="s">
        <v>1212</v>
      </c>
      <c r="B287" t="s">
        <v>766</v>
      </c>
      <c r="C287">
        <v>2</v>
      </c>
      <c r="D287" t="s">
        <v>3</v>
      </c>
      <c r="E287">
        <v>34</v>
      </c>
      <c r="F287" t="s">
        <v>7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1</v>
      </c>
      <c r="M287">
        <v>1200000</v>
      </c>
      <c r="N287">
        <v>19</v>
      </c>
    </row>
    <row r="288" spans="1:14" x14ac:dyDescent="0.3">
      <c r="A288" s="2" t="s">
        <v>1213</v>
      </c>
      <c r="B288" t="s">
        <v>1214</v>
      </c>
      <c r="C288">
        <v>1</v>
      </c>
      <c r="D288" t="s">
        <v>3</v>
      </c>
      <c r="E288">
        <v>24</v>
      </c>
      <c r="F288" t="s">
        <v>9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1</v>
      </c>
      <c r="M288">
        <v>1200000</v>
      </c>
      <c r="N288">
        <v>18</v>
      </c>
    </row>
    <row r="289" spans="1:14" x14ac:dyDescent="0.3">
      <c r="A289" s="2" t="s">
        <v>1215</v>
      </c>
      <c r="B289" t="s">
        <v>1216</v>
      </c>
      <c r="C289">
        <v>1</v>
      </c>
      <c r="D289" t="s">
        <v>3</v>
      </c>
      <c r="E289">
        <v>1</v>
      </c>
      <c r="F289" t="s">
        <v>9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</v>
      </c>
      <c r="N289">
        <v>20</v>
      </c>
    </row>
    <row r="290" spans="1:14" x14ac:dyDescent="0.3">
      <c r="A290" s="2" t="s">
        <v>1217</v>
      </c>
      <c r="B290" t="s">
        <v>1218</v>
      </c>
      <c r="C290">
        <v>2</v>
      </c>
      <c r="D290" t="s">
        <v>3</v>
      </c>
      <c r="E290">
        <v>35</v>
      </c>
      <c r="F290" t="s">
        <v>23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1</v>
      </c>
      <c r="M290">
        <v>1200000</v>
      </c>
      <c r="N290">
        <v>20</v>
      </c>
    </row>
    <row r="291" spans="1:14" x14ac:dyDescent="0.3">
      <c r="A291" s="2" t="s">
        <v>1217</v>
      </c>
      <c r="B291" t="s">
        <v>1219</v>
      </c>
      <c r="C291">
        <v>1</v>
      </c>
      <c r="D291" t="s">
        <v>3</v>
      </c>
      <c r="E291">
        <v>4</v>
      </c>
      <c r="F291" t="s">
        <v>7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2</v>
      </c>
      <c r="M291">
        <v>1200000</v>
      </c>
      <c r="N291">
        <v>22</v>
      </c>
    </row>
    <row r="292" spans="1:14" x14ac:dyDescent="0.3">
      <c r="A292" s="2" t="s">
        <v>1217</v>
      </c>
      <c r="B292" t="s">
        <v>1220</v>
      </c>
      <c r="C292">
        <v>2</v>
      </c>
      <c r="D292" t="s">
        <v>3</v>
      </c>
      <c r="E292">
        <v>20</v>
      </c>
      <c r="F292" t="s">
        <v>23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1</v>
      </c>
      <c r="M292">
        <v>1200000</v>
      </c>
      <c r="N292">
        <v>18</v>
      </c>
    </row>
    <row r="293" spans="1:14" x14ac:dyDescent="0.3">
      <c r="A293" s="2" t="s">
        <v>1217</v>
      </c>
      <c r="B293" t="s">
        <v>1221</v>
      </c>
      <c r="C293">
        <v>3</v>
      </c>
      <c r="D293" t="s">
        <v>3</v>
      </c>
      <c r="E293">
        <v>0</v>
      </c>
      <c r="F293" t="s">
        <v>11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1</v>
      </c>
      <c r="M293">
        <v>1200000</v>
      </c>
      <c r="N293">
        <v>18</v>
      </c>
    </row>
    <row r="294" spans="1:14" x14ac:dyDescent="0.3">
      <c r="A294" s="2" t="s">
        <v>1222</v>
      </c>
      <c r="B294" t="s">
        <v>1223</v>
      </c>
      <c r="C294">
        <v>3</v>
      </c>
      <c r="D294" t="s">
        <v>3</v>
      </c>
      <c r="E294">
        <v>5</v>
      </c>
      <c r="F294" t="s">
        <v>23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1200000</v>
      </c>
      <c r="N294">
        <v>22</v>
      </c>
    </row>
    <row r="295" spans="1:14" x14ac:dyDescent="0.3">
      <c r="A295" s="2" t="s">
        <v>1224</v>
      </c>
      <c r="B295" t="s">
        <v>1225</v>
      </c>
      <c r="C295">
        <v>4</v>
      </c>
      <c r="D295" t="s">
        <v>3</v>
      </c>
      <c r="E295">
        <v>24</v>
      </c>
      <c r="F295" t="s">
        <v>23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2</v>
      </c>
      <c r="M295">
        <v>1200000</v>
      </c>
      <c r="N295">
        <v>19</v>
      </c>
    </row>
    <row r="296" spans="1:14" x14ac:dyDescent="0.3">
      <c r="A296" s="2" t="s">
        <v>1226</v>
      </c>
      <c r="B296" t="s">
        <v>1227</v>
      </c>
      <c r="C296">
        <v>1</v>
      </c>
      <c r="D296" t="s">
        <v>3</v>
      </c>
      <c r="E296">
        <v>22</v>
      </c>
      <c r="F296" t="s">
        <v>13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1200000</v>
      </c>
      <c r="N296">
        <v>18</v>
      </c>
    </row>
    <row r="297" spans="1:14" x14ac:dyDescent="0.3">
      <c r="A297" s="2" t="s">
        <v>1228</v>
      </c>
      <c r="B297" t="s">
        <v>1077</v>
      </c>
      <c r="C297">
        <v>1</v>
      </c>
      <c r="D297" t="s">
        <v>3</v>
      </c>
      <c r="E297">
        <v>13</v>
      </c>
      <c r="F297" t="s">
        <v>30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1</v>
      </c>
      <c r="M297">
        <v>1200000</v>
      </c>
      <c r="N297">
        <v>20</v>
      </c>
    </row>
    <row r="298" spans="1:14" x14ac:dyDescent="0.3">
      <c r="A298" s="2" t="s">
        <v>1229</v>
      </c>
      <c r="B298" t="s">
        <v>1230</v>
      </c>
      <c r="C298">
        <v>1</v>
      </c>
      <c r="D298" t="s">
        <v>3</v>
      </c>
      <c r="E298">
        <v>11</v>
      </c>
      <c r="F298" t="s">
        <v>7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2</v>
      </c>
      <c r="M298">
        <v>1200000</v>
      </c>
      <c r="N298">
        <v>22</v>
      </c>
    </row>
    <row r="299" spans="1:14" x14ac:dyDescent="0.3">
      <c r="A299" s="2" t="s">
        <v>1231</v>
      </c>
      <c r="B299" t="s">
        <v>1232</v>
      </c>
      <c r="C299">
        <v>4</v>
      </c>
      <c r="D299" t="s">
        <v>3</v>
      </c>
      <c r="E299">
        <v>41</v>
      </c>
      <c r="F299" t="s">
        <v>20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2</v>
      </c>
      <c r="M299">
        <v>1200000</v>
      </c>
      <c r="N299">
        <v>21</v>
      </c>
    </row>
    <row r="300" spans="1:14" x14ac:dyDescent="0.3">
      <c r="A300" s="2" t="s">
        <v>1233</v>
      </c>
      <c r="B300" t="s">
        <v>1044</v>
      </c>
      <c r="C300">
        <v>3</v>
      </c>
      <c r="D300" t="s">
        <v>3</v>
      </c>
      <c r="E300">
        <v>37</v>
      </c>
      <c r="F300" t="s">
        <v>11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1200000</v>
      </c>
      <c r="N300">
        <v>21</v>
      </c>
    </row>
    <row r="301" spans="1:14" x14ac:dyDescent="0.3">
      <c r="A301" s="2" t="s">
        <v>1234</v>
      </c>
      <c r="B301" t="s">
        <v>1235</v>
      </c>
      <c r="C301">
        <v>0</v>
      </c>
      <c r="D301" t="s">
        <v>3</v>
      </c>
      <c r="E301">
        <v>32</v>
      </c>
      <c r="F301" t="s">
        <v>40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1200000</v>
      </c>
      <c r="N301">
        <v>21</v>
      </c>
    </row>
    <row r="302" spans="1:14" x14ac:dyDescent="0.3">
      <c r="A302" s="2" t="s">
        <v>1236</v>
      </c>
      <c r="B302" t="s">
        <v>1237</v>
      </c>
      <c r="C302">
        <v>3</v>
      </c>
      <c r="D302" t="s">
        <v>3</v>
      </c>
      <c r="E302">
        <v>6</v>
      </c>
      <c r="F302" t="s">
        <v>125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1200000</v>
      </c>
      <c r="N302">
        <v>21</v>
      </c>
    </row>
    <row r="303" spans="1:14" x14ac:dyDescent="0.3">
      <c r="A303" s="2" t="s">
        <v>1238</v>
      </c>
      <c r="B303" t="s">
        <v>1189</v>
      </c>
      <c r="C303">
        <v>2</v>
      </c>
      <c r="D303" t="s">
        <v>3</v>
      </c>
      <c r="E303">
        <v>1</v>
      </c>
      <c r="F303" t="s">
        <v>23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1</v>
      </c>
      <c r="M303">
        <v>1200000</v>
      </c>
      <c r="N303">
        <v>18</v>
      </c>
    </row>
    <row r="304" spans="1:14" x14ac:dyDescent="0.3">
      <c r="A304" s="2" t="s">
        <v>1238</v>
      </c>
      <c r="B304" t="s">
        <v>1239</v>
      </c>
      <c r="C304">
        <v>1</v>
      </c>
      <c r="D304" t="s">
        <v>3</v>
      </c>
      <c r="E304">
        <v>26</v>
      </c>
      <c r="F304" t="s">
        <v>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1200000</v>
      </c>
      <c r="N304">
        <v>20</v>
      </c>
    </row>
    <row r="305" spans="1:14" x14ac:dyDescent="0.3">
      <c r="A305" s="2" t="s">
        <v>1238</v>
      </c>
      <c r="B305" t="s">
        <v>1240</v>
      </c>
      <c r="C305">
        <v>3</v>
      </c>
      <c r="D305" t="s">
        <v>3</v>
      </c>
      <c r="E305">
        <v>0</v>
      </c>
      <c r="F305" t="s">
        <v>23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1</v>
      </c>
      <c r="M305">
        <v>1200000</v>
      </c>
      <c r="N305">
        <v>20</v>
      </c>
    </row>
    <row r="306" spans="1:14" x14ac:dyDescent="0.3">
      <c r="A306" s="2" t="s">
        <v>1238</v>
      </c>
      <c r="B306" t="s">
        <v>1241</v>
      </c>
      <c r="C306">
        <v>0</v>
      </c>
      <c r="D306" t="s">
        <v>3</v>
      </c>
      <c r="E306">
        <v>7</v>
      </c>
      <c r="F306" t="s">
        <v>118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1</v>
      </c>
      <c r="M306">
        <v>1200000</v>
      </c>
      <c r="N306">
        <v>18</v>
      </c>
    </row>
    <row r="307" spans="1:14" x14ac:dyDescent="0.3">
      <c r="A307" s="2" t="s">
        <v>1238</v>
      </c>
      <c r="B307" t="s">
        <v>1242</v>
      </c>
      <c r="C307">
        <v>4</v>
      </c>
      <c r="D307" t="s">
        <v>3</v>
      </c>
      <c r="E307">
        <v>10</v>
      </c>
      <c r="F307" t="s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2</v>
      </c>
      <c r="M307">
        <v>1200000</v>
      </c>
      <c r="N307">
        <v>21</v>
      </c>
    </row>
    <row r="308" spans="1:14" x14ac:dyDescent="0.3">
      <c r="A308" s="2" t="s">
        <v>1243</v>
      </c>
      <c r="B308" t="s">
        <v>1244</v>
      </c>
      <c r="C308">
        <v>0</v>
      </c>
      <c r="D308" t="s">
        <v>3</v>
      </c>
      <c r="E308">
        <v>11</v>
      </c>
      <c r="F308" t="s">
        <v>30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1200000</v>
      </c>
      <c r="N308">
        <v>18</v>
      </c>
    </row>
    <row r="309" spans="1:14" x14ac:dyDescent="0.3">
      <c r="A309" s="2" t="s">
        <v>1245</v>
      </c>
      <c r="B309" t="s">
        <v>1246</v>
      </c>
      <c r="C309">
        <v>3</v>
      </c>
      <c r="D309" t="s">
        <v>3</v>
      </c>
      <c r="E309">
        <v>12</v>
      </c>
      <c r="F309" t="s">
        <v>15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2</v>
      </c>
      <c r="M309">
        <v>1200000</v>
      </c>
      <c r="N309">
        <v>19</v>
      </c>
    </row>
    <row r="310" spans="1:14" x14ac:dyDescent="0.3">
      <c r="A310" s="2" t="s">
        <v>1247</v>
      </c>
      <c r="B310" t="s">
        <v>1248</v>
      </c>
      <c r="C310">
        <v>1</v>
      </c>
      <c r="D310" t="s">
        <v>3</v>
      </c>
      <c r="E310">
        <v>6</v>
      </c>
      <c r="F310" t="s">
        <v>9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2</v>
      </c>
      <c r="M310">
        <v>1200000</v>
      </c>
      <c r="N310">
        <v>21</v>
      </c>
    </row>
    <row r="311" spans="1:14" x14ac:dyDescent="0.3">
      <c r="A311" s="2" t="s">
        <v>1247</v>
      </c>
      <c r="B311" t="s">
        <v>1077</v>
      </c>
      <c r="C311">
        <v>2</v>
      </c>
      <c r="D311" t="s">
        <v>3</v>
      </c>
      <c r="E311">
        <v>42</v>
      </c>
      <c r="F311" t="s">
        <v>13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1200000</v>
      </c>
      <c r="N311">
        <v>21</v>
      </c>
    </row>
    <row r="312" spans="1:14" x14ac:dyDescent="0.3">
      <c r="A312" s="2" t="s">
        <v>1249</v>
      </c>
      <c r="B312" t="s">
        <v>1250</v>
      </c>
      <c r="C312">
        <v>0</v>
      </c>
      <c r="D312" t="s">
        <v>3</v>
      </c>
      <c r="E312">
        <v>1</v>
      </c>
      <c r="F312" t="s">
        <v>18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2</v>
      </c>
      <c r="M312">
        <v>1200000</v>
      </c>
      <c r="N312">
        <v>20</v>
      </c>
    </row>
    <row r="313" spans="1:14" x14ac:dyDescent="0.3">
      <c r="A313" s="2" t="s">
        <v>1251</v>
      </c>
      <c r="B313" t="s">
        <v>1252</v>
      </c>
      <c r="C313">
        <v>1</v>
      </c>
      <c r="D313" t="s">
        <v>3</v>
      </c>
      <c r="E313">
        <v>9</v>
      </c>
      <c r="F313" t="s">
        <v>4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1200000</v>
      </c>
      <c r="N313">
        <v>18</v>
      </c>
    </row>
    <row r="314" spans="1:14" x14ac:dyDescent="0.3">
      <c r="A314" s="2" t="s">
        <v>1253</v>
      </c>
      <c r="B314" t="s">
        <v>1254</v>
      </c>
      <c r="C314">
        <v>3</v>
      </c>
      <c r="D314" t="s">
        <v>3</v>
      </c>
      <c r="E314">
        <v>22</v>
      </c>
      <c r="F314" t="s">
        <v>23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2</v>
      </c>
      <c r="M314">
        <v>1200000</v>
      </c>
      <c r="N314">
        <v>19</v>
      </c>
    </row>
    <row r="315" spans="1:14" x14ac:dyDescent="0.3">
      <c r="A315" s="2" t="s">
        <v>1255</v>
      </c>
      <c r="B315" t="s">
        <v>1256</v>
      </c>
      <c r="C315">
        <v>3</v>
      </c>
      <c r="D315" t="s">
        <v>3</v>
      </c>
      <c r="E315">
        <v>24</v>
      </c>
      <c r="F315" t="s">
        <v>20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1</v>
      </c>
      <c r="M315">
        <v>1200000</v>
      </c>
      <c r="N315">
        <v>19</v>
      </c>
    </row>
    <row r="316" spans="1:14" x14ac:dyDescent="0.3">
      <c r="A316" s="2" t="s">
        <v>1257</v>
      </c>
      <c r="B316" t="s">
        <v>1107</v>
      </c>
      <c r="C316">
        <v>2</v>
      </c>
      <c r="D316" t="s">
        <v>3</v>
      </c>
      <c r="E316">
        <v>23</v>
      </c>
      <c r="F316" t="s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2</v>
      </c>
      <c r="M316">
        <v>1200000</v>
      </c>
      <c r="N316">
        <v>18</v>
      </c>
    </row>
    <row r="317" spans="1:14" x14ac:dyDescent="0.3">
      <c r="A317" s="2" t="s">
        <v>1258</v>
      </c>
      <c r="B317" t="s">
        <v>1209</v>
      </c>
      <c r="C317">
        <v>1</v>
      </c>
      <c r="D317" t="s">
        <v>3</v>
      </c>
      <c r="E317">
        <v>1</v>
      </c>
      <c r="F317" t="s">
        <v>40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2</v>
      </c>
      <c r="M317">
        <v>1200000</v>
      </c>
      <c r="N317">
        <v>20</v>
      </c>
    </row>
    <row r="318" spans="1:14" x14ac:dyDescent="0.3">
      <c r="A318" s="2" t="s">
        <v>1259</v>
      </c>
      <c r="B318" t="s">
        <v>1260</v>
      </c>
      <c r="C318">
        <v>0</v>
      </c>
      <c r="D318" t="s">
        <v>3</v>
      </c>
      <c r="E318">
        <v>2</v>
      </c>
      <c r="F318" t="s">
        <v>18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2</v>
      </c>
      <c r="M318">
        <v>1200000</v>
      </c>
      <c r="N318">
        <v>20</v>
      </c>
    </row>
    <row r="319" spans="1:14" x14ac:dyDescent="0.3">
      <c r="A319" s="2" t="s">
        <v>1261</v>
      </c>
      <c r="B319" t="s">
        <v>766</v>
      </c>
      <c r="C319">
        <v>1</v>
      </c>
      <c r="D319" t="s">
        <v>3</v>
      </c>
      <c r="E319">
        <v>23</v>
      </c>
      <c r="F319" t="s">
        <v>60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2</v>
      </c>
      <c r="M319">
        <v>1200000</v>
      </c>
      <c r="N319">
        <v>20</v>
      </c>
    </row>
    <row r="320" spans="1:14" x14ac:dyDescent="0.3">
      <c r="A320" s="2" t="s">
        <v>1262</v>
      </c>
      <c r="B320" t="s">
        <v>1263</v>
      </c>
      <c r="C320">
        <v>3</v>
      </c>
      <c r="D320" t="s">
        <v>3</v>
      </c>
      <c r="E320">
        <v>12</v>
      </c>
      <c r="F320" t="s">
        <v>13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2</v>
      </c>
      <c r="M320">
        <v>1200000</v>
      </c>
      <c r="N320">
        <v>22</v>
      </c>
    </row>
    <row r="321" spans="1:14" x14ac:dyDescent="0.3">
      <c r="A321" s="2" t="s">
        <v>1264</v>
      </c>
      <c r="B321" t="s">
        <v>1265</v>
      </c>
      <c r="C321">
        <v>1</v>
      </c>
      <c r="D321" t="s">
        <v>3</v>
      </c>
      <c r="E321">
        <v>77</v>
      </c>
      <c r="F321" t="s">
        <v>7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2</v>
      </c>
      <c r="M321">
        <v>1200000</v>
      </c>
      <c r="N321">
        <v>22</v>
      </c>
    </row>
    <row r="322" spans="1:14" x14ac:dyDescent="0.3">
      <c r="A322" s="2" t="s">
        <v>1266</v>
      </c>
      <c r="B322" t="s">
        <v>1267</v>
      </c>
      <c r="C322">
        <v>1</v>
      </c>
      <c r="D322" t="s">
        <v>3</v>
      </c>
      <c r="E322">
        <v>5</v>
      </c>
      <c r="F322" t="s">
        <v>9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2</v>
      </c>
      <c r="M322">
        <v>1200000</v>
      </c>
      <c r="N322">
        <v>21</v>
      </c>
    </row>
    <row r="323" spans="1:14" x14ac:dyDescent="0.3">
      <c r="A323" s="2" t="s">
        <v>1266</v>
      </c>
      <c r="B323" t="s">
        <v>1268</v>
      </c>
      <c r="C323">
        <v>4</v>
      </c>
      <c r="D323" t="s">
        <v>3</v>
      </c>
      <c r="E323">
        <v>2</v>
      </c>
      <c r="F323" t="s">
        <v>27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2</v>
      </c>
      <c r="M323">
        <v>1200000</v>
      </c>
      <c r="N323">
        <v>20</v>
      </c>
    </row>
    <row r="324" spans="1:14" x14ac:dyDescent="0.3">
      <c r="A324" s="2" t="s">
        <v>1269</v>
      </c>
      <c r="B324" t="s">
        <v>944</v>
      </c>
      <c r="C324">
        <v>2</v>
      </c>
      <c r="D324" t="s">
        <v>3</v>
      </c>
      <c r="E324">
        <v>9</v>
      </c>
      <c r="F324" t="s">
        <v>23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1</v>
      </c>
      <c r="M324">
        <v>1200000</v>
      </c>
      <c r="N324">
        <v>21</v>
      </c>
    </row>
    <row r="325" spans="1:14" x14ac:dyDescent="0.3">
      <c r="A325" s="2" t="s">
        <v>1270</v>
      </c>
      <c r="B325" t="s">
        <v>1271</v>
      </c>
      <c r="C325">
        <v>0</v>
      </c>
      <c r="D325" t="s">
        <v>3</v>
      </c>
      <c r="E325">
        <v>13</v>
      </c>
      <c r="F325" t="s">
        <v>9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1200000</v>
      </c>
      <c r="N325">
        <v>19</v>
      </c>
    </row>
    <row r="326" spans="1:14" x14ac:dyDescent="0.3">
      <c r="A326" s="2" t="s">
        <v>1270</v>
      </c>
      <c r="B326" t="s">
        <v>916</v>
      </c>
      <c r="C326">
        <v>2</v>
      </c>
      <c r="D326" t="s">
        <v>3</v>
      </c>
      <c r="E326">
        <v>13</v>
      </c>
      <c r="F326" t="s">
        <v>7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1200000</v>
      </c>
      <c r="N326">
        <v>21</v>
      </c>
    </row>
    <row r="327" spans="1:14" x14ac:dyDescent="0.3">
      <c r="A327" s="2" t="s">
        <v>1272</v>
      </c>
      <c r="B327" t="s">
        <v>1273</v>
      </c>
      <c r="C327">
        <v>1</v>
      </c>
      <c r="D327" t="s">
        <v>3</v>
      </c>
      <c r="E327">
        <v>25</v>
      </c>
      <c r="F327" t="s">
        <v>9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1200000</v>
      </c>
      <c r="N327">
        <v>20</v>
      </c>
    </row>
    <row r="328" spans="1:14" x14ac:dyDescent="0.3">
      <c r="A328" s="2" t="s">
        <v>1272</v>
      </c>
      <c r="B328" t="s">
        <v>1274</v>
      </c>
      <c r="C328">
        <v>1</v>
      </c>
      <c r="D328" t="s">
        <v>3</v>
      </c>
      <c r="E328">
        <v>1</v>
      </c>
      <c r="F328" t="s">
        <v>30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2</v>
      </c>
      <c r="M328">
        <v>1200000</v>
      </c>
      <c r="N328">
        <v>18</v>
      </c>
    </row>
    <row r="329" spans="1:14" x14ac:dyDescent="0.3">
      <c r="A329" s="2" t="s">
        <v>1275</v>
      </c>
      <c r="B329" t="s">
        <v>1276</v>
      </c>
      <c r="C329">
        <v>4</v>
      </c>
      <c r="D329" t="s">
        <v>3</v>
      </c>
      <c r="E329">
        <v>33</v>
      </c>
      <c r="F329" t="s">
        <v>27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1200000</v>
      </c>
      <c r="N329">
        <v>20</v>
      </c>
    </row>
    <row r="330" spans="1:14" x14ac:dyDescent="0.3">
      <c r="A330" s="2" t="s">
        <v>1277</v>
      </c>
      <c r="B330" t="s">
        <v>1278</v>
      </c>
      <c r="C330">
        <v>1</v>
      </c>
      <c r="D330" t="s">
        <v>3</v>
      </c>
      <c r="E330">
        <v>18</v>
      </c>
      <c r="F330" t="s">
        <v>9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1</v>
      </c>
      <c r="M330">
        <v>1200000</v>
      </c>
      <c r="N330">
        <v>22</v>
      </c>
    </row>
    <row r="331" spans="1:14" x14ac:dyDescent="0.3">
      <c r="A331" s="2" t="s">
        <v>1279</v>
      </c>
      <c r="B331" t="s">
        <v>1280</v>
      </c>
      <c r="C331">
        <v>2</v>
      </c>
      <c r="D331" t="s">
        <v>3</v>
      </c>
      <c r="E331">
        <v>32</v>
      </c>
      <c r="F331" t="s">
        <v>7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2</v>
      </c>
      <c r="M331">
        <v>1200000</v>
      </c>
      <c r="N331">
        <v>18</v>
      </c>
    </row>
    <row r="332" spans="1:14" x14ac:dyDescent="0.3">
      <c r="A332" s="2" t="s">
        <v>1279</v>
      </c>
      <c r="B332" t="s">
        <v>1281</v>
      </c>
      <c r="C332">
        <v>2</v>
      </c>
      <c r="D332" t="s">
        <v>3</v>
      </c>
      <c r="E332">
        <v>13</v>
      </c>
      <c r="F332" t="s">
        <v>23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1200000</v>
      </c>
      <c r="N332">
        <v>21</v>
      </c>
    </row>
    <row r="333" spans="1:14" x14ac:dyDescent="0.3">
      <c r="A333" s="2" t="s">
        <v>1279</v>
      </c>
      <c r="B333" t="s">
        <v>1282</v>
      </c>
      <c r="C333">
        <v>1</v>
      </c>
      <c r="D333" t="s">
        <v>3</v>
      </c>
      <c r="E333">
        <v>36</v>
      </c>
      <c r="F333" t="s">
        <v>40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1</v>
      </c>
      <c r="M333">
        <v>1200000</v>
      </c>
      <c r="N333">
        <v>20</v>
      </c>
    </row>
    <row r="334" spans="1:14" x14ac:dyDescent="0.3">
      <c r="A334" s="2" t="s">
        <v>1283</v>
      </c>
      <c r="B334" t="s">
        <v>1284</v>
      </c>
      <c r="C334">
        <v>1</v>
      </c>
      <c r="D334" t="s">
        <v>3</v>
      </c>
      <c r="E334">
        <v>8</v>
      </c>
      <c r="F334" t="s">
        <v>13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1200000</v>
      </c>
      <c r="N334">
        <v>22</v>
      </c>
    </row>
    <row r="335" spans="1:14" x14ac:dyDescent="0.3">
      <c r="A335" s="2" t="s">
        <v>1285</v>
      </c>
      <c r="B335" t="s">
        <v>1286</v>
      </c>
      <c r="C335">
        <v>0</v>
      </c>
      <c r="D335" t="s">
        <v>3</v>
      </c>
      <c r="E335">
        <v>20</v>
      </c>
      <c r="F335" t="s">
        <v>40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2</v>
      </c>
      <c r="M335">
        <v>1200000</v>
      </c>
      <c r="N335">
        <v>22</v>
      </c>
    </row>
    <row r="336" spans="1:14" x14ac:dyDescent="0.3">
      <c r="A336" s="2" t="s">
        <v>1287</v>
      </c>
      <c r="B336" t="s">
        <v>1281</v>
      </c>
      <c r="C336">
        <v>3</v>
      </c>
      <c r="D336" t="s">
        <v>3</v>
      </c>
      <c r="E336">
        <v>5</v>
      </c>
      <c r="F336" t="s">
        <v>11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2</v>
      </c>
      <c r="M336">
        <v>1200000</v>
      </c>
      <c r="N336">
        <v>21</v>
      </c>
    </row>
    <row r="337" spans="1:14" x14ac:dyDescent="0.3">
      <c r="A337" s="2" t="s">
        <v>1288</v>
      </c>
      <c r="B337" t="s">
        <v>1289</v>
      </c>
      <c r="C337">
        <v>3</v>
      </c>
      <c r="D337" t="s">
        <v>3</v>
      </c>
      <c r="E337">
        <v>0</v>
      </c>
      <c r="F337" t="s">
        <v>11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2</v>
      </c>
      <c r="M337">
        <v>1200000</v>
      </c>
      <c r="N337">
        <v>19</v>
      </c>
    </row>
    <row r="338" spans="1:14" x14ac:dyDescent="0.3">
      <c r="A338" s="2" t="s">
        <v>1290</v>
      </c>
      <c r="B338" t="s">
        <v>1291</v>
      </c>
      <c r="C338">
        <v>3</v>
      </c>
      <c r="D338" t="s">
        <v>3</v>
      </c>
      <c r="E338">
        <v>35</v>
      </c>
      <c r="F338" t="s">
        <v>15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2</v>
      </c>
      <c r="M338">
        <v>1200000</v>
      </c>
      <c r="N338">
        <v>22</v>
      </c>
    </row>
    <row r="339" spans="1:14" x14ac:dyDescent="0.3">
      <c r="A339" s="2" t="s">
        <v>1290</v>
      </c>
      <c r="B339" t="s">
        <v>766</v>
      </c>
      <c r="C339">
        <v>3</v>
      </c>
      <c r="D339" t="s">
        <v>3</v>
      </c>
      <c r="E339">
        <v>2</v>
      </c>
      <c r="F339" t="s">
        <v>23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1</v>
      </c>
      <c r="M339">
        <v>1200000</v>
      </c>
      <c r="N339">
        <v>22</v>
      </c>
    </row>
    <row r="340" spans="1:14" x14ac:dyDescent="0.3">
      <c r="A340" s="2" t="s">
        <v>1026</v>
      </c>
      <c r="B340" t="s">
        <v>1292</v>
      </c>
      <c r="C340">
        <v>4</v>
      </c>
      <c r="D340" t="s">
        <v>3</v>
      </c>
      <c r="E340">
        <v>24</v>
      </c>
      <c r="F340" t="s">
        <v>15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1</v>
      </c>
      <c r="M340">
        <v>1200000</v>
      </c>
      <c r="N340">
        <v>19</v>
      </c>
    </row>
    <row r="341" spans="1:14" x14ac:dyDescent="0.3">
      <c r="A341" s="2" t="s">
        <v>1293</v>
      </c>
      <c r="B341" t="s">
        <v>1294</v>
      </c>
      <c r="C341">
        <v>0</v>
      </c>
      <c r="D341" t="s">
        <v>3</v>
      </c>
      <c r="E341">
        <v>8</v>
      </c>
      <c r="F341" t="s">
        <v>40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1200000</v>
      </c>
      <c r="N341">
        <v>19</v>
      </c>
    </row>
    <row r="342" spans="1:14" x14ac:dyDescent="0.3">
      <c r="A342" s="2" t="s">
        <v>1295</v>
      </c>
      <c r="B342" t="s">
        <v>1296</v>
      </c>
      <c r="C342">
        <v>2</v>
      </c>
      <c r="D342" t="s">
        <v>3</v>
      </c>
      <c r="E342">
        <v>4</v>
      </c>
      <c r="F342" t="s">
        <v>23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1200000</v>
      </c>
      <c r="N342">
        <v>22</v>
      </c>
    </row>
    <row r="343" spans="1:14" x14ac:dyDescent="0.3">
      <c r="A343" s="2" t="s">
        <v>1297</v>
      </c>
      <c r="B343" t="s">
        <v>1298</v>
      </c>
      <c r="C343">
        <v>3</v>
      </c>
      <c r="D343" t="s">
        <v>3</v>
      </c>
      <c r="E343">
        <v>42</v>
      </c>
      <c r="F343" t="s">
        <v>15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2</v>
      </c>
      <c r="M343">
        <v>1200000</v>
      </c>
      <c r="N343">
        <v>18</v>
      </c>
    </row>
    <row r="344" spans="1:14" x14ac:dyDescent="0.3">
      <c r="A344" s="2" t="s">
        <v>1299</v>
      </c>
      <c r="B344" t="s">
        <v>1300</v>
      </c>
      <c r="C344">
        <v>1</v>
      </c>
      <c r="D344" t="s">
        <v>3</v>
      </c>
      <c r="E344">
        <v>35</v>
      </c>
      <c r="F344" t="s">
        <v>18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1</v>
      </c>
      <c r="M344">
        <v>1200000</v>
      </c>
      <c r="N344">
        <v>19</v>
      </c>
    </row>
    <row r="345" spans="1:14" x14ac:dyDescent="0.3">
      <c r="A345" s="2" t="s">
        <v>1301</v>
      </c>
      <c r="B345" t="s">
        <v>1202</v>
      </c>
      <c r="C345">
        <v>4</v>
      </c>
      <c r="D345" t="s">
        <v>3</v>
      </c>
      <c r="E345">
        <v>11</v>
      </c>
      <c r="F345" t="s">
        <v>27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1</v>
      </c>
      <c r="M345">
        <v>1200000</v>
      </c>
      <c r="N345">
        <v>21</v>
      </c>
    </row>
    <row r="346" spans="1:14" x14ac:dyDescent="0.3">
      <c r="A346" s="2" t="s">
        <v>1302</v>
      </c>
      <c r="B346" t="s">
        <v>1303</v>
      </c>
      <c r="C346">
        <v>0</v>
      </c>
      <c r="D346" t="s">
        <v>3</v>
      </c>
      <c r="E346">
        <v>1</v>
      </c>
      <c r="F346" t="s">
        <v>18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20</v>
      </c>
    </row>
    <row r="347" spans="1:14" x14ac:dyDescent="0.3">
      <c r="A347" s="2" t="s">
        <v>1302</v>
      </c>
      <c r="B347" t="s">
        <v>1304</v>
      </c>
      <c r="C347">
        <v>2</v>
      </c>
      <c r="D347" t="s">
        <v>3</v>
      </c>
      <c r="E347">
        <v>14</v>
      </c>
      <c r="F347" t="s">
        <v>7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1200000</v>
      </c>
      <c r="N347">
        <v>22</v>
      </c>
    </row>
    <row r="348" spans="1:14" x14ac:dyDescent="0.3">
      <c r="A348" s="2" t="s">
        <v>1302</v>
      </c>
      <c r="B348" t="s">
        <v>1305</v>
      </c>
      <c r="C348">
        <v>2</v>
      </c>
      <c r="D348" t="s">
        <v>3</v>
      </c>
      <c r="E348">
        <v>1</v>
      </c>
      <c r="F348" t="s">
        <v>11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1200000</v>
      </c>
      <c r="N348">
        <v>20</v>
      </c>
    </row>
    <row r="349" spans="1:14" x14ac:dyDescent="0.3">
      <c r="A349" s="2" t="s">
        <v>1306</v>
      </c>
      <c r="B349" t="s">
        <v>1307</v>
      </c>
      <c r="C349">
        <v>1</v>
      </c>
      <c r="D349" t="s">
        <v>3</v>
      </c>
      <c r="E349">
        <v>25</v>
      </c>
      <c r="F349" t="s">
        <v>7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1</v>
      </c>
      <c r="M349">
        <v>1200000</v>
      </c>
      <c r="N349">
        <v>21</v>
      </c>
    </row>
    <row r="350" spans="1:14" x14ac:dyDescent="0.3">
      <c r="A350" s="2" t="s">
        <v>1308</v>
      </c>
      <c r="B350" t="s">
        <v>1309</v>
      </c>
      <c r="C350">
        <v>0</v>
      </c>
      <c r="D350" t="s">
        <v>3</v>
      </c>
      <c r="E350">
        <v>11</v>
      </c>
      <c r="F350" t="s">
        <v>60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2</v>
      </c>
      <c r="M350">
        <v>1200000</v>
      </c>
      <c r="N350">
        <v>19</v>
      </c>
    </row>
    <row r="351" spans="1:14" x14ac:dyDescent="0.3">
      <c r="A351" s="2" t="s">
        <v>1308</v>
      </c>
      <c r="B351" t="s">
        <v>1310</v>
      </c>
      <c r="C351">
        <v>4</v>
      </c>
      <c r="D351" t="s">
        <v>3</v>
      </c>
      <c r="E351">
        <v>31</v>
      </c>
      <c r="F351" t="s">
        <v>15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1200000</v>
      </c>
      <c r="N351">
        <v>20</v>
      </c>
    </row>
    <row r="352" spans="1:14" x14ac:dyDescent="0.3">
      <c r="A352" s="2" t="s">
        <v>1308</v>
      </c>
      <c r="B352" t="s">
        <v>1311</v>
      </c>
      <c r="C352">
        <v>3</v>
      </c>
      <c r="D352" t="s">
        <v>3</v>
      </c>
      <c r="E352">
        <v>30</v>
      </c>
      <c r="F352" t="s">
        <v>13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1200000</v>
      </c>
      <c r="N352">
        <v>20</v>
      </c>
    </row>
    <row r="353" spans="1:14" x14ac:dyDescent="0.3">
      <c r="A353" s="2" t="s">
        <v>848</v>
      </c>
      <c r="B353" t="s">
        <v>1307</v>
      </c>
      <c r="C353">
        <v>2</v>
      </c>
      <c r="D353" t="s">
        <v>3</v>
      </c>
      <c r="E353">
        <v>0</v>
      </c>
      <c r="F353" t="s">
        <v>7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1</v>
      </c>
      <c r="M353">
        <v>1200000</v>
      </c>
      <c r="N353">
        <v>21</v>
      </c>
    </row>
    <row r="354" spans="1:14" x14ac:dyDescent="0.3">
      <c r="A354" s="2" t="s">
        <v>848</v>
      </c>
      <c r="B354" t="s">
        <v>1292</v>
      </c>
      <c r="C354">
        <v>4</v>
      </c>
      <c r="D354" t="s">
        <v>3</v>
      </c>
      <c r="E354">
        <v>18</v>
      </c>
      <c r="F354" t="s">
        <v>15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1200000</v>
      </c>
      <c r="N354">
        <v>18</v>
      </c>
    </row>
    <row r="355" spans="1:14" x14ac:dyDescent="0.3">
      <c r="A355" s="2" t="s">
        <v>977</v>
      </c>
      <c r="B355" t="s">
        <v>1312</v>
      </c>
      <c r="C355">
        <v>1</v>
      </c>
      <c r="D355" t="s">
        <v>3</v>
      </c>
      <c r="E355">
        <v>55</v>
      </c>
      <c r="F355" t="s">
        <v>9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1200000</v>
      </c>
      <c r="N355">
        <v>22</v>
      </c>
    </row>
    <row r="356" spans="1:14" x14ac:dyDescent="0.3">
      <c r="A356" s="2" t="s">
        <v>977</v>
      </c>
      <c r="B356" t="s">
        <v>960</v>
      </c>
      <c r="C356">
        <v>4</v>
      </c>
      <c r="D356" t="s">
        <v>3</v>
      </c>
      <c r="E356">
        <v>26</v>
      </c>
      <c r="F356" t="s">
        <v>15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1</v>
      </c>
      <c r="M356">
        <v>1200000</v>
      </c>
      <c r="N356">
        <v>19</v>
      </c>
    </row>
    <row r="357" spans="1:14" x14ac:dyDescent="0.3">
      <c r="A357" s="2" t="s">
        <v>1313</v>
      </c>
      <c r="B357" t="s">
        <v>1314</v>
      </c>
      <c r="C357">
        <v>4</v>
      </c>
      <c r="D357" t="s">
        <v>3</v>
      </c>
      <c r="E357">
        <v>5</v>
      </c>
      <c r="F357" t="s">
        <v>20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1</v>
      </c>
      <c r="M357">
        <v>1200000</v>
      </c>
      <c r="N357">
        <v>22</v>
      </c>
    </row>
    <row r="358" spans="1:14" x14ac:dyDescent="0.3">
      <c r="A358" s="2" t="s">
        <v>1315</v>
      </c>
      <c r="B358" t="s">
        <v>1281</v>
      </c>
      <c r="C358">
        <v>0</v>
      </c>
      <c r="D358" t="s">
        <v>3</v>
      </c>
      <c r="E358">
        <v>11</v>
      </c>
      <c r="F358" t="s">
        <v>30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2</v>
      </c>
      <c r="M358">
        <v>1200000</v>
      </c>
      <c r="N358">
        <v>20</v>
      </c>
    </row>
    <row r="359" spans="1:14" x14ac:dyDescent="0.3">
      <c r="A359" s="2" t="s">
        <v>1316</v>
      </c>
      <c r="B359" t="s">
        <v>1317</v>
      </c>
      <c r="C359">
        <v>3</v>
      </c>
      <c r="D359" t="s">
        <v>3</v>
      </c>
      <c r="E359">
        <v>5</v>
      </c>
      <c r="F359" t="s">
        <v>13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1200000</v>
      </c>
      <c r="N359">
        <v>19</v>
      </c>
    </row>
    <row r="360" spans="1:14" x14ac:dyDescent="0.3">
      <c r="A360" s="2" t="s">
        <v>1318</v>
      </c>
      <c r="B360" t="s">
        <v>1319</v>
      </c>
      <c r="C360">
        <v>3</v>
      </c>
      <c r="D360" t="s">
        <v>3</v>
      </c>
      <c r="E360">
        <v>15</v>
      </c>
      <c r="F360" t="s">
        <v>15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1</v>
      </c>
      <c r="M360">
        <v>1200000</v>
      </c>
      <c r="N360">
        <v>18</v>
      </c>
    </row>
    <row r="361" spans="1:14" x14ac:dyDescent="0.3">
      <c r="A361" s="2" t="s">
        <v>1320</v>
      </c>
      <c r="B361" t="s">
        <v>1022</v>
      </c>
      <c r="C361">
        <v>4</v>
      </c>
      <c r="D361" t="s">
        <v>3</v>
      </c>
      <c r="E361">
        <v>33</v>
      </c>
      <c r="F361" t="s">
        <v>15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1</v>
      </c>
      <c r="M361">
        <v>1200000</v>
      </c>
      <c r="N361">
        <v>19</v>
      </c>
    </row>
    <row r="362" spans="1:14" x14ac:dyDescent="0.3">
      <c r="A362" s="2" t="s">
        <v>1321</v>
      </c>
      <c r="B362" t="s">
        <v>1322</v>
      </c>
      <c r="C362">
        <v>0</v>
      </c>
      <c r="D362" t="s">
        <v>3</v>
      </c>
      <c r="E362">
        <v>30</v>
      </c>
      <c r="F362" t="s">
        <v>40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2</v>
      </c>
      <c r="M362">
        <v>1200000</v>
      </c>
      <c r="N362">
        <v>22</v>
      </c>
    </row>
    <row r="363" spans="1:14" x14ac:dyDescent="0.3">
      <c r="A363" s="2" t="s">
        <v>1323</v>
      </c>
      <c r="B363" t="s">
        <v>1324</v>
      </c>
      <c r="C363">
        <v>3</v>
      </c>
      <c r="D363" t="s">
        <v>3</v>
      </c>
      <c r="E363">
        <v>88</v>
      </c>
      <c r="F363" t="s">
        <v>11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1</v>
      </c>
      <c r="M363">
        <v>1200000</v>
      </c>
      <c r="N363">
        <v>20</v>
      </c>
    </row>
    <row r="364" spans="1:14" x14ac:dyDescent="0.3">
      <c r="A364" s="2" t="s">
        <v>205</v>
      </c>
      <c r="C364">
        <v>4</v>
      </c>
      <c r="D364" t="s">
        <v>3</v>
      </c>
      <c r="E364">
        <v>42</v>
      </c>
      <c r="F364" t="s">
        <v>15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1200000</v>
      </c>
      <c r="N364">
        <v>18</v>
      </c>
    </row>
    <row r="365" spans="1:14" x14ac:dyDescent="0.3">
      <c r="A365" s="2" t="s">
        <v>1325</v>
      </c>
      <c r="B365" t="s">
        <v>1326</v>
      </c>
      <c r="C365">
        <v>4</v>
      </c>
      <c r="D365" t="s">
        <v>3</v>
      </c>
      <c r="E365">
        <v>3</v>
      </c>
      <c r="F365" t="s">
        <v>15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1200000</v>
      </c>
      <c r="N365">
        <v>21</v>
      </c>
    </row>
    <row r="366" spans="1:14" x14ac:dyDescent="0.3">
      <c r="A366" s="2" t="s">
        <v>1327</v>
      </c>
      <c r="B366" t="s">
        <v>1328</v>
      </c>
      <c r="C366">
        <v>2</v>
      </c>
      <c r="D366" t="s">
        <v>3</v>
      </c>
      <c r="E366">
        <v>5</v>
      </c>
      <c r="F366" t="s">
        <v>13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2</v>
      </c>
      <c r="M366">
        <v>1200000</v>
      </c>
      <c r="N366">
        <v>22</v>
      </c>
    </row>
    <row r="367" spans="1:14" x14ac:dyDescent="0.3">
      <c r="A367" s="2" t="s">
        <v>1329</v>
      </c>
      <c r="B367" t="s">
        <v>1330</v>
      </c>
      <c r="C367">
        <v>1</v>
      </c>
      <c r="D367" t="s">
        <v>3</v>
      </c>
      <c r="E367">
        <v>6</v>
      </c>
      <c r="F367" t="s">
        <v>18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2</v>
      </c>
      <c r="M367">
        <v>1200000</v>
      </c>
      <c r="N367">
        <v>19</v>
      </c>
    </row>
    <row r="368" spans="1:14" x14ac:dyDescent="0.3">
      <c r="A368" s="2" t="s">
        <v>1331</v>
      </c>
      <c r="B368" t="s">
        <v>1332</v>
      </c>
      <c r="C368">
        <v>4</v>
      </c>
      <c r="D368" t="s">
        <v>3</v>
      </c>
      <c r="E368">
        <v>15</v>
      </c>
      <c r="F368" t="s">
        <v>11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1</v>
      </c>
      <c r="M368">
        <v>1200000</v>
      </c>
      <c r="N368">
        <v>22</v>
      </c>
    </row>
    <row r="369" spans="1:14" x14ac:dyDescent="0.3">
      <c r="A369" s="2" t="s">
        <v>1331</v>
      </c>
      <c r="B369" t="s">
        <v>1333</v>
      </c>
      <c r="C369">
        <v>3</v>
      </c>
      <c r="D369" t="s">
        <v>3</v>
      </c>
      <c r="E369">
        <v>3</v>
      </c>
      <c r="F369" t="s">
        <v>11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1200000</v>
      </c>
      <c r="N369">
        <v>20</v>
      </c>
    </row>
    <row r="370" spans="1:14" x14ac:dyDescent="0.3">
      <c r="A370" s="2" t="s">
        <v>1331</v>
      </c>
      <c r="B370" t="s">
        <v>1334</v>
      </c>
      <c r="C370">
        <v>4</v>
      </c>
      <c r="D370" t="s">
        <v>3</v>
      </c>
      <c r="E370">
        <v>9</v>
      </c>
      <c r="F370" t="s">
        <v>20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1200000</v>
      </c>
      <c r="N370">
        <v>20</v>
      </c>
    </row>
    <row r="371" spans="1:14" x14ac:dyDescent="0.3">
      <c r="A371" s="2" t="s">
        <v>1148</v>
      </c>
      <c r="B371" t="s">
        <v>1335</v>
      </c>
      <c r="C371">
        <v>3</v>
      </c>
      <c r="D371" t="s">
        <v>3</v>
      </c>
      <c r="E371">
        <v>30</v>
      </c>
      <c r="F371" t="s">
        <v>23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1200000</v>
      </c>
      <c r="N371">
        <v>19</v>
      </c>
    </row>
    <row r="372" spans="1:14" x14ac:dyDescent="0.3">
      <c r="A372" s="2" t="s">
        <v>1336</v>
      </c>
      <c r="B372" t="s">
        <v>997</v>
      </c>
      <c r="C372">
        <v>2</v>
      </c>
      <c r="D372" t="s">
        <v>3</v>
      </c>
      <c r="E372">
        <v>24</v>
      </c>
      <c r="F372" t="s">
        <v>40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1</v>
      </c>
      <c r="M372">
        <v>1200000</v>
      </c>
      <c r="N372">
        <v>22</v>
      </c>
    </row>
    <row r="373" spans="1:14" x14ac:dyDescent="0.3">
      <c r="A373" s="2" t="s">
        <v>1337</v>
      </c>
      <c r="B373" t="s">
        <v>1338</v>
      </c>
      <c r="C373">
        <v>2</v>
      </c>
      <c r="D373" t="s">
        <v>3</v>
      </c>
      <c r="E373">
        <v>3</v>
      </c>
      <c r="F373" t="s">
        <v>13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2</v>
      </c>
      <c r="M373">
        <v>1200000</v>
      </c>
      <c r="N373">
        <v>19</v>
      </c>
    </row>
    <row r="374" spans="1:14" x14ac:dyDescent="0.3">
      <c r="A374" s="2" t="s">
        <v>1339</v>
      </c>
      <c r="B374" t="s">
        <v>1340</v>
      </c>
      <c r="C374">
        <v>3</v>
      </c>
      <c r="D374" t="s">
        <v>3</v>
      </c>
      <c r="E374">
        <v>6</v>
      </c>
      <c r="F374" t="s">
        <v>23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1</v>
      </c>
      <c r="M374">
        <v>1200000</v>
      </c>
      <c r="N374">
        <v>19</v>
      </c>
    </row>
    <row r="375" spans="1:14" x14ac:dyDescent="0.3">
      <c r="A375" s="2" t="s">
        <v>1341</v>
      </c>
      <c r="B375" t="s">
        <v>1305</v>
      </c>
      <c r="C375">
        <v>2</v>
      </c>
      <c r="D375" t="s">
        <v>3</v>
      </c>
      <c r="E375">
        <v>22</v>
      </c>
      <c r="F375" t="s">
        <v>13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2</v>
      </c>
      <c r="M375">
        <v>1200000</v>
      </c>
      <c r="N375">
        <v>19</v>
      </c>
    </row>
    <row r="376" spans="1:14" x14ac:dyDescent="0.3">
      <c r="A376" s="2" t="s">
        <v>1342</v>
      </c>
      <c r="B376" t="s">
        <v>1343</v>
      </c>
      <c r="C376">
        <v>1</v>
      </c>
      <c r="D376" t="s">
        <v>3</v>
      </c>
      <c r="E376">
        <v>50</v>
      </c>
      <c r="F376" t="s">
        <v>18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1200000</v>
      </c>
      <c r="N376">
        <v>19</v>
      </c>
    </row>
    <row r="377" spans="1:14" x14ac:dyDescent="0.3">
      <c r="A377" s="2" t="s">
        <v>1342</v>
      </c>
      <c r="B377" t="s">
        <v>1344</v>
      </c>
      <c r="C377">
        <v>2</v>
      </c>
      <c r="D377" t="s">
        <v>3</v>
      </c>
      <c r="E377">
        <v>4</v>
      </c>
      <c r="F377" t="s">
        <v>18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2</v>
      </c>
      <c r="M377">
        <v>1200000</v>
      </c>
      <c r="N377">
        <v>20</v>
      </c>
    </row>
    <row r="378" spans="1:14" x14ac:dyDescent="0.3">
      <c r="A378" s="2" t="s">
        <v>1345</v>
      </c>
      <c r="B378" t="s">
        <v>1346</v>
      </c>
      <c r="C378">
        <v>3</v>
      </c>
      <c r="D378" t="s">
        <v>3</v>
      </c>
      <c r="E378">
        <v>43</v>
      </c>
      <c r="F378" t="s">
        <v>23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1</v>
      </c>
      <c r="M378">
        <v>1200000</v>
      </c>
      <c r="N378">
        <v>21</v>
      </c>
    </row>
    <row r="379" spans="1:14" x14ac:dyDescent="0.3">
      <c r="A379" s="2" t="s">
        <v>1347</v>
      </c>
      <c r="B379" t="s">
        <v>1348</v>
      </c>
      <c r="C379">
        <v>1</v>
      </c>
      <c r="D379" t="s">
        <v>3</v>
      </c>
      <c r="E379">
        <v>24</v>
      </c>
      <c r="F379" t="s">
        <v>9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1200000</v>
      </c>
      <c r="N379">
        <v>18</v>
      </c>
    </row>
    <row r="380" spans="1:14" x14ac:dyDescent="0.3">
      <c r="A380" s="2" t="s">
        <v>1349</v>
      </c>
      <c r="B380" t="s">
        <v>1350</v>
      </c>
      <c r="C380">
        <v>0</v>
      </c>
      <c r="D380" t="s">
        <v>3</v>
      </c>
      <c r="E380">
        <v>21</v>
      </c>
      <c r="F380" t="s">
        <v>60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2</v>
      </c>
      <c r="M380">
        <v>1200000</v>
      </c>
      <c r="N380">
        <v>22</v>
      </c>
    </row>
    <row r="381" spans="1:14" x14ac:dyDescent="0.3">
      <c r="A381" s="2" t="s">
        <v>1349</v>
      </c>
      <c r="B381" t="s">
        <v>1351</v>
      </c>
      <c r="C381">
        <v>1</v>
      </c>
      <c r="D381" t="s">
        <v>3</v>
      </c>
      <c r="E381">
        <v>0</v>
      </c>
      <c r="F381" t="s">
        <v>7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2</v>
      </c>
      <c r="M381">
        <v>1200000</v>
      </c>
      <c r="N381">
        <v>19</v>
      </c>
    </row>
    <row r="382" spans="1:14" x14ac:dyDescent="0.3">
      <c r="A382" s="2" t="s">
        <v>1349</v>
      </c>
      <c r="B382" t="s">
        <v>1352</v>
      </c>
      <c r="C382">
        <v>3</v>
      </c>
      <c r="D382" t="s">
        <v>3</v>
      </c>
      <c r="E382">
        <v>54</v>
      </c>
      <c r="F382" t="s">
        <v>23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1</v>
      </c>
      <c r="M382">
        <v>1200000</v>
      </c>
      <c r="N382">
        <v>21</v>
      </c>
    </row>
    <row r="383" spans="1:14" x14ac:dyDescent="0.3">
      <c r="A383" s="2" t="s">
        <v>1353</v>
      </c>
      <c r="B383" t="s">
        <v>1354</v>
      </c>
      <c r="C383">
        <v>0</v>
      </c>
      <c r="D383" t="s">
        <v>3</v>
      </c>
      <c r="E383">
        <v>8</v>
      </c>
      <c r="F383" t="s">
        <v>118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2</v>
      </c>
      <c r="M383">
        <v>1200000</v>
      </c>
      <c r="N383">
        <v>19</v>
      </c>
    </row>
    <row r="384" spans="1:14" x14ac:dyDescent="0.3">
      <c r="A384" s="2" t="s">
        <v>1355</v>
      </c>
      <c r="B384" t="s">
        <v>1276</v>
      </c>
      <c r="C384">
        <v>4</v>
      </c>
      <c r="D384" t="s">
        <v>3</v>
      </c>
      <c r="E384">
        <v>16</v>
      </c>
      <c r="F384" t="s">
        <v>20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1</v>
      </c>
      <c r="M384">
        <v>1200000</v>
      </c>
      <c r="N384">
        <v>20</v>
      </c>
    </row>
    <row r="385" spans="1:14" x14ac:dyDescent="0.3">
      <c r="A385" s="2" t="s">
        <v>871</v>
      </c>
      <c r="B385" t="s">
        <v>1037</v>
      </c>
      <c r="C385">
        <v>2</v>
      </c>
      <c r="D385" t="s">
        <v>3</v>
      </c>
      <c r="E385">
        <v>13</v>
      </c>
      <c r="F385" t="s">
        <v>23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2</v>
      </c>
      <c r="M385">
        <v>1200000</v>
      </c>
      <c r="N385">
        <v>21</v>
      </c>
    </row>
    <row r="386" spans="1:14" x14ac:dyDescent="0.3">
      <c r="A386" s="2" t="s">
        <v>871</v>
      </c>
      <c r="B386" t="s">
        <v>1356</v>
      </c>
      <c r="C386">
        <v>3</v>
      </c>
      <c r="D386" t="s">
        <v>3</v>
      </c>
      <c r="E386">
        <v>4</v>
      </c>
      <c r="F386" t="s">
        <v>13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1</v>
      </c>
      <c r="M386">
        <v>1200000</v>
      </c>
      <c r="N386">
        <v>21</v>
      </c>
    </row>
    <row r="387" spans="1:14" x14ac:dyDescent="0.3">
      <c r="A387" s="2" t="s">
        <v>1357</v>
      </c>
      <c r="B387" t="s">
        <v>1358</v>
      </c>
      <c r="C387">
        <v>2</v>
      </c>
      <c r="D387" t="s">
        <v>3</v>
      </c>
      <c r="E387">
        <v>7</v>
      </c>
      <c r="F387" t="s">
        <v>7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1200000</v>
      </c>
      <c r="N387">
        <v>21</v>
      </c>
    </row>
    <row r="388" spans="1:14" x14ac:dyDescent="0.3">
      <c r="A388" s="2" t="s">
        <v>1359</v>
      </c>
      <c r="B388" t="s">
        <v>1360</v>
      </c>
      <c r="C388">
        <v>0</v>
      </c>
      <c r="D388" t="s">
        <v>3</v>
      </c>
      <c r="E388">
        <v>4</v>
      </c>
      <c r="F388" t="s">
        <v>4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1200000</v>
      </c>
      <c r="N388">
        <v>22</v>
      </c>
    </row>
    <row r="389" spans="1:14" x14ac:dyDescent="0.3">
      <c r="A389" s="2" t="s">
        <v>1361</v>
      </c>
      <c r="B389" t="s">
        <v>1362</v>
      </c>
      <c r="C389">
        <v>1</v>
      </c>
      <c r="D389" t="s">
        <v>3</v>
      </c>
      <c r="E389">
        <v>31</v>
      </c>
      <c r="F389" t="s">
        <v>9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2</v>
      </c>
      <c r="M389">
        <v>1200000</v>
      </c>
      <c r="N389">
        <v>22</v>
      </c>
    </row>
    <row r="390" spans="1:14" x14ac:dyDescent="0.3">
      <c r="A390" s="2" t="s">
        <v>1363</v>
      </c>
      <c r="B390" t="s">
        <v>1364</v>
      </c>
      <c r="C390">
        <v>0</v>
      </c>
      <c r="D390" t="s">
        <v>3</v>
      </c>
      <c r="E390">
        <v>9</v>
      </c>
      <c r="F390" t="s">
        <v>60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2</v>
      </c>
      <c r="M390">
        <v>1200000</v>
      </c>
      <c r="N390">
        <v>18</v>
      </c>
    </row>
    <row r="391" spans="1:14" x14ac:dyDescent="0.3">
      <c r="A391" s="2" t="s">
        <v>1365</v>
      </c>
      <c r="B391" t="s">
        <v>1366</v>
      </c>
      <c r="C391">
        <v>0</v>
      </c>
      <c r="D391" t="s">
        <v>3</v>
      </c>
      <c r="E391">
        <v>25</v>
      </c>
      <c r="F391" t="s">
        <v>60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1200000</v>
      </c>
      <c r="N391">
        <v>18</v>
      </c>
    </row>
    <row r="392" spans="1:14" x14ac:dyDescent="0.3">
      <c r="A392" s="2" t="s">
        <v>1367</v>
      </c>
      <c r="B392" t="s">
        <v>1368</v>
      </c>
      <c r="C392">
        <v>1</v>
      </c>
      <c r="D392" t="s">
        <v>3</v>
      </c>
      <c r="E392">
        <v>20</v>
      </c>
      <c r="F392" t="s">
        <v>9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1200000</v>
      </c>
      <c r="N392">
        <v>18</v>
      </c>
    </row>
    <row r="393" spans="1:14" x14ac:dyDescent="0.3">
      <c r="A393" s="2" t="s">
        <v>1369</v>
      </c>
      <c r="B393" t="s">
        <v>1370</v>
      </c>
      <c r="C393">
        <v>4</v>
      </c>
      <c r="D393" t="s">
        <v>3</v>
      </c>
      <c r="E393">
        <v>26</v>
      </c>
      <c r="F393" t="s">
        <v>11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2</v>
      </c>
      <c r="M393">
        <v>1200000</v>
      </c>
      <c r="N393">
        <v>18</v>
      </c>
    </row>
    <row r="394" spans="1:14" x14ac:dyDescent="0.3">
      <c r="A394" s="2" t="s">
        <v>1371</v>
      </c>
      <c r="B394" t="s">
        <v>1372</v>
      </c>
      <c r="C394">
        <v>0</v>
      </c>
      <c r="D394" t="s">
        <v>3</v>
      </c>
      <c r="E394">
        <v>2</v>
      </c>
      <c r="F394" t="s">
        <v>60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1200000</v>
      </c>
      <c r="N394">
        <v>18</v>
      </c>
    </row>
    <row r="395" spans="1:14" x14ac:dyDescent="0.3">
      <c r="A395" s="2" t="s">
        <v>1373</v>
      </c>
      <c r="B395" t="s">
        <v>1374</v>
      </c>
      <c r="C395">
        <v>2</v>
      </c>
      <c r="D395" t="s">
        <v>3</v>
      </c>
      <c r="E395">
        <v>25</v>
      </c>
      <c r="F395" t="s">
        <v>7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1200000</v>
      </c>
      <c r="N395">
        <v>22</v>
      </c>
    </row>
    <row r="396" spans="1:14" x14ac:dyDescent="0.3">
      <c r="A396" s="2" t="s">
        <v>1373</v>
      </c>
      <c r="B396" t="s">
        <v>1024</v>
      </c>
      <c r="C396">
        <v>0</v>
      </c>
      <c r="D396" t="s">
        <v>3</v>
      </c>
      <c r="E396">
        <v>1</v>
      </c>
      <c r="F396" t="s">
        <v>30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1200000</v>
      </c>
      <c r="N396">
        <v>18</v>
      </c>
    </row>
    <row r="397" spans="1:14" x14ac:dyDescent="0.3">
      <c r="A397" s="2" t="s">
        <v>1375</v>
      </c>
      <c r="B397" t="s">
        <v>1376</v>
      </c>
      <c r="C397">
        <v>4</v>
      </c>
      <c r="D397" t="s">
        <v>3</v>
      </c>
      <c r="E397">
        <v>21</v>
      </c>
      <c r="F397" t="s">
        <v>11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1200000</v>
      </c>
      <c r="N397">
        <v>19</v>
      </c>
    </row>
    <row r="398" spans="1:14" x14ac:dyDescent="0.3">
      <c r="A398" s="2" t="s">
        <v>1377</v>
      </c>
      <c r="B398" t="s">
        <v>1378</v>
      </c>
      <c r="C398">
        <v>0</v>
      </c>
      <c r="D398" t="s">
        <v>3</v>
      </c>
      <c r="E398">
        <v>3</v>
      </c>
      <c r="F398" t="s">
        <v>40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1200000</v>
      </c>
      <c r="N398">
        <v>19</v>
      </c>
    </row>
    <row r="399" spans="1:14" x14ac:dyDescent="0.3">
      <c r="A399" s="2" t="s">
        <v>1379</v>
      </c>
      <c r="B399" t="s">
        <v>1380</v>
      </c>
      <c r="C399">
        <v>2</v>
      </c>
      <c r="D399" t="s">
        <v>3</v>
      </c>
      <c r="E399">
        <v>33</v>
      </c>
      <c r="F399" t="s">
        <v>23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2</v>
      </c>
      <c r="M399">
        <v>1200000</v>
      </c>
      <c r="N399">
        <v>18</v>
      </c>
    </row>
    <row r="400" spans="1:14" x14ac:dyDescent="0.3">
      <c r="A400" s="2" t="s">
        <v>1379</v>
      </c>
      <c r="B400" t="s">
        <v>766</v>
      </c>
      <c r="C400">
        <v>3</v>
      </c>
      <c r="D400" t="s">
        <v>3</v>
      </c>
      <c r="E400">
        <v>44</v>
      </c>
      <c r="F400" t="s">
        <v>11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2</v>
      </c>
      <c r="M400">
        <v>1200000</v>
      </c>
      <c r="N400">
        <v>20</v>
      </c>
    </row>
    <row r="401" spans="1:14" x14ac:dyDescent="0.3">
      <c r="A401" s="2" t="s">
        <v>1381</v>
      </c>
      <c r="B401" t="s">
        <v>837</v>
      </c>
      <c r="C401">
        <v>4</v>
      </c>
      <c r="D401" t="s">
        <v>3</v>
      </c>
      <c r="E401">
        <v>42</v>
      </c>
      <c r="F401" t="s">
        <v>20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2</v>
      </c>
      <c r="M401">
        <v>1200000</v>
      </c>
      <c r="N401">
        <v>18</v>
      </c>
    </row>
    <row r="402" spans="1:14" x14ac:dyDescent="0.3">
      <c r="A402" s="2" t="s">
        <v>1382</v>
      </c>
      <c r="B402" t="s">
        <v>1383</v>
      </c>
      <c r="C402">
        <v>2</v>
      </c>
      <c r="D402" t="s">
        <v>3</v>
      </c>
      <c r="E402">
        <v>0</v>
      </c>
      <c r="F402" t="s">
        <v>23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2</v>
      </c>
      <c r="M402">
        <v>1200000</v>
      </c>
      <c r="N402">
        <v>19</v>
      </c>
    </row>
    <row r="403" spans="1:14" x14ac:dyDescent="0.3">
      <c r="A403" s="2" t="s">
        <v>1384</v>
      </c>
      <c r="B403" t="s">
        <v>1385</v>
      </c>
      <c r="C403">
        <v>1</v>
      </c>
      <c r="D403" t="s">
        <v>3</v>
      </c>
      <c r="E403">
        <v>65</v>
      </c>
      <c r="F403" t="s">
        <v>13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1200000</v>
      </c>
      <c r="N403">
        <v>19</v>
      </c>
    </row>
    <row r="404" spans="1:14" x14ac:dyDescent="0.3">
      <c r="A404" s="2" t="s">
        <v>1384</v>
      </c>
      <c r="B404" t="s">
        <v>1386</v>
      </c>
      <c r="C404">
        <v>1</v>
      </c>
      <c r="D404" t="s">
        <v>3</v>
      </c>
      <c r="E404">
        <v>17</v>
      </c>
      <c r="F404" t="s">
        <v>40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1200000</v>
      </c>
      <c r="N404">
        <v>18</v>
      </c>
    </row>
    <row r="405" spans="1:14" x14ac:dyDescent="0.3">
      <c r="A405" s="2" t="s">
        <v>1387</v>
      </c>
      <c r="B405" t="s">
        <v>1388</v>
      </c>
      <c r="C405">
        <v>2</v>
      </c>
      <c r="D405" t="s">
        <v>3</v>
      </c>
      <c r="E405">
        <v>24</v>
      </c>
      <c r="F405" t="s">
        <v>7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2</v>
      </c>
      <c r="M405">
        <v>1200000</v>
      </c>
      <c r="N405">
        <v>22</v>
      </c>
    </row>
    <row r="406" spans="1:14" x14ac:dyDescent="0.3">
      <c r="A406" s="2" t="s">
        <v>1389</v>
      </c>
      <c r="B406" t="s">
        <v>1390</v>
      </c>
      <c r="C406">
        <v>2</v>
      </c>
      <c r="D406" t="s">
        <v>3</v>
      </c>
      <c r="E406">
        <v>23</v>
      </c>
      <c r="F406" t="s">
        <v>18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1</v>
      </c>
      <c r="M406">
        <v>1200000</v>
      </c>
      <c r="N406">
        <v>18</v>
      </c>
    </row>
    <row r="407" spans="1:14" x14ac:dyDescent="0.3">
      <c r="A407" s="2" t="s">
        <v>1391</v>
      </c>
      <c r="B407" t="s">
        <v>1392</v>
      </c>
      <c r="C407">
        <v>2</v>
      </c>
      <c r="D407" t="s">
        <v>3</v>
      </c>
      <c r="E407">
        <v>22</v>
      </c>
      <c r="F407" t="s">
        <v>13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1200000</v>
      </c>
      <c r="N407">
        <v>22</v>
      </c>
    </row>
    <row r="408" spans="1:14" x14ac:dyDescent="0.3">
      <c r="A408" s="2" t="s">
        <v>1391</v>
      </c>
      <c r="B408" t="s">
        <v>1393</v>
      </c>
      <c r="C408">
        <v>4</v>
      </c>
      <c r="D408" t="s">
        <v>3</v>
      </c>
      <c r="E408">
        <v>27</v>
      </c>
      <c r="F408" t="s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2</v>
      </c>
      <c r="M408">
        <v>1200000</v>
      </c>
      <c r="N408">
        <v>19</v>
      </c>
    </row>
    <row r="409" spans="1:14" x14ac:dyDescent="0.3">
      <c r="A409" s="2" t="s">
        <v>901</v>
      </c>
      <c r="B409" t="s">
        <v>1394</v>
      </c>
      <c r="C409">
        <v>0</v>
      </c>
      <c r="D409" t="s">
        <v>3</v>
      </c>
      <c r="E409">
        <v>0</v>
      </c>
      <c r="F409" t="s">
        <v>30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2</v>
      </c>
      <c r="M409">
        <v>1200000</v>
      </c>
      <c r="N409">
        <v>20</v>
      </c>
    </row>
    <row r="410" spans="1:14" x14ac:dyDescent="0.3">
      <c r="A410" s="2" t="s">
        <v>1395</v>
      </c>
      <c r="B410" t="s">
        <v>1189</v>
      </c>
      <c r="C410">
        <v>3</v>
      </c>
      <c r="D410" t="s">
        <v>3</v>
      </c>
      <c r="E410">
        <v>11</v>
      </c>
      <c r="F410" t="s">
        <v>11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1200000</v>
      </c>
      <c r="N410">
        <v>20</v>
      </c>
    </row>
    <row r="411" spans="1:14" x14ac:dyDescent="0.3">
      <c r="A411" s="2" t="s">
        <v>1395</v>
      </c>
      <c r="B411" t="s">
        <v>1396</v>
      </c>
      <c r="C411">
        <v>0</v>
      </c>
      <c r="D411" t="s">
        <v>3</v>
      </c>
      <c r="E411">
        <v>1</v>
      </c>
      <c r="F411" t="s">
        <v>30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1200000</v>
      </c>
      <c r="N411">
        <v>22</v>
      </c>
    </row>
    <row r="412" spans="1:14" x14ac:dyDescent="0.3">
      <c r="A412" s="2" t="s">
        <v>1395</v>
      </c>
      <c r="B412" t="s">
        <v>1397</v>
      </c>
      <c r="C412">
        <v>1</v>
      </c>
      <c r="D412" t="s">
        <v>3</v>
      </c>
      <c r="E412">
        <v>45</v>
      </c>
      <c r="F412" t="s">
        <v>7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1</v>
      </c>
      <c r="M412">
        <v>1200000</v>
      </c>
      <c r="N412">
        <v>21</v>
      </c>
    </row>
    <row r="413" spans="1:14" x14ac:dyDescent="0.3">
      <c r="A413" s="2" t="s">
        <v>1398</v>
      </c>
      <c r="B413" t="s">
        <v>1399</v>
      </c>
      <c r="C413">
        <v>4</v>
      </c>
      <c r="D413" t="s">
        <v>3</v>
      </c>
      <c r="E413">
        <v>50</v>
      </c>
      <c r="F413" t="s">
        <v>128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2</v>
      </c>
      <c r="M413">
        <v>1200000</v>
      </c>
      <c r="N413">
        <v>18</v>
      </c>
    </row>
    <row r="414" spans="1:14" x14ac:dyDescent="0.3">
      <c r="A414" s="2" t="s">
        <v>1400</v>
      </c>
      <c r="B414" t="s">
        <v>1401</v>
      </c>
      <c r="C414">
        <v>2</v>
      </c>
      <c r="D414" t="s">
        <v>3</v>
      </c>
      <c r="E414">
        <v>15</v>
      </c>
      <c r="F414" t="s">
        <v>23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2</v>
      </c>
      <c r="M414">
        <v>1200000</v>
      </c>
      <c r="N414">
        <v>22</v>
      </c>
    </row>
    <row r="415" spans="1:14" x14ac:dyDescent="0.3">
      <c r="A415" s="2" t="s">
        <v>1402</v>
      </c>
      <c r="B415" t="s">
        <v>1403</v>
      </c>
      <c r="C415">
        <v>3</v>
      </c>
      <c r="D415" t="s">
        <v>3</v>
      </c>
      <c r="E415">
        <v>37</v>
      </c>
      <c r="F415" t="s">
        <v>7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2</v>
      </c>
      <c r="M415">
        <v>1200000</v>
      </c>
      <c r="N415">
        <v>20</v>
      </c>
    </row>
    <row r="416" spans="1:14" x14ac:dyDescent="0.3">
      <c r="A416" s="2" t="s">
        <v>1404</v>
      </c>
      <c r="B416" t="s">
        <v>1405</v>
      </c>
      <c r="C416">
        <v>3</v>
      </c>
      <c r="D416" t="s">
        <v>3</v>
      </c>
      <c r="E416">
        <v>9</v>
      </c>
      <c r="F416" t="s">
        <v>11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1</v>
      </c>
      <c r="M416">
        <v>1200000</v>
      </c>
      <c r="N416">
        <v>21</v>
      </c>
    </row>
    <row r="417" spans="1:14" x14ac:dyDescent="0.3">
      <c r="A417" s="2" t="s">
        <v>1406</v>
      </c>
      <c r="B417" t="s">
        <v>1407</v>
      </c>
      <c r="C417">
        <v>1</v>
      </c>
      <c r="D417" t="s">
        <v>3</v>
      </c>
      <c r="E417">
        <v>5</v>
      </c>
      <c r="F417" t="s">
        <v>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1200000</v>
      </c>
      <c r="N417">
        <v>20</v>
      </c>
    </row>
    <row r="418" spans="1:14" x14ac:dyDescent="0.3">
      <c r="A418" s="2" t="s">
        <v>1408</v>
      </c>
      <c r="B418" t="s">
        <v>1409</v>
      </c>
      <c r="C418">
        <v>0</v>
      </c>
      <c r="D418" t="s">
        <v>3</v>
      </c>
      <c r="E418">
        <v>13</v>
      </c>
      <c r="F418" t="s">
        <v>60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1</v>
      </c>
      <c r="M418">
        <v>1200000</v>
      </c>
      <c r="N418">
        <v>19</v>
      </c>
    </row>
    <row r="419" spans="1:14" x14ac:dyDescent="0.3">
      <c r="A419" s="2" t="s">
        <v>1410</v>
      </c>
      <c r="B419" t="s">
        <v>1411</v>
      </c>
      <c r="C419">
        <v>0</v>
      </c>
      <c r="D419" t="s">
        <v>3</v>
      </c>
      <c r="E419">
        <v>2</v>
      </c>
      <c r="F419" t="s">
        <v>18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2</v>
      </c>
      <c r="M419">
        <v>1200000</v>
      </c>
      <c r="N419">
        <v>22</v>
      </c>
    </row>
    <row r="420" spans="1:14" x14ac:dyDescent="0.3">
      <c r="A420" s="2" t="s">
        <v>1412</v>
      </c>
      <c r="B420" t="s">
        <v>1413</v>
      </c>
      <c r="C420">
        <v>0</v>
      </c>
      <c r="D420" t="s">
        <v>3</v>
      </c>
      <c r="E420">
        <v>18</v>
      </c>
      <c r="F420" t="s">
        <v>18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2</v>
      </c>
      <c r="M420">
        <v>1200000</v>
      </c>
      <c r="N420">
        <v>21</v>
      </c>
    </row>
    <row r="421" spans="1:14" x14ac:dyDescent="0.3">
      <c r="A421" s="2" t="s">
        <v>1414</v>
      </c>
      <c r="B421" t="s">
        <v>1057</v>
      </c>
      <c r="C421">
        <v>0</v>
      </c>
      <c r="D421" t="s">
        <v>3</v>
      </c>
      <c r="E421">
        <v>10</v>
      </c>
      <c r="F421" t="s">
        <v>40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2</v>
      </c>
      <c r="M421">
        <v>1200000</v>
      </c>
      <c r="N421">
        <v>21</v>
      </c>
    </row>
    <row r="422" spans="1:14" x14ac:dyDescent="0.3">
      <c r="A422" s="2" t="s">
        <v>1415</v>
      </c>
      <c r="B422" t="s">
        <v>1416</v>
      </c>
      <c r="C422">
        <v>0</v>
      </c>
      <c r="D422" t="s">
        <v>3</v>
      </c>
      <c r="E422">
        <v>34</v>
      </c>
      <c r="F422" t="s">
        <v>7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1200000</v>
      </c>
      <c r="N422">
        <v>22</v>
      </c>
    </row>
    <row r="423" spans="1:14" x14ac:dyDescent="0.3">
      <c r="A423" s="2" t="s">
        <v>1417</v>
      </c>
      <c r="B423" t="s">
        <v>1418</v>
      </c>
      <c r="C423">
        <v>0</v>
      </c>
      <c r="D423" t="s">
        <v>3</v>
      </c>
      <c r="E423">
        <v>6</v>
      </c>
      <c r="F423" t="s">
        <v>30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1200000</v>
      </c>
      <c r="N423">
        <v>18</v>
      </c>
    </row>
    <row r="424" spans="1:14" x14ac:dyDescent="0.3">
      <c r="A424" s="2" t="s">
        <v>1419</v>
      </c>
      <c r="B424" t="s">
        <v>1420</v>
      </c>
      <c r="C424">
        <v>1</v>
      </c>
      <c r="D424" t="s">
        <v>3</v>
      </c>
      <c r="E424">
        <v>0</v>
      </c>
      <c r="F424" t="s">
        <v>9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1200000</v>
      </c>
      <c r="N424">
        <v>21</v>
      </c>
    </row>
    <row r="425" spans="1:14" x14ac:dyDescent="0.3">
      <c r="A425" s="2" t="s">
        <v>1421</v>
      </c>
      <c r="B425" t="s">
        <v>1422</v>
      </c>
      <c r="C425">
        <v>3</v>
      </c>
      <c r="D425" t="s">
        <v>3</v>
      </c>
      <c r="E425">
        <v>7</v>
      </c>
      <c r="F425" t="s">
        <v>15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1</v>
      </c>
      <c r="M425">
        <v>1200000</v>
      </c>
      <c r="N425">
        <v>18</v>
      </c>
    </row>
    <row r="426" spans="1:14" x14ac:dyDescent="0.3">
      <c r="A426" s="2" t="s">
        <v>1423</v>
      </c>
      <c r="B426" t="s">
        <v>1038</v>
      </c>
      <c r="C426">
        <v>2</v>
      </c>
      <c r="D426" t="s">
        <v>3</v>
      </c>
      <c r="E426">
        <v>44</v>
      </c>
      <c r="F426" t="s">
        <v>7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1</v>
      </c>
      <c r="M426">
        <v>1200000</v>
      </c>
      <c r="N426">
        <v>20</v>
      </c>
    </row>
    <row r="427" spans="1:14" x14ac:dyDescent="0.3">
      <c r="A427" s="2" t="s">
        <v>1424</v>
      </c>
      <c r="B427" t="s">
        <v>1425</v>
      </c>
      <c r="C427">
        <v>0</v>
      </c>
      <c r="D427" t="s">
        <v>3</v>
      </c>
      <c r="E427">
        <v>8</v>
      </c>
      <c r="F427" t="s">
        <v>18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2</v>
      </c>
      <c r="M427">
        <v>1200000</v>
      </c>
      <c r="N427">
        <v>22</v>
      </c>
    </row>
    <row r="428" spans="1:14" x14ac:dyDescent="0.3">
      <c r="A428" s="2" t="s">
        <v>1426</v>
      </c>
      <c r="B428" t="s">
        <v>778</v>
      </c>
      <c r="C428">
        <v>2</v>
      </c>
      <c r="D428" t="s">
        <v>3</v>
      </c>
      <c r="E428">
        <v>7</v>
      </c>
      <c r="F428" t="s">
        <v>7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1200000</v>
      </c>
      <c r="N428">
        <v>21</v>
      </c>
    </row>
    <row r="429" spans="1:14" x14ac:dyDescent="0.3">
      <c r="A429" s="2" t="s">
        <v>1427</v>
      </c>
      <c r="B429" t="s">
        <v>1407</v>
      </c>
      <c r="C429">
        <v>0</v>
      </c>
      <c r="D429" t="s">
        <v>3</v>
      </c>
      <c r="E429">
        <v>30</v>
      </c>
      <c r="F429" t="s">
        <v>30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1</v>
      </c>
      <c r="M429">
        <v>1200000</v>
      </c>
      <c r="N429">
        <v>19</v>
      </c>
    </row>
    <row r="430" spans="1:14" x14ac:dyDescent="0.3">
      <c r="A430" s="2" t="s">
        <v>1428</v>
      </c>
      <c r="B430" t="s">
        <v>839</v>
      </c>
      <c r="C430">
        <v>1</v>
      </c>
      <c r="D430" t="s">
        <v>3</v>
      </c>
      <c r="E430">
        <v>23</v>
      </c>
      <c r="F430" t="s">
        <v>18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1200000</v>
      </c>
      <c r="N430">
        <v>22</v>
      </c>
    </row>
    <row r="431" spans="1:14" x14ac:dyDescent="0.3">
      <c r="A431" s="2" t="s">
        <v>1429</v>
      </c>
      <c r="B431" t="s">
        <v>1126</v>
      </c>
      <c r="C431">
        <v>4</v>
      </c>
      <c r="D431" t="s">
        <v>3</v>
      </c>
      <c r="E431">
        <v>12</v>
      </c>
      <c r="F431" t="s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2</v>
      </c>
      <c r="M431">
        <v>1200000</v>
      </c>
      <c r="N431">
        <v>20</v>
      </c>
    </row>
    <row r="432" spans="1:14" x14ac:dyDescent="0.3">
      <c r="A432" s="2" t="s">
        <v>1430</v>
      </c>
      <c r="B432" t="s">
        <v>1431</v>
      </c>
      <c r="C432">
        <v>1</v>
      </c>
      <c r="D432" t="s">
        <v>3</v>
      </c>
      <c r="E432">
        <v>10</v>
      </c>
      <c r="F432" t="s">
        <v>13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1</v>
      </c>
      <c r="M432">
        <v>1200000</v>
      </c>
      <c r="N432">
        <v>21</v>
      </c>
    </row>
    <row r="433" spans="1:14" x14ac:dyDescent="0.3">
      <c r="A433" s="2" t="s">
        <v>1432</v>
      </c>
      <c r="B433" t="s">
        <v>1433</v>
      </c>
      <c r="C433">
        <v>3</v>
      </c>
      <c r="D433" t="s">
        <v>3</v>
      </c>
      <c r="E433">
        <v>22</v>
      </c>
      <c r="F433" t="s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1</v>
      </c>
      <c r="M433">
        <v>1200000</v>
      </c>
      <c r="N433">
        <v>19</v>
      </c>
    </row>
    <row r="434" spans="1:14" x14ac:dyDescent="0.3">
      <c r="A434" s="2" t="s">
        <v>1432</v>
      </c>
      <c r="B434" t="s">
        <v>1434</v>
      </c>
      <c r="C434">
        <v>0</v>
      </c>
      <c r="D434" t="s">
        <v>3</v>
      </c>
      <c r="E434">
        <v>12</v>
      </c>
      <c r="F434" t="s">
        <v>4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2</v>
      </c>
      <c r="M434">
        <v>1200000</v>
      </c>
      <c r="N434">
        <v>21</v>
      </c>
    </row>
    <row r="435" spans="1:14" x14ac:dyDescent="0.3">
      <c r="A435" s="2" t="s">
        <v>1432</v>
      </c>
      <c r="B435" t="s">
        <v>1435</v>
      </c>
      <c r="C435">
        <v>2</v>
      </c>
      <c r="D435" t="s">
        <v>3</v>
      </c>
      <c r="E435">
        <v>12</v>
      </c>
      <c r="F435" t="s">
        <v>13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1</v>
      </c>
      <c r="M435">
        <v>1200000</v>
      </c>
      <c r="N435">
        <v>22</v>
      </c>
    </row>
    <row r="436" spans="1:14" x14ac:dyDescent="0.3">
      <c r="A436" s="2" t="s">
        <v>1436</v>
      </c>
      <c r="B436" t="s">
        <v>1437</v>
      </c>
      <c r="C436">
        <v>3</v>
      </c>
      <c r="D436" t="s">
        <v>3</v>
      </c>
      <c r="E436">
        <v>67</v>
      </c>
      <c r="F436" t="s">
        <v>23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2</v>
      </c>
      <c r="M436">
        <v>1200000</v>
      </c>
      <c r="N436">
        <v>21</v>
      </c>
    </row>
    <row r="437" spans="1:14" x14ac:dyDescent="0.3">
      <c r="A437" s="2" t="s">
        <v>1438</v>
      </c>
      <c r="B437" t="s">
        <v>1439</v>
      </c>
      <c r="C437">
        <v>2</v>
      </c>
      <c r="D437" t="s">
        <v>3</v>
      </c>
      <c r="E437">
        <v>12</v>
      </c>
      <c r="F437" t="s">
        <v>13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2</v>
      </c>
      <c r="M437">
        <v>1200000</v>
      </c>
      <c r="N437">
        <v>18</v>
      </c>
    </row>
    <row r="438" spans="1:14" x14ac:dyDescent="0.3">
      <c r="A438" s="2" t="s">
        <v>1440</v>
      </c>
      <c r="B438" t="s">
        <v>1441</v>
      </c>
      <c r="C438">
        <v>2</v>
      </c>
      <c r="D438" t="s">
        <v>3</v>
      </c>
      <c r="E438">
        <v>23</v>
      </c>
      <c r="F438" t="s">
        <v>7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2</v>
      </c>
      <c r="M438">
        <v>1200000</v>
      </c>
      <c r="N438">
        <v>21</v>
      </c>
    </row>
    <row r="439" spans="1:14" x14ac:dyDescent="0.3">
      <c r="A439" s="2" t="s">
        <v>1442</v>
      </c>
      <c r="B439" t="s">
        <v>1443</v>
      </c>
      <c r="C439">
        <v>2</v>
      </c>
      <c r="D439" t="s">
        <v>3</v>
      </c>
      <c r="E439">
        <v>31</v>
      </c>
      <c r="F439" t="s">
        <v>7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1200000</v>
      </c>
      <c r="N439">
        <v>22</v>
      </c>
    </row>
    <row r="440" spans="1:14" x14ac:dyDescent="0.3">
      <c r="A440" s="2" t="s">
        <v>1444</v>
      </c>
      <c r="B440" t="s">
        <v>1445</v>
      </c>
      <c r="C440">
        <v>0</v>
      </c>
      <c r="D440" t="s">
        <v>3</v>
      </c>
      <c r="E440">
        <v>12</v>
      </c>
      <c r="F440" t="s">
        <v>4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1200000</v>
      </c>
      <c r="N440">
        <v>20</v>
      </c>
    </row>
    <row r="441" spans="1:14" x14ac:dyDescent="0.3">
      <c r="A441" s="2" t="s">
        <v>1446</v>
      </c>
      <c r="B441" t="s">
        <v>1447</v>
      </c>
      <c r="C441">
        <v>2</v>
      </c>
      <c r="D441" t="s">
        <v>3</v>
      </c>
      <c r="E441">
        <v>22</v>
      </c>
      <c r="F441" t="s">
        <v>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2</v>
      </c>
      <c r="M441">
        <v>1200000</v>
      </c>
      <c r="N441">
        <v>21</v>
      </c>
    </row>
    <row r="442" spans="1:14" x14ac:dyDescent="0.3">
      <c r="A442" s="2" t="s">
        <v>1448</v>
      </c>
      <c r="B442" t="s">
        <v>1449</v>
      </c>
      <c r="C442">
        <v>3</v>
      </c>
      <c r="D442" t="s">
        <v>3</v>
      </c>
      <c r="E442">
        <v>21</v>
      </c>
      <c r="F442" t="s">
        <v>13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1200000</v>
      </c>
      <c r="N442">
        <v>19</v>
      </c>
    </row>
    <row r="443" spans="1:14" x14ac:dyDescent="0.3">
      <c r="A443" s="2" t="s">
        <v>1450</v>
      </c>
      <c r="B443" t="s">
        <v>1451</v>
      </c>
      <c r="C443">
        <v>2</v>
      </c>
      <c r="D443" t="s">
        <v>3</v>
      </c>
      <c r="E443">
        <v>10</v>
      </c>
      <c r="F443" t="s">
        <v>13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2</v>
      </c>
      <c r="M443">
        <v>1200000</v>
      </c>
      <c r="N443">
        <v>19</v>
      </c>
    </row>
    <row r="444" spans="1:14" x14ac:dyDescent="0.3">
      <c r="A444" s="2" t="s">
        <v>1077</v>
      </c>
      <c r="B444" t="s">
        <v>1452</v>
      </c>
      <c r="C444">
        <v>4</v>
      </c>
      <c r="D444" t="s">
        <v>3</v>
      </c>
      <c r="E444">
        <v>13</v>
      </c>
      <c r="F444" t="s">
        <v>11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1200000</v>
      </c>
      <c r="N444">
        <v>22</v>
      </c>
    </row>
    <row r="445" spans="1:14" x14ac:dyDescent="0.3">
      <c r="A445" s="2" t="s">
        <v>1077</v>
      </c>
      <c r="B445" t="s">
        <v>1453</v>
      </c>
      <c r="C445">
        <v>4</v>
      </c>
      <c r="D445" t="s">
        <v>3</v>
      </c>
      <c r="E445">
        <v>45</v>
      </c>
      <c r="F445" t="s">
        <v>20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2</v>
      </c>
      <c r="M445">
        <v>1200000</v>
      </c>
      <c r="N445">
        <v>18</v>
      </c>
    </row>
    <row r="446" spans="1:14" x14ac:dyDescent="0.3">
      <c r="A446" s="2" t="s">
        <v>1454</v>
      </c>
      <c r="B446" t="s">
        <v>1455</v>
      </c>
      <c r="C446">
        <v>2</v>
      </c>
      <c r="D446" t="s">
        <v>3</v>
      </c>
      <c r="E446">
        <v>7</v>
      </c>
      <c r="F446" t="s">
        <v>27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1200000</v>
      </c>
      <c r="N446">
        <v>22</v>
      </c>
    </row>
    <row r="447" spans="1:14" x14ac:dyDescent="0.3">
      <c r="A447" s="2" t="s">
        <v>1456</v>
      </c>
      <c r="B447" t="s">
        <v>1300</v>
      </c>
      <c r="C447">
        <v>0</v>
      </c>
      <c r="D447" t="s">
        <v>3</v>
      </c>
      <c r="E447">
        <v>8</v>
      </c>
      <c r="F447" t="s">
        <v>60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1200000</v>
      </c>
      <c r="N447">
        <v>21</v>
      </c>
    </row>
    <row r="448" spans="1:14" x14ac:dyDescent="0.3">
      <c r="A448" s="2" t="s">
        <v>1456</v>
      </c>
      <c r="B448" t="s">
        <v>1457</v>
      </c>
      <c r="C448">
        <v>1</v>
      </c>
      <c r="D448" t="s">
        <v>3</v>
      </c>
      <c r="E448">
        <v>3</v>
      </c>
      <c r="F448" t="s">
        <v>18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1200000</v>
      </c>
      <c r="N448">
        <v>21</v>
      </c>
    </row>
    <row r="449" spans="1:14" x14ac:dyDescent="0.3">
      <c r="A449" s="2" t="s">
        <v>1458</v>
      </c>
      <c r="B449" t="s">
        <v>1459</v>
      </c>
      <c r="C449">
        <v>4</v>
      </c>
      <c r="D449" t="s">
        <v>3</v>
      </c>
      <c r="E449">
        <v>21</v>
      </c>
      <c r="F449" t="s">
        <v>27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1200000</v>
      </c>
      <c r="N449">
        <v>19</v>
      </c>
    </row>
    <row r="450" spans="1:14" x14ac:dyDescent="0.3">
      <c r="A450" s="2" t="s">
        <v>1460</v>
      </c>
      <c r="B450" t="s">
        <v>1461</v>
      </c>
      <c r="C450">
        <v>1</v>
      </c>
      <c r="D450" t="s">
        <v>3</v>
      </c>
      <c r="E450">
        <v>7</v>
      </c>
      <c r="F450" t="s">
        <v>18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1200000</v>
      </c>
      <c r="N450">
        <v>22</v>
      </c>
    </row>
    <row r="451" spans="1:14" x14ac:dyDescent="0.3">
      <c r="A451" s="2" t="s">
        <v>1462</v>
      </c>
      <c r="B451" t="s">
        <v>959</v>
      </c>
      <c r="C451">
        <v>3</v>
      </c>
      <c r="D451" t="s">
        <v>3</v>
      </c>
      <c r="E451">
        <v>34</v>
      </c>
      <c r="F451" t="s">
        <v>23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2</v>
      </c>
      <c r="M451">
        <v>1200000</v>
      </c>
      <c r="N451">
        <v>22</v>
      </c>
    </row>
    <row r="452" spans="1:14" x14ac:dyDescent="0.3">
      <c r="A452" s="2" t="s">
        <v>1463</v>
      </c>
      <c r="B452" t="s">
        <v>1464</v>
      </c>
      <c r="C452">
        <v>0</v>
      </c>
      <c r="D452" t="s">
        <v>3</v>
      </c>
      <c r="E452">
        <v>31</v>
      </c>
      <c r="F452" t="s">
        <v>7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2</v>
      </c>
      <c r="M452">
        <v>1200000</v>
      </c>
      <c r="N452">
        <v>22</v>
      </c>
    </row>
    <row r="453" spans="1:14" x14ac:dyDescent="0.3">
      <c r="A453" s="2" t="s">
        <v>1465</v>
      </c>
      <c r="B453" t="s">
        <v>810</v>
      </c>
      <c r="C453">
        <v>4</v>
      </c>
      <c r="D453" t="s">
        <v>3</v>
      </c>
      <c r="E453">
        <v>13</v>
      </c>
      <c r="F453" t="s">
        <v>11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2</v>
      </c>
      <c r="M453">
        <v>1200000</v>
      </c>
      <c r="N453">
        <v>19</v>
      </c>
    </row>
    <row r="454" spans="1:14" x14ac:dyDescent="0.3">
      <c r="A454" s="2" t="s">
        <v>1465</v>
      </c>
      <c r="B454" t="s">
        <v>1091</v>
      </c>
      <c r="C454">
        <v>0</v>
      </c>
      <c r="D454" t="s">
        <v>3</v>
      </c>
      <c r="E454">
        <v>9</v>
      </c>
      <c r="F454" t="s">
        <v>4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1</v>
      </c>
      <c r="M454">
        <v>1200000</v>
      </c>
      <c r="N454">
        <v>20</v>
      </c>
    </row>
    <row r="455" spans="1:14" x14ac:dyDescent="0.3">
      <c r="A455" s="2" t="s">
        <v>1465</v>
      </c>
      <c r="B455" t="s">
        <v>1466</v>
      </c>
      <c r="C455">
        <v>2</v>
      </c>
      <c r="D455" t="s">
        <v>3</v>
      </c>
      <c r="E455">
        <v>21</v>
      </c>
      <c r="F455" t="s">
        <v>7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1</v>
      </c>
      <c r="M455">
        <v>1200000</v>
      </c>
      <c r="N455">
        <v>22</v>
      </c>
    </row>
    <row r="456" spans="1:14" x14ac:dyDescent="0.3">
      <c r="A456" s="2" t="s">
        <v>1467</v>
      </c>
      <c r="B456" t="s">
        <v>1468</v>
      </c>
      <c r="C456">
        <v>2</v>
      </c>
      <c r="D456" t="s">
        <v>3</v>
      </c>
      <c r="E456">
        <v>3</v>
      </c>
      <c r="F456" t="s">
        <v>18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1200000</v>
      </c>
      <c r="N456">
        <v>19</v>
      </c>
    </row>
    <row r="457" spans="1:14" x14ac:dyDescent="0.3">
      <c r="A457" s="2" t="s">
        <v>1469</v>
      </c>
      <c r="B457" t="s">
        <v>1449</v>
      </c>
      <c r="C457">
        <v>0</v>
      </c>
      <c r="D457" t="s">
        <v>3</v>
      </c>
      <c r="E457">
        <v>11</v>
      </c>
      <c r="F457" t="s">
        <v>4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2</v>
      </c>
      <c r="M457">
        <v>1200000</v>
      </c>
      <c r="N457">
        <v>22</v>
      </c>
    </row>
    <row r="458" spans="1:14" x14ac:dyDescent="0.3">
      <c r="A458" s="2" t="s">
        <v>1470</v>
      </c>
      <c r="B458" t="s">
        <v>962</v>
      </c>
      <c r="C458">
        <v>1</v>
      </c>
      <c r="D458" t="s">
        <v>3</v>
      </c>
      <c r="E458">
        <v>21</v>
      </c>
      <c r="F458" t="s">
        <v>18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1</v>
      </c>
      <c r="M458">
        <v>1200000</v>
      </c>
      <c r="N458">
        <v>22</v>
      </c>
    </row>
    <row r="459" spans="1:14" x14ac:dyDescent="0.3">
      <c r="A459" s="2" t="s">
        <v>1471</v>
      </c>
      <c r="B459" t="s">
        <v>1472</v>
      </c>
      <c r="C459">
        <v>1</v>
      </c>
      <c r="D459" t="s">
        <v>3</v>
      </c>
      <c r="E459">
        <v>5</v>
      </c>
      <c r="F459" t="s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2</v>
      </c>
      <c r="M459">
        <v>1200000</v>
      </c>
      <c r="N459">
        <v>21</v>
      </c>
    </row>
    <row r="460" spans="1:14" x14ac:dyDescent="0.3">
      <c r="A460" s="2" t="s">
        <v>1471</v>
      </c>
      <c r="B460" t="s">
        <v>1473</v>
      </c>
      <c r="C460">
        <v>0</v>
      </c>
      <c r="D460" t="s">
        <v>3</v>
      </c>
      <c r="E460">
        <v>0</v>
      </c>
      <c r="F460" t="s">
        <v>4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1200000</v>
      </c>
      <c r="N460">
        <v>18</v>
      </c>
    </row>
    <row r="461" spans="1:14" x14ac:dyDescent="0.3">
      <c r="A461" s="2" t="s">
        <v>1474</v>
      </c>
      <c r="B461" t="s">
        <v>1475</v>
      </c>
      <c r="C461">
        <v>2</v>
      </c>
      <c r="D461" t="s">
        <v>3</v>
      </c>
      <c r="E461">
        <v>3</v>
      </c>
      <c r="F461" t="s">
        <v>13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2</v>
      </c>
      <c r="M461">
        <v>1200000</v>
      </c>
      <c r="N461">
        <v>21</v>
      </c>
    </row>
    <row r="462" spans="1:14" x14ac:dyDescent="0.3">
      <c r="A462" s="2" t="s">
        <v>1476</v>
      </c>
      <c r="B462" t="s">
        <v>1477</v>
      </c>
      <c r="C462">
        <v>0</v>
      </c>
      <c r="D462" t="s">
        <v>3</v>
      </c>
      <c r="E462">
        <v>23</v>
      </c>
      <c r="F462" t="s">
        <v>60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1200000</v>
      </c>
      <c r="N462">
        <v>21</v>
      </c>
    </row>
    <row r="463" spans="1:14" x14ac:dyDescent="0.3">
      <c r="A463" s="2" t="s">
        <v>1476</v>
      </c>
      <c r="B463" t="s">
        <v>1478</v>
      </c>
      <c r="C463">
        <v>3</v>
      </c>
      <c r="D463" t="s">
        <v>3</v>
      </c>
      <c r="E463">
        <v>7</v>
      </c>
      <c r="F463" t="s">
        <v>11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1200000</v>
      </c>
      <c r="N463">
        <v>19</v>
      </c>
    </row>
    <row r="464" spans="1:14" x14ac:dyDescent="0.3">
      <c r="A464" s="2" t="s">
        <v>1479</v>
      </c>
      <c r="B464" t="s">
        <v>1230</v>
      </c>
      <c r="C464">
        <v>4</v>
      </c>
      <c r="D464" t="s">
        <v>3</v>
      </c>
      <c r="E464">
        <v>13</v>
      </c>
      <c r="F464" t="s">
        <v>23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1</v>
      </c>
      <c r="M464">
        <v>1200000</v>
      </c>
      <c r="N464">
        <v>19</v>
      </c>
    </row>
    <row r="465" spans="1:14" x14ac:dyDescent="0.3">
      <c r="A465" s="2" t="s">
        <v>1480</v>
      </c>
      <c r="B465" t="s">
        <v>839</v>
      </c>
      <c r="C465">
        <v>1</v>
      </c>
      <c r="D465" t="s">
        <v>3</v>
      </c>
      <c r="E465">
        <v>6</v>
      </c>
      <c r="F465" t="s">
        <v>7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1200000</v>
      </c>
      <c r="N465">
        <v>19</v>
      </c>
    </row>
    <row r="466" spans="1:14" x14ac:dyDescent="0.3">
      <c r="A466" s="2" t="s">
        <v>1480</v>
      </c>
      <c r="B466" t="s">
        <v>1481</v>
      </c>
      <c r="C466">
        <v>0</v>
      </c>
      <c r="D466" t="s">
        <v>3</v>
      </c>
      <c r="E466">
        <v>3</v>
      </c>
      <c r="F466" t="s">
        <v>40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2</v>
      </c>
      <c r="M466">
        <v>1200000</v>
      </c>
      <c r="N466">
        <v>21</v>
      </c>
    </row>
    <row r="467" spans="1:14" x14ac:dyDescent="0.3">
      <c r="A467" s="2" t="s">
        <v>1480</v>
      </c>
      <c r="B467" t="s">
        <v>1482</v>
      </c>
      <c r="C467">
        <v>1</v>
      </c>
      <c r="D467" t="s">
        <v>3</v>
      </c>
      <c r="E467">
        <v>30</v>
      </c>
      <c r="F467" t="s">
        <v>40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2</v>
      </c>
      <c r="M467">
        <v>1200000</v>
      </c>
      <c r="N467">
        <v>20</v>
      </c>
    </row>
    <row r="468" spans="1:14" x14ac:dyDescent="0.3">
      <c r="A468" s="2" t="s">
        <v>1480</v>
      </c>
      <c r="B468" t="s">
        <v>766</v>
      </c>
      <c r="C468">
        <v>2</v>
      </c>
      <c r="D468" t="s">
        <v>3</v>
      </c>
      <c r="E468">
        <v>0</v>
      </c>
      <c r="F468" t="s">
        <v>7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2</v>
      </c>
      <c r="M468">
        <v>1200000</v>
      </c>
      <c r="N468">
        <v>21</v>
      </c>
    </row>
    <row r="469" spans="1:14" x14ac:dyDescent="0.3">
      <c r="A469" s="2" t="s">
        <v>1483</v>
      </c>
      <c r="B469" t="s">
        <v>1484</v>
      </c>
      <c r="C469">
        <v>3</v>
      </c>
      <c r="D469" t="s">
        <v>3</v>
      </c>
      <c r="E469">
        <v>34</v>
      </c>
      <c r="F469" t="s">
        <v>23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2</v>
      </c>
      <c r="M469">
        <v>1200000</v>
      </c>
      <c r="N469">
        <v>21</v>
      </c>
    </row>
    <row r="470" spans="1:14" x14ac:dyDescent="0.3">
      <c r="A470" s="2" t="s">
        <v>1483</v>
      </c>
      <c r="B470" t="s">
        <v>1485</v>
      </c>
      <c r="C470">
        <v>1</v>
      </c>
      <c r="D470" t="s">
        <v>3</v>
      </c>
      <c r="E470">
        <v>2</v>
      </c>
      <c r="F470" t="s">
        <v>40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1200000</v>
      </c>
      <c r="N470">
        <v>19</v>
      </c>
    </row>
    <row r="471" spans="1:14" x14ac:dyDescent="0.3">
      <c r="A471" s="2" t="s">
        <v>1483</v>
      </c>
      <c r="B471" t="s">
        <v>778</v>
      </c>
      <c r="C471">
        <v>1</v>
      </c>
      <c r="D471" t="s">
        <v>3</v>
      </c>
      <c r="E471">
        <v>8</v>
      </c>
      <c r="F471" t="s">
        <v>40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1200000</v>
      </c>
      <c r="N471">
        <v>18</v>
      </c>
    </row>
    <row r="472" spans="1:14" x14ac:dyDescent="0.3">
      <c r="A472" s="2" t="s">
        <v>1483</v>
      </c>
      <c r="B472" t="s">
        <v>1486</v>
      </c>
      <c r="C472">
        <v>3</v>
      </c>
      <c r="D472" t="s">
        <v>3</v>
      </c>
      <c r="E472">
        <v>20</v>
      </c>
      <c r="F472" t="s">
        <v>23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1200000</v>
      </c>
      <c r="N472">
        <v>21</v>
      </c>
    </row>
    <row r="473" spans="1:14" x14ac:dyDescent="0.3">
      <c r="A473" s="2" t="s">
        <v>1487</v>
      </c>
      <c r="B473" t="s">
        <v>1093</v>
      </c>
      <c r="C473">
        <v>1</v>
      </c>
      <c r="D473" t="s">
        <v>3</v>
      </c>
      <c r="E473">
        <v>12</v>
      </c>
      <c r="F473" t="s">
        <v>18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1200000</v>
      </c>
      <c r="N473">
        <v>18</v>
      </c>
    </row>
    <row r="474" spans="1:14" x14ac:dyDescent="0.3">
      <c r="A474" s="2" t="s">
        <v>1488</v>
      </c>
      <c r="B474" t="s">
        <v>1489</v>
      </c>
      <c r="C474">
        <v>1</v>
      </c>
      <c r="D474" t="s">
        <v>3</v>
      </c>
      <c r="E474">
        <v>9</v>
      </c>
      <c r="F474" t="s">
        <v>9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1</v>
      </c>
      <c r="M474">
        <v>1200000</v>
      </c>
      <c r="N474">
        <v>22</v>
      </c>
    </row>
    <row r="475" spans="1:14" x14ac:dyDescent="0.3">
      <c r="A475" s="2" t="s">
        <v>1490</v>
      </c>
      <c r="B475" t="s">
        <v>857</v>
      </c>
      <c r="C475">
        <v>4</v>
      </c>
      <c r="D475" t="s">
        <v>3</v>
      </c>
      <c r="E475">
        <v>16</v>
      </c>
      <c r="F475" t="s">
        <v>27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1200000</v>
      </c>
      <c r="N475">
        <v>22</v>
      </c>
    </row>
    <row r="476" spans="1:14" x14ac:dyDescent="0.3">
      <c r="A476" s="2" t="s">
        <v>1491</v>
      </c>
      <c r="B476" t="s">
        <v>895</v>
      </c>
      <c r="C476">
        <v>0</v>
      </c>
      <c r="D476" t="s">
        <v>3</v>
      </c>
      <c r="E476">
        <v>1</v>
      </c>
      <c r="F476" t="s">
        <v>4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1200000</v>
      </c>
      <c r="N476">
        <v>22</v>
      </c>
    </row>
    <row r="477" spans="1:14" x14ac:dyDescent="0.3">
      <c r="A477" s="2" t="s">
        <v>1492</v>
      </c>
      <c r="B477" t="s">
        <v>1493</v>
      </c>
      <c r="C477">
        <v>3</v>
      </c>
      <c r="D477" t="s">
        <v>3</v>
      </c>
      <c r="E477">
        <v>40</v>
      </c>
      <c r="F477" t="s">
        <v>13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1200000</v>
      </c>
      <c r="N477">
        <v>20</v>
      </c>
    </row>
    <row r="478" spans="1:14" x14ac:dyDescent="0.3">
      <c r="A478" s="2" t="s">
        <v>1494</v>
      </c>
      <c r="B478" t="s">
        <v>1495</v>
      </c>
      <c r="C478">
        <v>1</v>
      </c>
      <c r="D478" t="s">
        <v>3</v>
      </c>
      <c r="E478">
        <v>4</v>
      </c>
      <c r="F478" t="s">
        <v>40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1</v>
      </c>
      <c r="M478">
        <v>1200000</v>
      </c>
      <c r="N478">
        <v>21</v>
      </c>
    </row>
    <row r="479" spans="1:14" x14ac:dyDescent="0.3">
      <c r="A479" s="2" t="s">
        <v>1496</v>
      </c>
      <c r="B479" t="s">
        <v>1142</v>
      </c>
      <c r="C479">
        <v>2</v>
      </c>
      <c r="D479" t="s">
        <v>3</v>
      </c>
      <c r="E479">
        <v>15</v>
      </c>
      <c r="F479" t="s">
        <v>18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2</v>
      </c>
      <c r="M479">
        <v>1200000</v>
      </c>
      <c r="N479">
        <v>20</v>
      </c>
    </row>
    <row r="480" spans="1:14" x14ac:dyDescent="0.3">
      <c r="A480" s="2" t="s">
        <v>1496</v>
      </c>
      <c r="B480" t="s">
        <v>1497</v>
      </c>
      <c r="C480">
        <v>2</v>
      </c>
      <c r="D480" t="s">
        <v>3</v>
      </c>
      <c r="E480">
        <v>12</v>
      </c>
      <c r="F480" t="s">
        <v>13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1200000</v>
      </c>
      <c r="N480">
        <v>18</v>
      </c>
    </row>
    <row r="481" spans="1:14" x14ac:dyDescent="0.3">
      <c r="A481" s="2" t="s">
        <v>1498</v>
      </c>
      <c r="B481" t="s">
        <v>1499</v>
      </c>
      <c r="C481">
        <v>0</v>
      </c>
      <c r="D481" t="s">
        <v>3</v>
      </c>
      <c r="E481">
        <v>25</v>
      </c>
      <c r="F481" t="s">
        <v>30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2</v>
      </c>
      <c r="M481">
        <v>1200000</v>
      </c>
      <c r="N481">
        <v>19</v>
      </c>
    </row>
    <row r="482" spans="1:14" x14ac:dyDescent="0.3">
      <c r="A482" s="2" t="s">
        <v>1500</v>
      </c>
      <c r="B482" t="s">
        <v>1501</v>
      </c>
      <c r="C482">
        <v>1</v>
      </c>
      <c r="D482" t="s">
        <v>3</v>
      </c>
      <c r="E482">
        <v>2</v>
      </c>
      <c r="F482" t="s">
        <v>40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2</v>
      </c>
      <c r="M482">
        <v>1200000</v>
      </c>
      <c r="N482">
        <v>21</v>
      </c>
    </row>
    <row r="483" spans="1:14" x14ac:dyDescent="0.3">
      <c r="A483" s="2" t="s">
        <v>1500</v>
      </c>
      <c r="B483" t="s">
        <v>1502</v>
      </c>
      <c r="C483">
        <v>1</v>
      </c>
      <c r="D483" t="s">
        <v>3</v>
      </c>
      <c r="E483">
        <v>7</v>
      </c>
      <c r="F483" t="s">
        <v>9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1200000</v>
      </c>
      <c r="N483">
        <v>20</v>
      </c>
    </row>
    <row r="484" spans="1:14" x14ac:dyDescent="0.3">
      <c r="A484" s="2" t="s">
        <v>1503</v>
      </c>
      <c r="B484" t="s">
        <v>1142</v>
      </c>
      <c r="C484">
        <v>3</v>
      </c>
      <c r="D484" t="s">
        <v>3</v>
      </c>
      <c r="E484">
        <v>34</v>
      </c>
      <c r="F484" t="s">
        <v>11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1200000</v>
      </c>
      <c r="N484">
        <v>22</v>
      </c>
    </row>
    <row r="485" spans="1:14" x14ac:dyDescent="0.3">
      <c r="A485" s="2" t="s">
        <v>1504</v>
      </c>
      <c r="B485" t="s">
        <v>1505</v>
      </c>
      <c r="C485">
        <v>3</v>
      </c>
      <c r="D485" t="s">
        <v>3</v>
      </c>
      <c r="E485">
        <v>32</v>
      </c>
      <c r="F485" t="s">
        <v>23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2</v>
      </c>
      <c r="M485">
        <v>1200000</v>
      </c>
      <c r="N485">
        <v>22</v>
      </c>
    </row>
    <row r="486" spans="1:14" x14ac:dyDescent="0.3">
      <c r="A486" s="2" t="s">
        <v>1506</v>
      </c>
      <c r="B486" t="s">
        <v>1507</v>
      </c>
      <c r="C486">
        <v>2</v>
      </c>
      <c r="D486" t="s">
        <v>3</v>
      </c>
      <c r="E486">
        <v>25</v>
      </c>
      <c r="F486" t="s">
        <v>7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1200000</v>
      </c>
      <c r="N486">
        <v>20</v>
      </c>
    </row>
    <row r="487" spans="1:14" x14ac:dyDescent="0.3">
      <c r="A487" s="2" t="s">
        <v>1506</v>
      </c>
      <c r="B487" t="s">
        <v>778</v>
      </c>
      <c r="C487">
        <v>2</v>
      </c>
      <c r="D487" t="s">
        <v>3</v>
      </c>
      <c r="E487">
        <v>33</v>
      </c>
      <c r="F487" t="s">
        <v>7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1200000</v>
      </c>
      <c r="N487">
        <v>22</v>
      </c>
    </row>
    <row r="488" spans="1:14" x14ac:dyDescent="0.3">
      <c r="A488" s="2" t="s">
        <v>1506</v>
      </c>
      <c r="B488" t="s">
        <v>1508</v>
      </c>
      <c r="C488">
        <v>1</v>
      </c>
      <c r="D488" t="s">
        <v>3</v>
      </c>
      <c r="E488">
        <v>23</v>
      </c>
      <c r="F488" t="s">
        <v>9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1200000</v>
      </c>
      <c r="N488">
        <v>18</v>
      </c>
    </row>
    <row r="489" spans="1:14" x14ac:dyDescent="0.3">
      <c r="A489" s="2" t="s">
        <v>1509</v>
      </c>
      <c r="B489" t="s">
        <v>1510</v>
      </c>
      <c r="C489">
        <v>1</v>
      </c>
      <c r="D489" t="s">
        <v>3</v>
      </c>
      <c r="E489">
        <v>5</v>
      </c>
      <c r="F489" t="s">
        <v>18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1</v>
      </c>
      <c r="M489">
        <v>1200000</v>
      </c>
      <c r="N489">
        <v>20</v>
      </c>
    </row>
    <row r="490" spans="1:14" x14ac:dyDescent="0.3">
      <c r="A490" s="2" t="s">
        <v>1511</v>
      </c>
      <c r="B490" t="s">
        <v>1512</v>
      </c>
      <c r="C490">
        <v>4</v>
      </c>
      <c r="D490" t="s">
        <v>3</v>
      </c>
      <c r="E490">
        <v>0</v>
      </c>
      <c r="F490" t="s">
        <v>20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1200000</v>
      </c>
      <c r="N490">
        <v>22</v>
      </c>
    </row>
    <row r="491" spans="1:14" x14ac:dyDescent="0.3">
      <c r="A491" s="2" t="s">
        <v>1513</v>
      </c>
      <c r="B491" t="s">
        <v>1184</v>
      </c>
      <c r="C491">
        <v>4</v>
      </c>
      <c r="D491" t="s">
        <v>3</v>
      </c>
      <c r="E491">
        <v>41</v>
      </c>
      <c r="F491" t="s">
        <v>15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1</v>
      </c>
      <c r="M491">
        <v>1200000</v>
      </c>
      <c r="N491">
        <v>18</v>
      </c>
    </row>
    <row r="492" spans="1:14" x14ac:dyDescent="0.3">
      <c r="A492" s="2" t="s">
        <v>891</v>
      </c>
      <c r="B492" t="s">
        <v>857</v>
      </c>
      <c r="C492">
        <v>2</v>
      </c>
      <c r="D492" t="s">
        <v>3</v>
      </c>
      <c r="E492">
        <v>22</v>
      </c>
      <c r="F492" t="s">
        <v>13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2</v>
      </c>
      <c r="M492">
        <v>1200000</v>
      </c>
      <c r="N492">
        <v>20</v>
      </c>
    </row>
    <row r="493" spans="1:14" x14ac:dyDescent="0.3">
      <c r="A493" s="2" t="s">
        <v>1514</v>
      </c>
      <c r="B493" t="s">
        <v>1515</v>
      </c>
      <c r="C493">
        <v>3</v>
      </c>
      <c r="D493" t="s">
        <v>3</v>
      </c>
      <c r="E493">
        <v>0</v>
      </c>
      <c r="F493" t="s">
        <v>23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1200000</v>
      </c>
      <c r="N493">
        <v>20</v>
      </c>
    </row>
    <row r="494" spans="1:14" x14ac:dyDescent="0.3">
      <c r="A494" s="2" t="s">
        <v>1516</v>
      </c>
      <c r="B494" t="s">
        <v>1517</v>
      </c>
      <c r="C494">
        <v>0</v>
      </c>
      <c r="D494" t="s">
        <v>3</v>
      </c>
      <c r="E494">
        <v>3</v>
      </c>
      <c r="F494" t="s">
        <v>118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1</v>
      </c>
      <c r="M494">
        <v>1200000</v>
      </c>
      <c r="N494">
        <v>18</v>
      </c>
    </row>
    <row r="495" spans="1:14" x14ac:dyDescent="0.3">
      <c r="A495" s="2" t="s">
        <v>1518</v>
      </c>
      <c r="B495" t="s">
        <v>1519</v>
      </c>
      <c r="C495">
        <v>2</v>
      </c>
      <c r="D495" t="s">
        <v>3</v>
      </c>
      <c r="E495">
        <v>12</v>
      </c>
      <c r="F495" t="s">
        <v>13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1200000</v>
      </c>
      <c r="N495">
        <v>21</v>
      </c>
    </row>
    <row r="496" spans="1:14" x14ac:dyDescent="0.3">
      <c r="A496" s="2" t="s">
        <v>1520</v>
      </c>
      <c r="B496" t="s">
        <v>1157</v>
      </c>
      <c r="C496">
        <v>3</v>
      </c>
      <c r="D496" t="s">
        <v>3</v>
      </c>
      <c r="E496">
        <v>33</v>
      </c>
      <c r="F496" t="s">
        <v>20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1</v>
      </c>
      <c r="M496">
        <v>1200000</v>
      </c>
      <c r="N496">
        <v>20</v>
      </c>
    </row>
    <row r="497" spans="1:14" x14ac:dyDescent="0.3">
      <c r="A497" s="2" t="s">
        <v>1520</v>
      </c>
      <c r="B497" t="s">
        <v>1521</v>
      </c>
      <c r="C497">
        <v>1</v>
      </c>
      <c r="D497" t="s">
        <v>3</v>
      </c>
      <c r="E497">
        <v>8</v>
      </c>
      <c r="F497" t="s">
        <v>9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1</v>
      </c>
      <c r="M497">
        <v>1200000</v>
      </c>
      <c r="N497">
        <v>19</v>
      </c>
    </row>
    <row r="498" spans="1:14" x14ac:dyDescent="0.3">
      <c r="A498" s="2" t="s">
        <v>1522</v>
      </c>
      <c r="B498" t="s">
        <v>1523</v>
      </c>
      <c r="C498">
        <v>4</v>
      </c>
      <c r="D498" t="s">
        <v>3</v>
      </c>
      <c r="E498">
        <v>27</v>
      </c>
      <c r="F498" t="s">
        <v>15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2</v>
      </c>
      <c r="M498">
        <v>1200000</v>
      </c>
      <c r="N498">
        <v>20</v>
      </c>
    </row>
    <row r="499" spans="1:14" x14ac:dyDescent="0.3">
      <c r="A499" s="2" t="s">
        <v>1524</v>
      </c>
      <c r="B499" t="s">
        <v>948</v>
      </c>
      <c r="C499">
        <v>1</v>
      </c>
      <c r="D499" t="s">
        <v>3</v>
      </c>
      <c r="E499">
        <v>8</v>
      </c>
      <c r="F499" t="s">
        <v>40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2</v>
      </c>
      <c r="M499">
        <v>1200000</v>
      </c>
      <c r="N499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8"/>
  <sheetViews>
    <sheetView topLeftCell="A486" workbookViewId="0">
      <selection activeCell="D493" sqref="D493"/>
    </sheetView>
  </sheetViews>
  <sheetFormatPr defaultRowHeight="14.4" x14ac:dyDescent="0.3"/>
  <sheetData>
    <row r="1" spans="1:1" x14ac:dyDescent="0.3">
      <c r="A1" t="e">
        <v>#N/A</v>
      </c>
    </row>
    <row r="2" spans="1:1" x14ac:dyDescent="0.3">
      <c r="A2" t="e">
        <v>#N/A</v>
      </c>
    </row>
    <row r="3" spans="1:1" x14ac:dyDescent="0.3">
      <c r="A3" t="e">
        <v>#N/A</v>
      </c>
    </row>
    <row r="4" spans="1:1" x14ac:dyDescent="0.3">
      <c r="A4" t="e">
        <v>#N/A</v>
      </c>
    </row>
    <row r="5" spans="1:1" x14ac:dyDescent="0.3">
      <c r="A5" t="e">
        <v>#N/A</v>
      </c>
    </row>
    <row r="6" spans="1:1" x14ac:dyDescent="0.3">
      <c r="A6" t="e">
        <v>#N/A</v>
      </c>
    </row>
    <row r="7" spans="1:1" x14ac:dyDescent="0.3">
      <c r="A7" t="e">
        <v>#N/A</v>
      </c>
    </row>
    <row r="8" spans="1:1" x14ac:dyDescent="0.3">
      <c r="A8" t="e">
        <v>#N/A</v>
      </c>
    </row>
    <row r="9" spans="1:1" x14ac:dyDescent="0.3">
      <c r="A9" t="e">
        <v>#N/A</v>
      </c>
    </row>
    <row r="10" spans="1:1" x14ac:dyDescent="0.3">
      <c r="A10" t="e">
        <v>#N/A</v>
      </c>
    </row>
    <row r="11" spans="1:1" x14ac:dyDescent="0.3">
      <c r="A11" t="e">
        <v>#N/A</v>
      </c>
    </row>
    <row r="12" spans="1:1" x14ac:dyDescent="0.3">
      <c r="A12" t="e">
        <v>#N/A</v>
      </c>
    </row>
    <row r="13" spans="1:1" x14ac:dyDescent="0.3">
      <c r="A13" t="e">
        <v>#N/A</v>
      </c>
    </row>
    <row r="14" spans="1:1" x14ac:dyDescent="0.3">
      <c r="A14" t="e">
        <v>#N/A</v>
      </c>
    </row>
    <row r="15" spans="1:1" x14ac:dyDescent="0.3">
      <c r="A15" t="e">
        <v>#N/A</v>
      </c>
    </row>
    <row r="16" spans="1:1" x14ac:dyDescent="0.3">
      <c r="A16" t="e">
        <v>#N/A</v>
      </c>
    </row>
    <row r="17" spans="1:1" x14ac:dyDescent="0.3">
      <c r="A17" t="e">
        <v>#N/A</v>
      </c>
    </row>
    <row r="18" spans="1:1" x14ac:dyDescent="0.3">
      <c r="A18" t="e">
        <v>#N/A</v>
      </c>
    </row>
    <row r="19" spans="1:1" x14ac:dyDescent="0.3">
      <c r="A19" t="e">
        <v>#N/A</v>
      </c>
    </row>
    <row r="20" spans="1:1" x14ac:dyDescent="0.3">
      <c r="A20" t="e">
        <v>#N/A</v>
      </c>
    </row>
    <row r="21" spans="1:1" x14ac:dyDescent="0.3">
      <c r="A21" t="e">
        <v>#N/A</v>
      </c>
    </row>
    <row r="22" spans="1:1" x14ac:dyDescent="0.3">
      <c r="A22" t="e">
        <v>#N/A</v>
      </c>
    </row>
    <row r="23" spans="1:1" x14ac:dyDescent="0.3">
      <c r="A23" t="e">
        <v>#N/A</v>
      </c>
    </row>
    <row r="24" spans="1:1" x14ac:dyDescent="0.3">
      <c r="A24" t="e">
        <v>#N/A</v>
      </c>
    </row>
    <row r="25" spans="1:1" x14ac:dyDescent="0.3">
      <c r="A25" t="e">
        <v>#N/A</v>
      </c>
    </row>
    <row r="26" spans="1:1" x14ac:dyDescent="0.3">
      <c r="A26" t="e">
        <v>#N/A</v>
      </c>
    </row>
    <row r="27" spans="1:1" x14ac:dyDescent="0.3">
      <c r="A27" t="e">
        <v>#N/A</v>
      </c>
    </row>
    <row r="28" spans="1:1" x14ac:dyDescent="0.3">
      <c r="A28" t="e">
        <v>#N/A</v>
      </c>
    </row>
    <row r="29" spans="1:1" x14ac:dyDescent="0.3">
      <c r="A29" t="e">
        <v>#N/A</v>
      </c>
    </row>
    <row r="30" spans="1:1" x14ac:dyDescent="0.3">
      <c r="A30" t="e">
        <v>#N/A</v>
      </c>
    </row>
    <row r="31" spans="1:1" x14ac:dyDescent="0.3">
      <c r="A31" t="e">
        <v>#N/A</v>
      </c>
    </row>
    <row r="32" spans="1:1" x14ac:dyDescent="0.3">
      <c r="A32" t="e">
        <v>#N/A</v>
      </c>
    </row>
    <row r="33" spans="1:1" x14ac:dyDescent="0.3">
      <c r="A33" t="e">
        <v>#N/A</v>
      </c>
    </row>
    <row r="34" spans="1:1" x14ac:dyDescent="0.3">
      <c r="A34">
        <v>16</v>
      </c>
    </row>
    <row r="35" spans="1:1" x14ac:dyDescent="0.3">
      <c r="A35">
        <v>9</v>
      </c>
    </row>
    <row r="36" spans="1:1" x14ac:dyDescent="0.3">
      <c r="A36">
        <v>7</v>
      </c>
    </row>
    <row r="37" spans="1:1" x14ac:dyDescent="0.3">
      <c r="A37">
        <v>7</v>
      </c>
    </row>
    <row r="38" spans="1:1" x14ac:dyDescent="0.3">
      <c r="A38">
        <v>7</v>
      </c>
    </row>
    <row r="39" spans="1:1" x14ac:dyDescent="0.3">
      <c r="A39">
        <v>7</v>
      </c>
    </row>
    <row r="40" spans="1:1" x14ac:dyDescent="0.3">
      <c r="A40">
        <v>6</v>
      </c>
    </row>
    <row r="41" spans="1:1" x14ac:dyDescent="0.3">
      <c r="A41">
        <v>6</v>
      </c>
    </row>
    <row r="42" spans="1:1" x14ac:dyDescent="0.3">
      <c r="A42">
        <v>6</v>
      </c>
    </row>
    <row r="43" spans="1:1" x14ac:dyDescent="0.3">
      <c r="A43">
        <v>6</v>
      </c>
    </row>
    <row r="44" spans="1:1" x14ac:dyDescent="0.3">
      <c r="A44">
        <v>6</v>
      </c>
    </row>
    <row r="45" spans="1:1" x14ac:dyDescent="0.3">
      <c r="A45">
        <v>6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4</v>
      </c>
    </row>
    <row r="51" spans="1:1" x14ac:dyDescent="0.3">
      <c r="A51">
        <v>4</v>
      </c>
    </row>
    <row r="52" spans="1:1" x14ac:dyDescent="0.3">
      <c r="A52">
        <v>4</v>
      </c>
    </row>
    <row r="53" spans="1:1" x14ac:dyDescent="0.3">
      <c r="A53">
        <v>4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4</v>
      </c>
    </row>
    <row r="57" spans="1:1" x14ac:dyDescent="0.3">
      <c r="A57">
        <v>4</v>
      </c>
    </row>
    <row r="58" spans="1:1" x14ac:dyDescent="0.3">
      <c r="A58">
        <v>4</v>
      </c>
    </row>
    <row r="59" spans="1:1" x14ac:dyDescent="0.3">
      <c r="A59">
        <v>4</v>
      </c>
    </row>
    <row r="60" spans="1:1" x14ac:dyDescent="0.3">
      <c r="A60">
        <v>4</v>
      </c>
    </row>
    <row r="61" spans="1:1" x14ac:dyDescent="0.3">
      <c r="A61">
        <v>4</v>
      </c>
    </row>
    <row r="62" spans="1:1" x14ac:dyDescent="0.3">
      <c r="A62">
        <v>4</v>
      </c>
    </row>
    <row r="63" spans="1:1" x14ac:dyDescent="0.3">
      <c r="A63">
        <v>4</v>
      </c>
    </row>
    <row r="64" spans="1:1" x14ac:dyDescent="0.3">
      <c r="A64">
        <v>4</v>
      </c>
    </row>
    <row r="65" spans="1:1" x14ac:dyDescent="0.3">
      <c r="A65">
        <v>4</v>
      </c>
    </row>
    <row r="66" spans="1:1" x14ac:dyDescent="0.3">
      <c r="A66">
        <v>4</v>
      </c>
    </row>
    <row r="67" spans="1:1" x14ac:dyDescent="0.3">
      <c r="A67">
        <v>4</v>
      </c>
    </row>
    <row r="68" spans="1:1" x14ac:dyDescent="0.3">
      <c r="A68">
        <v>3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3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3</v>
      </c>
    </row>
    <row r="84" spans="1:1" x14ac:dyDescent="0.3">
      <c r="A84">
        <v>2</v>
      </c>
    </row>
    <row r="85" spans="1:1" x14ac:dyDescent="0.3">
      <c r="A85">
        <v>2</v>
      </c>
    </row>
    <row r="86" spans="1:1" x14ac:dyDescent="0.3">
      <c r="A86">
        <v>2</v>
      </c>
    </row>
    <row r="87" spans="1:1" x14ac:dyDescent="0.3">
      <c r="A87">
        <v>2</v>
      </c>
    </row>
    <row r="88" spans="1:1" x14ac:dyDescent="0.3">
      <c r="A88">
        <v>2</v>
      </c>
    </row>
    <row r="89" spans="1:1" x14ac:dyDescent="0.3">
      <c r="A89">
        <v>2</v>
      </c>
    </row>
    <row r="90" spans="1:1" x14ac:dyDescent="0.3">
      <c r="A90">
        <v>2</v>
      </c>
    </row>
    <row r="91" spans="1:1" x14ac:dyDescent="0.3">
      <c r="A91">
        <v>2</v>
      </c>
    </row>
    <row r="92" spans="1:1" x14ac:dyDescent="0.3">
      <c r="A92">
        <v>2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2</v>
      </c>
    </row>
    <row r="96" spans="1:1" x14ac:dyDescent="0.3">
      <c r="A96">
        <v>2</v>
      </c>
    </row>
    <row r="97" spans="1:1" x14ac:dyDescent="0.3">
      <c r="A97">
        <v>2</v>
      </c>
    </row>
    <row r="98" spans="1:1" x14ac:dyDescent="0.3">
      <c r="A98">
        <v>2</v>
      </c>
    </row>
    <row r="99" spans="1:1" x14ac:dyDescent="0.3">
      <c r="A99">
        <v>2</v>
      </c>
    </row>
    <row r="100" spans="1:1" x14ac:dyDescent="0.3">
      <c r="A100">
        <v>2</v>
      </c>
    </row>
    <row r="101" spans="1:1" x14ac:dyDescent="0.3">
      <c r="A101">
        <v>2</v>
      </c>
    </row>
    <row r="102" spans="1:1" x14ac:dyDescent="0.3">
      <c r="A102">
        <v>2</v>
      </c>
    </row>
    <row r="103" spans="1:1" x14ac:dyDescent="0.3">
      <c r="A103">
        <v>2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-1</v>
      </c>
    </row>
    <row r="167" spans="1:1" x14ac:dyDescent="0.3">
      <c r="A167">
        <v>-1</v>
      </c>
    </row>
    <row r="168" spans="1:1" x14ac:dyDescent="0.3">
      <c r="A168">
        <v>-1</v>
      </c>
    </row>
    <row r="169" spans="1:1" x14ac:dyDescent="0.3">
      <c r="A169">
        <v>-1</v>
      </c>
    </row>
    <row r="170" spans="1:1" x14ac:dyDescent="0.3">
      <c r="A170">
        <v>-1</v>
      </c>
    </row>
    <row r="171" spans="1:1" x14ac:dyDescent="0.3">
      <c r="A171">
        <v>-1</v>
      </c>
    </row>
    <row r="172" spans="1:1" x14ac:dyDescent="0.3">
      <c r="A172">
        <v>-1</v>
      </c>
    </row>
    <row r="173" spans="1:1" x14ac:dyDescent="0.3">
      <c r="A173">
        <v>-1</v>
      </c>
    </row>
    <row r="174" spans="1:1" x14ac:dyDescent="0.3">
      <c r="A174">
        <v>-1</v>
      </c>
    </row>
    <row r="175" spans="1:1" x14ac:dyDescent="0.3">
      <c r="A175">
        <v>-1</v>
      </c>
    </row>
    <row r="176" spans="1:1" x14ac:dyDescent="0.3">
      <c r="A176">
        <v>-1</v>
      </c>
    </row>
    <row r="177" spans="1:1" x14ac:dyDescent="0.3">
      <c r="A177">
        <v>-1</v>
      </c>
    </row>
    <row r="178" spans="1:1" x14ac:dyDescent="0.3">
      <c r="A178">
        <v>-1</v>
      </c>
    </row>
    <row r="179" spans="1:1" x14ac:dyDescent="0.3">
      <c r="A179">
        <v>-1</v>
      </c>
    </row>
    <row r="180" spans="1:1" x14ac:dyDescent="0.3">
      <c r="A180">
        <v>-1</v>
      </c>
    </row>
    <row r="181" spans="1:1" x14ac:dyDescent="0.3">
      <c r="A181">
        <v>-1</v>
      </c>
    </row>
    <row r="182" spans="1:1" x14ac:dyDescent="0.3">
      <c r="A182">
        <v>-1</v>
      </c>
    </row>
    <row r="183" spans="1:1" x14ac:dyDescent="0.3">
      <c r="A183">
        <v>-1</v>
      </c>
    </row>
    <row r="184" spans="1:1" x14ac:dyDescent="0.3">
      <c r="A184">
        <v>-1</v>
      </c>
    </row>
    <row r="185" spans="1:1" x14ac:dyDescent="0.3">
      <c r="A185">
        <v>-1</v>
      </c>
    </row>
    <row r="186" spans="1:1" x14ac:dyDescent="0.3">
      <c r="A186">
        <v>-1</v>
      </c>
    </row>
    <row r="187" spans="1:1" x14ac:dyDescent="0.3">
      <c r="A187">
        <v>-1</v>
      </c>
    </row>
    <row r="188" spans="1:1" x14ac:dyDescent="0.3">
      <c r="A188">
        <v>-1</v>
      </c>
    </row>
    <row r="189" spans="1:1" x14ac:dyDescent="0.3">
      <c r="A189">
        <v>-1</v>
      </c>
    </row>
    <row r="190" spans="1:1" x14ac:dyDescent="0.3">
      <c r="A190">
        <v>-1</v>
      </c>
    </row>
    <row r="191" spans="1:1" x14ac:dyDescent="0.3">
      <c r="A191">
        <v>-1</v>
      </c>
    </row>
    <row r="192" spans="1:1" x14ac:dyDescent="0.3">
      <c r="A192">
        <v>-1</v>
      </c>
    </row>
    <row r="193" spans="1:1" x14ac:dyDescent="0.3">
      <c r="A193">
        <v>-1</v>
      </c>
    </row>
    <row r="194" spans="1:1" x14ac:dyDescent="0.3">
      <c r="A194">
        <v>-1</v>
      </c>
    </row>
    <row r="195" spans="1:1" x14ac:dyDescent="0.3">
      <c r="A195">
        <v>-1</v>
      </c>
    </row>
    <row r="196" spans="1:1" x14ac:dyDescent="0.3">
      <c r="A196">
        <v>-1</v>
      </c>
    </row>
    <row r="197" spans="1:1" x14ac:dyDescent="0.3">
      <c r="A197">
        <v>-1</v>
      </c>
    </row>
    <row r="198" spans="1:1" x14ac:dyDescent="0.3">
      <c r="A198">
        <v>-1</v>
      </c>
    </row>
    <row r="199" spans="1:1" x14ac:dyDescent="0.3">
      <c r="A199">
        <v>-2</v>
      </c>
    </row>
    <row r="200" spans="1:1" x14ac:dyDescent="0.3">
      <c r="A200">
        <v>-2</v>
      </c>
    </row>
    <row r="201" spans="1:1" x14ac:dyDescent="0.3">
      <c r="A201">
        <v>-2</v>
      </c>
    </row>
    <row r="202" spans="1:1" x14ac:dyDescent="0.3">
      <c r="A202">
        <v>-2</v>
      </c>
    </row>
    <row r="203" spans="1:1" x14ac:dyDescent="0.3">
      <c r="A203">
        <v>-2</v>
      </c>
    </row>
    <row r="204" spans="1:1" x14ac:dyDescent="0.3">
      <c r="A204">
        <v>-2</v>
      </c>
    </row>
    <row r="205" spans="1:1" x14ac:dyDescent="0.3">
      <c r="A205">
        <v>-2</v>
      </c>
    </row>
    <row r="206" spans="1:1" x14ac:dyDescent="0.3">
      <c r="A206">
        <v>-2</v>
      </c>
    </row>
    <row r="207" spans="1:1" x14ac:dyDescent="0.3">
      <c r="A207">
        <v>-2</v>
      </c>
    </row>
    <row r="208" spans="1:1" x14ac:dyDescent="0.3">
      <c r="A208">
        <v>-2</v>
      </c>
    </row>
    <row r="209" spans="1:1" x14ac:dyDescent="0.3">
      <c r="A209">
        <v>-2</v>
      </c>
    </row>
    <row r="210" spans="1:1" x14ac:dyDescent="0.3">
      <c r="A210">
        <v>-2</v>
      </c>
    </row>
    <row r="211" spans="1:1" x14ac:dyDescent="0.3">
      <c r="A211">
        <v>-2</v>
      </c>
    </row>
    <row r="212" spans="1:1" x14ac:dyDescent="0.3">
      <c r="A212">
        <v>-2</v>
      </c>
    </row>
    <row r="213" spans="1:1" x14ac:dyDescent="0.3">
      <c r="A213">
        <v>-2</v>
      </c>
    </row>
    <row r="214" spans="1:1" x14ac:dyDescent="0.3">
      <c r="A214">
        <v>-2</v>
      </c>
    </row>
    <row r="215" spans="1:1" x14ac:dyDescent="0.3">
      <c r="A215">
        <v>-2</v>
      </c>
    </row>
    <row r="216" spans="1:1" x14ac:dyDescent="0.3">
      <c r="A216">
        <v>-2</v>
      </c>
    </row>
    <row r="217" spans="1:1" x14ac:dyDescent="0.3">
      <c r="A217">
        <v>-2</v>
      </c>
    </row>
    <row r="218" spans="1:1" x14ac:dyDescent="0.3">
      <c r="A218">
        <v>-2</v>
      </c>
    </row>
    <row r="219" spans="1:1" x14ac:dyDescent="0.3">
      <c r="A219">
        <v>-2</v>
      </c>
    </row>
    <row r="220" spans="1:1" x14ac:dyDescent="0.3">
      <c r="A220">
        <v>-2</v>
      </c>
    </row>
    <row r="221" spans="1:1" x14ac:dyDescent="0.3">
      <c r="A221">
        <v>-2</v>
      </c>
    </row>
    <row r="222" spans="1:1" x14ac:dyDescent="0.3">
      <c r="A222">
        <v>-2</v>
      </c>
    </row>
    <row r="223" spans="1:1" x14ac:dyDescent="0.3">
      <c r="A223">
        <v>-2</v>
      </c>
    </row>
    <row r="224" spans="1:1" x14ac:dyDescent="0.3">
      <c r="A224">
        <v>-2</v>
      </c>
    </row>
    <row r="225" spans="1:1" x14ac:dyDescent="0.3">
      <c r="A225">
        <v>-2</v>
      </c>
    </row>
    <row r="226" spans="1:1" x14ac:dyDescent="0.3">
      <c r="A226">
        <v>-2</v>
      </c>
    </row>
    <row r="227" spans="1:1" x14ac:dyDescent="0.3">
      <c r="A227">
        <v>-2</v>
      </c>
    </row>
    <row r="228" spans="1:1" x14ac:dyDescent="0.3">
      <c r="A228">
        <v>-2</v>
      </c>
    </row>
    <row r="229" spans="1:1" x14ac:dyDescent="0.3">
      <c r="A229">
        <v>-2</v>
      </c>
    </row>
    <row r="230" spans="1:1" x14ac:dyDescent="0.3">
      <c r="A230">
        <v>-2</v>
      </c>
    </row>
    <row r="231" spans="1:1" x14ac:dyDescent="0.3">
      <c r="A231">
        <v>-2</v>
      </c>
    </row>
    <row r="232" spans="1:1" x14ac:dyDescent="0.3">
      <c r="A232">
        <v>-2</v>
      </c>
    </row>
    <row r="233" spans="1:1" x14ac:dyDescent="0.3">
      <c r="A233">
        <v>-2</v>
      </c>
    </row>
    <row r="234" spans="1:1" x14ac:dyDescent="0.3">
      <c r="A234">
        <v>-2</v>
      </c>
    </row>
    <row r="235" spans="1:1" x14ac:dyDescent="0.3">
      <c r="A235">
        <v>-2</v>
      </c>
    </row>
    <row r="236" spans="1:1" x14ac:dyDescent="0.3">
      <c r="A236">
        <v>-2</v>
      </c>
    </row>
    <row r="237" spans="1:1" x14ac:dyDescent="0.3">
      <c r="A237">
        <v>-2</v>
      </c>
    </row>
    <row r="238" spans="1:1" x14ac:dyDescent="0.3">
      <c r="A238">
        <v>-2</v>
      </c>
    </row>
    <row r="239" spans="1:1" x14ac:dyDescent="0.3">
      <c r="A239">
        <v>-2</v>
      </c>
    </row>
    <row r="240" spans="1:1" x14ac:dyDescent="0.3">
      <c r="A240">
        <v>-2</v>
      </c>
    </row>
    <row r="241" spans="1:1" x14ac:dyDescent="0.3">
      <c r="A241">
        <v>-2</v>
      </c>
    </row>
    <row r="242" spans="1:1" x14ac:dyDescent="0.3">
      <c r="A242">
        <v>-2</v>
      </c>
    </row>
    <row r="243" spans="1:1" x14ac:dyDescent="0.3">
      <c r="A243">
        <v>-2</v>
      </c>
    </row>
    <row r="244" spans="1:1" x14ac:dyDescent="0.3">
      <c r="A244">
        <v>-2</v>
      </c>
    </row>
    <row r="245" spans="1:1" x14ac:dyDescent="0.3">
      <c r="A245">
        <v>-2</v>
      </c>
    </row>
    <row r="246" spans="1:1" x14ac:dyDescent="0.3">
      <c r="A246">
        <v>-2</v>
      </c>
    </row>
    <row r="247" spans="1:1" x14ac:dyDescent="0.3">
      <c r="A247">
        <v>-2</v>
      </c>
    </row>
    <row r="248" spans="1:1" x14ac:dyDescent="0.3">
      <c r="A248">
        <v>-2</v>
      </c>
    </row>
    <row r="249" spans="1:1" x14ac:dyDescent="0.3">
      <c r="A249">
        <v>-2</v>
      </c>
    </row>
    <row r="250" spans="1:1" x14ac:dyDescent="0.3">
      <c r="A250">
        <v>-2</v>
      </c>
    </row>
    <row r="251" spans="1:1" x14ac:dyDescent="0.3">
      <c r="A251">
        <v>-2</v>
      </c>
    </row>
    <row r="252" spans="1:1" x14ac:dyDescent="0.3">
      <c r="A252">
        <v>-2</v>
      </c>
    </row>
    <row r="253" spans="1:1" x14ac:dyDescent="0.3">
      <c r="A253">
        <v>-2</v>
      </c>
    </row>
    <row r="254" spans="1:1" x14ac:dyDescent="0.3">
      <c r="A254">
        <v>-3</v>
      </c>
    </row>
    <row r="255" spans="1:1" x14ac:dyDescent="0.3">
      <c r="A255">
        <v>-3</v>
      </c>
    </row>
    <row r="256" spans="1:1" x14ac:dyDescent="0.3">
      <c r="A256">
        <v>-3</v>
      </c>
    </row>
    <row r="257" spans="1:1" x14ac:dyDescent="0.3">
      <c r="A257">
        <v>-3</v>
      </c>
    </row>
    <row r="258" spans="1:1" x14ac:dyDescent="0.3">
      <c r="A258">
        <v>-3</v>
      </c>
    </row>
    <row r="259" spans="1:1" x14ac:dyDescent="0.3">
      <c r="A259">
        <v>-3</v>
      </c>
    </row>
    <row r="260" spans="1:1" x14ac:dyDescent="0.3">
      <c r="A260">
        <v>-3</v>
      </c>
    </row>
    <row r="261" spans="1:1" x14ac:dyDescent="0.3">
      <c r="A261">
        <v>-3</v>
      </c>
    </row>
    <row r="262" spans="1:1" x14ac:dyDescent="0.3">
      <c r="A262">
        <v>-3</v>
      </c>
    </row>
    <row r="263" spans="1:1" x14ac:dyDescent="0.3">
      <c r="A263">
        <v>-3</v>
      </c>
    </row>
    <row r="264" spans="1:1" x14ac:dyDescent="0.3">
      <c r="A264">
        <v>-3</v>
      </c>
    </row>
    <row r="265" spans="1:1" x14ac:dyDescent="0.3">
      <c r="A265">
        <v>-3</v>
      </c>
    </row>
    <row r="266" spans="1:1" x14ac:dyDescent="0.3">
      <c r="A266">
        <v>-3</v>
      </c>
    </row>
    <row r="267" spans="1:1" x14ac:dyDescent="0.3">
      <c r="A267">
        <v>-3</v>
      </c>
    </row>
    <row r="268" spans="1:1" x14ac:dyDescent="0.3">
      <c r="A268">
        <v>-3</v>
      </c>
    </row>
    <row r="269" spans="1:1" x14ac:dyDescent="0.3">
      <c r="A269">
        <v>-3</v>
      </c>
    </row>
    <row r="270" spans="1:1" x14ac:dyDescent="0.3">
      <c r="A270">
        <v>-3</v>
      </c>
    </row>
    <row r="271" spans="1:1" x14ac:dyDescent="0.3">
      <c r="A271">
        <v>-3</v>
      </c>
    </row>
    <row r="272" spans="1:1" x14ac:dyDescent="0.3">
      <c r="A272">
        <v>-3</v>
      </c>
    </row>
    <row r="273" spans="1:1" x14ac:dyDescent="0.3">
      <c r="A273">
        <v>-3</v>
      </c>
    </row>
    <row r="274" spans="1:1" x14ac:dyDescent="0.3">
      <c r="A274">
        <v>-3</v>
      </c>
    </row>
    <row r="275" spans="1:1" x14ac:dyDescent="0.3">
      <c r="A275">
        <v>-3</v>
      </c>
    </row>
    <row r="276" spans="1:1" x14ac:dyDescent="0.3">
      <c r="A276">
        <v>-3</v>
      </c>
    </row>
    <row r="277" spans="1:1" x14ac:dyDescent="0.3">
      <c r="A277">
        <v>-3</v>
      </c>
    </row>
    <row r="278" spans="1:1" x14ac:dyDescent="0.3">
      <c r="A278">
        <v>-3</v>
      </c>
    </row>
    <row r="279" spans="1:1" x14ac:dyDescent="0.3">
      <c r="A279">
        <v>-3</v>
      </c>
    </row>
    <row r="280" spans="1:1" x14ac:dyDescent="0.3">
      <c r="A280">
        <v>-3</v>
      </c>
    </row>
    <row r="281" spans="1:1" x14ac:dyDescent="0.3">
      <c r="A281">
        <v>-3</v>
      </c>
    </row>
    <row r="282" spans="1:1" x14ac:dyDescent="0.3">
      <c r="A282">
        <v>-3</v>
      </c>
    </row>
    <row r="283" spans="1:1" x14ac:dyDescent="0.3">
      <c r="A283">
        <v>-3</v>
      </c>
    </row>
    <row r="284" spans="1:1" x14ac:dyDescent="0.3">
      <c r="A284">
        <v>-3</v>
      </c>
    </row>
    <row r="285" spans="1:1" x14ac:dyDescent="0.3">
      <c r="A285">
        <v>-3</v>
      </c>
    </row>
    <row r="286" spans="1:1" x14ac:dyDescent="0.3">
      <c r="A286">
        <v>-3</v>
      </c>
    </row>
    <row r="287" spans="1:1" x14ac:dyDescent="0.3">
      <c r="A287">
        <v>-3</v>
      </c>
    </row>
    <row r="288" spans="1:1" x14ac:dyDescent="0.3">
      <c r="A288">
        <v>-3</v>
      </c>
    </row>
    <row r="289" spans="1:1" x14ac:dyDescent="0.3">
      <c r="A289">
        <v>-3</v>
      </c>
    </row>
    <row r="290" spans="1:1" x14ac:dyDescent="0.3">
      <c r="A290">
        <v>-3</v>
      </c>
    </row>
    <row r="291" spans="1:1" x14ac:dyDescent="0.3">
      <c r="A291">
        <v>-3</v>
      </c>
    </row>
    <row r="292" spans="1:1" x14ac:dyDescent="0.3">
      <c r="A292">
        <v>-3</v>
      </c>
    </row>
    <row r="293" spans="1:1" x14ac:dyDescent="0.3">
      <c r="A293">
        <v>-3</v>
      </c>
    </row>
    <row r="294" spans="1:1" x14ac:dyDescent="0.3">
      <c r="A294">
        <v>-3</v>
      </c>
    </row>
    <row r="295" spans="1:1" x14ac:dyDescent="0.3">
      <c r="A295">
        <v>-3</v>
      </c>
    </row>
    <row r="296" spans="1:1" x14ac:dyDescent="0.3">
      <c r="A296">
        <v>-3</v>
      </c>
    </row>
    <row r="297" spans="1:1" x14ac:dyDescent="0.3">
      <c r="A297">
        <v>-3</v>
      </c>
    </row>
    <row r="298" spans="1:1" x14ac:dyDescent="0.3">
      <c r="A298">
        <v>-3</v>
      </c>
    </row>
    <row r="299" spans="1:1" x14ac:dyDescent="0.3">
      <c r="A299">
        <v>-3</v>
      </c>
    </row>
    <row r="300" spans="1:1" x14ac:dyDescent="0.3">
      <c r="A300">
        <v>-3</v>
      </c>
    </row>
    <row r="301" spans="1:1" x14ac:dyDescent="0.3">
      <c r="A301">
        <v>-3</v>
      </c>
    </row>
    <row r="302" spans="1:1" x14ac:dyDescent="0.3">
      <c r="A302">
        <v>-3</v>
      </c>
    </row>
    <row r="303" spans="1:1" x14ac:dyDescent="0.3">
      <c r="A303">
        <v>-3</v>
      </c>
    </row>
    <row r="304" spans="1:1" x14ac:dyDescent="0.3">
      <c r="A304">
        <v>-3</v>
      </c>
    </row>
    <row r="305" spans="1:1" x14ac:dyDescent="0.3">
      <c r="A305">
        <v>-3</v>
      </c>
    </row>
    <row r="306" spans="1:1" x14ac:dyDescent="0.3">
      <c r="A306">
        <v>-3</v>
      </c>
    </row>
    <row r="307" spans="1:1" x14ac:dyDescent="0.3">
      <c r="A307">
        <v>-3</v>
      </c>
    </row>
    <row r="308" spans="1:1" x14ac:dyDescent="0.3">
      <c r="A308">
        <v>-3</v>
      </c>
    </row>
    <row r="309" spans="1:1" x14ac:dyDescent="0.3">
      <c r="A309">
        <v>-4</v>
      </c>
    </row>
    <row r="310" spans="1:1" x14ac:dyDescent="0.3">
      <c r="A310">
        <v>-4</v>
      </c>
    </row>
    <row r="311" spans="1:1" x14ac:dyDescent="0.3">
      <c r="A311">
        <v>-4</v>
      </c>
    </row>
    <row r="312" spans="1:1" x14ac:dyDescent="0.3">
      <c r="A312">
        <v>-4</v>
      </c>
    </row>
    <row r="313" spans="1:1" x14ac:dyDescent="0.3">
      <c r="A313">
        <v>-4</v>
      </c>
    </row>
    <row r="314" spans="1:1" x14ac:dyDescent="0.3">
      <c r="A314">
        <v>-4</v>
      </c>
    </row>
    <row r="315" spans="1:1" x14ac:dyDescent="0.3">
      <c r="A315">
        <v>-4</v>
      </c>
    </row>
    <row r="316" spans="1:1" x14ac:dyDescent="0.3">
      <c r="A316">
        <v>-4</v>
      </c>
    </row>
    <row r="317" spans="1:1" x14ac:dyDescent="0.3">
      <c r="A317">
        <v>-4</v>
      </c>
    </row>
    <row r="318" spans="1:1" x14ac:dyDescent="0.3">
      <c r="A318">
        <v>-4</v>
      </c>
    </row>
    <row r="319" spans="1:1" x14ac:dyDescent="0.3">
      <c r="A319">
        <v>-4</v>
      </c>
    </row>
    <row r="320" spans="1:1" x14ac:dyDescent="0.3">
      <c r="A320">
        <v>-4</v>
      </c>
    </row>
    <row r="321" spans="1:1" x14ac:dyDescent="0.3">
      <c r="A321">
        <v>-4</v>
      </c>
    </row>
    <row r="322" spans="1:1" x14ac:dyDescent="0.3">
      <c r="A322">
        <v>-4</v>
      </c>
    </row>
    <row r="323" spans="1:1" x14ac:dyDescent="0.3">
      <c r="A323">
        <v>-4</v>
      </c>
    </row>
    <row r="324" spans="1:1" x14ac:dyDescent="0.3">
      <c r="A324">
        <v>-4</v>
      </c>
    </row>
    <row r="325" spans="1:1" x14ac:dyDescent="0.3">
      <c r="A325">
        <v>-4</v>
      </c>
    </row>
    <row r="326" spans="1:1" x14ac:dyDescent="0.3">
      <c r="A326">
        <v>-4</v>
      </c>
    </row>
    <row r="327" spans="1:1" x14ac:dyDescent="0.3">
      <c r="A327">
        <v>-4</v>
      </c>
    </row>
    <row r="328" spans="1:1" x14ac:dyDescent="0.3">
      <c r="A328">
        <v>-4</v>
      </c>
    </row>
    <row r="329" spans="1:1" x14ac:dyDescent="0.3">
      <c r="A329">
        <v>-4</v>
      </c>
    </row>
    <row r="330" spans="1:1" x14ac:dyDescent="0.3">
      <c r="A330">
        <v>-4</v>
      </c>
    </row>
    <row r="331" spans="1:1" x14ac:dyDescent="0.3">
      <c r="A331">
        <v>-4</v>
      </c>
    </row>
    <row r="332" spans="1:1" x14ac:dyDescent="0.3">
      <c r="A332">
        <v>-4</v>
      </c>
    </row>
    <row r="333" spans="1:1" x14ac:dyDescent="0.3">
      <c r="A333">
        <v>-4</v>
      </c>
    </row>
    <row r="334" spans="1:1" x14ac:dyDescent="0.3">
      <c r="A334">
        <v>-4</v>
      </c>
    </row>
    <row r="335" spans="1:1" x14ac:dyDescent="0.3">
      <c r="A335">
        <v>-4</v>
      </c>
    </row>
    <row r="336" spans="1:1" x14ac:dyDescent="0.3">
      <c r="A336">
        <v>-4</v>
      </c>
    </row>
    <row r="337" spans="1:1" x14ac:dyDescent="0.3">
      <c r="A337">
        <v>-4</v>
      </c>
    </row>
    <row r="338" spans="1:1" x14ac:dyDescent="0.3">
      <c r="A338">
        <v>-4</v>
      </c>
    </row>
    <row r="339" spans="1:1" x14ac:dyDescent="0.3">
      <c r="A339">
        <v>-4</v>
      </c>
    </row>
    <row r="340" spans="1:1" x14ac:dyDescent="0.3">
      <c r="A340">
        <v>-4</v>
      </c>
    </row>
    <row r="341" spans="1:1" x14ac:dyDescent="0.3">
      <c r="A341">
        <v>-4</v>
      </c>
    </row>
    <row r="342" spans="1:1" x14ac:dyDescent="0.3">
      <c r="A342">
        <v>-4</v>
      </c>
    </row>
    <row r="343" spans="1:1" x14ac:dyDescent="0.3">
      <c r="A343">
        <v>-4</v>
      </c>
    </row>
    <row r="344" spans="1:1" x14ac:dyDescent="0.3">
      <c r="A344">
        <v>-4</v>
      </c>
    </row>
    <row r="345" spans="1:1" x14ac:dyDescent="0.3">
      <c r="A345">
        <v>-4</v>
      </c>
    </row>
    <row r="346" spans="1:1" x14ac:dyDescent="0.3">
      <c r="A346">
        <v>-4</v>
      </c>
    </row>
    <row r="347" spans="1:1" x14ac:dyDescent="0.3">
      <c r="A347">
        <v>-4</v>
      </c>
    </row>
    <row r="348" spans="1:1" x14ac:dyDescent="0.3">
      <c r="A348">
        <v>-4</v>
      </c>
    </row>
    <row r="349" spans="1:1" x14ac:dyDescent="0.3">
      <c r="A349">
        <v>-4</v>
      </c>
    </row>
    <row r="350" spans="1:1" x14ac:dyDescent="0.3">
      <c r="A350">
        <v>-4</v>
      </c>
    </row>
    <row r="351" spans="1:1" x14ac:dyDescent="0.3">
      <c r="A351">
        <v>-4</v>
      </c>
    </row>
    <row r="352" spans="1:1" x14ac:dyDescent="0.3">
      <c r="A352">
        <v>-4</v>
      </c>
    </row>
    <row r="353" spans="1:1" x14ac:dyDescent="0.3">
      <c r="A353">
        <v>-4</v>
      </c>
    </row>
    <row r="354" spans="1:1" x14ac:dyDescent="0.3">
      <c r="A354">
        <v>-4</v>
      </c>
    </row>
    <row r="355" spans="1:1" x14ac:dyDescent="0.3">
      <c r="A355">
        <v>-4</v>
      </c>
    </row>
    <row r="356" spans="1:1" x14ac:dyDescent="0.3">
      <c r="A356">
        <v>-4</v>
      </c>
    </row>
    <row r="357" spans="1:1" x14ac:dyDescent="0.3">
      <c r="A357">
        <v>-5</v>
      </c>
    </row>
    <row r="358" spans="1:1" x14ac:dyDescent="0.3">
      <c r="A358">
        <v>-5</v>
      </c>
    </row>
    <row r="359" spans="1:1" x14ac:dyDescent="0.3">
      <c r="A359">
        <v>-5</v>
      </c>
    </row>
    <row r="360" spans="1:1" x14ac:dyDescent="0.3">
      <c r="A360">
        <v>-5</v>
      </c>
    </row>
    <row r="361" spans="1:1" x14ac:dyDescent="0.3">
      <c r="A361">
        <v>-5</v>
      </c>
    </row>
    <row r="362" spans="1:1" x14ac:dyDescent="0.3">
      <c r="A362">
        <v>-5</v>
      </c>
    </row>
    <row r="363" spans="1:1" x14ac:dyDescent="0.3">
      <c r="A363">
        <v>-5</v>
      </c>
    </row>
    <row r="364" spans="1:1" x14ac:dyDescent="0.3">
      <c r="A364">
        <v>-5</v>
      </c>
    </row>
    <row r="365" spans="1:1" x14ac:dyDescent="0.3">
      <c r="A365">
        <v>-5</v>
      </c>
    </row>
    <row r="366" spans="1:1" x14ac:dyDescent="0.3">
      <c r="A366">
        <v>-5</v>
      </c>
    </row>
    <row r="367" spans="1:1" x14ac:dyDescent="0.3">
      <c r="A367">
        <v>-5</v>
      </c>
    </row>
    <row r="368" spans="1:1" x14ac:dyDescent="0.3">
      <c r="A368">
        <v>-5</v>
      </c>
    </row>
    <row r="369" spans="1:1" x14ac:dyDescent="0.3">
      <c r="A369">
        <v>-5</v>
      </c>
    </row>
    <row r="370" spans="1:1" x14ac:dyDescent="0.3">
      <c r="A370">
        <v>-5</v>
      </c>
    </row>
    <row r="371" spans="1:1" x14ac:dyDescent="0.3">
      <c r="A371">
        <v>-5</v>
      </c>
    </row>
    <row r="372" spans="1:1" x14ac:dyDescent="0.3">
      <c r="A372">
        <v>-5</v>
      </c>
    </row>
    <row r="373" spans="1:1" x14ac:dyDescent="0.3">
      <c r="A373">
        <v>-5</v>
      </c>
    </row>
    <row r="374" spans="1:1" x14ac:dyDescent="0.3">
      <c r="A374">
        <v>-5</v>
      </c>
    </row>
    <row r="375" spans="1:1" x14ac:dyDescent="0.3">
      <c r="A375">
        <v>-5</v>
      </c>
    </row>
    <row r="376" spans="1:1" x14ac:dyDescent="0.3">
      <c r="A376">
        <v>-5</v>
      </c>
    </row>
    <row r="377" spans="1:1" x14ac:dyDescent="0.3">
      <c r="A377">
        <v>-5</v>
      </c>
    </row>
    <row r="378" spans="1:1" x14ac:dyDescent="0.3">
      <c r="A378">
        <v>-5</v>
      </c>
    </row>
    <row r="379" spans="1:1" x14ac:dyDescent="0.3">
      <c r="A379">
        <v>-5</v>
      </c>
    </row>
    <row r="380" spans="1:1" x14ac:dyDescent="0.3">
      <c r="A380">
        <v>-5</v>
      </c>
    </row>
    <row r="381" spans="1:1" x14ac:dyDescent="0.3">
      <c r="A381">
        <v>-5</v>
      </c>
    </row>
    <row r="382" spans="1:1" x14ac:dyDescent="0.3">
      <c r="A382">
        <v>-5</v>
      </c>
    </row>
    <row r="383" spans="1:1" x14ac:dyDescent="0.3">
      <c r="A383">
        <v>-5</v>
      </c>
    </row>
    <row r="384" spans="1:1" x14ac:dyDescent="0.3">
      <c r="A384">
        <v>-5</v>
      </c>
    </row>
    <row r="385" spans="1:1" x14ac:dyDescent="0.3">
      <c r="A385">
        <v>-5</v>
      </c>
    </row>
    <row r="386" spans="1:1" x14ac:dyDescent="0.3">
      <c r="A386">
        <v>-5</v>
      </c>
    </row>
    <row r="387" spans="1:1" x14ac:dyDescent="0.3">
      <c r="A387">
        <v>-5</v>
      </c>
    </row>
    <row r="388" spans="1:1" x14ac:dyDescent="0.3">
      <c r="A388">
        <v>-5</v>
      </c>
    </row>
    <row r="389" spans="1:1" x14ac:dyDescent="0.3">
      <c r="A389">
        <v>-5</v>
      </c>
    </row>
    <row r="390" spans="1:1" x14ac:dyDescent="0.3">
      <c r="A390">
        <v>-5</v>
      </c>
    </row>
    <row r="391" spans="1:1" x14ac:dyDescent="0.3">
      <c r="A391">
        <v>-5</v>
      </c>
    </row>
    <row r="392" spans="1:1" x14ac:dyDescent="0.3">
      <c r="A392">
        <v>-5</v>
      </c>
    </row>
    <row r="393" spans="1:1" x14ac:dyDescent="0.3">
      <c r="A393">
        <v>-5</v>
      </c>
    </row>
    <row r="394" spans="1:1" x14ac:dyDescent="0.3">
      <c r="A394">
        <v>-5</v>
      </c>
    </row>
    <row r="395" spans="1:1" x14ac:dyDescent="0.3">
      <c r="A395">
        <v>-5</v>
      </c>
    </row>
    <row r="396" spans="1:1" x14ac:dyDescent="0.3">
      <c r="A396">
        <v>-5</v>
      </c>
    </row>
    <row r="397" spans="1:1" x14ac:dyDescent="0.3">
      <c r="A397">
        <v>-5</v>
      </c>
    </row>
    <row r="398" spans="1:1" x14ac:dyDescent="0.3">
      <c r="A398">
        <v>-6</v>
      </c>
    </row>
    <row r="399" spans="1:1" x14ac:dyDescent="0.3">
      <c r="A399">
        <v>-6</v>
      </c>
    </row>
    <row r="400" spans="1:1" x14ac:dyDescent="0.3">
      <c r="A400">
        <v>-6</v>
      </c>
    </row>
    <row r="401" spans="1:1" x14ac:dyDescent="0.3">
      <c r="A401">
        <v>-6</v>
      </c>
    </row>
    <row r="402" spans="1:1" x14ac:dyDescent="0.3">
      <c r="A402">
        <v>-6</v>
      </c>
    </row>
    <row r="403" spans="1:1" x14ac:dyDescent="0.3">
      <c r="A403">
        <v>-6</v>
      </c>
    </row>
    <row r="404" spans="1:1" x14ac:dyDescent="0.3">
      <c r="A404">
        <v>-6</v>
      </c>
    </row>
    <row r="405" spans="1:1" x14ac:dyDescent="0.3">
      <c r="A405">
        <v>-6</v>
      </c>
    </row>
    <row r="406" spans="1:1" x14ac:dyDescent="0.3">
      <c r="A406">
        <v>-6</v>
      </c>
    </row>
    <row r="407" spans="1:1" x14ac:dyDescent="0.3">
      <c r="A407">
        <v>-6</v>
      </c>
    </row>
    <row r="408" spans="1:1" x14ac:dyDescent="0.3">
      <c r="A408">
        <v>-6</v>
      </c>
    </row>
    <row r="409" spans="1:1" x14ac:dyDescent="0.3">
      <c r="A409">
        <v>-6</v>
      </c>
    </row>
    <row r="410" spans="1:1" x14ac:dyDescent="0.3">
      <c r="A410">
        <v>-6</v>
      </c>
    </row>
    <row r="411" spans="1:1" x14ac:dyDescent="0.3">
      <c r="A411">
        <v>-6</v>
      </c>
    </row>
    <row r="412" spans="1:1" x14ac:dyDescent="0.3">
      <c r="A412">
        <v>-6</v>
      </c>
    </row>
    <row r="413" spans="1:1" x14ac:dyDescent="0.3">
      <c r="A413">
        <v>-6</v>
      </c>
    </row>
    <row r="414" spans="1:1" x14ac:dyDescent="0.3">
      <c r="A414">
        <v>-6</v>
      </c>
    </row>
    <row r="415" spans="1:1" x14ac:dyDescent="0.3">
      <c r="A415">
        <v>-6</v>
      </c>
    </row>
    <row r="416" spans="1:1" x14ac:dyDescent="0.3">
      <c r="A416">
        <v>-6</v>
      </c>
    </row>
    <row r="417" spans="1:1" x14ac:dyDescent="0.3">
      <c r="A417">
        <v>-6</v>
      </c>
    </row>
    <row r="418" spans="1:1" x14ac:dyDescent="0.3">
      <c r="A418">
        <v>-6</v>
      </c>
    </row>
    <row r="419" spans="1:1" x14ac:dyDescent="0.3">
      <c r="A419">
        <v>-6</v>
      </c>
    </row>
    <row r="420" spans="1:1" x14ac:dyDescent="0.3">
      <c r="A420">
        <v>-6</v>
      </c>
    </row>
    <row r="421" spans="1:1" x14ac:dyDescent="0.3">
      <c r="A421">
        <v>-6</v>
      </c>
    </row>
    <row r="422" spans="1:1" x14ac:dyDescent="0.3">
      <c r="A422">
        <v>-6</v>
      </c>
    </row>
    <row r="423" spans="1:1" x14ac:dyDescent="0.3">
      <c r="A423">
        <v>-6</v>
      </c>
    </row>
    <row r="424" spans="1:1" x14ac:dyDescent="0.3">
      <c r="A424">
        <v>-6</v>
      </c>
    </row>
    <row r="425" spans="1:1" x14ac:dyDescent="0.3">
      <c r="A425">
        <v>-6</v>
      </c>
    </row>
    <row r="426" spans="1:1" x14ac:dyDescent="0.3">
      <c r="A426">
        <v>-7</v>
      </c>
    </row>
    <row r="427" spans="1:1" x14ac:dyDescent="0.3">
      <c r="A427">
        <v>-7</v>
      </c>
    </row>
    <row r="428" spans="1:1" x14ac:dyDescent="0.3">
      <c r="A428">
        <v>-7</v>
      </c>
    </row>
    <row r="429" spans="1:1" x14ac:dyDescent="0.3">
      <c r="A429">
        <v>-7</v>
      </c>
    </row>
    <row r="430" spans="1:1" x14ac:dyDescent="0.3">
      <c r="A430">
        <v>-7</v>
      </c>
    </row>
    <row r="431" spans="1:1" x14ac:dyDescent="0.3">
      <c r="A431">
        <v>-7</v>
      </c>
    </row>
    <row r="432" spans="1:1" x14ac:dyDescent="0.3">
      <c r="A432">
        <v>-7</v>
      </c>
    </row>
    <row r="433" spans="1:1" x14ac:dyDescent="0.3">
      <c r="A433">
        <v>-7</v>
      </c>
    </row>
    <row r="434" spans="1:1" x14ac:dyDescent="0.3">
      <c r="A434">
        <v>-7</v>
      </c>
    </row>
    <row r="435" spans="1:1" x14ac:dyDescent="0.3">
      <c r="A435">
        <v>-7</v>
      </c>
    </row>
    <row r="436" spans="1:1" x14ac:dyDescent="0.3">
      <c r="A436">
        <v>-7</v>
      </c>
    </row>
    <row r="437" spans="1:1" x14ac:dyDescent="0.3">
      <c r="A437">
        <v>-7</v>
      </c>
    </row>
    <row r="438" spans="1:1" x14ac:dyDescent="0.3">
      <c r="A438">
        <v>-7</v>
      </c>
    </row>
    <row r="439" spans="1:1" x14ac:dyDescent="0.3">
      <c r="A439">
        <v>-7</v>
      </c>
    </row>
    <row r="440" spans="1:1" x14ac:dyDescent="0.3">
      <c r="A440">
        <v>-7</v>
      </c>
    </row>
    <row r="441" spans="1:1" x14ac:dyDescent="0.3">
      <c r="A441">
        <v>-7</v>
      </c>
    </row>
    <row r="442" spans="1:1" x14ac:dyDescent="0.3">
      <c r="A442">
        <v>-7</v>
      </c>
    </row>
    <row r="443" spans="1:1" x14ac:dyDescent="0.3">
      <c r="A443">
        <v>-7</v>
      </c>
    </row>
    <row r="444" spans="1:1" x14ac:dyDescent="0.3">
      <c r="A444">
        <v>-7</v>
      </c>
    </row>
    <row r="445" spans="1:1" x14ac:dyDescent="0.3">
      <c r="A445">
        <v>-7</v>
      </c>
    </row>
    <row r="446" spans="1:1" x14ac:dyDescent="0.3">
      <c r="A446">
        <v>-7</v>
      </c>
    </row>
    <row r="447" spans="1:1" x14ac:dyDescent="0.3">
      <c r="A447">
        <v>-7</v>
      </c>
    </row>
    <row r="448" spans="1:1" x14ac:dyDescent="0.3">
      <c r="A448">
        <v>-8</v>
      </c>
    </row>
    <row r="449" spans="1:1" x14ac:dyDescent="0.3">
      <c r="A449">
        <v>-8</v>
      </c>
    </row>
    <row r="450" spans="1:1" x14ac:dyDescent="0.3">
      <c r="A450">
        <v>-8</v>
      </c>
    </row>
    <row r="451" spans="1:1" x14ac:dyDescent="0.3">
      <c r="A451">
        <v>-8</v>
      </c>
    </row>
    <row r="452" spans="1:1" x14ac:dyDescent="0.3">
      <c r="A452">
        <v>-8</v>
      </c>
    </row>
    <row r="453" spans="1:1" x14ac:dyDescent="0.3">
      <c r="A453">
        <v>-8</v>
      </c>
    </row>
    <row r="454" spans="1:1" x14ac:dyDescent="0.3">
      <c r="A454">
        <v>-8</v>
      </c>
    </row>
    <row r="455" spans="1:1" x14ac:dyDescent="0.3">
      <c r="A455">
        <v>-8</v>
      </c>
    </row>
    <row r="456" spans="1:1" x14ac:dyDescent="0.3">
      <c r="A456">
        <v>-8</v>
      </c>
    </row>
    <row r="457" spans="1:1" x14ac:dyDescent="0.3">
      <c r="A457">
        <v>-8</v>
      </c>
    </row>
    <row r="458" spans="1:1" x14ac:dyDescent="0.3">
      <c r="A458">
        <v>-8</v>
      </c>
    </row>
    <row r="459" spans="1:1" x14ac:dyDescent="0.3">
      <c r="A459">
        <v>-8</v>
      </c>
    </row>
    <row r="460" spans="1:1" x14ac:dyDescent="0.3">
      <c r="A460">
        <v>-8</v>
      </c>
    </row>
    <row r="461" spans="1:1" x14ac:dyDescent="0.3">
      <c r="A461">
        <v>-9</v>
      </c>
    </row>
    <row r="462" spans="1:1" x14ac:dyDescent="0.3">
      <c r="A462">
        <v>-9</v>
      </c>
    </row>
    <row r="463" spans="1:1" x14ac:dyDescent="0.3">
      <c r="A463">
        <v>-9</v>
      </c>
    </row>
    <row r="464" spans="1:1" x14ac:dyDescent="0.3">
      <c r="A464">
        <v>-9</v>
      </c>
    </row>
    <row r="465" spans="1:1" x14ac:dyDescent="0.3">
      <c r="A465">
        <v>-9</v>
      </c>
    </row>
    <row r="466" spans="1:1" x14ac:dyDescent="0.3">
      <c r="A466">
        <v>-9</v>
      </c>
    </row>
    <row r="467" spans="1:1" x14ac:dyDescent="0.3">
      <c r="A467">
        <v>-9</v>
      </c>
    </row>
    <row r="468" spans="1:1" x14ac:dyDescent="0.3">
      <c r="A468">
        <v>-9</v>
      </c>
    </row>
    <row r="469" spans="1:1" x14ac:dyDescent="0.3">
      <c r="A469">
        <v>-10</v>
      </c>
    </row>
    <row r="470" spans="1:1" x14ac:dyDescent="0.3">
      <c r="A470">
        <v>-10</v>
      </c>
    </row>
    <row r="471" spans="1:1" x14ac:dyDescent="0.3">
      <c r="A471">
        <v>-10</v>
      </c>
    </row>
    <row r="472" spans="1:1" x14ac:dyDescent="0.3">
      <c r="A472">
        <v>-10</v>
      </c>
    </row>
    <row r="473" spans="1:1" x14ac:dyDescent="0.3">
      <c r="A473">
        <v>-10</v>
      </c>
    </row>
    <row r="474" spans="1:1" x14ac:dyDescent="0.3">
      <c r="A474">
        <v>-10</v>
      </c>
    </row>
    <row r="475" spans="1:1" x14ac:dyDescent="0.3">
      <c r="A475">
        <v>-10</v>
      </c>
    </row>
    <row r="476" spans="1:1" x14ac:dyDescent="0.3">
      <c r="A476">
        <v>-10</v>
      </c>
    </row>
    <row r="477" spans="1:1" x14ac:dyDescent="0.3">
      <c r="A477">
        <v>-11</v>
      </c>
    </row>
    <row r="478" spans="1:1" x14ac:dyDescent="0.3">
      <c r="A478">
        <v>-11</v>
      </c>
    </row>
    <row r="479" spans="1:1" x14ac:dyDescent="0.3">
      <c r="A479">
        <v>-11</v>
      </c>
    </row>
    <row r="480" spans="1:1" x14ac:dyDescent="0.3">
      <c r="A480">
        <v>-11</v>
      </c>
    </row>
    <row r="481" spans="1:1" x14ac:dyDescent="0.3">
      <c r="A481">
        <v>-12</v>
      </c>
    </row>
    <row r="482" spans="1:1" x14ac:dyDescent="0.3">
      <c r="A482">
        <v>-12</v>
      </c>
    </row>
    <row r="483" spans="1:1" x14ac:dyDescent="0.3">
      <c r="A483">
        <v>-12</v>
      </c>
    </row>
    <row r="484" spans="1:1" x14ac:dyDescent="0.3">
      <c r="A484">
        <v>-12</v>
      </c>
    </row>
    <row r="485" spans="1:1" x14ac:dyDescent="0.3">
      <c r="A485">
        <v>-12</v>
      </c>
    </row>
    <row r="486" spans="1:1" x14ac:dyDescent="0.3">
      <c r="A486">
        <v>-13</v>
      </c>
    </row>
    <row r="487" spans="1:1" x14ac:dyDescent="0.3">
      <c r="A487">
        <v>-13</v>
      </c>
    </row>
    <row r="488" spans="1:1" x14ac:dyDescent="0.3">
      <c r="A488">
        <v>-13</v>
      </c>
    </row>
    <row r="489" spans="1:1" x14ac:dyDescent="0.3">
      <c r="A489">
        <v>-14</v>
      </c>
    </row>
    <row r="490" spans="1:1" x14ac:dyDescent="0.3">
      <c r="A490">
        <v>-14</v>
      </c>
    </row>
    <row r="491" spans="1:1" x14ac:dyDescent="0.3">
      <c r="A491">
        <v>-15</v>
      </c>
    </row>
    <row r="492" spans="1:1" x14ac:dyDescent="0.3">
      <c r="A492">
        <v>-16</v>
      </c>
    </row>
    <row r="493" spans="1:1" x14ac:dyDescent="0.3">
      <c r="A493">
        <v>-18</v>
      </c>
    </row>
    <row r="494" spans="1:1" x14ac:dyDescent="0.3">
      <c r="A494">
        <v>-21</v>
      </c>
    </row>
    <row r="495" spans="1:1" x14ac:dyDescent="0.3">
      <c r="A495">
        <v>-23</v>
      </c>
    </row>
    <row r="496" spans="1:1" x14ac:dyDescent="0.3">
      <c r="A496">
        <v>-23</v>
      </c>
    </row>
    <row r="497" spans="1:1" x14ac:dyDescent="0.3">
      <c r="A497">
        <v>-24</v>
      </c>
    </row>
    <row r="498" spans="1:1" x14ac:dyDescent="0.3">
      <c r="A498">
        <v>-25</v>
      </c>
    </row>
  </sheetData>
  <sortState xmlns:xlrd2="http://schemas.microsoft.com/office/spreadsheetml/2017/richdata2" ref="A1:A499">
    <sortCondition descending="1" ref="A40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1"/>
  <sheetViews>
    <sheetView topLeftCell="A442" workbookViewId="0">
      <selection activeCell="A456" sqref="A456:XFD456"/>
    </sheetView>
  </sheetViews>
  <sheetFormatPr defaultRowHeight="14.4" x14ac:dyDescent="0.3"/>
  <sheetData>
    <row r="1" spans="1:29" x14ac:dyDescent="0.3">
      <c r="A1" t="s">
        <v>652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  <c r="R1" t="s">
        <v>669</v>
      </c>
      <c r="S1" t="s">
        <v>670</v>
      </c>
      <c r="T1" t="s">
        <v>671</v>
      </c>
      <c r="U1" t="s">
        <v>672</v>
      </c>
      <c r="V1" t="s">
        <v>673</v>
      </c>
      <c r="W1" t="s">
        <v>674</v>
      </c>
      <c r="X1" t="s">
        <v>675</v>
      </c>
      <c r="Y1" t="s">
        <v>676</v>
      </c>
      <c r="Z1" t="s">
        <v>677</v>
      </c>
      <c r="AA1" t="s">
        <v>678</v>
      </c>
      <c r="AB1" t="s">
        <v>679</v>
      </c>
      <c r="AC1" t="s">
        <v>680</v>
      </c>
    </row>
    <row r="2" spans="1:29" x14ac:dyDescent="0.3">
      <c r="A2" t="s">
        <v>388</v>
      </c>
      <c r="B2" t="s">
        <v>681</v>
      </c>
      <c r="C2">
        <v>23</v>
      </c>
      <c r="D2">
        <v>78</v>
      </c>
      <c r="E2">
        <v>40</v>
      </c>
      <c r="F2">
        <v>38</v>
      </c>
      <c r="G2">
        <v>33.799999999999997</v>
      </c>
      <c r="H2">
        <v>16</v>
      </c>
      <c r="I2">
        <v>6</v>
      </c>
      <c r="J2">
        <v>13.4</v>
      </c>
      <c r="K2">
        <v>44.9</v>
      </c>
      <c r="L2">
        <v>1.6</v>
      </c>
      <c r="M2">
        <v>4.4000000000000004</v>
      </c>
      <c r="N2">
        <v>34.9</v>
      </c>
      <c r="O2">
        <v>2.4</v>
      </c>
      <c r="P2">
        <v>3.2</v>
      </c>
      <c r="Q2">
        <v>73.099999999999994</v>
      </c>
      <c r="R2">
        <v>1.7</v>
      </c>
      <c r="S2">
        <v>5.7</v>
      </c>
      <c r="T2">
        <v>7.4</v>
      </c>
      <c r="U2">
        <v>3.7</v>
      </c>
      <c r="V2">
        <v>2.1</v>
      </c>
      <c r="W2">
        <v>0.7</v>
      </c>
      <c r="X2">
        <v>0.7</v>
      </c>
      <c r="Y2">
        <v>2.2000000000000002</v>
      </c>
      <c r="Z2">
        <v>32.6</v>
      </c>
      <c r="AA2">
        <v>19</v>
      </c>
      <c r="AB2">
        <v>0</v>
      </c>
      <c r="AC2">
        <v>1.4</v>
      </c>
    </row>
    <row r="3" spans="1:29" x14ac:dyDescent="0.3">
      <c r="A3" t="s">
        <v>218</v>
      </c>
      <c r="B3" t="s">
        <v>682</v>
      </c>
      <c r="C3">
        <v>22</v>
      </c>
      <c r="D3">
        <v>50</v>
      </c>
      <c r="E3">
        <v>31</v>
      </c>
      <c r="F3">
        <v>19</v>
      </c>
      <c r="G3">
        <v>12.9</v>
      </c>
      <c r="H3">
        <v>5.9</v>
      </c>
      <c r="I3">
        <v>2.1</v>
      </c>
      <c r="J3">
        <v>5.2</v>
      </c>
      <c r="K3">
        <v>40.1</v>
      </c>
      <c r="L3">
        <v>0.9</v>
      </c>
      <c r="M3">
        <v>2.5</v>
      </c>
      <c r="N3">
        <v>33.9</v>
      </c>
      <c r="O3">
        <v>0.8</v>
      </c>
      <c r="P3">
        <v>1</v>
      </c>
      <c r="Q3">
        <v>82</v>
      </c>
      <c r="R3">
        <v>0.1</v>
      </c>
      <c r="S3">
        <v>1.2</v>
      </c>
      <c r="T3">
        <v>1.3</v>
      </c>
      <c r="U3">
        <v>1.7</v>
      </c>
      <c r="V3">
        <v>0.8</v>
      </c>
      <c r="W3">
        <v>0.4</v>
      </c>
      <c r="X3">
        <v>0.3</v>
      </c>
      <c r="Y3">
        <v>1.4</v>
      </c>
      <c r="Z3">
        <v>11.3</v>
      </c>
      <c r="AA3">
        <v>0</v>
      </c>
      <c r="AB3">
        <v>0</v>
      </c>
      <c r="AC3">
        <v>2</v>
      </c>
    </row>
    <row r="4" spans="1:29" x14ac:dyDescent="0.3">
      <c r="A4" t="s">
        <v>368</v>
      </c>
      <c r="B4" t="s">
        <v>683</v>
      </c>
      <c r="C4">
        <v>25</v>
      </c>
      <c r="D4">
        <v>61</v>
      </c>
      <c r="E4">
        <v>38</v>
      </c>
      <c r="F4">
        <v>23</v>
      </c>
      <c r="G4">
        <v>11.4</v>
      </c>
      <c r="H4">
        <v>4</v>
      </c>
      <c r="I4">
        <v>1.5</v>
      </c>
      <c r="J4">
        <v>3.5</v>
      </c>
      <c r="K4">
        <v>42.3</v>
      </c>
      <c r="L4">
        <v>0.5</v>
      </c>
      <c r="M4">
        <v>1.6</v>
      </c>
      <c r="N4">
        <v>32</v>
      </c>
      <c r="O4">
        <v>0.4</v>
      </c>
      <c r="P4">
        <v>0.6</v>
      </c>
      <c r="Q4">
        <v>75</v>
      </c>
      <c r="R4">
        <v>0.2</v>
      </c>
      <c r="S4">
        <v>1.7</v>
      </c>
      <c r="T4">
        <v>1.9</v>
      </c>
      <c r="U4">
        <v>0.3</v>
      </c>
      <c r="V4">
        <v>0.4</v>
      </c>
      <c r="W4">
        <v>0.3</v>
      </c>
      <c r="X4">
        <v>0.2</v>
      </c>
      <c r="Y4">
        <v>1.1000000000000001</v>
      </c>
      <c r="Z4">
        <v>7.9</v>
      </c>
      <c r="AA4">
        <v>0</v>
      </c>
      <c r="AB4">
        <v>0</v>
      </c>
      <c r="AC4">
        <v>-2.5</v>
      </c>
    </row>
    <row r="5" spans="1:29" x14ac:dyDescent="0.3">
      <c r="A5" t="s">
        <v>38</v>
      </c>
      <c r="B5" t="s">
        <v>684</v>
      </c>
      <c r="C5">
        <v>32</v>
      </c>
      <c r="D5">
        <v>68</v>
      </c>
      <c r="E5">
        <v>41</v>
      </c>
      <c r="F5">
        <v>27</v>
      </c>
      <c r="G5">
        <v>29</v>
      </c>
      <c r="H5">
        <v>13.6</v>
      </c>
      <c r="I5">
        <v>5.7</v>
      </c>
      <c r="J5">
        <v>10.6</v>
      </c>
      <c r="K5">
        <v>53.5</v>
      </c>
      <c r="L5">
        <v>1.1000000000000001</v>
      </c>
      <c r="M5">
        <v>3</v>
      </c>
      <c r="N5">
        <v>36</v>
      </c>
      <c r="O5">
        <v>1.1000000000000001</v>
      </c>
      <c r="P5">
        <v>1.4</v>
      </c>
      <c r="Q5">
        <v>82.1</v>
      </c>
      <c r="R5">
        <v>1.8</v>
      </c>
      <c r="S5">
        <v>5</v>
      </c>
      <c r="T5">
        <v>6.7</v>
      </c>
      <c r="U5">
        <v>4.2</v>
      </c>
      <c r="V5">
        <v>1.5</v>
      </c>
      <c r="W5">
        <v>0.9</v>
      </c>
      <c r="X5">
        <v>1.3</v>
      </c>
      <c r="Y5">
        <v>1.9</v>
      </c>
      <c r="Z5">
        <v>32.799999999999997</v>
      </c>
      <c r="AA5">
        <v>10</v>
      </c>
      <c r="AB5">
        <v>1</v>
      </c>
      <c r="AC5">
        <v>3.8</v>
      </c>
    </row>
    <row r="6" spans="1:29" x14ac:dyDescent="0.3">
      <c r="A6" t="s">
        <v>439</v>
      </c>
      <c r="B6" t="s">
        <v>685</v>
      </c>
      <c r="C6">
        <v>28</v>
      </c>
      <c r="D6">
        <v>81</v>
      </c>
      <c r="E6">
        <v>52</v>
      </c>
      <c r="F6">
        <v>29</v>
      </c>
      <c r="G6">
        <v>28.3</v>
      </c>
      <c r="H6">
        <v>9.4</v>
      </c>
      <c r="I6">
        <v>3.2</v>
      </c>
      <c r="J6">
        <v>7.3</v>
      </c>
      <c r="K6">
        <v>43.3</v>
      </c>
      <c r="L6">
        <v>1.2</v>
      </c>
      <c r="M6">
        <v>3.5</v>
      </c>
      <c r="N6">
        <v>34.299999999999997</v>
      </c>
      <c r="O6">
        <v>1.9</v>
      </c>
      <c r="P6">
        <v>2.1</v>
      </c>
      <c r="Q6">
        <v>86.7</v>
      </c>
      <c r="R6">
        <v>1.4</v>
      </c>
      <c r="S6">
        <v>6.1</v>
      </c>
      <c r="T6">
        <v>7.5</v>
      </c>
      <c r="U6">
        <v>1.3</v>
      </c>
      <c r="V6">
        <v>0.9</v>
      </c>
      <c r="W6">
        <v>0.8</v>
      </c>
      <c r="X6">
        <v>0.4</v>
      </c>
      <c r="Y6">
        <v>1.8</v>
      </c>
      <c r="Z6">
        <v>23.2</v>
      </c>
      <c r="AA6">
        <v>12</v>
      </c>
      <c r="AB6">
        <v>0</v>
      </c>
      <c r="AC6">
        <v>4.7</v>
      </c>
    </row>
    <row r="7" spans="1:29" x14ac:dyDescent="0.3">
      <c r="A7" t="s">
        <v>54</v>
      </c>
      <c r="B7" t="s">
        <v>686</v>
      </c>
      <c r="C7">
        <v>26</v>
      </c>
      <c r="D7">
        <v>5</v>
      </c>
      <c r="E7">
        <v>1</v>
      </c>
      <c r="F7">
        <v>4</v>
      </c>
      <c r="G7">
        <v>5.0999999999999996</v>
      </c>
      <c r="H7">
        <v>3.6</v>
      </c>
      <c r="I7">
        <v>1.6</v>
      </c>
      <c r="J7">
        <v>2.6</v>
      </c>
      <c r="K7">
        <v>61.5</v>
      </c>
      <c r="L7">
        <v>0</v>
      </c>
      <c r="M7">
        <v>0.2</v>
      </c>
      <c r="N7">
        <v>0</v>
      </c>
      <c r="O7">
        <v>0.4</v>
      </c>
      <c r="P7">
        <v>0.8</v>
      </c>
      <c r="Q7">
        <v>50</v>
      </c>
      <c r="R7">
        <v>0.8</v>
      </c>
      <c r="S7">
        <v>3</v>
      </c>
      <c r="T7">
        <v>3.8</v>
      </c>
      <c r="U7">
        <v>0.6</v>
      </c>
      <c r="V7">
        <v>0.2</v>
      </c>
      <c r="W7">
        <v>0.2</v>
      </c>
      <c r="X7">
        <v>0</v>
      </c>
      <c r="Y7">
        <v>0.4</v>
      </c>
      <c r="Z7">
        <v>9.5</v>
      </c>
      <c r="AA7">
        <v>0</v>
      </c>
      <c r="AB7">
        <v>0</v>
      </c>
      <c r="AC7">
        <v>3.2</v>
      </c>
    </row>
    <row r="8" spans="1:29" x14ac:dyDescent="0.3">
      <c r="A8" t="s">
        <v>460</v>
      </c>
      <c r="B8" t="s">
        <v>687</v>
      </c>
      <c r="C8">
        <v>27</v>
      </c>
      <c r="D8">
        <v>64</v>
      </c>
      <c r="E8">
        <v>19</v>
      </c>
      <c r="F8">
        <v>45</v>
      </c>
      <c r="G8">
        <v>21.5</v>
      </c>
      <c r="H8">
        <v>8.8000000000000007</v>
      </c>
      <c r="I8">
        <v>3</v>
      </c>
      <c r="J8">
        <v>7.4</v>
      </c>
      <c r="K8">
        <v>40.5</v>
      </c>
      <c r="L8">
        <v>1</v>
      </c>
      <c r="M8">
        <v>2.6</v>
      </c>
      <c r="N8">
        <v>36.299999999999997</v>
      </c>
      <c r="O8">
        <v>1.8</v>
      </c>
      <c r="P8">
        <v>2.2000000000000002</v>
      </c>
      <c r="Q8">
        <v>82.3</v>
      </c>
      <c r="R8">
        <v>0.5</v>
      </c>
      <c r="S8">
        <v>3.2</v>
      </c>
      <c r="T8">
        <v>3.7</v>
      </c>
      <c r="U8">
        <v>2</v>
      </c>
      <c r="V8">
        <v>1</v>
      </c>
      <c r="W8">
        <v>0.6</v>
      </c>
      <c r="X8">
        <v>0.3</v>
      </c>
      <c r="Y8">
        <v>1.4</v>
      </c>
      <c r="Z8">
        <v>18</v>
      </c>
      <c r="AA8">
        <v>1</v>
      </c>
      <c r="AB8">
        <v>0</v>
      </c>
      <c r="AC8">
        <v>-4.7</v>
      </c>
    </row>
    <row r="9" spans="1:29" x14ac:dyDescent="0.3">
      <c r="A9" t="s">
        <v>568</v>
      </c>
      <c r="B9" t="s">
        <v>683</v>
      </c>
      <c r="C9">
        <v>25</v>
      </c>
      <c r="D9">
        <v>31</v>
      </c>
      <c r="E9">
        <v>21</v>
      </c>
      <c r="F9">
        <v>10</v>
      </c>
      <c r="G9">
        <v>19</v>
      </c>
      <c r="H9">
        <v>5.3</v>
      </c>
      <c r="I9">
        <v>1.8</v>
      </c>
      <c r="J9">
        <v>5.0999999999999996</v>
      </c>
      <c r="K9">
        <v>35.700000000000003</v>
      </c>
      <c r="L9">
        <v>1.3</v>
      </c>
      <c r="M9">
        <v>4.0999999999999996</v>
      </c>
      <c r="N9">
        <v>32.299999999999997</v>
      </c>
      <c r="O9">
        <v>0.4</v>
      </c>
      <c r="P9">
        <v>0.4</v>
      </c>
      <c r="Q9">
        <v>92.3</v>
      </c>
      <c r="R9">
        <v>0.2</v>
      </c>
      <c r="S9">
        <v>1.4</v>
      </c>
      <c r="T9">
        <v>1.5</v>
      </c>
      <c r="U9">
        <v>0.6</v>
      </c>
      <c r="V9">
        <v>0.5</v>
      </c>
      <c r="W9">
        <v>0.5</v>
      </c>
      <c r="X9">
        <v>0.2</v>
      </c>
      <c r="Y9">
        <v>1.7</v>
      </c>
      <c r="Z9">
        <v>9.9</v>
      </c>
      <c r="AA9">
        <v>0</v>
      </c>
      <c r="AB9">
        <v>0</v>
      </c>
      <c r="AC9">
        <v>0.9</v>
      </c>
    </row>
    <row r="10" spans="1:29" x14ac:dyDescent="0.3">
      <c r="A10" t="s">
        <v>253</v>
      </c>
      <c r="B10" t="s">
        <v>688</v>
      </c>
      <c r="C10">
        <v>25</v>
      </c>
      <c r="D10">
        <v>25</v>
      </c>
      <c r="E10">
        <v>8</v>
      </c>
      <c r="F10">
        <v>17</v>
      </c>
      <c r="G10">
        <v>21.2</v>
      </c>
      <c r="H10">
        <v>9.1999999999999993</v>
      </c>
      <c r="I10">
        <v>3.1</v>
      </c>
      <c r="J10">
        <v>6.9</v>
      </c>
      <c r="K10">
        <v>44.5</v>
      </c>
      <c r="L10">
        <v>1</v>
      </c>
      <c r="M10">
        <v>2</v>
      </c>
      <c r="N10">
        <v>48</v>
      </c>
      <c r="O10">
        <v>2</v>
      </c>
      <c r="P10">
        <v>2.6</v>
      </c>
      <c r="Q10">
        <v>79.7</v>
      </c>
      <c r="R10">
        <v>0.8</v>
      </c>
      <c r="S10">
        <v>1.9</v>
      </c>
      <c r="T10">
        <v>2.7</v>
      </c>
      <c r="U10">
        <v>3.1</v>
      </c>
      <c r="V10">
        <v>1.7</v>
      </c>
      <c r="W10">
        <v>1</v>
      </c>
      <c r="X10">
        <v>0.4</v>
      </c>
      <c r="Y10">
        <v>2.2000000000000002</v>
      </c>
      <c r="Z10">
        <v>19.3</v>
      </c>
      <c r="AA10">
        <v>3</v>
      </c>
      <c r="AB10">
        <v>0</v>
      </c>
      <c r="AC10">
        <v>1.8</v>
      </c>
    </row>
    <row r="11" spans="1:29" x14ac:dyDescent="0.3">
      <c r="A11" t="s">
        <v>26</v>
      </c>
      <c r="B11" t="s">
        <v>689</v>
      </c>
      <c r="C11">
        <v>25</v>
      </c>
      <c r="D11">
        <v>77</v>
      </c>
      <c r="E11">
        <v>28</v>
      </c>
      <c r="F11">
        <v>49</v>
      </c>
      <c r="G11">
        <v>20.100000000000001</v>
      </c>
      <c r="H11">
        <v>11.1</v>
      </c>
      <c r="I11">
        <v>4.2</v>
      </c>
      <c r="J11">
        <v>8.4</v>
      </c>
      <c r="K11">
        <v>49.4</v>
      </c>
      <c r="L11">
        <v>1</v>
      </c>
      <c r="M11">
        <v>2.6</v>
      </c>
      <c r="N11">
        <v>36.299999999999997</v>
      </c>
      <c r="O11">
        <v>1.8</v>
      </c>
      <c r="P11">
        <v>2.8</v>
      </c>
      <c r="Q11">
        <v>64.8</v>
      </c>
      <c r="R11">
        <v>2.1</v>
      </c>
      <c r="S11">
        <v>3.5</v>
      </c>
      <c r="T11">
        <v>5.5</v>
      </c>
      <c r="U11">
        <v>1.1000000000000001</v>
      </c>
      <c r="V11">
        <v>1.3</v>
      </c>
      <c r="W11">
        <v>0.4</v>
      </c>
      <c r="X11">
        <v>0.9</v>
      </c>
      <c r="Y11">
        <v>2.6</v>
      </c>
      <c r="Z11">
        <v>21.9</v>
      </c>
      <c r="AA11">
        <v>9</v>
      </c>
      <c r="AB11">
        <v>0</v>
      </c>
      <c r="AC11">
        <v>-2.1</v>
      </c>
    </row>
    <row r="12" spans="1:29" x14ac:dyDescent="0.3">
      <c r="A12" t="s">
        <v>6</v>
      </c>
      <c r="B12" t="s">
        <v>689</v>
      </c>
      <c r="C12">
        <v>25</v>
      </c>
      <c r="D12">
        <v>21</v>
      </c>
      <c r="E12">
        <v>7</v>
      </c>
      <c r="F12">
        <v>14</v>
      </c>
      <c r="G12">
        <v>14.5</v>
      </c>
      <c r="H12">
        <v>5.0999999999999996</v>
      </c>
      <c r="I12">
        <v>1.9</v>
      </c>
      <c r="J12">
        <v>3.9</v>
      </c>
      <c r="K12">
        <v>49.4</v>
      </c>
      <c r="L12">
        <v>0.4</v>
      </c>
      <c r="M12">
        <v>1.1000000000000001</v>
      </c>
      <c r="N12">
        <v>39.1</v>
      </c>
      <c r="O12">
        <v>0.9</v>
      </c>
      <c r="P12">
        <v>1.4</v>
      </c>
      <c r="Q12">
        <v>62.1</v>
      </c>
      <c r="R12">
        <v>1.4</v>
      </c>
      <c r="S12">
        <v>2.2000000000000002</v>
      </c>
      <c r="T12">
        <v>3.6</v>
      </c>
      <c r="U12">
        <v>0.8</v>
      </c>
      <c r="V12">
        <v>0.6</v>
      </c>
      <c r="W12">
        <v>0.2</v>
      </c>
      <c r="X12">
        <v>0.5</v>
      </c>
      <c r="Y12">
        <v>2.2000000000000002</v>
      </c>
      <c r="Z12">
        <v>12</v>
      </c>
      <c r="AA12">
        <v>0</v>
      </c>
      <c r="AB12">
        <v>0</v>
      </c>
      <c r="AC12">
        <v>-3.6</v>
      </c>
    </row>
    <row r="13" spans="1:29" x14ac:dyDescent="0.3">
      <c r="A13" t="s">
        <v>180</v>
      </c>
      <c r="B13" t="s">
        <v>690</v>
      </c>
      <c r="C13">
        <v>26</v>
      </c>
      <c r="D13">
        <v>72</v>
      </c>
      <c r="E13">
        <v>53</v>
      </c>
      <c r="F13">
        <v>19</v>
      </c>
      <c r="G13">
        <v>13.9</v>
      </c>
      <c r="H13">
        <v>4.7</v>
      </c>
      <c r="I13">
        <v>1.9</v>
      </c>
      <c r="J13">
        <v>3.8</v>
      </c>
      <c r="K13">
        <v>48.7</v>
      </c>
      <c r="L13">
        <v>0.6</v>
      </c>
      <c r="M13">
        <v>1.6</v>
      </c>
      <c r="N13">
        <v>35.6</v>
      </c>
      <c r="O13">
        <v>0.4</v>
      </c>
      <c r="P13">
        <v>0.7</v>
      </c>
      <c r="Q13">
        <v>56.3</v>
      </c>
      <c r="R13">
        <v>1.1000000000000001</v>
      </c>
      <c r="S13">
        <v>2.2999999999999998</v>
      </c>
      <c r="T13">
        <v>3.4</v>
      </c>
      <c r="U13">
        <v>0.4</v>
      </c>
      <c r="V13">
        <v>0.4</v>
      </c>
      <c r="W13">
        <v>0.3</v>
      </c>
      <c r="X13">
        <v>0.2</v>
      </c>
      <c r="Y13">
        <v>1.9</v>
      </c>
      <c r="Z13">
        <v>10.4</v>
      </c>
      <c r="AA13">
        <v>1</v>
      </c>
      <c r="AB13">
        <v>0</v>
      </c>
      <c r="AC13">
        <v>0.2</v>
      </c>
    </row>
    <row r="14" spans="1:29" x14ac:dyDescent="0.3">
      <c r="A14" t="s">
        <v>214</v>
      </c>
      <c r="B14" t="s">
        <v>682</v>
      </c>
      <c r="C14">
        <v>22</v>
      </c>
      <c r="D14">
        <v>14</v>
      </c>
      <c r="E14">
        <v>9</v>
      </c>
      <c r="F14">
        <v>5</v>
      </c>
      <c r="G14">
        <v>4.5999999999999996</v>
      </c>
      <c r="H14">
        <v>0.9</v>
      </c>
      <c r="I14">
        <v>0.3</v>
      </c>
      <c r="J14">
        <v>1.1000000000000001</v>
      </c>
      <c r="K14">
        <v>25</v>
      </c>
      <c r="L14">
        <v>0.1</v>
      </c>
      <c r="M14">
        <v>0.1</v>
      </c>
      <c r="N14">
        <v>50</v>
      </c>
      <c r="O14">
        <v>0.3</v>
      </c>
      <c r="P14">
        <v>0.6</v>
      </c>
      <c r="Q14">
        <v>50</v>
      </c>
      <c r="R14">
        <v>0.3</v>
      </c>
      <c r="S14">
        <v>1.1000000000000001</v>
      </c>
      <c r="T14">
        <v>1.4</v>
      </c>
      <c r="U14">
        <v>0.1</v>
      </c>
      <c r="V14">
        <v>0</v>
      </c>
      <c r="W14">
        <v>0.1</v>
      </c>
      <c r="X14">
        <v>0.2</v>
      </c>
      <c r="Y14">
        <v>0.5</v>
      </c>
      <c r="Z14">
        <v>3.5</v>
      </c>
      <c r="AA14">
        <v>0</v>
      </c>
      <c r="AB14">
        <v>0</v>
      </c>
      <c r="AC14">
        <v>0.1</v>
      </c>
    </row>
    <row r="15" spans="1:29" x14ac:dyDescent="0.3">
      <c r="A15" t="s">
        <v>57</v>
      </c>
      <c r="B15" t="s">
        <v>686</v>
      </c>
      <c r="C15">
        <v>27</v>
      </c>
      <c r="D15">
        <v>43</v>
      </c>
      <c r="E15">
        <v>19</v>
      </c>
      <c r="F15">
        <v>24</v>
      </c>
      <c r="G15">
        <v>26.4</v>
      </c>
      <c r="H15">
        <v>9.6</v>
      </c>
      <c r="I15">
        <v>3.2</v>
      </c>
      <c r="J15">
        <v>8.6999999999999993</v>
      </c>
      <c r="K15">
        <v>36.700000000000003</v>
      </c>
      <c r="L15">
        <v>2.2999999999999998</v>
      </c>
      <c r="M15">
        <v>6</v>
      </c>
      <c r="N15">
        <v>37.799999999999997</v>
      </c>
      <c r="O15">
        <v>1</v>
      </c>
      <c r="P15">
        <v>1.3</v>
      </c>
      <c r="Q15">
        <v>73.2</v>
      </c>
      <c r="R15">
        <v>0.4</v>
      </c>
      <c r="S15">
        <v>3.1</v>
      </c>
      <c r="T15">
        <v>3.4</v>
      </c>
      <c r="U15">
        <v>1.1000000000000001</v>
      </c>
      <c r="V15">
        <v>1.1000000000000001</v>
      </c>
      <c r="W15">
        <v>0.5</v>
      </c>
      <c r="X15">
        <v>0.3</v>
      </c>
      <c r="Y15">
        <v>2.4</v>
      </c>
      <c r="Z15">
        <v>16.8</v>
      </c>
      <c r="AA15">
        <v>1</v>
      </c>
      <c r="AB15">
        <v>0</v>
      </c>
      <c r="AC15">
        <v>0.1</v>
      </c>
    </row>
    <row r="16" spans="1:29" x14ac:dyDescent="0.3">
      <c r="A16" t="s">
        <v>361</v>
      </c>
      <c r="B16" t="s">
        <v>691</v>
      </c>
      <c r="C16">
        <v>23</v>
      </c>
      <c r="D16">
        <v>64</v>
      </c>
      <c r="E16">
        <v>13</v>
      </c>
      <c r="F16">
        <v>51</v>
      </c>
      <c r="G16">
        <v>22.8</v>
      </c>
      <c r="H16">
        <v>10.9</v>
      </c>
      <c r="I16">
        <v>3.6</v>
      </c>
      <c r="J16">
        <v>8.1</v>
      </c>
      <c r="K16">
        <v>44.8</v>
      </c>
      <c r="L16">
        <v>0.8</v>
      </c>
      <c r="M16">
        <v>2.1</v>
      </c>
      <c r="N16">
        <v>39.4</v>
      </c>
      <c r="O16">
        <v>2.8</v>
      </c>
      <c r="P16">
        <v>3.5</v>
      </c>
      <c r="Q16">
        <v>80.3</v>
      </c>
      <c r="R16">
        <v>0.5</v>
      </c>
      <c r="S16">
        <v>2.6</v>
      </c>
      <c r="T16">
        <v>3.1</v>
      </c>
      <c r="U16">
        <v>1.9</v>
      </c>
      <c r="V16">
        <v>1.8</v>
      </c>
      <c r="W16">
        <v>0.4</v>
      </c>
      <c r="X16">
        <v>0.2</v>
      </c>
      <c r="Y16">
        <v>1.8</v>
      </c>
      <c r="Z16">
        <v>17.5</v>
      </c>
      <c r="AA16">
        <v>2</v>
      </c>
      <c r="AB16">
        <v>0</v>
      </c>
      <c r="AC16">
        <v>-3.2</v>
      </c>
    </row>
    <row r="17" spans="1:29" x14ac:dyDescent="0.3">
      <c r="A17" t="s">
        <v>385</v>
      </c>
      <c r="B17" t="s">
        <v>681</v>
      </c>
      <c r="C17">
        <v>25</v>
      </c>
      <c r="D17">
        <v>12</v>
      </c>
      <c r="E17">
        <v>9</v>
      </c>
      <c r="F17">
        <v>3</v>
      </c>
      <c r="G17">
        <v>5.7</v>
      </c>
      <c r="H17">
        <v>2.2999999999999998</v>
      </c>
      <c r="I17">
        <v>0.8</v>
      </c>
      <c r="J17">
        <v>1.3</v>
      </c>
      <c r="K17">
        <v>62.5</v>
      </c>
      <c r="L17">
        <v>0</v>
      </c>
      <c r="M17">
        <v>0</v>
      </c>
      <c r="N17">
        <v>0</v>
      </c>
      <c r="O17">
        <v>0.6</v>
      </c>
      <c r="P17">
        <v>0.7</v>
      </c>
      <c r="Q17">
        <v>87.5</v>
      </c>
      <c r="R17">
        <v>0.5</v>
      </c>
      <c r="S17">
        <v>1.3</v>
      </c>
      <c r="T17">
        <v>1.8</v>
      </c>
      <c r="U17">
        <v>0.3</v>
      </c>
      <c r="V17">
        <v>0.1</v>
      </c>
      <c r="W17">
        <v>0.3</v>
      </c>
      <c r="X17">
        <v>0.3</v>
      </c>
      <c r="Y17">
        <v>0.7</v>
      </c>
      <c r="Z17">
        <v>6.1</v>
      </c>
      <c r="AA17">
        <v>0</v>
      </c>
      <c r="AB17">
        <v>0</v>
      </c>
      <c r="AC17">
        <v>1.1000000000000001</v>
      </c>
    </row>
    <row r="18" spans="1:29" x14ac:dyDescent="0.3">
      <c r="A18" t="s">
        <v>413</v>
      </c>
      <c r="B18" t="s">
        <v>692</v>
      </c>
      <c r="C18">
        <v>31</v>
      </c>
      <c r="D18">
        <v>51</v>
      </c>
      <c r="E18">
        <v>32</v>
      </c>
      <c r="F18">
        <v>19</v>
      </c>
      <c r="G18">
        <v>10.4</v>
      </c>
      <c r="H18">
        <v>3.9</v>
      </c>
      <c r="I18">
        <v>1.5</v>
      </c>
      <c r="J18">
        <v>3.1</v>
      </c>
      <c r="K18">
        <v>50.3</v>
      </c>
      <c r="L18">
        <v>0.2</v>
      </c>
      <c r="M18">
        <v>0.8</v>
      </c>
      <c r="N18">
        <v>30</v>
      </c>
      <c r="O18">
        <v>0.6</v>
      </c>
      <c r="P18">
        <v>0.8</v>
      </c>
      <c r="Q18">
        <v>75.599999999999994</v>
      </c>
      <c r="R18">
        <v>0.9</v>
      </c>
      <c r="S18">
        <v>2</v>
      </c>
      <c r="T18">
        <v>2.9</v>
      </c>
      <c r="U18">
        <v>1.2</v>
      </c>
      <c r="V18">
        <v>0.9</v>
      </c>
      <c r="W18">
        <v>0.3</v>
      </c>
      <c r="X18">
        <v>0.3</v>
      </c>
      <c r="Y18">
        <v>1.9</v>
      </c>
      <c r="Z18">
        <v>10</v>
      </c>
      <c r="AA18">
        <v>0</v>
      </c>
      <c r="AB18">
        <v>0</v>
      </c>
      <c r="AC18">
        <v>-1.4</v>
      </c>
    </row>
    <row r="19" spans="1:29" x14ac:dyDescent="0.3">
      <c r="A19" t="s">
        <v>163</v>
      </c>
      <c r="B19" t="s">
        <v>693</v>
      </c>
      <c r="C19">
        <v>25</v>
      </c>
      <c r="D19">
        <v>79</v>
      </c>
      <c r="E19">
        <v>40</v>
      </c>
      <c r="F19">
        <v>39</v>
      </c>
      <c r="G19">
        <v>33.5</v>
      </c>
      <c r="H19">
        <v>17.3</v>
      </c>
      <c r="I19">
        <v>7.1</v>
      </c>
      <c r="J19">
        <v>13.3</v>
      </c>
      <c r="K19">
        <v>53.3</v>
      </c>
      <c r="L19">
        <v>0.1</v>
      </c>
      <c r="M19">
        <v>0.5</v>
      </c>
      <c r="N19">
        <v>13.2</v>
      </c>
      <c r="O19">
        <v>3.1</v>
      </c>
      <c r="P19">
        <v>5.2</v>
      </c>
      <c r="Q19">
        <v>59</v>
      </c>
      <c r="R19">
        <v>5.4</v>
      </c>
      <c r="S19">
        <v>10.199999999999999</v>
      </c>
      <c r="T19">
        <v>15.6</v>
      </c>
      <c r="U19">
        <v>1.4</v>
      </c>
      <c r="V19">
        <v>2.2000000000000002</v>
      </c>
      <c r="W19">
        <v>1.7</v>
      </c>
      <c r="X19">
        <v>1.7</v>
      </c>
      <c r="Y19">
        <v>3.4</v>
      </c>
      <c r="Z19">
        <v>46.4</v>
      </c>
      <c r="AA19">
        <v>69</v>
      </c>
      <c r="AB19">
        <v>0</v>
      </c>
      <c r="AC19">
        <v>2.2000000000000002</v>
      </c>
    </row>
    <row r="20" spans="1:29" x14ac:dyDescent="0.3">
      <c r="A20" t="s">
        <v>191</v>
      </c>
      <c r="B20" t="s">
        <v>690</v>
      </c>
      <c r="C20">
        <v>35</v>
      </c>
      <c r="D20">
        <v>68</v>
      </c>
      <c r="E20">
        <v>47</v>
      </c>
      <c r="F20">
        <v>21</v>
      </c>
      <c r="G20">
        <v>23.2</v>
      </c>
      <c r="H20">
        <v>5.7</v>
      </c>
      <c r="I20">
        <v>2.2000000000000002</v>
      </c>
      <c r="J20">
        <v>4.4000000000000004</v>
      </c>
      <c r="K20">
        <v>50</v>
      </c>
      <c r="L20">
        <v>0.7</v>
      </c>
      <c r="M20">
        <v>2.1</v>
      </c>
      <c r="N20">
        <v>33.299999999999997</v>
      </c>
      <c r="O20">
        <v>0.6</v>
      </c>
      <c r="P20">
        <v>1</v>
      </c>
      <c r="Q20">
        <v>58.2</v>
      </c>
      <c r="R20">
        <v>0.7</v>
      </c>
      <c r="S20">
        <v>3</v>
      </c>
      <c r="T20">
        <v>3.7</v>
      </c>
      <c r="U20">
        <v>3.2</v>
      </c>
      <c r="V20">
        <v>0.8</v>
      </c>
      <c r="W20">
        <v>0.9</v>
      </c>
      <c r="X20">
        <v>0.8</v>
      </c>
      <c r="Y20">
        <v>1.4</v>
      </c>
      <c r="Z20">
        <v>19.100000000000001</v>
      </c>
      <c r="AA20">
        <v>0</v>
      </c>
      <c r="AB20">
        <v>0</v>
      </c>
      <c r="AC20">
        <v>4.5999999999999996</v>
      </c>
    </row>
    <row r="21" spans="1:29" x14ac:dyDescent="0.3">
      <c r="A21" t="s">
        <v>247</v>
      </c>
      <c r="B21" t="s">
        <v>688</v>
      </c>
      <c r="C21">
        <v>33</v>
      </c>
      <c r="D21">
        <v>4</v>
      </c>
      <c r="E21">
        <v>1</v>
      </c>
      <c r="F21">
        <v>3</v>
      </c>
      <c r="G21">
        <v>3.7</v>
      </c>
      <c r="H21">
        <v>0</v>
      </c>
      <c r="I21">
        <v>0</v>
      </c>
      <c r="J21">
        <v>1.5</v>
      </c>
      <c r="K21">
        <v>0</v>
      </c>
      <c r="L21">
        <v>0</v>
      </c>
      <c r="M21">
        <v>0.8</v>
      </c>
      <c r="N21">
        <v>0</v>
      </c>
      <c r="O21">
        <v>0</v>
      </c>
      <c r="P21">
        <v>0</v>
      </c>
      <c r="Q21">
        <v>0</v>
      </c>
      <c r="R21">
        <v>0.3</v>
      </c>
      <c r="S21">
        <v>0.3</v>
      </c>
      <c r="T21">
        <v>0.5</v>
      </c>
      <c r="U21">
        <v>0</v>
      </c>
      <c r="V21">
        <v>0.3</v>
      </c>
      <c r="W21">
        <v>0.3</v>
      </c>
      <c r="X21">
        <v>0</v>
      </c>
      <c r="Y21">
        <v>0</v>
      </c>
      <c r="Z21">
        <v>1.1000000000000001</v>
      </c>
      <c r="AA21">
        <v>0</v>
      </c>
      <c r="AB21">
        <v>0</v>
      </c>
      <c r="AC21">
        <v>1.3</v>
      </c>
    </row>
    <row r="22" spans="1:29" x14ac:dyDescent="0.3">
      <c r="A22" t="s">
        <v>184</v>
      </c>
      <c r="B22" t="s">
        <v>690</v>
      </c>
      <c r="C22">
        <v>34</v>
      </c>
      <c r="D22">
        <v>11</v>
      </c>
      <c r="E22">
        <v>8</v>
      </c>
      <c r="F22">
        <v>3</v>
      </c>
      <c r="G22">
        <v>12.2</v>
      </c>
      <c r="H22">
        <v>3.5</v>
      </c>
      <c r="I22">
        <v>1.6</v>
      </c>
      <c r="J22">
        <v>3.3</v>
      </c>
      <c r="K22">
        <v>50</v>
      </c>
      <c r="L22">
        <v>0</v>
      </c>
      <c r="M22">
        <v>0</v>
      </c>
      <c r="N22">
        <v>0</v>
      </c>
      <c r="O22">
        <v>0.3</v>
      </c>
      <c r="P22">
        <v>0.3</v>
      </c>
      <c r="Q22">
        <v>100</v>
      </c>
      <c r="R22">
        <v>1.1000000000000001</v>
      </c>
      <c r="S22">
        <v>3.9</v>
      </c>
      <c r="T22">
        <v>5</v>
      </c>
      <c r="U22">
        <v>1</v>
      </c>
      <c r="V22">
        <v>0.7</v>
      </c>
      <c r="W22">
        <v>0.3</v>
      </c>
      <c r="X22">
        <v>0.7</v>
      </c>
      <c r="Y22">
        <v>2</v>
      </c>
      <c r="Z22">
        <v>13.3</v>
      </c>
      <c r="AA22">
        <v>0</v>
      </c>
      <c r="AB22">
        <v>0</v>
      </c>
      <c r="AC22">
        <v>0.9</v>
      </c>
    </row>
    <row r="23" spans="1:29" x14ac:dyDescent="0.3">
      <c r="A23" t="s">
        <v>631</v>
      </c>
      <c r="B23" t="s">
        <v>694</v>
      </c>
      <c r="C23">
        <v>24</v>
      </c>
      <c r="D23">
        <v>17</v>
      </c>
      <c r="E23">
        <v>6</v>
      </c>
      <c r="F23">
        <v>11</v>
      </c>
      <c r="G23">
        <v>10.9</v>
      </c>
      <c r="H23">
        <v>3.2</v>
      </c>
      <c r="I23">
        <v>0.9</v>
      </c>
      <c r="J23">
        <v>3.1</v>
      </c>
      <c r="K23">
        <v>30.2</v>
      </c>
      <c r="L23">
        <v>0.3</v>
      </c>
      <c r="M23">
        <v>1.5</v>
      </c>
      <c r="N23">
        <v>20</v>
      </c>
      <c r="O23">
        <v>1</v>
      </c>
      <c r="P23">
        <v>1.1000000000000001</v>
      </c>
      <c r="Q23">
        <v>94.4</v>
      </c>
      <c r="R23">
        <v>0.4</v>
      </c>
      <c r="S23">
        <v>0.8</v>
      </c>
      <c r="T23">
        <v>1.2</v>
      </c>
      <c r="U23">
        <v>1.4</v>
      </c>
      <c r="V23">
        <v>0.7</v>
      </c>
      <c r="W23">
        <v>0.2</v>
      </c>
      <c r="X23">
        <v>0.1</v>
      </c>
      <c r="Y23">
        <v>2</v>
      </c>
      <c r="Z23">
        <v>7.1</v>
      </c>
      <c r="AA23">
        <v>0</v>
      </c>
      <c r="AB23">
        <v>0</v>
      </c>
      <c r="AC23">
        <v>-1.3</v>
      </c>
    </row>
    <row r="24" spans="1:29" x14ac:dyDescent="0.3">
      <c r="A24" t="s">
        <v>319</v>
      </c>
      <c r="B24" t="s">
        <v>658</v>
      </c>
      <c r="C24">
        <v>24</v>
      </c>
      <c r="D24">
        <v>73</v>
      </c>
      <c r="E24">
        <v>31</v>
      </c>
      <c r="F24">
        <v>42</v>
      </c>
      <c r="G24">
        <v>34.799999999999997</v>
      </c>
      <c r="H24">
        <v>18.100000000000001</v>
      </c>
      <c r="I24">
        <v>6.8</v>
      </c>
      <c r="J24">
        <v>16.600000000000001</v>
      </c>
      <c r="K24">
        <v>41.2</v>
      </c>
      <c r="L24">
        <v>1.6</v>
      </c>
      <c r="M24">
        <v>4.8</v>
      </c>
      <c r="N24">
        <v>33.9</v>
      </c>
      <c r="O24">
        <v>2.8</v>
      </c>
      <c r="P24">
        <v>4.0999999999999996</v>
      </c>
      <c r="Q24">
        <v>69.900000000000006</v>
      </c>
      <c r="R24">
        <v>1.1000000000000001</v>
      </c>
      <c r="S24">
        <v>3.7</v>
      </c>
      <c r="T24">
        <v>4.8</v>
      </c>
      <c r="U24">
        <v>2.5</v>
      </c>
      <c r="V24">
        <v>1.9</v>
      </c>
      <c r="W24">
        <v>1</v>
      </c>
      <c r="X24">
        <v>0.7</v>
      </c>
      <c r="Y24">
        <v>2.1</v>
      </c>
      <c r="Z24">
        <v>30.6</v>
      </c>
      <c r="AA24">
        <v>3</v>
      </c>
      <c r="AB24">
        <v>0</v>
      </c>
      <c r="AC24">
        <v>-0.9</v>
      </c>
    </row>
    <row r="25" spans="1:29" x14ac:dyDescent="0.3">
      <c r="A25" t="s">
        <v>434</v>
      </c>
      <c r="B25" t="s">
        <v>685</v>
      </c>
      <c r="C25">
        <v>19</v>
      </c>
      <c r="D25">
        <v>20</v>
      </c>
      <c r="E25">
        <v>17</v>
      </c>
      <c r="F25">
        <v>3</v>
      </c>
      <c r="G25">
        <v>7</v>
      </c>
      <c r="H25">
        <v>3.8</v>
      </c>
      <c r="I25">
        <v>1.4</v>
      </c>
      <c r="J25">
        <v>3.2</v>
      </c>
      <c r="K25">
        <v>44.4</v>
      </c>
      <c r="L25">
        <v>0.5</v>
      </c>
      <c r="M25">
        <v>1.5</v>
      </c>
      <c r="N25">
        <v>34.5</v>
      </c>
      <c r="O25">
        <v>0.5</v>
      </c>
      <c r="P25">
        <v>0.8</v>
      </c>
      <c r="Q25">
        <v>56.3</v>
      </c>
      <c r="R25">
        <v>0.2</v>
      </c>
      <c r="S25">
        <v>0.5</v>
      </c>
      <c r="T25">
        <v>0.7</v>
      </c>
      <c r="U25">
        <v>0.7</v>
      </c>
      <c r="V25">
        <v>0.6</v>
      </c>
      <c r="W25">
        <v>0.1</v>
      </c>
      <c r="X25">
        <v>0</v>
      </c>
      <c r="Y25">
        <v>0.5</v>
      </c>
      <c r="Z25">
        <v>5.0999999999999996</v>
      </c>
      <c r="AA25">
        <v>0</v>
      </c>
      <c r="AB25">
        <v>0</v>
      </c>
      <c r="AC25">
        <v>-2.6</v>
      </c>
    </row>
    <row r="26" spans="1:29" x14ac:dyDescent="0.3">
      <c r="A26" t="s">
        <v>230</v>
      </c>
      <c r="B26" t="s">
        <v>695</v>
      </c>
      <c r="C26">
        <v>24</v>
      </c>
      <c r="D26">
        <v>2</v>
      </c>
      <c r="E26">
        <v>0</v>
      </c>
      <c r="F26">
        <v>2</v>
      </c>
      <c r="G26">
        <v>7.4</v>
      </c>
      <c r="H26">
        <v>1.5</v>
      </c>
      <c r="I26">
        <v>0.5</v>
      </c>
      <c r="J26">
        <v>2.5</v>
      </c>
      <c r="K26">
        <v>20</v>
      </c>
      <c r="L26">
        <v>0</v>
      </c>
      <c r="M26">
        <v>0</v>
      </c>
      <c r="N26">
        <v>0</v>
      </c>
      <c r="O26">
        <v>0.5</v>
      </c>
      <c r="P26">
        <v>1</v>
      </c>
      <c r="Q26">
        <v>50</v>
      </c>
      <c r="R26">
        <v>1</v>
      </c>
      <c r="S26">
        <v>1</v>
      </c>
      <c r="T26">
        <v>2</v>
      </c>
      <c r="U26">
        <v>0</v>
      </c>
      <c r="V26">
        <v>0</v>
      </c>
      <c r="W26">
        <v>0.5</v>
      </c>
      <c r="X26">
        <v>0</v>
      </c>
      <c r="Y26">
        <v>1</v>
      </c>
      <c r="Z26">
        <v>5.4</v>
      </c>
      <c r="AA26">
        <v>0</v>
      </c>
      <c r="AB26">
        <v>0</v>
      </c>
      <c r="AC26">
        <v>1.5</v>
      </c>
    </row>
    <row r="27" spans="1:29" x14ac:dyDescent="0.3">
      <c r="A27" t="s">
        <v>112</v>
      </c>
      <c r="B27" t="s">
        <v>696</v>
      </c>
      <c r="C27">
        <v>22</v>
      </c>
      <c r="D27">
        <v>59</v>
      </c>
      <c r="E27">
        <v>13</v>
      </c>
      <c r="F27">
        <v>46</v>
      </c>
      <c r="G27">
        <v>18.3</v>
      </c>
      <c r="H27">
        <v>7.8</v>
      </c>
      <c r="I27">
        <v>3.1</v>
      </c>
      <c r="J27">
        <v>5.6</v>
      </c>
      <c r="K27">
        <v>55.3</v>
      </c>
      <c r="L27">
        <v>0</v>
      </c>
      <c r="M27">
        <v>0</v>
      </c>
      <c r="N27">
        <v>0</v>
      </c>
      <c r="O27">
        <v>1.6</v>
      </c>
      <c r="P27">
        <v>2.2000000000000002</v>
      </c>
      <c r="Q27">
        <v>70.5</v>
      </c>
      <c r="R27">
        <v>1.8</v>
      </c>
      <c r="S27">
        <v>3.6</v>
      </c>
      <c r="T27">
        <v>5.4</v>
      </c>
      <c r="U27">
        <v>0.9</v>
      </c>
      <c r="V27">
        <v>1</v>
      </c>
      <c r="W27">
        <v>0.2</v>
      </c>
      <c r="X27">
        <v>0.4</v>
      </c>
      <c r="Y27">
        <v>1.9</v>
      </c>
      <c r="Z27">
        <v>16.399999999999999</v>
      </c>
      <c r="AA27">
        <v>4</v>
      </c>
      <c r="AB27">
        <v>0</v>
      </c>
      <c r="AC27">
        <v>-1.4</v>
      </c>
    </row>
    <row r="28" spans="1:29" x14ac:dyDescent="0.3">
      <c r="A28" t="s">
        <v>339</v>
      </c>
      <c r="B28" t="s">
        <v>694</v>
      </c>
      <c r="C28">
        <v>26</v>
      </c>
      <c r="D28">
        <v>56</v>
      </c>
      <c r="E28">
        <v>25</v>
      </c>
      <c r="F28">
        <v>31</v>
      </c>
      <c r="G28">
        <v>33</v>
      </c>
      <c r="H28">
        <v>25.9</v>
      </c>
      <c r="I28">
        <v>9.5</v>
      </c>
      <c r="J28">
        <v>18.3</v>
      </c>
      <c r="K28">
        <v>51.7</v>
      </c>
      <c r="L28">
        <v>0.9</v>
      </c>
      <c r="M28">
        <v>2.6</v>
      </c>
      <c r="N28">
        <v>33.1</v>
      </c>
      <c r="O28">
        <v>6.1</v>
      </c>
      <c r="P28">
        <v>7.7</v>
      </c>
      <c r="Q28">
        <v>79.400000000000006</v>
      </c>
      <c r="R28">
        <v>3.1</v>
      </c>
      <c r="S28">
        <v>8.9</v>
      </c>
      <c r="T28">
        <v>12</v>
      </c>
      <c r="U28">
        <v>3.9</v>
      </c>
      <c r="V28">
        <v>2</v>
      </c>
      <c r="W28">
        <v>1.6</v>
      </c>
      <c r="X28">
        <v>2.4</v>
      </c>
      <c r="Y28">
        <v>2.4</v>
      </c>
      <c r="Z28">
        <v>56.1</v>
      </c>
      <c r="AA28">
        <v>37</v>
      </c>
      <c r="AB28">
        <v>0</v>
      </c>
      <c r="AC28">
        <v>2.4</v>
      </c>
    </row>
    <row r="29" spans="1:29" x14ac:dyDescent="0.3">
      <c r="A29" t="s">
        <v>325</v>
      </c>
      <c r="B29" t="s">
        <v>658</v>
      </c>
      <c r="C29">
        <v>33</v>
      </c>
      <c r="D29">
        <v>65</v>
      </c>
      <c r="E29">
        <v>27</v>
      </c>
      <c r="F29">
        <v>38</v>
      </c>
      <c r="G29">
        <v>16.600000000000001</v>
      </c>
      <c r="H29">
        <v>5</v>
      </c>
      <c r="I29">
        <v>1.5</v>
      </c>
      <c r="J29">
        <v>4</v>
      </c>
      <c r="K29">
        <v>38.200000000000003</v>
      </c>
      <c r="L29">
        <v>1.2</v>
      </c>
      <c r="M29">
        <v>3.3</v>
      </c>
      <c r="N29">
        <v>37.700000000000003</v>
      </c>
      <c r="O29">
        <v>0.7</v>
      </c>
      <c r="P29">
        <v>0.9</v>
      </c>
      <c r="Q29">
        <v>78.3</v>
      </c>
      <c r="R29">
        <v>0.2</v>
      </c>
      <c r="S29">
        <v>2.5</v>
      </c>
      <c r="T29">
        <v>2.7</v>
      </c>
      <c r="U29">
        <v>0.7</v>
      </c>
      <c r="V29">
        <v>0.6</v>
      </c>
      <c r="W29">
        <v>0.3</v>
      </c>
      <c r="X29">
        <v>0.3</v>
      </c>
      <c r="Y29">
        <v>1.4</v>
      </c>
      <c r="Z29">
        <v>10.5</v>
      </c>
      <c r="AA29">
        <v>0</v>
      </c>
      <c r="AB29">
        <v>0</v>
      </c>
      <c r="AC29">
        <v>-1</v>
      </c>
    </row>
    <row r="30" spans="1:29" x14ac:dyDescent="0.3">
      <c r="A30" t="s">
        <v>93</v>
      </c>
      <c r="B30" t="s">
        <v>697</v>
      </c>
      <c r="C30">
        <v>22</v>
      </c>
      <c r="D30">
        <v>57</v>
      </c>
      <c r="E30">
        <v>14</v>
      </c>
      <c r="F30">
        <v>43</v>
      </c>
      <c r="G30">
        <v>14.5</v>
      </c>
      <c r="H30">
        <v>7.3</v>
      </c>
      <c r="I30">
        <v>2.9</v>
      </c>
      <c r="J30">
        <v>6.9</v>
      </c>
      <c r="K30">
        <v>41.9</v>
      </c>
      <c r="L30">
        <v>0.6</v>
      </c>
      <c r="M30">
        <v>1.6</v>
      </c>
      <c r="N30">
        <v>39.6</v>
      </c>
      <c r="O30">
        <v>0.9</v>
      </c>
      <c r="P30">
        <v>1.3</v>
      </c>
      <c r="Q30">
        <v>65.8</v>
      </c>
      <c r="R30">
        <v>0.1</v>
      </c>
      <c r="S30">
        <v>1.7</v>
      </c>
      <c r="T30">
        <v>1.9</v>
      </c>
      <c r="U30">
        <v>0.7</v>
      </c>
      <c r="V30">
        <v>0.6</v>
      </c>
      <c r="W30">
        <v>0.2</v>
      </c>
      <c r="X30">
        <v>0.2</v>
      </c>
      <c r="Y30">
        <v>0.7</v>
      </c>
      <c r="Z30">
        <v>11.2</v>
      </c>
      <c r="AA30">
        <v>0</v>
      </c>
      <c r="AB30">
        <v>0</v>
      </c>
      <c r="AC30">
        <v>-2.6</v>
      </c>
    </row>
    <row r="31" spans="1:29" x14ac:dyDescent="0.3">
      <c r="A31" t="s">
        <v>42</v>
      </c>
      <c r="B31" t="s">
        <v>684</v>
      </c>
      <c r="C31">
        <v>32</v>
      </c>
      <c r="D31">
        <v>51</v>
      </c>
      <c r="E31">
        <v>32</v>
      </c>
      <c r="F31">
        <v>19</v>
      </c>
      <c r="G31">
        <v>16.100000000000001</v>
      </c>
      <c r="H31">
        <v>5.6</v>
      </c>
      <c r="I31">
        <v>2.1</v>
      </c>
      <c r="J31">
        <v>4.4000000000000004</v>
      </c>
      <c r="K31">
        <v>47.1</v>
      </c>
      <c r="L31">
        <v>0.4</v>
      </c>
      <c r="M31">
        <v>1.2</v>
      </c>
      <c r="N31">
        <v>34.4</v>
      </c>
      <c r="O31">
        <v>1</v>
      </c>
      <c r="P31">
        <v>1.2</v>
      </c>
      <c r="Q31">
        <v>85.5</v>
      </c>
      <c r="R31">
        <v>1.7</v>
      </c>
      <c r="S31">
        <v>3</v>
      </c>
      <c r="T31">
        <v>4.7</v>
      </c>
      <c r="U31">
        <v>1.1000000000000001</v>
      </c>
      <c r="V31">
        <v>0.8</v>
      </c>
      <c r="W31">
        <v>0.2</v>
      </c>
      <c r="X31">
        <v>0.7</v>
      </c>
      <c r="Y31">
        <v>2.5</v>
      </c>
      <c r="Z31">
        <v>14.8</v>
      </c>
      <c r="AA31">
        <v>3</v>
      </c>
      <c r="AB31">
        <v>0</v>
      </c>
      <c r="AC31">
        <v>2.5</v>
      </c>
    </row>
    <row r="32" spans="1:29" x14ac:dyDescent="0.3">
      <c r="A32" t="s">
        <v>209</v>
      </c>
      <c r="B32" t="s">
        <v>698</v>
      </c>
      <c r="C32">
        <v>26</v>
      </c>
      <c r="D32">
        <v>76</v>
      </c>
      <c r="E32">
        <v>45</v>
      </c>
      <c r="F32">
        <v>31</v>
      </c>
      <c r="G32">
        <v>26.7</v>
      </c>
      <c r="H32">
        <v>8.1</v>
      </c>
      <c r="I32">
        <v>3.1</v>
      </c>
      <c r="J32">
        <v>7.5</v>
      </c>
      <c r="K32">
        <v>40.6</v>
      </c>
      <c r="L32">
        <v>1.4</v>
      </c>
      <c r="M32">
        <v>4.3</v>
      </c>
      <c r="N32">
        <v>31.8</v>
      </c>
      <c r="O32">
        <v>0.7</v>
      </c>
      <c r="P32">
        <v>1.3</v>
      </c>
      <c r="Q32">
        <v>52.6</v>
      </c>
      <c r="R32">
        <v>0.3</v>
      </c>
      <c r="S32">
        <v>1.8</v>
      </c>
      <c r="T32">
        <v>2.1</v>
      </c>
      <c r="U32">
        <v>2.2000000000000002</v>
      </c>
      <c r="V32">
        <v>0.9</v>
      </c>
      <c r="W32">
        <v>0.6</v>
      </c>
      <c r="X32">
        <v>0.3</v>
      </c>
      <c r="Y32">
        <v>2.7</v>
      </c>
      <c r="Z32">
        <v>15.9</v>
      </c>
      <c r="AA32">
        <v>0</v>
      </c>
      <c r="AB32">
        <v>0</v>
      </c>
      <c r="AC32">
        <v>1.4</v>
      </c>
    </row>
    <row r="33" spans="1:29" x14ac:dyDescent="0.3">
      <c r="A33" t="s">
        <v>267</v>
      </c>
      <c r="B33" t="s">
        <v>699</v>
      </c>
      <c r="C33">
        <v>28</v>
      </c>
      <c r="D33">
        <v>63</v>
      </c>
      <c r="E33">
        <v>31</v>
      </c>
      <c r="F33">
        <v>32</v>
      </c>
      <c r="G33">
        <v>30.2</v>
      </c>
      <c r="H33">
        <v>9.9</v>
      </c>
      <c r="I33">
        <v>3.9</v>
      </c>
      <c r="J33">
        <v>9.6999999999999993</v>
      </c>
      <c r="K33">
        <v>40.799999999999997</v>
      </c>
      <c r="L33">
        <v>1.4</v>
      </c>
      <c r="M33">
        <v>3.9</v>
      </c>
      <c r="N33">
        <v>35.1</v>
      </c>
      <c r="O33">
        <v>0.7</v>
      </c>
      <c r="P33">
        <v>0.8</v>
      </c>
      <c r="Q33">
        <v>86</v>
      </c>
      <c r="R33">
        <v>0.7</v>
      </c>
      <c r="S33">
        <v>2.1</v>
      </c>
      <c r="T33">
        <v>2.8</v>
      </c>
      <c r="U33">
        <v>2.4</v>
      </c>
      <c r="V33">
        <v>1.4</v>
      </c>
      <c r="W33">
        <v>0.7</v>
      </c>
      <c r="X33">
        <v>0.3</v>
      </c>
      <c r="Y33">
        <v>2.7</v>
      </c>
      <c r="Z33">
        <v>18.2</v>
      </c>
      <c r="AA33">
        <v>0</v>
      </c>
      <c r="AB33">
        <v>0</v>
      </c>
      <c r="AC33">
        <v>-1.3</v>
      </c>
    </row>
    <row r="34" spans="1:29" x14ac:dyDescent="0.3">
      <c r="A34" t="s">
        <v>700</v>
      </c>
      <c r="B34" t="s">
        <v>687</v>
      </c>
      <c r="C34">
        <v>23</v>
      </c>
      <c r="D34">
        <v>7</v>
      </c>
      <c r="E34">
        <v>2</v>
      </c>
      <c r="F34">
        <v>5</v>
      </c>
      <c r="G34">
        <v>7.1</v>
      </c>
      <c r="H34">
        <v>3.3</v>
      </c>
      <c r="I34">
        <v>1.3</v>
      </c>
      <c r="J34">
        <v>2.6</v>
      </c>
      <c r="K34">
        <v>50</v>
      </c>
      <c r="L34">
        <v>0.4</v>
      </c>
      <c r="M34">
        <v>1</v>
      </c>
      <c r="N34">
        <v>42.9</v>
      </c>
      <c r="O34">
        <v>0.3</v>
      </c>
      <c r="P34">
        <v>0.3</v>
      </c>
      <c r="Q34">
        <v>100</v>
      </c>
      <c r="R34">
        <v>0.3</v>
      </c>
      <c r="S34">
        <v>0.9</v>
      </c>
      <c r="T34">
        <v>1.1000000000000001</v>
      </c>
      <c r="U34">
        <v>0</v>
      </c>
      <c r="V34">
        <v>0.3</v>
      </c>
      <c r="W34">
        <v>0.3</v>
      </c>
      <c r="X34">
        <v>0</v>
      </c>
      <c r="Y34">
        <v>0.6</v>
      </c>
      <c r="Z34">
        <v>5.2</v>
      </c>
      <c r="AA34">
        <v>0</v>
      </c>
      <c r="AB34">
        <v>0</v>
      </c>
      <c r="AC34">
        <v>-2.2999999999999998</v>
      </c>
    </row>
    <row r="35" spans="1:29" x14ac:dyDescent="0.3">
      <c r="A35" t="s">
        <v>296</v>
      </c>
      <c r="B35" t="s">
        <v>701</v>
      </c>
      <c r="C35">
        <v>21</v>
      </c>
      <c r="D35">
        <v>82</v>
      </c>
      <c r="E35">
        <v>39</v>
      </c>
      <c r="F35">
        <v>43</v>
      </c>
      <c r="G35">
        <v>23.3</v>
      </c>
      <c r="H35">
        <v>8.9</v>
      </c>
      <c r="I35">
        <v>3.4</v>
      </c>
      <c r="J35">
        <v>5.9</v>
      </c>
      <c r="K35">
        <v>57.6</v>
      </c>
      <c r="L35">
        <v>0</v>
      </c>
      <c r="M35">
        <v>0.2</v>
      </c>
      <c r="N35">
        <v>20</v>
      </c>
      <c r="O35">
        <v>2</v>
      </c>
      <c r="P35">
        <v>2.8</v>
      </c>
      <c r="Q35">
        <v>73.5</v>
      </c>
      <c r="R35">
        <v>2</v>
      </c>
      <c r="S35">
        <v>5.3</v>
      </c>
      <c r="T35">
        <v>7.3</v>
      </c>
      <c r="U35">
        <v>2.2000000000000002</v>
      </c>
      <c r="V35">
        <v>1.5</v>
      </c>
      <c r="W35">
        <v>0.9</v>
      </c>
      <c r="X35">
        <v>0.8</v>
      </c>
      <c r="Y35">
        <v>2.5</v>
      </c>
      <c r="Z35">
        <v>24.5</v>
      </c>
      <c r="AA35">
        <v>11</v>
      </c>
      <c r="AB35">
        <v>0</v>
      </c>
      <c r="AC35">
        <v>0.3</v>
      </c>
    </row>
    <row r="36" spans="1:29" x14ac:dyDescent="0.3">
      <c r="A36" t="s">
        <v>567</v>
      </c>
      <c r="B36" t="s">
        <v>687</v>
      </c>
      <c r="C36">
        <v>26</v>
      </c>
      <c r="D36">
        <v>19</v>
      </c>
      <c r="E36">
        <v>7</v>
      </c>
      <c r="F36">
        <v>12</v>
      </c>
      <c r="G36">
        <v>8.3000000000000007</v>
      </c>
      <c r="H36">
        <v>3.9</v>
      </c>
      <c r="I36">
        <v>1.3</v>
      </c>
      <c r="J36">
        <v>3.4</v>
      </c>
      <c r="K36">
        <v>39.1</v>
      </c>
      <c r="L36">
        <v>0.9</v>
      </c>
      <c r="M36">
        <v>2.2000000000000002</v>
      </c>
      <c r="N36">
        <v>41.5</v>
      </c>
      <c r="O36">
        <v>0.4</v>
      </c>
      <c r="P36">
        <v>0.6</v>
      </c>
      <c r="Q36">
        <v>66.7</v>
      </c>
      <c r="R36">
        <v>0.2</v>
      </c>
      <c r="S36">
        <v>0.7</v>
      </c>
      <c r="T36">
        <v>0.9</v>
      </c>
      <c r="U36">
        <v>0.2</v>
      </c>
      <c r="V36">
        <v>0.3</v>
      </c>
      <c r="W36">
        <v>0.3</v>
      </c>
      <c r="X36">
        <v>0.2</v>
      </c>
      <c r="Y36">
        <v>1.2</v>
      </c>
      <c r="Z36">
        <v>6.5</v>
      </c>
      <c r="AA36">
        <v>0</v>
      </c>
      <c r="AB36">
        <v>0</v>
      </c>
      <c r="AC36">
        <v>-0.9</v>
      </c>
    </row>
    <row r="37" spans="1:29" x14ac:dyDescent="0.3">
      <c r="A37" t="s">
        <v>404</v>
      </c>
      <c r="B37" t="s">
        <v>692</v>
      </c>
      <c r="C37">
        <v>22</v>
      </c>
      <c r="D37">
        <v>79</v>
      </c>
      <c r="E37">
        <v>50</v>
      </c>
      <c r="F37">
        <v>29</v>
      </c>
      <c r="G37">
        <v>34.200000000000003</v>
      </c>
      <c r="H37">
        <v>16.899999999999999</v>
      </c>
      <c r="I37">
        <v>6.8</v>
      </c>
      <c r="J37">
        <v>12.2</v>
      </c>
      <c r="K37">
        <v>56.3</v>
      </c>
      <c r="L37">
        <v>0</v>
      </c>
      <c r="M37">
        <v>0.1</v>
      </c>
      <c r="N37">
        <v>0</v>
      </c>
      <c r="O37">
        <v>3.3</v>
      </c>
      <c r="P37">
        <v>5.4</v>
      </c>
      <c r="Q37">
        <v>60</v>
      </c>
      <c r="R37">
        <v>2.2000000000000002</v>
      </c>
      <c r="S37">
        <v>6.6</v>
      </c>
      <c r="T37">
        <v>8.8000000000000007</v>
      </c>
      <c r="U37">
        <v>7.7</v>
      </c>
      <c r="V37">
        <v>3.5</v>
      </c>
      <c r="W37">
        <v>1.4</v>
      </c>
      <c r="X37">
        <v>0.8</v>
      </c>
      <c r="Y37">
        <v>2.6</v>
      </c>
      <c r="Z37">
        <v>42.2</v>
      </c>
      <c r="AA37">
        <v>42</v>
      </c>
      <c r="AB37">
        <v>10</v>
      </c>
      <c r="AC37">
        <v>1.5</v>
      </c>
    </row>
    <row r="38" spans="1:29" x14ac:dyDescent="0.3">
      <c r="A38" t="s">
        <v>702</v>
      </c>
      <c r="B38" t="s">
        <v>691</v>
      </c>
      <c r="C38">
        <v>24</v>
      </c>
      <c r="D38">
        <v>4</v>
      </c>
      <c r="E38">
        <v>1</v>
      </c>
      <c r="F38">
        <v>3</v>
      </c>
      <c r="G38">
        <v>15.9</v>
      </c>
      <c r="H38">
        <v>6.5</v>
      </c>
      <c r="I38">
        <v>2.8</v>
      </c>
      <c r="J38">
        <v>6.8</v>
      </c>
      <c r="K38">
        <v>40.700000000000003</v>
      </c>
      <c r="L38">
        <v>0</v>
      </c>
      <c r="M38">
        <v>2</v>
      </c>
      <c r="N38">
        <v>0</v>
      </c>
      <c r="O38">
        <v>1</v>
      </c>
      <c r="P38">
        <v>1</v>
      </c>
      <c r="Q38">
        <v>100</v>
      </c>
      <c r="R38">
        <v>0</v>
      </c>
      <c r="S38">
        <v>0.8</v>
      </c>
      <c r="T38">
        <v>0.8</v>
      </c>
      <c r="U38">
        <v>1.8</v>
      </c>
      <c r="V38">
        <v>0.5</v>
      </c>
      <c r="W38">
        <v>0.3</v>
      </c>
      <c r="X38">
        <v>0.3</v>
      </c>
      <c r="Y38">
        <v>0.8</v>
      </c>
      <c r="Z38">
        <v>11</v>
      </c>
      <c r="AA38">
        <v>0</v>
      </c>
      <c r="AB38">
        <v>0</v>
      </c>
      <c r="AC38">
        <v>-4</v>
      </c>
    </row>
    <row r="39" spans="1:29" x14ac:dyDescent="0.3">
      <c r="A39" t="s">
        <v>77</v>
      </c>
      <c r="B39" t="s">
        <v>703</v>
      </c>
      <c r="C39">
        <v>26</v>
      </c>
      <c r="D39">
        <v>54</v>
      </c>
      <c r="E39">
        <v>24</v>
      </c>
      <c r="F39">
        <v>30</v>
      </c>
      <c r="G39">
        <v>14.5</v>
      </c>
      <c r="H39">
        <v>4.4000000000000004</v>
      </c>
      <c r="I39">
        <v>1.6</v>
      </c>
      <c r="J39">
        <v>2.9</v>
      </c>
      <c r="K39">
        <v>57.1</v>
      </c>
      <c r="L39">
        <v>0</v>
      </c>
      <c r="M39">
        <v>0</v>
      </c>
      <c r="N39">
        <v>0</v>
      </c>
      <c r="O39">
        <v>1.1000000000000001</v>
      </c>
      <c r="P39">
        <v>1.7</v>
      </c>
      <c r="Q39">
        <v>63.7</v>
      </c>
      <c r="R39">
        <v>1.5</v>
      </c>
      <c r="S39">
        <v>3.1</v>
      </c>
      <c r="T39">
        <v>4.5999999999999996</v>
      </c>
      <c r="U39">
        <v>0.6</v>
      </c>
      <c r="V39">
        <v>0.6</v>
      </c>
      <c r="W39">
        <v>0.2</v>
      </c>
      <c r="X39">
        <v>0.8</v>
      </c>
      <c r="Y39">
        <v>1.9</v>
      </c>
      <c r="Z39">
        <v>13</v>
      </c>
      <c r="AA39">
        <v>3</v>
      </c>
      <c r="AB39">
        <v>0</v>
      </c>
      <c r="AC39">
        <v>-2.5</v>
      </c>
    </row>
    <row r="40" spans="1:29" x14ac:dyDescent="0.3">
      <c r="A40" t="s">
        <v>161</v>
      </c>
      <c r="B40" t="s">
        <v>693</v>
      </c>
      <c r="C40">
        <v>30</v>
      </c>
      <c r="D40">
        <v>75</v>
      </c>
      <c r="E40">
        <v>39</v>
      </c>
      <c r="F40">
        <v>36</v>
      </c>
      <c r="G40">
        <v>35</v>
      </c>
      <c r="H40">
        <v>24.5</v>
      </c>
      <c r="I40">
        <v>8.3000000000000007</v>
      </c>
      <c r="J40">
        <v>17.899999999999999</v>
      </c>
      <c r="K40">
        <v>46.2</v>
      </c>
      <c r="L40">
        <v>2.5</v>
      </c>
      <c r="M40">
        <v>7</v>
      </c>
      <c r="N40">
        <v>36.200000000000003</v>
      </c>
      <c r="O40">
        <v>5.5</v>
      </c>
      <c r="P40">
        <v>7.3</v>
      </c>
      <c r="Q40">
        <v>75.3</v>
      </c>
      <c r="R40">
        <v>1.3</v>
      </c>
      <c r="S40">
        <v>6.2</v>
      </c>
      <c r="T40">
        <v>7.5</v>
      </c>
      <c r="U40">
        <v>5.4</v>
      </c>
      <c r="V40">
        <v>3.4</v>
      </c>
      <c r="W40">
        <v>0.7</v>
      </c>
      <c r="X40">
        <v>0.4</v>
      </c>
      <c r="Y40">
        <v>2.7</v>
      </c>
      <c r="Z40">
        <v>41.5</v>
      </c>
      <c r="AA40">
        <v>21</v>
      </c>
      <c r="AB40">
        <v>2</v>
      </c>
      <c r="AC40">
        <v>0.5</v>
      </c>
    </row>
    <row r="41" spans="1:29" x14ac:dyDescent="0.3">
      <c r="A41" t="s">
        <v>414</v>
      </c>
      <c r="B41" t="s">
        <v>692</v>
      </c>
      <c r="C41">
        <v>30</v>
      </c>
      <c r="D41">
        <v>58</v>
      </c>
      <c r="E41">
        <v>31</v>
      </c>
      <c r="F41">
        <v>27</v>
      </c>
      <c r="G41">
        <v>11.7</v>
      </c>
      <c r="H41">
        <v>7.3</v>
      </c>
      <c r="I41">
        <v>2.8</v>
      </c>
      <c r="J41">
        <v>4.5</v>
      </c>
      <c r="K41">
        <v>61.5</v>
      </c>
      <c r="L41">
        <v>0.1</v>
      </c>
      <c r="M41">
        <v>0.2</v>
      </c>
      <c r="N41">
        <v>40</v>
      </c>
      <c r="O41">
        <v>1.7</v>
      </c>
      <c r="P41">
        <v>2.2999999999999998</v>
      </c>
      <c r="Q41">
        <v>74.8</v>
      </c>
      <c r="R41">
        <v>1.5</v>
      </c>
      <c r="S41">
        <v>3.1</v>
      </c>
      <c r="T41">
        <v>4.5999999999999996</v>
      </c>
      <c r="U41">
        <v>0.9</v>
      </c>
      <c r="V41">
        <v>1</v>
      </c>
      <c r="W41">
        <v>0.3</v>
      </c>
      <c r="X41">
        <v>0.5</v>
      </c>
      <c r="Y41">
        <v>1.6</v>
      </c>
      <c r="Z41">
        <v>15.4</v>
      </c>
      <c r="AA41">
        <v>6</v>
      </c>
      <c r="AB41">
        <v>0</v>
      </c>
      <c r="AC41">
        <v>0.1</v>
      </c>
    </row>
    <row r="42" spans="1:29" x14ac:dyDescent="0.3">
      <c r="A42" t="s">
        <v>521</v>
      </c>
      <c r="B42" t="s">
        <v>704</v>
      </c>
      <c r="C42">
        <v>24</v>
      </c>
      <c r="D42">
        <v>50</v>
      </c>
      <c r="E42">
        <v>14</v>
      </c>
      <c r="F42">
        <v>36</v>
      </c>
      <c r="G42">
        <v>26</v>
      </c>
      <c r="H42">
        <v>14.2</v>
      </c>
      <c r="I42">
        <v>5.6</v>
      </c>
      <c r="J42">
        <v>12.6</v>
      </c>
      <c r="K42">
        <v>44.4</v>
      </c>
      <c r="L42">
        <v>1.5</v>
      </c>
      <c r="M42">
        <v>3.8</v>
      </c>
      <c r="N42">
        <v>39.299999999999997</v>
      </c>
      <c r="O42">
        <v>1.5</v>
      </c>
      <c r="P42">
        <v>1.9</v>
      </c>
      <c r="Q42">
        <v>79.400000000000006</v>
      </c>
      <c r="R42">
        <v>2.2000000000000002</v>
      </c>
      <c r="S42">
        <v>5.9</v>
      </c>
      <c r="T42">
        <v>8.1</v>
      </c>
      <c r="U42">
        <v>1.4</v>
      </c>
      <c r="V42">
        <v>1.5</v>
      </c>
      <c r="W42">
        <v>0.7</v>
      </c>
      <c r="X42">
        <v>0.4</v>
      </c>
      <c r="Y42">
        <v>2.9</v>
      </c>
      <c r="Z42">
        <v>27.9</v>
      </c>
      <c r="AA42">
        <v>14</v>
      </c>
      <c r="AB42">
        <v>0</v>
      </c>
      <c r="AC42">
        <v>-2.2000000000000002</v>
      </c>
    </row>
    <row r="43" spans="1:29" x14ac:dyDescent="0.3">
      <c r="A43" t="s">
        <v>463</v>
      </c>
      <c r="B43" t="s">
        <v>687</v>
      </c>
      <c r="C43">
        <v>26</v>
      </c>
      <c r="D43">
        <v>70</v>
      </c>
      <c r="E43">
        <v>32</v>
      </c>
      <c r="F43">
        <v>38</v>
      </c>
      <c r="G43">
        <v>27.8</v>
      </c>
      <c r="H43">
        <v>14.1</v>
      </c>
      <c r="I43">
        <v>5.2</v>
      </c>
      <c r="J43">
        <v>12.3</v>
      </c>
      <c r="K43">
        <v>41.8</v>
      </c>
      <c r="L43">
        <v>1.9</v>
      </c>
      <c r="M43">
        <v>5.3</v>
      </c>
      <c r="N43">
        <v>36</v>
      </c>
      <c r="O43">
        <v>1.9</v>
      </c>
      <c r="P43">
        <v>2.2999999999999998</v>
      </c>
      <c r="Q43">
        <v>82.7</v>
      </c>
      <c r="R43">
        <v>0.6</v>
      </c>
      <c r="S43">
        <v>2.9</v>
      </c>
      <c r="T43">
        <v>3.5</v>
      </c>
      <c r="U43">
        <v>3.8</v>
      </c>
      <c r="V43">
        <v>1.7</v>
      </c>
      <c r="W43">
        <v>1</v>
      </c>
      <c r="X43">
        <v>0.2</v>
      </c>
      <c r="Y43">
        <v>2</v>
      </c>
      <c r="Z43">
        <v>26.1</v>
      </c>
      <c r="AA43">
        <v>1</v>
      </c>
      <c r="AB43">
        <v>0</v>
      </c>
      <c r="AC43">
        <v>-0.6</v>
      </c>
    </row>
    <row r="44" spans="1:29" x14ac:dyDescent="0.3">
      <c r="A44" t="s">
        <v>217</v>
      </c>
      <c r="B44" t="s">
        <v>682</v>
      </c>
      <c r="C44">
        <v>30</v>
      </c>
      <c r="D44">
        <v>81</v>
      </c>
      <c r="E44">
        <v>47</v>
      </c>
      <c r="F44">
        <v>34</v>
      </c>
      <c r="G44">
        <v>31.8</v>
      </c>
      <c r="H44">
        <v>18</v>
      </c>
      <c r="I44">
        <v>6.4</v>
      </c>
      <c r="J44">
        <v>13</v>
      </c>
      <c r="K44">
        <v>49.7</v>
      </c>
      <c r="L44">
        <v>2</v>
      </c>
      <c r="M44">
        <v>4.8</v>
      </c>
      <c r="N44">
        <v>42.5</v>
      </c>
      <c r="O44">
        <v>3</v>
      </c>
      <c r="P44">
        <v>3.8</v>
      </c>
      <c r="Q44">
        <v>80.7</v>
      </c>
      <c r="R44">
        <v>0.4</v>
      </c>
      <c r="S44">
        <v>3.7</v>
      </c>
      <c r="T44">
        <v>4.0999999999999996</v>
      </c>
      <c r="U44">
        <v>2</v>
      </c>
      <c r="V44">
        <v>1.7</v>
      </c>
      <c r="W44">
        <v>0.9</v>
      </c>
      <c r="X44">
        <v>0</v>
      </c>
      <c r="Y44">
        <v>1.7</v>
      </c>
      <c r="Z44">
        <v>26.8</v>
      </c>
      <c r="AA44">
        <v>0</v>
      </c>
      <c r="AB44">
        <v>0</v>
      </c>
      <c r="AC44">
        <v>2.2000000000000002</v>
      </c>
    </row>
    <row r="45" spans="1:29" x14ac:dyDescent="0.3">
      <c r="A45" t="s">
        <v>297</v>
      </c>
      <c r="B45" t="s">
        <v>705</v>
      </c>
      <c r="C45">
        <v>23</v>
      </c>
      <c r="D45">
        <v>8</v>
      </c>
      <c r="E45">
        <v>6</v>
      </c>
      <c r="F45">
        <v>2</v>
      </c>
      <c r="G45">
        <v>12.3</v>
      </c>
      <c r="H45">
        <v>4.9000000000000004</v>
      </c>
      <c r="I45">
        <v>1.6</v>
      </c>
      <c r="J45">
        <v>4.9000000000000004</v>
      </c>
      <c r="K45">
        <v>33.299999999999997</v>
      </c>
      <c r="L45">
        <v>0.6</v>
      </c>
      <c r="M45">
        <v>2.6</v>
      </c>
      <c r="N45">
        <v>23.8</v>
      </c>
      <c r="O45">
        <v>1</v>
      </c>
      <c r="P45">
        <v>1.1000000000000001</v>
      </c>
      <c r="Q45">
        <v>88.9</v>
      </c>
      <c r="R45">
        <v>1</v>
      </c>
      <c r="S45">
        <v>2.8</v>
      </c>
      <c r="T45">
        <v>3.8</v>
      </c>
      <c r="U45">
        <v>0.4</v>
      </c>
      <c r="V45">
        <v>0.4</v>
      </c>
      <c r="W45">
        <v>0.6</v>
      </c>
      <c r="X45">
        <v>0.1</v>
      </c>
      <c r="Y45">
        <v>0.4</v>
      </c>
      <c r="Z45">
        <v>11.8</v>
      </c>
      <c r="AA45">
        <v>2</v>
      </c>
      <c r="AB45">
        <v>0</v>
      </c>
      <c r="AC45">
        <v>-2.8</v>
      </c>
    </row>
    <row r="46" spans="1:29" x14ac:dyDescent="0.3">
      <c r="A46" t="s">
        <v>39</v>
      </c>
      <c r="B46" t="s">
        <v>684</v>
      </c>
      <c r="C46">
        <v>29</v>
      </c>
      <c r="D46">
        <v>36</v>
      </c>
      <c r="E46">
        <v>27</v>
      </c>
      <c r="F46">
        <v>9</v>
      </c>
      <c r="G46">
        <v>9.5</v>
      </c>
      <c r="H46">
        <v>3.9</v>
      </c>
      <c r="I46">
        <v>1.4</v>
      </c>
      <c r="J46">
        <v>2.9</v>
      </c>
      <c r="K46">
        <v>47.6</v>
      </c>
      <c r="L46">
        <v>0.4</v>
      </c>
      <c r="M46">
        <v>1.1000000000000001</v>
      </c>
      <c r="N46">
        <v>41</v>
      </c>
      <c r="O46">
        <v>0.7</v>
      </c>
      <c r="P46">
        <v>0.8</v>
      </c>
      <c r="Q46">
        <v>85.7</v>
      </c>
      <c r="R46">
        <v>0.1</v>
      </c>
      <c r="S46">
        <v>1.1000000000000001</v>
      </c>
      <c r="T46">
        <v>1.1000000000000001</v>
      </c>
      <c r="U46">
        <v>1.6</v>
      </c>
      <c r="V46">
        <v>0.5</v>
      </c>
      <c r="W46">
        <v>0.3</v>
      </c>
      <c r="X46">
        <v>0.1</v>
      </c>
      <c r="Y46">
        <v>0.9</v>
      </c>
      <c r="Z46">
        <v>8.1999999999999993</v>
      </c>
      <c r="AA46">
        <v>0</v>
      </c>
      <c r="AB46">
        <v>0</v>
      </c>
      <c r="AC46">
        <v>2</v>
      </c>
    </row>
    <row r="47" spans="1:29" x14ac:dyDescent="0.3">
      <c r="A47" t="s">
        <v>517</v>
      </c>
      <c r="B47" t="s">
        <v>704</v>
      </c>
      <c r="C47">
        <v>25</v>
      </c>
      <c r="D47">
        <v>82</v>
      </c>
      <c r="E47">
        <v>32</v>
      </c>
      <c r="F47">
        <v>50</v>
      </c>
      <c r="G47">
        <v>36.9</v>
      </c>
      <c r="H47">
        <v>25.6</v>
      </c>
      <c r="I47">
        <v>9.3000000000000007</v>
      </c>
      <c r="J47">
        <v>19.600000000000001</v>
      </c>
      <c r="K47">
        <v>47.5</v>
      </c>
      <c r="L47">
        <v>2.5</v>
      </c>
      <c r="M47">
        <v>7.3</v>
      </c>
      <c r="N47">
        <v>35.1</v>
      </c>
      <c r="O47">
        <v>4.4000000000000004</v>
      </c>
      <c r="P47">
        <v>5.5</v>
      </c>
      <c r="Q47">
        <v>80.8</v>
      </c>
      <c r="R47">
        <v>1.1000000000000001</v>
      </c>
      <c r="S47">
        <v>3.9</v>
      </c>
      <c r="T47">
        <v>5</v>
      </c>
      <c r="U47">
        <v>5.5</v>
      </c>
      <c r="V47">
        <v>2.7</v>
      </c>
      <c r="W47">
        <v>1.5</v>
      </c>
      <c r="X47">
        <v>0.7</v>
      </c>
      <c r="Y47">
        <v>2.8</v>
      </c>
      <c r="Z47">
        <v>43.6</v>
      </c>
      <c r="AA47">
        <v>11</v>
      </c>
      <c r="AB47">
        <v>2</v>
      </c>
      <c r="AC47">
        <v>-1.4</v>
      </c>
    </row>
    <row r="48" spans="1:29" x14ac:dyDescent="0.3">
      <c r="A48" t="s">
        <v>136</v>
      </c>
      <c r="B48" t="s">
        <v>706</v>
      </c>
      <c r="C48">
        <v>23</v>
      </c>
      <c r="D48">
        <v>16</v>
      </c>
      <c r="E48">
        <v>10</v>
      </c>
      <c r="F48">
        <v>6</v>
      </c>
      <c r="G48">
        <v>3.6</v>
      </c>
      <c r="H48">
        <v>1.4</v>
      </c>
      <c r="I48">
        <v>0.4</v>
      </c>
      <c r="J48">
        <v>1.4</v>
      </c>
      <c r="K48">
        <v>26.1</v>
      </c>
      <c r="L48">
        <v>0.1</v>
      </c>
      <c r="M48">
        <v>0.4</v>
      </c>
      <c r="N48">
        <v>33.299999999999997</v>
      </c>
      <c r="O48">
        <v>0.6</v>
      </c>
      <c r="P48">
        <v>0.7</v>
      </c>
      <c r="Q48">
        <v>81.8</v>
      </c>
      <c r="R48">
        <v>0.1</v>
      </c>
      <c r="S48">
        <v>0.1</v>
      </c>
      <c r="T48">
        <v>0.2</v>
      </c>
      <c r="U48">
        <v>0.9</v>
      </c>
      <c r="V48">
        <v>0.2</v>
      </c>
      <c r="W48">
        <v>0</v>
      </c>
      <c r="X48">
        <v>0</v>
      </c>
      <c r="Y48">
        <v>0.4</v>
      </c>
      <c r="Z48">
        <v>2.8</v>
      </c>
      <c r="AA48">
        <v>0</v>
      </c>
      <c r="AB48">
        <v>0</v>
      </c>
      <c r="AC48">
        <v>0.8</v>
      </c>
    </row>
    <row r="49" spans="1:29" x14ac:dyDescent="0.3">
      <c r="A49" t="s">
        <v>262</v>
      </c>
      <c r="B49" t="s">
        <v>688</v>
      </c>
      <c r="C49">
        <v>21</v>
      </c>
      <c r="D49">
        <v>52</v>
      </c>
      <c r="E49">
        <v>25</v>
      </c>
      <c r="F49">
        <v>27</v>
      </c>
      <c r="G49">
        <v>33.9</v>
      </c>
      <c r="H49">
        <v>18.3</v>
      </c>
      <c r="I49">
        <v>7</v>
      </c>
      <c r="J49">
        <v>14</v>
      </c>
      <c r="K49">
        <v>49.7</v>
      </c>
      <c r="L49">
        <v>0.6</v>
      </c>
      <c r="M49">
        <v>1.8</v>
      </c>
      <c r="N49">
        <v>33</v>
      </c>
      <c r="O49">
        <v>3.8</v>
      </c>
      <c r="P49">
        <v>5.6</v>
      </c>
      <c r="Q49">
        <v>67.5</v>
      </c>
      <c r="R49">
        <v>0.8</v>
      </c>
      <c r="S49">
        <v>4.3</v>
      </c>
      <c r="T49">
        <v>5.0999999999999996</v>
      </c>
      <c r="U49">
        <v>3</v>
      </c>
      <c r="V49">
        <v>2.5</v>
      </c>
      <c r="W49">
        <v>0.5</v>
      </c>
      <c r="X49">
        <v>0.6</v>
      </c>
      <c r="Y49">
        <v>2.9</v>
      </c>
      <c r="Z49">
        <v>29.8</v>
      </c>
      <c r="AA49">
        <v>2</v>
      </c>
      <c r="AB49">
        <v>0</v>
      </c>
      <c r="AC49">
        <v>-1.1000000000000001</v>
      </c>
    </row>
    <row r="50" spans="1:29" x14ac:dyDescent="0.3">
      <c r="A50" t="s">
        <v>108</v>
      </c>
      <c r="B50" t="s">
        <v>696</v>
      </c>
      <c r="C50">
        <v>27</v>
      </c>
      <c r="D50">
        <v>39</v>
      </c>
      <c r="E50">
        <v>17</v>
      </c>
      <c r="F50">
        <v>22</v>
      </c>
      <c r="G50">
        <v>18.899999999999999</v>
      </c>
      <c r="H50">
        <v>6.8</v>
      </c>
      <c r="I50">
        <v>2.5</v>
      </c>
      <c r="J50">
        <v>6.7</v>
      </c>
      <c r="K50">
        <v>38.1</v>
      </c>
      <c r="L50">
        <v>1.1000000000000001</v>
      </c>
      <c r="M50">
        <v>3.3</v>
      </c>
      <c r="N50">
        <v>31.8</v>
      </c>
      <c r="O50">
        <v>0.7</v>
      </c>
      <c r="P50">
        <v>0.9</v>
      </c>
      <c r="Q50">
        <v>79.400000000000006</v>
      </c>
      <c r="R50">
        <v>0.3</v>
      </c>
      <c r="S50">
        <v>1.3</v>
      </c>
      <c r="T50">
        <v>1.5</v>
      </c>
      <c r="U50">
        <v>1.8</v>
      </c>
      <c r="V50">
        <v>0.8</v>
      </c>
      <c r="W50">
        <v>0.5</v>
      </c>
      <c r="X50">
        <v>0.1</v>
      </c>
      <c r="Y50">
        <v>1.6</v>
      </c>
      <c r="Z50">
        <v>12.4</v>
      </c>
      <c r="AA50">
        <v>0</v>
      </c>
      <c r="AB50">
        <v>0</v>
      </c>
      <c r="AC50">
        <v>-4.9000000000000004</v>
      </c>
    </row>
    <row r="51" spans="1:29" x14ac:dyDescent="0.3">
      <c r="A51" t="s">
        <v>81</v>
      </c>
      <c r="B51" t="s">
        <v>697</v>
      </c>
      <c r="C51">
        <v>21</v>
      </c>
      <c r="D51">
        <v>14</v>
      </c>
      <c r="E51">
        <v>3</v>
      </c>
      <c r="F51">
        <v>11</v>
      </c>
      <c r="G51">
        <v>15.3</v>
      </c>
      <c r="H51">
        <v>5.0999999999999996</v>
      </c>
      <c r="I51">
        <v>2</v>
      </c>
      <c r="J51">
        <v>4.3</v>
      </c>
      <c r="K51">
        <v>46.7</v>
      </c>
      <c r="L51">
        <v>0.8</v>
      </c>
      <c r="M51">
        <v>2.1</v>
      </c>
      <c r="N51">
        <v>37.9</v>
      </c>
      <c r="O51">
        <v>0.3</v>
      </c>
      <c r="P51">
        <v>0.4</v>
      </c>
      <c r="Q51">
        <v>66.7</v>
      </c>
      <c r="R51">
        <v>0.2</v>
      </c>
      <c r="S51">
        <v>0.9</v>
      </c>
      <c r="T51">
        <v>1.1000000000000001</v>
      </c>
      <c r="U51">
        <v>0.7</v>
      </c>
      <c r="V51">
        <v>0.9</v>
      </c>
      <c r="W51">
        <v>0.6</v>
      </c>
      <c r="X51">
        <v>0.2</v>
      </c>
      <c r="Y51">
        <v>1.4</v>
      </c>
      <c r="Z51">
        <v>9</v>
      </c>
      <c r="AA51">
        <v>0</v>
      </c>
      <c r="AB51">
        <v>0</v>
      </c>
      <c r="AC51">
        <v>-2</v>
      </c>
    </row>
    <row r="52" spans="1:29" x14ac:dyDescent="0.3">
      <c r="A52" t="s">
        <v>306</v>
      </c>
      <c r="B52" t="s">
        <v>705</v>
      </c>
      <c r="C52">
        <v>31</v>
      </c>
      <c r="D52">
        <v>81</v>
      </c>
      <c r="E52">
        <v>60</v>
      </c>
      <c r="F52">
        <v>21</v>
      </c>
      <c r="G52">
        <v>28.7</v>
      </c>
      <c r="H52">
        <v>12.5</v>
      </c>
      <c r="I52">
        <v>4.4000000000000004</v>
      </c>
      <c r="J52">
        <v>9.6999999999999993</v>
      </c>
      <c r="K52">
        <v>45.2</v>
      </c>
      <c r="L52">
        <v>2.2999999999999998</v>
      </c>
      <c r="M52">
        <v>6.3</v>
      </c>
      <c r="N52">
        <v>36.5</v>
      </c>
      <c r="O52">
        <v>1.4</v>
      </c>
      <c r="P52">
        <v>1.6</v>
      </c>
      <c r="Q52">
        <v>84.2</v>
      </c>
      <c r="R52">
        <v>0.4</v>
      </c>
      <c r="S52">
        <v>4.5</v>
      </c>
      <c r="T52">
        <v>4.9000000000000004</v>
      </c>
      <c r="U52">
        <v>1.2</v>
      </c>
      <c r="V52">
        <v>1</v>
      </c>
      <c r="W52">
        <v>0.6</v>
      </c>
      <c r="X52">
        <v>2.2000000000000002</v>
      </c>
      <c r="Y52">
        <v>2.2999999999999998</v>
      </c>
      <c r="Z52">
        <v>27.6</v>
      </c>
      <c r="AA52">
        <v>2</v>
      </c>
      <c r="AB52">
        <v>0</v>
      </c>
      <c r="AC52">
        <v>7.2</v>
      </c>
    </row>
    <row r="53" spans="1:29" x14ac:dyDescent="0.3">
      <c r="A53" t="s">
        <v>164</v>
      </c>
      <c r="B53" t="s">
        <v>693</v>
      </c>
      <c r="C53">
        <v>22</v>
      </c>
      <c r="D53">
        <v>74</v>
      </c>
      <c r="E53">
        <v>35</v>
      </c>
      <c r="F53">
        <v>39</v>
      </c>
      <c r="G53">
        <v>19.600000000000001</v>
      </c>
      <c r="H53">
        <v>4.3</v>
      </c>
      <c r="I53">
        <v>1.7</v>
      </c>
      <c r="J53">
        <v>4.2</v>
      </c>
      <c r="K53">
        <v>39.799999999999997</v>
      </c>
      <c r="L53">
        <v>0.3</v>
      </c>
      <c r="M53">
        <v>1.3</v>
      </c>
      <c r="N53">
        <v>25.8</v>
      </c>
      <c r="O53">
        <v>0.6</v>
      </c>
      <c r="P53">
        <v>0.8</v>
      </c>
      <c r="Q53">
        <v>75</v>
      </c>
      <c r="R53">
        <v>0.6</v>
      </c>
      <c r="S53">
        <v>1.9</v>
      </c>
      <c r="T53">
        <v>2.5</v>
      </c>
      <c r="U53">
        <v>1.2</v>
      </c>
      <c r="V53">
        <v>0.6</v>
      </c>
      <c r="W53">
        <v>0.5</v>
      </c>
      <c r="X53">
        <v>0.5</v>
      </c>
      <c r="Y53">
        <v>2.4</v>
      </c>
      <c r="Z53">
        <v>11.6</v>
      </c>
      <c r="AA53">
        <v>0</v>
      </c>
      <c r="AB53">
        <v>0</v>
      </c>
      <c r="AC53">
        <v>-0.1</v>
      </c>
    </row>
    <row r="54" spans="1:29" x14ac:dyDescent="0.3">
      <c r="A54" t="s">
        <v>274</v>
      </c>
      <c r="B54" t="s">
        <v>699</v>
      </c>
      <c r="C54">
        <v>23</v>
      </c>
      <c r="D54">
        <v>34</v>
      </c>
      <c r="E54">
        <v>14</v>
      </c>
      <c r="F54">
        <v>20</v>
      </c>
      <c r="G54">
        <v>23.5</v>
      </c>
      <c r="H54">
        <v>8.3000000000000007</v>
      </c>
      <c r="I54">
        <v>2.8</v>
      </c>
      <c r="J54">
        <v>6.6</v>
      </c>
      <c r="K54">
        <v>42.7</v>
      </c>
      <c r="L54">
        <v>1.4</v>
      </c>
      <c r="M54">
        <v>3.8</v>
      </c>
      <c r="N54">
        <v>36.9</v>
      </c>
      <c r="O54">
        <v>1.2</v>
      </c>
      <c r="P54">
        <v>1.5</v>
      </c>
      <c r="Q54">
        <v>84</v>
      </c>
      <c r="R54">
        <v>1.2</v>
      </c>
      <c r="S54">
        <v>3.4</v>
      </c>
      <c r="T54">
        <v>4.5999999999999996</v>
      </c>
      <c r="U54">
        <v>1.5</v>
      </c>
      <c r="V54">
        <v>1.1000000000000001</v>
      </c>
      <c r="W54">
        <v>0.4</v>
      </c>
      <c r="X54">
        <v>1</v>
      </c>
      <c r="Y54">
        <v>2.4</v>
      </c>
      <c r="Z54">
        <v>19.100000000000001</v>
      </c>
      <c r="AA54">
        <v>3</v>
      </c>
      <c r="AB54">
        <v>0</v>
      </c>
      <c r="AC54">
        <v>0</v>
      </c>
    </row>
    <row r="55" spans="1:29" x14ac:dyDescent="0.3">
      <c r="A55" t="s">
        <v>476</v>
      </c>
      <c r="B55" t="s">
        <v>707</v>
      </c>
      <c r="C55">
        <v>25</v>
      </c>
      <c r="D55">
        <v>82</v>
      </c>
      <c r="E55">
        <v>48</v>
      </c>
      <c r="F55">
        <v>34</v>
      </c>
      <c r="G55">
        <v>28</v>
      </c>
      <c r="H55">
        <v>11.8</v>
      </c>
      <c r="I55">
        <v>4.4000000000000004</v>
      </c>
      <c r="J55">
        <v>9.6</v>
      </c>
      <c r="K55">
        <v>45.6</v>
      </c>
      <c r="L55">
        <v>2.1</v>
      </c>
      <c r="M55">
        <v>5</v>
      </c>
      <c r="N55">
        <v>42.6</v>
      </c>
      <c r="O55">
        <v>0.8</v>
      </c>
      <c r="P55">
        <v>1</v>
      </c>
      <c r="Q55">
        <v>88.5</v>
      </c>
      <c r="R55">
        <v>0.2</v>
      </c>
      <c r="S55">
        <v>2.7</v>
      </c>
      <c r="T55">
        <v>2.9</v>
      </c>
      <c r="U55">
        <v>2.1</v>
      </c>
      <c r="V55">
        <v>1</v>
      </c>
      <c r="W55">
        <v>0.5</v>
      </c>
      <c r="X55">
        <v>0</v>
      </c>
      <c r="Y55">
        <v>1.9</v>
      </c>
      <c r="Z55">
        <v>19.3</v>
      </c>
      <c r="AA55">
        <v>1</v>
      </c>
      <c r="AB55">
        <v>0</v>
      </c>
      <c r="AC55">
        <v>-0.1</v>
      </c>
    </row>
    <row r="56" spans="1:29" x14ac:dyDescent="0.3">
      <c r="A56" t="s">
        <v>450</v>
      </c>
      <c r="B56" t="s">
        <v>687</v>
      </c>
      <c r="C56">
        <v>26</v>
      </c>
      <c r="D56">
        <v>82</v>
      </c>
      <c r="E56">
        <v>39</v>
      </c>
      <c r="F56">
        <v>43</v>
      </c>
      <c r="G56">
        <v>31.9</v>
      </c>
      <c r="H56">
        <v>20.7</v>
      </c>
      <c r="I56">
        <v>7.6</v>
      </c>
      <c r="J56">
        <v>16.600000000000001</v>
      </c>
      <c r="K56">
        <v>45.8</v>
      </c>
      <c r="L56">
        <v>3.4</v>
      </c>
      <c r="M56">
        <v>7.9</v>
      </c>
      <c r="N56">
        <v>42.7</v>
      </c>
      <c r="O56">
        <v>2.1</v>
      </c>
      <c r="P56">
        <v>2.4</v>
      </c>
      <c r="Q56">
        <v>88.6</v>
      </c>
      <c r="R56">
        <v>1.3</v>
      </c>
      <c r="S56">
        <v>3.7</v>
      </c>
      <c r="T56">
        <v>5</v>
      </c>
      <c r="U56">
        <v>2.5</v>
      </c>
      <c r="V56">
        <v>1.8</v>
      </c>
      <c r="W56">
        <v>0.7</v>
      </c>
      <c r="X56">
        <v>0.4</v>
      </c>
      <c r="Y56">
        <v>2.5</v>
      </c>
      <c r="Z56">
        <v>32</v>
      </c>
      <c r="AA56">
        <v>3</v>
      </c>
      <c r="AB56">
        <v>0</v>
      </c>
      <c r="AC56">
        <v>0</v>
      </c>
    </row>
    <row r="57" spans="1:29" x14ac:dyDescent="0.3">
      <c r="A57" t="s">
        <v>322</v>
      </c>
      <c r="B57" t="s">
        <v>658</v>
      </c>
      <c r="C57">
        <v>29</v>
      </c>
      <c r="D57">
        <v>15</v>
      </c>
      <c r="E57">
        <v>4</v>
      </c>
      <c r="F57">
        <v>11</v>
      </c>
      <c r="G57">
        <v>8.5</v>
      </c>
      <c r="H57">
        <v>2.6</v>
      </c>
      <c r="I57">
        <v>1.1000000000000001</v>
      </c>
      <c r="J57">
        <v>2.2999999999999998</v>
      </c>
      <c r="K57">
        <v>48.6</v>
      </c>
      <c r="L57">
        <v>0.3</v>
      </c>
      <c r="M57">
        <v>1.1000000000000001</v>
      </c>
      <c r="N57">
        <v>31.3</v>
      </c>
      <c r="O57">
        <v>0</v>
      </c>
      <c r="P57">
        <v>0.1</v>
      </c>
      <c r="Q57">
        <v>0</v>
      </c>
      <c r="R57">
        <v>0.1</v>
      </c>
      <c r="S57">
        <v>0.5</v>
      </c>
      <c r="T57">
        <v>0.5</v>
      </c>
      <c r="U57">
        <v>0.8</v>
      </c>
      <c r="V57">
        <v>0.3</v>
      </c>
      <c r="W57">
        <v>0.4</v>
      </c>
      <c r="X57">
        <v>0</v>
      </c>
      <c r="Y57">
        <v>1.1000000000000001</v>
      </c>
      <c r="Z57">
        <v>5.3</v>
      </c>
      <c r="AA57">
        <v>0</v>
      </c>
      <c r="AB57">
        <v>0</v>
      </c>
      <c r="AC57">
        <v>-3.3</v>
      </c>
    </row>
    <row r="58" spans="1:29" x14ac:dyDescent="0.3">
      <c r="A58" t="s">
        <v>556</v>
      </c>
      <c r="B58" t="s">
        <v>685</v>
      </c>
      <c r="C58">
        <v>27</v>
      </c>
      <c r="D58">
        <v>70</v>
      </c>
      <c r="E58">
        <v>43</v>
      </c>
      <c r="F58">
        <v>27</v>
      </c>
      <c r="G58">
        <v>33.9</v>
      </c>
      <c r="H58">
        <v>21</v>
      </c>
      <c r="I58">
        <v>8.1999999999999993</v>
      </c>
      <c r="J58">
        <v>17.8</v>
      </c>
      <c r="K58">
        <v>45.9</v>
      </c>
      <c r="L58">
        <v>2.4</v>
      </c>
      <c r="M58">
        <v>6.4</v>
      </c>
      <c r="N58">
        <v>37.5</v>
      </c>
      <c r="O58">
        <v>2.2999999999999998</v>
      </c>
      <c r="P58">
        <v>2.7</v>
      </c>
      <c r="Q58">
        <v>82.8</v>
      </c>
      <c r="R58">
        <v>0.9</v>
      </c>
      <c r="S58">
        <v>3.1</v>
      </c>
      <c r="T58">
        <v>4</v>
      </c>
      <c r="U58">
        <v>3</v>
      </c>
      <c r="V58">
        <v>1.5</v>
      </c>
      <c r="W58">
        <v>0.8</v>
      </c>
      <c r="X58">
        <v>0.4</v>
      </c>
      <c r="Y58">
        <v>2.5</v>
      </c>
      <c r="Z58">
        <v>32.299999999999997</v>
      </c>
      <c r="AA58">
        <v>1</v>
      </c>
      <c r="AB58">
        <v>1</v>
      </c>
      <c r="AC58">
        <v>5</v>
      </c>
    </row>
    <row r="59" spans="1:29" x14ac:dyDescent="0.3">
      <c r="A59" t="s">
        <v>708</v>
      </c>
      <c r="B59" t="s">
        <v>699</v>
      </c>
      <c r="C59">
        <v>32</v>
      </c>
      <c r="D59">
        <v>53</v>
      </c>
      <c r="E59">
        <v>33</v>
      </c>
      <c r="F59">
        <v>20</v>
      </c>
      <c r="G59">
        <v>16.2</v>
      </c>
      <c r="H59">
        <v>6.4</v>
      </c>
      <c r="I59">
        <v>2.1</v>
      </c>
      <c r="J59">
        <v>5.9</v>
      </c>
      <c r="K59">
        <v>36</v>
      </c>
      <c r="L59">
        <v>1.3</v>
      </c>
      <c r="M59">
        <v>3.8</v>
      </c>
      <c r="N59">
        <v>33</v>
      </c>
      <c r="O59">
        <v>0.9</v>
      </c>
      <c r="P59">
        <v>1.1000000000000001</v>
      </c>
      <c r="Q59">
        <v>82.8</v>
      </c>
      <c r="R59">
        <v>0.2</v>
      </c>
      <c r="S59">
        <v>1.5</v>
      </c>
      <c r="T59">
        <v>1.8</v>
      </c>
      <c r="U59">
        <v>0.7</v>
      </c>
      <c r="V59">
        <v>0.6</v>
      </c>
      <c r="W59">
        <v>0.5</v>
      </c>
      <c r="X59">
        <v>0.3</v>
      </c>
      <c r="Y59">
        <v>1.5</v>
      </c>
      <c r="Z59">
        <v>11.3</v>
      </c>
      <c r="AA59">
        <v>0</v>
      </c>
      <c r="AB59">
        <v>0</v>
      </c>
      <c r="AC59">
        <v>-0.3</v>
      </c>
    </row>
    <row r="60" spans="1:29" x14ac:dyDescent="0.3">
      <c r="A60" t="s">
        <v>451</v>
      </c>
      <c r="B60" t="s">
        <v>687</v>
      </c>
      <c r="C60">
        <v>22</v>
      </c>
      <c r="D60">
        <v>21</v>
      </c>
      <c r="E60">
        <v>10</v>
      </c>
      <c r="F60">
        <v>11</v>
      </c>
      <c r="G60">
        <v>8.5</v>
      </c>
      <c r="H60">
        <v>2</v>
      </c>
      <c r="I60">
        <v>0.9</v>
      </c>
      <c r="J60">
        <v>2.5</v>
      </c>
      <c r="K60">
        <v>34</v>
      </c>
      <c r="L60">
        <v>0</v>
      </c>
      <c r="M60">
        <v>0.3</v>
      </c>
      <c r="N60">
        <v>14.3</v>
      </c>
      <c r="O60">
        <v>0.3</v>
      </c>
      <c r="P60">
        <v>0.4</v>
      </c>
      <c r="Q60">
        <v>66.7</v>
      </c>
      <c r="R60">
        <v>0.8</v>
      </c>
      <c r="S60">
        <v>2.2000000000000002</v>
      </c>
      <c r="T60">
        <v>3</v>
      </c>
      <c r="U60">
        <v>0.5</v>
      </c>
      <c r="V60">
        <v>0.9</v>
      </c>
      <c r="W60">
        <v>0.3</v>
      </c>
      <c r="X60">
        <v>0</v>
      </c>
      <c r="Y60">
        <v>1.3</v>
      </c>
      <c r="Z60">
        <v>6.6</v>
      </c>
      <c r="AA60">
        <v>1</v>
      </c>
      <c r="AB60">
        <v>0</v>
      </c>
      <c r="AC60">
        <v>-2.9</v>
      </c>
    </row>
    <row r="61" spans="1:29" x14ac:dyDescent="0.3">
      <c r="A61" t="s">
        <v>580</v>
      </c>
      <c r="B61" t="s">
        <v>696</v>
      </c>
      <c r="C61">
        <v>24</v>
      </c>
      <c r="D61">
        <v>40</v>
      </c>
      <c r="E61">
        <v>7</v>
      </c>
      <c r="F61">
        <v>33</v>
      </c>
      <c r="G61">
        <v>17.8</v>
      </c>
      <c r="H61">
        <v>6.3</v>
      </c>
      <c r="I61">
        <v>2.4</v>
      </c>
      <c r="J61">
        <v>5.6</v>
      </c>
      <c r="K61">
        <v>43</v>
      </c>
      <c r="L61">
        <v>0.6</v>
      </c>
      <c r="M61">
        <v>2.1</v>
      </c>
      <c r="N61">
        <v>29.8</v>
      </c>
      <c r="O61">
        <v>0.8</v>
      </c>
      <c r="P61">
        <v>1</v>
      </c>
      <c r="Q61">
        <v>80.5</v>
      </c>
      <c r="R61">
        <v>0.3</v>
      </c>
      <c r="S61">
        <v>1.5</v>
      </c>
      <c r="T61">
        <v>1.8</v>
      </c>
      <c r="U61">
        <v>2.7</v>
      </c>
      <c r="V61">
        <v>1.1000000000000001</v>
      </c>
      <c r="W61">
        <v>0.7</v>
      </c>
      <c r="X61">
        <v>0.2</v>
      </c>
      <c r="Y61">
        <v>1.6</v>
      </c>
      <c r="Z61">
        <v>14</v>
      </c>
      <c r="AA61">
        <v>0</v>
      </c>
      <c r="AB61">
        <v>0</v>
      </c>
      <c r="AC61">
        <v>-5.6</v>
      </c>
    </row>
    <row r="62" spans="1:29" x14ac:dyDescent="0.3">
      <c r="A62" t="s">
        <v>316</v>
      </c>
      <c r="B62" t="s">
        <v>658</v>
      </c>
      <c r="C62">
        <v>24</v>
      </c>
      <c r="D62">
        <v>19</v>
      </c>
      <c r="E62">
        <v>6</v>
      </c>
      <c r="F62">
        <v>13</v>
      </c>
      <c r="G62">
        <v>13.7</v>
      </c>
      <c r="H62">
        <v>5</v>
      </c>
      <c r="I62">
        <v>1.7</v>
      </c>
      <c r="J62">
        <v>4.0999999999999996</v>
      </c>
      <c r="K62">
        <v>42.3</v>
      </c>
      <c r="L62">
        <v>1.1000000000000001</v>
      </c>
      <c r="M62">
        <v>2.7</v>
      </c>
      <c r="N62">
        <v>41.2</v>
      </c>
      <c r="O62">
        <v>0.4</v>
      </c>
      <c r="P62">
        <v>0.5</v>
      </c>
      <c r="Q62">
        <v>88.9</v>
      </c>
      <c r="R62">
        <v>0.2</v>
      </c>
      <c r="S62">
        <v>1.4</v>
      </c>
      <c r="T62">
        <v>1.6</v>
      </c>
      <c r="U62">
        <v>0.7</v>
      </c>
      <c r="V62">
        <v>0.3</v>
      </c>
      <c r="W62">
        <v>0.3</v>
      </c>
      <c r="X62">
        <v>0.1</v>
      </c>
      <c r="Y62">
        <v>1.4</v>
      </c>
      <c r="Z62">
        <v>9</v>
      </c>
      <c r="AA62">
        <v>0</v>
      </c>
      <c r="AB62">
        <v>0</v>
      </c>
      <c r="AC62">
        <v>-1.4</v>
      </c>
    </row>
    <row r="63" spans="1:29" x14ac:dyDescent="0.3">
      <c r="A63" t="s">
        <v>62</v>
      </c>
      <c r="B63" t="s">
        <v>686</v>
      </c>
      <c r="C63">
        <v>24</v>
      </c>
      <c r="D63">
        <v>40</v>
      </c>
      <c r="E63">
        <v>19</v>
      </c>
      <c r="F63">
        <v>21</v>
      </c>
      <c r="G63">
        <v>26.6</v>
      </c>
      <c r="H63">
        <v>13.7</v>
      </c>
      <c r="I63">
        <v>5.2</v>
      </c>
      <c r="J63">
        <v>12.1</v>
      </c>
      <c r="K63">
        <v>42.9</v>
      </c>
      <c r="L63">
        <v>1.2</v>
      </c>
      <c r="M63">
        <v>3.9</v>
      </c>
      <c r="N63">
        <v>31.2</v>
      </c>
      <c r="O63">
        <v>2.1</v>
      </c>
      <c r="P63">
        <v>3.1</v>
      </c>
      <c r="Q63">
        <v>69.099999999999994</v>
      </c>
      <c r="R63">
        <v>0.9</v>
      </c>
      <c r="S63">
        <v>2.9</v>
      </c>
      <c r="T63">
        <v>3.8</v>
      </c>
      <c r="U63">
        <v>3.9</v>
      </c>
      <c r="V63">
        <v>1.7</v>
      </c>
      <c r="W63">
        <v>1.1000000000000001</v>
      </c>
      <c r="X63">
        <v>0.4</v>
      </c>
      <c r="Y63">
        <v>1.9</v>
      </c>
      <c r="Z63">
        <v>26.5</v>
      </c>
      <c r="AA63">
        <v>0</v>
      </c>
      <c r="AB63">
        <v>0</v>
      </c>
      <c r="AC63">
        <v>-0.3</v>
      </c>
    </row>
    <row r="64" spans="1:29" x14ac:dyDescent="0.3">
      <c r="A64" t="s">
        <v>557</v>
      </c>
      <c r="B64" t="s">
        <v>698</v>
      </c>
      <c r="C64">
        <v>34</v>
      </c>
      <c r="D64">
        <v>10</v>
      </c>
      <c r="E64">
        <v>4</v>
      </c>
      <c r="F64">
        <v>6</v>
      </c>
      <c r="G64">
        <v>29.4</v>
      </c>
      <c r="H64">
        <v>13.4</v>
      </c>
      <c r="I64">
        <v>4.9000000000000004</v>
      </c>
      <c r="J64">
        <v>12.1</v>
      </c>
      <c r="K64">
        <v>40.5</v>
      </c>
      <c r="L64">
        <v>2.1</v>
      </c>
      <c r="M64">
        <v>6.4</v>
      </c>
      <c r="N64">
        <v>32.799999999999997</v>
      </c>
      <c r="O64">
        <v>1.5</v>
      </c>
      <c r="P64">
        <v>2.2000000000000002</v>
      </c>
      <c r="Q64">
        <v>68.2</v>
      </c>
      <c r="R64">
        <v>0.9</v>
      </c>
      <c r="S64">
        <v>4.5</v>
      </c>
      <c r="T64">
        <v>5.4</v>
      </c>
      <c r="U64">
        <v>0.5</v>
      </c>
      <c r="V64">
        <v>0.8</v>
      </c>
      <c r="W64">
        <v>0.4</v>
      </c>
      <c r="X64">
        <v>0.7</v>
      </c>
      <c r="Y64">
        <v>3.2</v>
      </c>
      <c r="Z64">
        <v>23.1</v>
      </c>
      <c r="AA64">
        <v>0</v>
      </c>
      <c r="AB64">
        <v>0</v>
      </c>
      <c r="AC64">
        <v>-6.3</v>
      </c>
    </row>
    <row r="65" spans="1:29" x14ac:dyDescent="0.3">
      <c r="A65" t="s">
        <v>111</v>
      </c>
      <c r="B65" t="s">
        <v>696</v>
      </c>
      <c r="C65">
        <v>24</v>
      </c>
      <c r="D65">
        <v>76</v>
      </c>
      <c r="E65">
        <v>17</v>
      </c>
      <c r="F65">
        <v>59</v>
      </c>
      <c r="G65">
        <v>32.200000000000003</v>
      </c>
      <c r="H65">
        <v>13</v>
      </c>
      <c r="I65">
        <v>4.7</v>
      </c>
      <c r="J65">
        <v>11.1</v>
      </c>
      <c r="K65">
        <v>42.7</v>
      </c>
      <c r="L65">
        <v>1.7</v>
      </c>
      <c r="M65">
        <v>4.9000000000000004</v>
      </c>
      <c r="N65">
        <v>34.799999999999997</v>
      </c>
      <c r="O65">
        <v>1.9</v>
      </c>
      <c r="P65">
        <v>2.4</v>
      </c>
      <c r="Q65">
        <v>77.900000000000006</v>
      </c>
      <c r="R65">
        <v>0.6</v>
      </c>
      <c r="S65">
        <v>4.0999999999999996</v>
      </c>
      <c r="T65">
        <v>4.7</v>
      </c>
      <c r="U65">
        <v>2.6</v>
      </c>
      <c r="V65">
        <v>1.5</v>
      </c>
      <c r="W65">
        <v>0.8</v>
      </c>
      <c r="X65">
        <v>0.1</v>
      </c>
      <c r="Y65">
        <v>2.6</v>
      </c>
      <c r="Z65">
        <v>23.8</v>
      </c>
      <c r="AA65">
        <v>3</v>
      </c>
      <c r="AB65">
        <v>0</v>
      </c>
      <c r="AC65">
        <v>-8.4</v>
      </c>
    </row>
    <row r="66" spans="1:29" x14ac:dyDescent="0.3">
      <c r="A66" t="s">
        <v>92</v>
      </c>
      <c r="B66" t="s">
        <v>697</v>
      </c>
      <c r="C66">
        <v>22</v>
      </c>
      <c r="D66">
        <v>44</v>
      </c>
      <c r="E66">
        <v>10</v>
      </c>
      <c r="F66">
        <v>34</v>
      </c>
      <c r="G66">
        <v>20.3</v>
      </c>
      <c r="H66">
        <v>5.2</v>
      </c>
      <c r="I66">
        <v>2.2000000000000002</v>
      </c>
      <c r="J66">
        <v>4.8</v>
      </c>
      <c r="K66">
        <v>45.9</v>
      </c>
      <c r="L66">
        <v>0.3</v>
      </c>
      <c r="M66">
        <v>1.1000000000000001</v>
      </c>
      <c r="N66">
        <v>28</v>
      </c>
      <c r="O66">
        <v>0.5</v>
      </c>
      <c r="P66">
        <v>0.9</v>
      </c>
      <c r="Q66">
        <v>60.5</v>
      </c>
      <c r="R66">
        <v>0.7</v>
      </c>
      <c r="S66">
        <v>3.5</v>
      </c>
      <c r="T66">
        <v>4.2</v>
      </c>
      <c r="U66">
        <v>0.8</v>
      </c>
      <c r="V66">
        <v>0.6</v>
      </c>
      <c r="W66">
        <v>0.5</v>
      </c>
      <c r="X66">
        <v>0.1</v>
      </c>
      <c r="Y66">
        <v>1.3</v>
      </c>
      <c r="Z66">
        <v>12.8</v>
      </c>
      <c r="AA66">
        <v>1</v>
      </c>
      <c r="AB66">
        <v>0</v>
      </c>
      <c r="AC66">
        <v>-2.6</v>
      </c>
    </row>
    <row r="67" spans="1:29" x14ac:dyDescent="0.3">
      <c r="A67" t="s">
        <v>269</v>
      </c>
      <c r="B67" t="s">
        <v>699</v>
      </c>
      <c r="C67">
        <v>30</v>
      </c>
      <c r="D67">
        <v>25</v>
      </c>
      <c r="E67">
        <v>11</v>
      </c>
      <c r="F67">
        <v>14</v>
      </c>
      <c r="G67">
        <v>19.8</v>
      </c>
      <c r="H67">
        <v>7.5</v>
      </c>
      <c r="I67">
        <v>2.7</v>
      </c>
      <c r="J67">
        <v>7.3</v>
      </c>
      <c r="K67">
        <v>37.4</v>
      </c>
      <c r="L67">
        <v>1.2</v>
      </c>
      <c r="M67">
        <v>3.8</v>
      </c>
      <c r="N67">
        <v>30.9</v>
      </c>
      <c r="O67">
        <v>0.9</v>
      </c>
      <c r="P67">
        <v>1</v>
      </c>
      <c r="Q67">
        <v>88</v>
      </c>
      <c r="R67">
        <v>0.2</v>
      </c>
      <c r="S67">
        <v>2.6</v>
      </c>
      <c r="T67">
        <v>2.8</v>
      </c>
      <c r="U67">
        <v>1.7</v>
      </c>
      <c r="V67">
        <v>1.3</v>
      </c>
      <c r="W67">
        <v>0.8</v>
      </c>
      <c r="X67">
        <v>0.2</v>
      </c>
      <c r="Y67">
        <v>1.8</v>
      </c>
      <c r="Z67">
        <v>15</v>
      </c>
      <c r="AA67">
        <v>0</v>
      </c>
      <c r="AB67">
        <v>0</v>
      </c>
      <c r="AC67">
        <v>-1.8</v>
      </c>
    </row>
    <row r="68" spans="1:29" x14ac:dyDescent="0.3">
      <c r="A68" t="s">
        <v>103</v>
      </c>
      <c r="B68" t="s">
        <v>696</v>
      </c>
      <c r="C68">
        <v>35</v>
      </c>
      <c r="D68">
        <v>36</v>
      </c>
      <c r="E68">
        <v>7</v>
      </c>
      <c r="F68">
        <v>29</v>
      </c>
      <c r="G68">
        <v>9.5</v>
      </c>
      <c r="H68">
        <v>3.6</v>
      </c>
      <c r="I68">
        <v>1.2</v>
      </c>
      <c r="J68">
        <v>3.3</v>
      </c>
      <c r="K68">
        <v>36.799999999999997</v>
      </c>
      <c r="L68">
        <v>0.9</v>
      </c>
      <c r="M68">
        <v>2.2000000000000002</v>
      </c>
      <c r="N68">
        <v>40.5</v>
      </c>
      <c r="O68">
        <v>0.3</v>
      </c>
      <c r="P68">
        <v>0.4</v>
      </c>
      <c r="Q68">
        <v>78.599999999999994</v>
      </c>
      <c r="R68">
        <v>0.1</v>
      </c>
      <c r="S68">
        <v>1.3</v>
      </c>
      <c r="T68">
        <v>1.4</v>
      </c>
      <c r="U68">
        <v>0.6</v>
      </c>
      <c r="V68">
        <v>0.4</v>
      </c>
      <c r="W68">
        <v>0.2</v>
      </c>
      <c r="X68">
        <v>0.1</v>
      </c>
      <c r="Y68">
        <v>1.2</v>
      </c>
      <c r="Z68">
        <v>6.7</v>
      </c>
      <c r="AA68">
        <v>0</v>
      </c>
      <c r="AB68">
        <v>0</v>
      </c>
      <c r="AC68">
        <v>-4.0999999999999996</v>
      </c>
    </row>
    <row r="69" spans="1:29" x14ac:dyDescent="0.3">
      <c r="A69" t="s">
        <v>520</v>
      </c>
      <c r="B69" t="s">
        <v>704</v>
      </c>
      <c r="C69">
        <v>26</v>
      </c>
      <c r="D69">
        <v>49</v>
      </c>
      <c r="E69">
        <v>19</v>
      </c>
      <c r="F69">
        <v>30</v>
      </c>
      <c r="G69">
        <v>15.2</v>
      </c>
      <c r="H69">
        <v>5.5</v>
      </c>
      <c r="I69">
        <v>1.9</v>
      </c>
      <c r="J69">
        <v>4.4000000000000004</v>
      </c>
      <c r="K69">
        <v>41.9</v>
      </c>
      <c r="L69">
        <v>0.9</v>
      </c>
      <c r="M69">
        <v>2.2999999999999998</v>
      </c>
      <c r="N69">
        <v>40</v>
      </c>
      <c r="O69">
        <v>0.9</v>
      </c>
      <c r="P69">
        <v>1.3</v>
      </c>
      <c r="Q69">
        <v>69.400000000000006</v>
      </c>
      <c r="R69">
        <v>0.2</v>
      </c>
      <c r="S69">
        <v>0.9</v>
      </c>
      <c r="T69">
        <v>1.1000000000000001</v>
      </c>
      <c r="U69">
        <v>2</v>
      </c>
      <c r="V69">
        <v>0.9</v>
      </c>
      <c r="W69">
        <v>0.5</v>
      </c>
      <c r="X69">
        <v>0.1</v>
      </c>
      <c r="Y69">
        <v>1.9</v>
      </c>
      <c r="Z69">
        <v>10.7</v>
      </c>
      <c r="AA69">
        <v>0</v>
      </c>
      <c r="AB69">
        <v>0</v>
      </c>
      <c r="AC69">
        <v>-2.2000000000000002</v>
      </c>
    </row>
    <row r="70" spans="1:29" x14ac:dyDescent="0.3">
      <c r="A70" t="s">
        <v>345</v>
      </c>
      <c r="B70" t="s">
        <v>694</v>
      </c>
      <c r="C70">
        <v>22</v>
      </c>
      <c r="D70">
        <v>64</v>
      </c>
      <c r="E70">
        <v>27</v>
      </c>
      <c r="F70">
        <v>37</v>
      </c>
      <c r="G70">
        <v>14</v>
      </c>
      <c r="H70">
        <v>6</v>
      </c>
      <c r="I70">
        <v>2.6</v>
      </c>
      <c r="J70">
        <v>4.2</v>
      </c>
      <c r="K70">
        <v>62</v>
      </c>
      <c r="L70">
        <v>0</v>
      </c>
      <c r="M70">
        <v>0.1</v>
      </c>
      <c r="N70">
        <v>25</v>
      </c>
      <c r="O70">
        <v>0.8</v>
      </c>
      <c r="P70">
        <v>1</v>
      </c>
      <c r="Q70">
        <v>74.599999999999994</v>
      </c>
      <c r="R70">
        <v>1.2</v>
      </c>
      <c r="S70">
        <v>4</v>
      </c>
      <c r="T70">
        <v>5.2</v>
      </c>
      <c r="U70">
        <v>0.5</v>
      </c>
      <c r="V70">
        <v>0.8</v>
      </c>
      <c r="W70">
        <v>0.5</v>
      </c>
      <c r="X70">
        <v>0.5</v>
      </c>
      <c r="Y70">
        <v>1.8</v>
      </c>
      <c r="Z70">
        <v>15.2</v>
      </c>
      <c r="AA70">
        <v>10</v>
      </c>
      <c r="AB70">
        <v>0</v>
      </c>
      <c r="AC70">
        <v>-1.4</v>
      </c>
    </row>
    <row r="71" spans="1:29" x14ac:dyDescent="0.3">
      <c r="A71" t="s">
        <v>468</v>
      </c>
      <c r="B71" t="s">
        <v>707</v>
      </c>
      <c r="C71">
        <v>22</v>
      </c>
      <c r="D71">
        <v>29</v>
      </c>
      <c r="E71">
        <v>14</v>
      </c>
      <c r="F71">
        <v>15</v>
      </c>
      <c r="G71">
        <v>5</v>
      </c>
      <c r="H71">
        <v>1.8</v>
      </c>
      <c r="I71">
        <v>0.7</v>
      </c>
      <c r="J71">
        <v>2</v>
      </c>
      <c r="K71">
        <v>32.799999999999997</v>
      </c>
      <c r="L71">
        <v>0</v>
      </c>
      <c r="M71">
        <v>0.1</v>
      </c>
      <c r="N71">
        <v>0</v>
      </c>
      <c r="O71">
        <v>0.4</v>
      </c>
      <c r="P71">
        <v>0.6</v>
      </c>
      <c r="Q71">
        <v>76.5</v>
      </c>
      <c r="R71">
        <v>0.3</v>
      </c>
      <c r="S71">
        <v>0.9</v>
      </c>
      <c r="T71">
        <v>1.2</v>
      </c>
      <c r="U71">
        <v>0.4</v>
      </c>
      <c r="V71">
        <v>0.5</v>
      </c>
      <c r="W71">
        <v>0.2</v>
      </c>
      <c r="X71">
        <v>0.1</v>
      </c>
      <c r="Y71">
        <v>0.5</v>
      </c>
      <c r="Z71">
        <v>4.2</v>
      </c>
      <c r="AA71">
        <v>0</v>
      </c>
      <c r="AB71">
        <v>0</v>
      </c>
      <c r="AC71">
        <v>0</v>
      </c>
    </row>
    <row r="72" spans="1:29" x14ac:dyDescent="0.3">
      <c r="A72" t="s">
        <v>502</v>
      </c>
      <c r="B72" t="s">
        <v>709</v>
      </c>
      <c r="C72">
        <v>26</v>
      </c>
      <c r="D72">
        <v>28</v>
      </c>
      <c r="E72">
        <v>21</v>
      </c>
      <c r="F72">
        <v>7</v>
      </c>
      <c r="G72">
        <v>5.8</v>
      </c>
      <c r="H72">
        <v>3.3</v>
      </c>
      <c r="I72">
        <v>1.2</v>
      </c>
      <c r="J72">
        <v>2.7</v>
      </c>
      <c r="K72">
        <v>44.7</v>
      </c>
      <c r="L72">
        <v>0.4</v>
      </c>
      <c r="M72">
        <v>1.3</v>
      </c>
      <c r="N72">
        <v>32.4</v>
      </c>
      <c r="O72">
        <v>0.5</v>
      </c>
      <c r="P72">
        <v>0.5</v>
      </c>
      <c r="Q72">
        <v>86.7</v>
      </c>
      <c r="R72">
        <v>0.6</v>
      </c>
      <c r="S72">
        <v>1.4</v>
      </c>
      <c r="T72">
        <v>2</v>
      </c>
      <c r="U72">
        <v>0.1</v>
      </c>
      <c r="V72">
        <v>0.3</v>
      </c>
      <c r="W72">
        <v>0.2</v>
      </c>
      <c r="X72">
        <v>0.9</v>
      </c>
      <c r="Y72">
        <v>1.1000000000000001</v>
      </c>
      <c r="Z72">
        <v>8.8000000000000007</v>
      </c>
      <c r="AA72">
        <v>1</v>
      </c>
      <c r="AB72">
        <v>0</v>
      </c>
      <c r="AC72">
        <v>-0.5</v>
      </c>
    </row>
    <row r="73" spans="1:29" x14ac:dyDescent="0.3">
      <c r="A73" t="s">
        <v>197</v>
      </c>
      <c r="B73" t="s">
        <v>698</v>
      </c>
      <c r="C73">
        <v>23</v>
      </c>
      <c r="D73">
        <v>7</v>
      </c>
      <c r="E73">
        <v>6</v>
      </c>
      <c r="F73">
        <v>1</v>
      </c>
      <c r="G73">
        <v>4.5999999999999996</v>
      </c>
      <c r="H73">
        <v>0.9</v>
      </c>
      <c r="I73">
        <v>0.3</v>
      </c>
      <c r="J73">
        <v>1.1000000000000001</v>
      </c>
      <c r="K73">
        <v>25</v>
      </c>
      <c r="L73">
        <v>0.3</v>
      </c>
      <c r="M73">
        <v>0.7</v>
      </c>
      <c r="N73">
        <v>40</v>
      </c>
      <c r="O73">
        <v>0</v>
      </c>
      <c r="P73">
        <v>0</v>
      </c>
      <c r="Q73">
        <v>0</v>
      </c>
      <c r="R73">
        <v>0.1</v>
      </c>
      <c r="S73">
        <v>0.4</v>
      </c>
      <c r="T73">
        <v>0.6</v>
      </c>
      <c r="U73">
        <v>0.6</v>
      </c>
      <c r="V73">
        <v>0.1</v>
      </c>
      <c r="W73">
        <v>0.1</v>
      </c>
      <c r="X73">
        <v>0.1</v>
      </c>
      <c r="Y73">
        <v>0.3</v>
      </c>
      <c r="Z73">
        <v>3.1</v>
      </c>
      <c r="AA73">
        <v>0</v>
      </c>
      <c r="AB73">
        <v>0</v>
      </c>
      <c r="AC73">
        <v>-1.7</v>
      </c>
    </row>
    <row r="74" spans="1:29" x14ac:dyDescent="0.3">
      <c r="A74" t="s">
        <v>196</v>
      </c>
      <c r="B74" t="s">
        <v>698</v>
      </c>
      <c r="C74">
        <v>33</v>
      </c>
      <c r="D74">
        <v>58</v>
      </c>
      <c r="E74">
        <v>39</v>
      </c>
      <c r="F74">
        <v>19</v>
      </c>
      <c r="G74">
        <v>32</v>
      </c>
      <c r="H74">
        <v>15.6</v>
      </c>
      <c r="I74">
        <v>5.2</v>
      </c>
      <c r="J74">
        <v>12.4</v>
      </c>
      <c r="K74">
        <v>41.9</v>
      </c>
      <c r="L74">
        <v>2.2000000000000002</v>
      </c>
      <c r="M74">
        <v>6.1</v>
      </c>
      <c r="N74">
        <v>35.799999999999997</v>
      </c>
      <c r="O74">
        <v>3</v>
      </c>
      <c r="P74">
        <v>3.5</v>
      </c>
      <c r="Q74">
        <v>86.2</v>
      </c>
      <c r="R74">
        <v>0.6</v>
      </c>
      <c r="S74">
        <v>3.9</v>
      </c>
      <c r="T74">
        <v>4.5999999999999996</v>
      </c>
      <c r="U74">
        <v>8.1999999999999993</v>
      </c>
      <c r="V74">
        <v>2.6</v>
      </c>
      <c r="W74">
        <v>2</v>
      </c>
      <c r="X74">
        <v>0.3</v>
      </c>
      <c r="Y74">
        <v>2.5</v>
      </c>
      <c r="Z74">
        <v>37.5</v>
      </c>
      <c r="AA74">
        <v>18</v>
      </c>
      <c r="AB74">
        <v>1</v>
      </c>
      <c r="AC74">
        <v>5.2</v>
      </c>
    </row>
    <row r="75" spans="1:29" x14ac:dyDescent="0.3">
      <c r="A75" t="s">
        <v>344</v>
      </c>
      <c r="B75" t="s">
        <v>694</v>
      </c>
      <c r="C75">
        <v>23</v>
      </c>
      <c r="D75">
        <v>21</v>
      </c>
      <c r="E75">
        <v>13</v>
      </c>
      <c r="F75">
        <v>8</v>
      </c>
      <c r="G75">
        <v>11.9</v>
      </c>
      <c r="H75">
        <v>8.1999999999999993</v>
      </c>
      <c r="I75">
        <v>2.9</v>
      </c>
      <c r="J75">
        <v>5.6</v>
      </c>
      <c r="K75">
        <v>52.1</v>
      </c>
      <c r="L75">
        <v>0.4</v>
      </c>
      <c r="M75">
        <v>1.2</v>
      </c>
      <c r="N75">
        <v>34.6</v>
      </c>
      <c r="O75">
        <v>2</v>
      </c>
      <c r="P75">
        <v>2.7</v>
      </c>
      <c r="Q75">
        <v>73.2</v>
      </c>
      <c r="R75">
        <v>0.8</v>
      </c>
      <c r="S75">
        <v>3.1</v>
      </c>
      <c r="T75">
        <v>4</v>
      </c>
      <c r="U75">
        <v>0.4</v>
      </c>
      <c r="V75">
        <v>0.8</v>
      </c>
      <c r="W75">
        <v>0.3</v>
      </c>
      <c r="X75">
        <v>0.5</v>
      </c>
      <c r="Y75">
        <v>0.8</v>
      </c>
      <c r="Z75">
        <v>15.1</v>
      </c>
      <c r="AA75">
        <v>2</v>
      </c>
      <c r="AB75">
        <v>0</v>
      </c>
      <c r="AC75">
        <v>-2.5</v>
      </c>
    </row>
    <row r="76" spans="1:29" x14ac:dyDescent="0.3">
      <c r="A76" t="s">
        <v>204</v>
      </c>
      <c r="B76" t="s">
        <v>698</v>
      </c>
      <c r="C76">
        <v>24</v>
      </c>
      <c r="D76">
        <v>67</v>
      </c>
      <c r="E76">
        <v>44</v>
      </c>
      <c r="F76">
        <v>23</v>
      </c>
      <c r="G76">
        <v>33.6</v>
      </c>
      <c r="H76">
        <v>16.600000000000001</v>
      </c>
      <c r="I76">
        <v>7.1</v>
      </c>
      <c r="J76">
        <v>10.9</v>
      </c>
      <c r="K76">
        <v>64.8</v>
      </c>
      <c r="L76">
        <v>0</v>
      </c>
      <c r="M76">
        <v>0</v>
      </c>
      <c r="N76">
        <v>0</v>
      </c>
      <c r="O76">
        <v>2.5</v>
      </c>
      <c r="P76">
        <v>3.9</v>
      </c>
      <c r="Q76">
        <v>63.6</v>
      </c>
      <c r="R76">
        <v>4.4000000000000004</v>
      </c>
      <c r="S76">
        <v>8.1999999999999993</v>
      </c>
      <c r="T76">
        <v>12.7</v>
      </c>
      <c r="U76">
        <v>1.4</v>
      </c>
      <c r="V76">
        <v>1.4</v>
      </c>
      <c r="W76">
        <v>0.7</v>
      </c>
      <c r="X76">
        <v>1.5</v>
      </c>
      <c r="Y76">
        <v>2.5</v>
      </c>
      <c r="Z76">
        <v>39.1</v>
      </c>
      <c r="AA76">
        <v>45</v>
      </c>
      <c r="AB76">
        <v>0</v>
      </c>
      <c r="AC76">
        <v>3.5</v>
      </c>
    </row>
    <row r="77" spans="1:29" x14ac:dyDescent="0.3">
      <c r="A77" t="s">
        <v>73</v>
      </c>
      <c r="B77" t="s">
        <v>703</v>
      </c>
      <c r="C77">
        <v>26</v>
      </c>
      <c r="D77">
        <v>49</v>
      </c>
      <c r="E77">
        <v>22</v>
      </c>
      <c r="F77">
        <v>27</v>
      </c>
      <c r="G77">
        <v>25.4</v>
      </c>
      <c r="H77">
        <v>10.1</v>
      </c>
      <c r="I77">
        <v>3.9</v>
      </c>
      <c r="J77">
        <v>7</v>
      </c>
      <c r="K77">
        <v>55.1</v>
      </c>
      <c r="L77">
        <v>0.1</v>
      </c>
      <c r="M77">
        <v>0.4</v>
      </c>
      <c r="N77">
        <v>27.3</v>
      </c>
      <c r="O77">
        <v>2.2999999999999998</v>
      </c>
      <c r="P77">
        <v>2.9</v>
      </c>
      <c r="Q77">
        <v>78.7</v>
      </c>
      <c r="R77">
        <v>2.2000000000000002</v>
      </c>
      <c r="S77">
        <v>4.5999999999999996</v>
      </c>
      <c r="T77">
        <v>6.8</v>
      </c>
      <c r="U77">
        <v>2.1</v>
      </c>
      <c r="V77">
        <v>1.3</v>
      </c>
      <c r="W77">
        <v>0.8</v>
      </c>
      <c r="X77">
        <v>0.8</v>
      </c>
      <c r="Y77">
        <v>3.3</v>
      </c>
      <c r="Z77">
        <v>25</v>
      </c>
      <c r="AA77">
        <v>4</v>
      </c>
      <c r="AB77">
        <v>0</v>
      </c>
      <c r="AC77">
        <v>0.9</v>
      </c>
    </row>
    <row r="78" spans="1:29" x14ac:dyDescent="0.3">
      <c r="A78" t="s">
        <v>114</v>
      </c>
      <c r="B78" t="s">
        <v>696</v>
      </c>
      <c r="C78">
        <v>20</v>
      </c>
      <c r="D78">
        <v>82</v>
      </c>
      <c r="E78">
        <v>19</v>
      </c>
      <c r="F78">
        <v>63</v>
      </c>
      <c r="G78">
        <v>31.8</v>
      </c>
      <c r="H78">
        <v>16.7</v>
      </c>
      <c r="I78">
        <v>6.3</v>
      </c>
      <c r="J78">
        <v>14.7</v>
      </c>
      <c r="K78">
        <v>43</v>
      </c>
      <c r="L78">
        <v>1.5</v>
      </c>
      <c r="M78">
        <v>3.6</v>
      </c>
      <c r="N78">
        <v>40.200000000000003</v>
      </c>
      <c r="O78">
        <v>2.6</v>
      </c>
      <c r="P78">
        <v>3.1</v>
      </c>
      <c r="Q78">
        <v>83.9</v>
      </c>
      <c r="R78">
        <v>0.7</v>
      </c>
      <c r="S78">
        <v>2.2000000000000002</v>
      </c>
      <c r="T78">
        <v>2.9</v>
      </c>
      <c r="U78">
        <v>3</v>
      </c>
      <c r="V78">
        <v>2.2999999999999998</v>
      </c>
      <c r="W78">
        <v>0.5</v>
      </c>
      <c r="X78">
        <v>0.1</v>
      </c>
      <c r="Y78">
        <v>2.2999999999999998</v>
      </c>
      <c r="Z78">
        <v>24.2</v>
      </c>
      <c r="AA78">
        <v>2</v>
      </c>
      <c r="AB78">
        <v>0</v>
      </c>
      <c r="AC78">
        <v>-8.1999999999999993</v>
      </c>
    </row>
    <row r="79" spans="1:29" x14ac:dyDescent="0.3">
      <c r="A79" t="s">
        <v>457</v>
      </c>
      <c r="B79" t="s">
        <v>687</v>
      </c>
      <c r="C79">
        <v>33</v>
      </c>
      <c r="D79">
        <v>31</v>
      </c>
      <c r="E79">
        <v>13</v>
      </c>
      <c r="F79">
        <v>18</v>
      </c>
      <c r="G79">
        <v>15.9</v>
      </c>
      <c r="H79">
        <v>4.9000000000000004</v>
      </c>
      <c r="I79">
        <v>1.7</v>
      </c>
      <c r="J79">
        <v>4</v>
      </c>
      <c r="K79">
        <v>43.1</v>
      </c>
      <c r="L79">
        <v>0.5</v>
      </c>
      <c r="M79">
        <v>1.4</v>
      </c>
      <c r="N79">
        <v>31.8</v>
      </c>
      <c r="O79">
        <v>1</v>
      </c>
      <c r="P79">
        <v>1.4</v>
      </c>
      <c r="Q79">
        <v>72.099999999999994</v>
      </c>
      <c r="R79">
        <v>0.8</v>
      </c>
      <c r="S79">
        <v>1.6</v>
      </c>
      <c r="T79">
        <v>2.5</v>
      </c>
      <c r="U79">
        <v>1.3</v>
      </c>
      <c r="V79">
        <v>0.6</v>
      </c>
      <c r="W79">
        <v>1</v>
      </c>
      <c r="X79">
        <v>0.2</v>
      </c>
      <c r="Y79">
        <v>2</v>
      </c>
      <c r="Z79">
        <v>12.9</v>
      </c>
      <c r="AA79">
        <v>0</v>
      </c>
      <c r="AB79">
        <v>0</v>
      </c>
      <c r="AC79">
        <v>0</v>
      </c>
    </row>
    <row r="80" spans="1:29" x14ac:dyDescent="0.3">
      <c r="A80" t="s">
        <v>223</v>
      </c>
      <c r="B80" t="s">
        <v>682</v>
      </c>
      <c r="C80">
        <v>27</v>
      </c>
      <c r="D80">
        <v>82</v>
      </c>
      <c r="E80">
        <v>48</v>
      </c>
      <c r="F80">
        <v>34</v>
      </c>
      <c r="G80">
        <v>25.2</v>
      </c>
      <c r="H80">
        <v>6.5</v>
      </c>
      <c r="I80">
        <v>2.8</v>
      </c>
      <c r="J80">
        <v>6.7</v>
      </c>
      <c r="K80">
        <v>41.2</v>
      </c>
      <c r="L80">
        <v>0.7</v>
      </c>
      <c r="M80">
        <v>2.1</v>
      </c>
      <c r="N80">
        <v>32.200000000000003</v>
      </c>
      <c r="O80">
        <v>0.4</v>
      </c>
      <c r="P80">
        <v>0.5</v>
      </c>
      <c r="Q80">
        <v>69.8</v>
      </c>
      <c r="R80">
        <v>0.5</v>
      </c>
      <c r="S80">
        <v>2.9</v>
      </c>
      <c r="T80">
        <v>3.4</v>
      </c>
      <c r="U80">
        <v>3.9</v>
      </c>
      <c r="V80">
        <v>1</v>
      </c>
      <c r="W80">
        <v>1.1000000000000001</v>
      </c>
      <c r="X80">
        <v>0.3</v>
      </c>
      <c r="Y80">
        <v>1.6</v>
      </c>
      <c r="Z80">
        <v>19.8</v>
      </c>
      <c r="AA80">
        <v>1</v>
      </c>
      <c r="AB80">
        <v>0</v>
      </c>
      <c r="AC80">
        <v>2.6</v>
      </c>
    </row>
    <row r="81" spans="1:29" x14ac:dyDescent="0.3">
      <c r="A81" t="s">
        <v>126</v>
      </c>
      <c r="B81" t="s">
        <v>710</v>
      </c>
      <c r="C81">
        <v>33</v>
      </c>
      <c r="D81">
        <v>34</v>
      </c>
      <c r="E81">
        <v>6</v>
      </c>
      <c r="F81">
        <v>28</v>
      </c>
      <c r="G81">
        <v>12.6</v>
      </c>
      <c r="H81">
        <v>4</v>
      </c>
      <c r="I81">
        <v>1.6</v>
      </c>
      <c r="J81">
        <v>3.8</v>
      </c>
      <c r="K81">
        <v>41.1</v>
      </c>
      <c r="L81">
        <v>0.5</v>
      </c>
      <c r="M81">
        <v>1.6</v>
      </c>
      <c r="N81">
        <v>29.1</v>
      </c>
      <c r="O81">
        <v>0.4</v>
      </c>
      <c r="P81">
        <v>0.6</v>
      </c>
      <c r="Q81">
        <v>66.7</v>
      </c>
      <c r="R81">
        <v>0.3</v>
      </c>
      <c r="S81">
        <v>1.3</v>
      </c>
      <c r="T81">
        <v>1.6</v>
      </c>
      <c r="U81">
        <v>1.1000000000000001</v>
      </c>
      <c r="V81">
        <v>0.4</v>
      </c>
      <c r="W81">
        <v>0.6</v>
      </c>
      <c r="X81">
        <v>0.1</v>
      </c>
      <c r="Y81">
        <v>0.9</v>
      </c>
      <c r="Z81">
        <v>9.1999999999999993</v>
      </c>
      <c r="AA81">
        <v>0</v>
      </c>
      <c r="AB81">
        <v>0</v>
      </c>
      <c r="AC81">
        <v>-1.6</v>
      </c>
    </row>
    <row r="82" spans="1:29" x14ac:dyDescent="0.3">
      <c r="A82" t="s">
        <v>96</v>
      </c>
      <c r="B82" t="s">
        <v>697</v>
      </c>
      <c r="C82">
        <v>26</v>
      </c>
      <c r="D82">
        <v>60</v>
      </c>
      <c r="E82">
        <v>16</v>
      </c>
      <c r="F82">
        <v>44</v>
      </c>
      <c r="G82">
        <v>12.4</v>
      </c>
      <c r="H82">
        <v>4</v>
      </c>
      <c r="I82">
        <v>1.6</v>
      </c>
      <c r="J82">
        <v>3</v>
      </c>
      <c r="K82">
        <v>53.1</v>
      </c>
      <c r="L82">
        <v>0</v>
      </c>
      <c r="M82">
        <v>0.1</v>
      </c>
      <c r="N82">
        <v>0</v>
      </c>
      <c r="O82">
        <v>0.8</v>
      </c>
      <c r="P82">
        <v>1.2</v>
      </c>
      <c r="Q82">
        <v>68.5</v>
      </c>
      <c r="R82">
        <v>1.3</v>
      </c>
      <c r="S82">
        <v>2.2999999999999998</v>
      </c>
      <c r="T82">
        <v>3.6</v>
      </c>
      <c r="U82">
        <v>0.6</v>
      </c>
      <c r="V82">
        <v>0.6</v>
      </c>
      <c r="W82">
        <v>0.2</v>
      </c>
      <c r="X82">
        <v>0.1</v>
      </c>
      <c r="Y82">
        <v>1.2</v>
      </c>
      <c r="Z82">
        <v>9.6</v>
      </c>
      <c r="AA82">
        <v>0</v>
      </c>
      <c r="AB82">
        <v>0</v>
      </c>
      <c r="AC82">
        <v>-2.2000000000000002</v>
      </c>
    </row>
    <row r="83" spans="1:29" x14ac:dyDescent="0.3">
      <c r="A83" t="s">
        <v>48</v>
      </c>
      <c r="B83" t="s">
        <v>686</v>
      </c>
      <c r="C83">
        <v>23</v>
      </c>
      <c r="D83">
        <v>81</v>
      </c>
      <c r="E83">
        <v>42</v>
      </c>
      <c r="F83">
        <v>39</v>
      </c>
      <c r="G83">
        <v>30.2</v>
      </c>
      <c r="H83">
        <v>21.1</v>
      </c>
      <c r="I83">
        <v>8.1</v>
      </c>
      <c r="J83">
        <v>18.7</v>
      </c>
      <c r="K83">
        <v>43.4</v>
      </c>
      <c r="L83">
        <v>2.9</v>
      </c>
      <c r="M83">
        <v>7.8</v>
      </c>
      <c r="N83">
        <v>36.9</v>
      </c>
      <c r="O83">
        <v>2</v>
      </c>
      <c r="P83">
        <v>2.5</v>
      </c>
      <c r="Q83">
        <v>78</v>
      </c>
      <c r="R83">
        <v>0.7</v>
      </c>
      <c r="S83">
        <v>3.2</v>
      </c>
      <c r="T83">
        <v>3.9</v>
      </c>
      <c r="U83">
        <v>7</v>
      </c>
      <c r="V83">
        <v>3.1</v>
      </c>
      <c r="W83">
        <v>1.2</v>
      </c>
      <c r="X83">
        <v>0.2</v>
      </c>
      <c r="Y83">
        <v>1.7</v>
      </c>
      <c r="Z83">
        <v>37.5</v>
      </c>
      <c r="AA83">
        <v>14</v>
      </c>
      <c r="AB83">
        <v>0</v>
      </c>
      <c r="AC83">
        <v>0.3</v>
      </c>
    </row>
    <row r="84" spans="1:29" x14ac:dyDescent="0.3">
      <c r="A84" t="s">
        <v>382</v>
      </c>
      <c r="B84" t="s">
        <v>681</v>
      </c>
      <c r="C84">
        <v>31</v>
      </c>
      <c r="D84">
        <v>81</v>
      </c>
      <c r="E84">
        <v>42</v>
      </c>
      <c r="F84">
        <v>39</v>
      </c>
      <c r="G84">
        <v>28</v>
      </c>
      <c r="H84">
        <v>11.7</v>
      </c>
      <c r="I84">
        <v>3.9</v>
      </c>
      <c r="J84">
        <v>8.4</v>
      </c>
      <c r="K84">
        <v>47</v>
      </c>
      <c r="L84">
        <v>1.6</v>
      </c>
      <c r="M84">
        <v>3.8</v>
      </c>
      <c r="N84">
        <v>42.1</v>
      </c>
      <c r="O84">
        <v>2.2000000000000002</v>
      </c>
      <c r="P84">
        <v>2.6</v>
      </c>
      <c r="Q84">
        <v>86.6</v>
      </c>
      <c r="R84">
        <v>0.5</v>
      </c>
      <c r="S84">
        <v>2</v>
      </c>
      <c r="T84">
        <v>2.5</v>
      </c>
      <c r="U84">
        <v>5.3</v>
      </c>
      <c r="V84">
        <v>1.6</v>
      </c>
      <c r="W84">
        <v>0.6</v>
      </c>
      <c r="X84">
        <v>0</v>
      </c>
      <c r="Y84">
        <v>1.4</v>
      </c>
      <c r="Z84">
        <v>23.1</v>
      </c>
      <c r="AA84">
        <v>4</v>
      </c>
      <c r="AB84">
        <v>0</v>
      </c>
      <c r="AC84">
        <v>2.1</v>
      </c>
    </row>
    <row r="85" spans="1:29" x14ac:dyDescent="0.3">
      <c r="A85" t="s">
        <v>301</v>
      </c>
      <c r="B85" t="s">
        <v>705</v>
      </c>
      <c r="C85">
        <v>23</v>
      </c>
      <c r="D85">
        <v>48</v>
      </c>
      <c r="E85">
        <v>37</v>
      </c>
      <c r="F85">
        <v>11</v>
      </c>
      <c r="G85">
        <v>18.399999999999999</v>
      </c>
      <c r="H85">
        <v>5.8</v>
      </c>
      <c r="I85">
        <v>2.2000000000000002</v>
      </c>
      <c r="J85">
        <v>5.2</v>
      </c>
      <c r="K85">
        <v>41.4</v>
      </c>
      <c r="L85">
        <v>1</v>
      </c>
      <c r="M85">
        <v>2.6</v>
      </c>
      <c r="N85">
        <v>36.200000000000003</v>
      </c>
      <c r="O85">
        <v>0.5</v>
      </c>
      <c r="P85">
        <v>1</v>
      </c>
      <c r="Q85">
        <v>55.3</v>
      </c>
      <c r="R85">
        <v>0.9</v>
      </c>
      <c r="S85">
        <v>3.7</v>
      </c>
      <c r="T85">
        <v>4.5999999999999996</v>
      </c>
      <c r="U85">
        <v>1.1000000000000001</v>
      </c>
      <c r="V85">
        <v>0.7</v>
      </c>
      <c r="W85">
        <v>0.4</v>
      </c>
      <c r="X85">
        <v>0.4</v>
      </c>
      <c r="Y85">
        <v>1.8</v>
      </c>
      <c r="Z85">
        <v>14.7</v>
      </c>
      <c r="AA85">
        <v>2</v>
      </c>
      <c r="AB85">
        <v>0</v>
      </c>
      <c r="AC85">
        <v>1.7</v>
      </c>
    </row>
    <row r="86" spans="1:29" x14ac:dyDescent="0.3">
      <c r="A86" t="s">
        <v>711</v>
      </c>
      <c r="B86" t="s">
        <v>699</v>
      </c>
      <c r="C86">
        <v>28</v>
      </c>
      <c r="D86">
        <v>1</v>
      </c>
      <c r="E86">
        <v>0</v>
      </c>
      <c r="F86">
        <v>1</v>
      </c>
      <c r="G86">
        <v>6.7</v>
      </c>
      <c r="H86">
        <v>2</v>
      </c>
      <c r="I86">
        <v>1</v>
      </c>
      <c r="J86">
        <v>2</v>
      </c>
      <c r="K86">
        <v>50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4</v>
      </c>
      <c r="AA86">
        <v>0</v>
      </c>
      <c r="AB86">
        <v>0</v>
      </c>
      <c r="AC86">
        <v>-3</v>
      </c>
    </row>
    <row r="87" spans="1:29" x14ac:dyDescent="0.3">
      <c r="A87" t="s">
        <v>336</v>
      </c>
      <c r="B87" t="s">
        <v>694</v>
      </c>
      <c r="C87">
        <v>29</v>
      </c>
      <c r="D87">
        <v>12</v>
      </c>
      <c r="E87">
        <v>3</v>
      </c>
      <c r="F87">
        <v>9</v>
      </c>
      <c r="G87">
        <v>13.9</v>
      </c>
      <c r="H87">
        <v>2.8</v>
      </c>
      <c r="I87">
        <v>1</v>
      </c>
      <c r="J87">
        <v>3.9</v>
      </c>
      <c r="K87">
        <v>25.5</v>
      </c>
      <c r="L87">
        <v>0.8</v>
      </c>
      <c r="M87">
        <v>2.8</v>
      </c>
      <c r="N87">
        <v>29.4</v>
      </c>
      <c r="O87">
        <v>0</v>
      </c>
      <c r="P87">
        <v>0</v>
      </c>
      <c r="Q87">
        <v>0</v>
      </c>
      <c r="R87">
        <v>0.2</v>
      </c>
      <c r="S87">
        <v>0.6</v>
      </c>
      <c r="T87">
        <v>0.8</v>
      </c>
      <c r="U87">
        <v>0.8</v>
      </c>
      <c r="V87">
        <v>0.2</v>
      </c>
      <c r="W87">
        <v>0.1</v>
      </c>
      <c r="X87">
        <v>0</v>
      </c>
      <c r="Y87">
        <v>0.6</v>
      </c>
      <c r="Z87">
        <v>5.0999999999999996</v>
      </c>
      <c r="AA87">
        <v>0</v>
      </c>
      <c r="AB87">
        <v>0</v>
      </c>
      <c r="AC87">
        <v>-4.2</v>
      </c>
    </row>
    <row r="88" spans="1:29" x14ac:dyDescent="0.3">
      <c r="A88" t="s">
        <v>187</v>
      </c>
      <c r="B88" t="s">
        <v>690</v>
      </c>
      <c r="C88">
        <v>23</v>
      </c>
      <c r="D88">
        <v>24</v>
      </c>
      <c r="E88">
        <v>15</v>
      </c>
      <c r="F88">
        <v>9</v>
      </c>
      <c r="G88">
        <v>17.100000000000001</v>
      </c>
      <c r="H88">
        <v>5.4</v>
      </c>
      <c r="I88">
        <v>2.2000000000000002</v>
      </c>
      <c r="J88">
        <v>3.1</v>
      </c>
      <c r="K88">
        <v>71.599999999999994</v>
      </c>
      <c r="L88">
        <v>0</v>
      </c>
      <c r="M88">
        <v>0</v>
      </c>
      <c r="N88">
        <v>0</v>
      </c>
      <c r="O88">
        <v>1</v>
      </c>
      <c r="P88">
        <v>1.5</v>
      </c>
      <c r="Q88">
        <v>64.900000000000006</v>
      </c>
      <c r="R88">
        <v>1.3</v>
      </c>
      <c r="S88">
        <v>1.8</v>
      </c>
      <c r="T88">
        <v>3.1</v>
      </c>
      <c r="U88">
        <v>1.2</v>
      </c>
      <c r="V88">
        <v>0.7</v>
      </c>
      <c r="W88">
        <v>0.5</v>
      </c>
      <c r="X88">
        <v>1</v>
      </c>
      <c r="Y88">
        <v>2.6</v>
      </c>
      <c r="Z88">
        <v>14.9</v>
      </c>
      <c r="AA88">
        <v>0</v>
      </c>
      <c r="AB88">
        <v>0</v>
      </c>
      <c r="AC88">
        <v>0.7</v>
      </c>
    </row>
    <row r="89" spans="1:29" x14ac:dyDescent="0.3">
      <c r="A89" t="s">
        <v>433</v>
      </c>
      <c r="B89" t="s">
        <v>685</v>
      </c>
      <c r="C89">
        <v>28</v>
      </c>
      <c r="D89">
        <v>80</v>
      </c>
      <c r="E89">
        <v>51</v>
      </c>
      <c r="F89">
        <v>29</v>
      </c>
      <c r="G89">
        <v>35.5</v>
      </c>
      <c r="H89">
        <v>25.8</v>
      </c>
      <c r="I89">
        <v>8.5</v>
      </c>
      <c r="J89">
        <v>19.2</v>
      </c>
      <c r="K89">
        <v>44.4</v>
      </c>
      <c r="L89">
        <v>3</v>
      </c>
      <c r="M89">
        <v>8</v>
      </c>
      <c r="N89">
        <v>36.9</v>
      </c>
      <c r="O89">
        <v>5.9</v>
      </c>
      <c r="P89">
        <v>6.4</v>
      </c>
      <c r="Q89">
        <v>91.2</v>
      </c>
      <c r="R89">
        <v>0.9</v>
      </c>
      <c r="S89">
        <v>3.8</v>
      </c>
      <c r="T89">
        <v>4.5999999999999996</v>
      </c>
      <c r="U89">
        <v>6.9</v>
      </c>
      <c r="V89">
        <v>2.7</v>
      </c>
      <c r="W89">
        <v>1.1000000000000001</v>
      </c>
      <c r="X89">
        <v>0.4</v>
      </c>
      <c r="Y89">
        <v>1.9</v>
      </c>
      <c r="Z89">
        <v>43.7</v>
      </c>
      <c r="AA89">
        <v>13</v>
      </c>
      <c r="AB89">
        <v>0</v>
      </c>
      <c r="AC89">
        <v>6.2</v>
      </c>
    </row>
    <row r="90" spans="1:29" x14ac:dyDescent="0.3">
      <c r="A90" t="s">
        <v>177</v>
      </c>
      <c r="B90" t="s">
        <v>690</v>
      </c>
      <c r="C90">
        <v>26</v>
      </c>
      <c r="D90">
        <v>32</v>
      </c>
      <c r="E90">
        <v>18</v>
      </c>
      <c r="F90">
        <v>14</v>
      </c>
      <c r="G90">
        <v>11.7</v>
      </c>
      <c r="H90">
        <v>4.9000000000000004</v>
      </c>
      <c r="I90">
        <v>1.8</v>
      </c>
      <c r="J90">
        <v>4</v>
      </c>
      <c r="K90">
        <v>44.1</v>
      </c>
      <c r="L90">
        <v>0.8</v>
      </c>
      <c r="M90">
        <v>2.1</v>
      </c>
      <c r="N90">
        <v>39.700000000000003</v>
      </c>
      <c r="O90">
        <v>0.6</v>
      </c>
      <c r="P90">
        <v>0.7</v>
      </c>
      <c r="Q90">
        <v>86.4</v>
      </c>
      <c r="R90">
        <v>0.3</v>
      </c>
      <c r="S90">
        <v>1.8</v>
      </c>
      <c r="T90">
        <v>2</v>
      </c>
      <c r="U90">
        <v>0.4</v>
      </c>
      <c r="V90">
        <v>0.3</v>
      </c>
      <c r="W90">
        <v>0.4</v>
      </c>
      <c r="X90">
        <v>0</v>
      </c>
      <c r="Y90">
        <v>0.9</v>
      </c>
      <c r="Z90">
        <v>8.8000000000000007</v>
      </c>
      <c r="AA90">
        <v>0</v>
      </c>
      <c r="AB90">
        <v>0</v>
      </c>
      <c r="AC90">
        <v>-1.7</v>
      </c>
    </row>
    <row r="91" spans="1:29" x14ac:dyDescent="0.3">
      <c r="A91" t="s">
        <v>351</v>
      </c>
      <c r="B91" t="s">
        <v>691</v>
      </c>
      <c r="C91">
        <v>24</v>
      </c>
      <c r="D91">
        <v>73</v>
      </c>
      <c r="E91">
        <v>12</v>
      </c>
      <c r="F91">
        <v>61</v>
      </c>
      <c r="G91">
        <v>27.4</v>
      </c>
      <c r="H91">
        <v>10.7</v>
      </c>
      <c r="I91">
        <v>4</v>
      </c>
      <c r="J91">
        <v>9.6</v>
      </c>
      <c r="K91">
        <v>41.5</v>
      </c>
      <c r="L91">
        <v>1.7</v>
      </c>
      <c r="M91">
        <v>4.7</v>
      </c>
      <c r="N91">
        <v>36.799999999999997</v>
      </c>
      <c r="O91">
        <v>1</v>
      </c>
      <c r="P91">
        <v>1.3</v>
      </c>
      <c r="Q91">
        <v>74.5</v>
      </c>
      <c r="R91">
        <v>0.5</v>
      </c>
      <c r="S91">
        <v>3.1</v>
      </c>
      <c r="T91">
        <v>3.6</v>
      </c>
      <c r="U91">
        <v>1.8</v>
      </c>
      <c r="V91">
        <v>1</v>
      </c>
      <c r="W91">
        <v>0.8</v>
      </c>
      <c r="X91">
        <v>0.1</v>
      </c>
      <c r="Y91">
        <v>1.8</v>
      </c>
      <c r="Z91">
        <v>19.600000000000001</v>
      </c>
      <c r="AA91">
        <v>1</v>
      </c>
      <c r="AB91">
        <v>0</v>
      </c>
      <c r="AC91">
        <v>-4.5</v>
      </c>
    </row>
    <row r="92" spans="1:29" x14ac:dyDescent="0.3">
      <c r="A92" t="s">
        <v>608</v>
      </c>
      <c r="B92" t="s">
        <v>689</v>
      </c>
      <c r="C92">
        <v>23</v>
      </c>
      <c r="D92">
        <v>19</v>
      </c>
      <c r="E92">
        <v>7</v>
      </c>
      <c r="F92">
        <v>12</v>
      </c>
      <c r="G92">
        <v>10.7</v>
      </c>
      <c r="H92">
        <v>3</v>
      </c>
      <c r="I92">
        <v>1.2</v>
      </c>
      <c r="J92">
        <v>3.2</v>
      </c>
      <c r="K92">
        <v>38.299999999999997</v>
      </c>
      <c r="L92">
        <v>0.4</v>
      </c>
      <c r="M92">
        <v>1.2</v>
      </c>
      <c r="N92">
        <v>34.799999999999997</v>
      </c>
      <c r="O92">
        <v>0.2</v>
      </c>
      <c r="P92">
        <v>0.3</v>
      </c>
      <c r="Q92">
        <v>50</v>
      </c>
      <c r="R92">
        <v>0.5</v>
      </c>
      <c r="S92">
        <v>1.9</v>
      </c>
      <c r="T92">
        <v>2.5</v>
      </c>
      <c r="U92">
        <v>1.2</v>
      </c>
      <c r="V92">
        <v>0.8</v>
      </c>
      <c r="W92">
        <v>0.3</v>
      </c>
      <c r="X92">
        <v>0.1</v>
      </c>
      <c r="Y92">
        <v>1</v>
      </c>
      <c r="Z92">
        <v>8</v>
      </c>
      <c r="AA92">
        <v>0</v>
      </c>
      <c r="AB92">
        <v>0</v>
      </c>
      <c r="AC92">
        <v>-1.4</v>
      </c>
    </row>
    <row r="93" spans="1:29" x14ac:dyDescent="0.3">
      <c r="A93" t="s">
        <v>36</v>
      </c>
      <c r="B93" t="s">
        <v>684</v>
      </c>
      <c r="C93">
        <v>27</v>
      </c>
      <c r="D93">
        <v>66</v>
      </c>
      <c r="E93">
        <v>38</v>
      </c>
      <c r="F93">
        <v>28</v>
      </c>
      <c r="G93">
        <v>13.8</v>
      </c>
      <c r="H93">
        <v>5.7</v>
      </c>
      <c r="I93">
        <v>2.2000000000000002</v>
      </c>
      <c r="J93">
        <v>4</v>
      </c>
      <c r="K93">
        <v>54.9</v>
      </c>
      <c r="L93">
        <v>0.4</v>
      </c>
      <c r="M93">
        <v>1</v>
      </c>
      <c r="N93">
        <v>38.799999999999997</v>
      </c>
      <c r="O93">
        <v>0.8</v>
      </c>
      <c r="P93">
        <v>1.2</v>
      </c>
      <c r="Q93">
        <v>73.7</v>
      </c>
      <c r="R93">
        <v>1.3</v>
      </c>
      <c r="S93">
        <v>2.1</v>
      </c>
      <c r="T93">
        <v>3.4</v>
      </c>
      <c r="U93">
        <v>1</v>
      </c>
      <c r="V93">
        <v>0.5</v>
      </c>
      <c r="W93">
        <v>0.3</v>
      </c>
      <c r="X93">
        <v>0.6</v>
      </c>
      <c r="Y93">
        <v>2.4</v>
      </c>
      <c r="Z93">
        <v>13.7</v>
      </c>
      <c r="AA93">
        <v>1</v>
      </c>
      <c r="AB93">
        <v>0</v>
      </c>
      <c r="AC93">
        <v>2</v>
      </c>
    </row>
    <row r="94" spans="1:29" x14ac:dyDescent="0.3">
      <c r="A94" t="s">
        <v>233</v>
      </c>
      <c r="B94" t="s">
        <v>695</v>
      </c>
      <c r="C94">
        <v>30</v>
      </c>
      <c r="D94">
        <v>68</v>
      </c>
      <c r="E94">
        <v>40</v>
      </c>
      <c r="F94">
        <v>28</v>
      </c>
      <c r="G94">
        <v>30.3</v>
      </c>
      <c r="H94">
        <v>19.8</v>
      </c>
      <c r="I94">
        <v>6</v>
      </c>
      <c r="J94">
        <v>13</v>
      </c>
      <c r="K94">
        <v>46.3</v>
      </c>
      <c r="L94">
        <v>2.4</v>
      </c>
      <c r="M94">
        <v>5.5</v>
      </c>
      <c r="N94">
        <v>43.3</v>
      </c>
      <c r="O94">
        <v>5.4</v>
      </c>
      <c r="P94">
        <v>6</v>
      </c>
      <c r="Q94">
        <v>90.4</v>
      </c>
      <c r="R94">
        <v>0.8</v>
      </c>
      <c r="S94">
        <v>5.3</v>
      </c>
      <c r="T94">
        <v>6.1</v>
      </c>
      <c r="U94">
        <v>2.6</v>
      </c>
      <c r="V94">
        <v>1.5</v>
      </c>
      <c r="W94">
        <v>0.7</v>
      </c>
      <c r="X94">
        <v>0.3</v>
      </c>
      <c r="Y94">
        <v>1.9</v>
      </c>
      <c r="Z94">
        <v>32.799999999999997</v>
      </c>
      <c r="AA94">
        <v>7</v>
      </c>
      <c r="AB94">
        <v>0</v>
      </c>
      <c r="AC94">
        <v>1.5</v>
      </c>
    </row>
    <row r="95" spans="1:29" x14ac:dyDescent="0.3">
      <c r="A95" t="s">
        <v>501</v>
      </c>
      <c r="B95" t="s">
        <v>709</v>
      </c>
      <c r="C95">
        <v>31</v>
      </c>
      <c r="D95">
        <v>80</v>
      </c>
      <c r="E95">
        <v>56</v>
      </c>
      <c r="F95">
        <v>24</v>
      </c>
      <c r="G95">
        <v>27.7</v>
      </c>
      <c r="H95">
        <v>10.3</v>
      </c>
      <c r="I95">
        <v>3.7</v>
      </c>
      <c r="J95">
        <v>7.9</v>
      </c>
      <c r="K95">
        <v>46.5</v>
      </c>
      <c r="L95">
        <v>2.5</v>
      </c>
      <c r="M95">
        <v>5.4</v>
      </c>
      <c r="N95">
        <v>45.5</v>
      </c>
      <c r="O95">
        <v>0.5</v>
      </c>
      <c r="P95">
        <v>0.6</v>
      </c>
      <c r="Q95">
        <v>84.1</v>
      </c>
      <c r="R95">
        <v>0.8</v>
      </c>
      <c r="S95">
        <v>3.2</v>
      </c>
      <c r="T95">
        <v>4</v>
      </c>
      <c r="U95">
        <v>1.6</v>
      </c>
      <c r="V95">
        <v>0.9</v>
      </c>
      <c r="W95">
        <v>0.9</v>
      </c>
      <c r="X95">
        <v>0.7</v>
      </c>
      <c r="Y95">
        <v>2.1</v>
      </c>
      <c r="Z95">
        <v>21.2</v>
      </c>
      <c r="AA95">
        <v>1</v>
      </c>
      <c r="AB95">
        <v>0</v>
      </c>
      <c r="AC95">
        <v>8</v>
      </c>
    </row>
    <row r="96" spans="1:29" x14ac:dyDescent="0.3">
      <c r="A96" t="s">
        <v>474</v>
      </c>
      <c r="B96" t="s">
        <v>707</v>
      </c>
      <c r="C96">
        <v>31</v>
      </c>
      <c r="D96">
        <v>64</v>
      </c>
      <c r="E96">
        <v>36</v>
      </c>
      <c r="F96">
        <v>28</v>
      </c>
      <c r="G96">
        <v>14.5</v>
      </c>
      <c r="H96">
        <v>3</v>
      </c>
      <c r="I96">
        <v>1.2</v>
      </c>
      <c r="J96">
        <v>2.5</v>
      </c>
      <c r="K96">
        <v>47.5</v>
      </c>
      <c r="L96">
        <v>0.5</v>
      </c>
      <c r="M96">
        <v>1</v>
      </c>
      <c r="N96">
        <v>46.2</v>
      </c>
      <c r="O96">
        <v>0.2</v>
      </c>
      <c r="P96">
        <v>0.3</v>
      </c>
      <c r="Q96">
        <v>77.8</v>
      </c>
      <c r="R96">
        <v>0.8</v>
      </c>
      <c r="S96">
        <v>2.2000000000000002</v>
      </c>
      <c r="T96">
        <v>2.9</v>
      </c>
      <c r="U96">
        <v>0.8</v>
      </c>
      <c r="V96">
        <v>0.3</v>
      </c>
      <c r="W96">
        <v>0.4</v>
      </c>
      <c r="X96">
        <v>0.2</v>
      </c>
      <c r="Y96">
        <v>1.1000000000000001</v>
      </c>
      <c r="Z96">
        <v>9.3000000000000007</v>
      </c>
      <c r="AA96">
        <v>0</v>
      </c>
      <c r="AB96">
        <v>0</v>
      </c>
      <c r="AC96">
        <v>-2.7</v>
      </c>
    </row>
    <row r="97" spans="1:29" x14ac:dyDescent="0.3">
      <c r="A97" t="s">
        <v>493</v>
      </c>
      <c r="B97" t="s">
        <v>712</v>
      </c>
      <c r="C97">
        <v>23</v>
      </c>
      <c r="D97">
        <v>42</v>
      </c>
      <c r="E97">
        <v>21</v>
      </c>
      <c r="F97">
        <v>21</v>
      </c>
      <c r="G97">
        <v>15.8</v>
      </c>
      <c r="H97">
        <v>6.9</v>
      </c>
      <c r="I97">
        <v>2.4</v>
      </c>
      <c r="J97">
        <v>5.7</v>
      </c>
      <c r="K97">
        <v>41.9</v>
      </c>
      <c r="L97">
        <v>0.4</v>
      </c>
      <c r="M97">
        <v>1.5</v>
      </c>
      <c r="N97">
        <v>29</v>
      </c>
      <c r="O97">
        <v>1.6</v>
      </c>
      <c r="P97">
        <v>2</v>
      </c>
      <c r="Q97">
        <v>79.099999999999994</v>
      </c>
      <c r="R97">
        <v>0.4</v>
      </c>
      <c r="S97">
        <v>1.2</v>
      </c>
      <c r="T97">
        <v>1.6</v>
      </c>
      <c r="U97">
        <v>2.6</v>
      </c>
      <c r="V97">
        <v>1.2</v>
      </c>
      <c r="W97">
        <v>0.3</v>
      </c>
      <c r="X97">
        <v>0.1</v>
      </c>
      <c r="Y97">
        <v>1.6</v>
      </c>
      <c r="Z97">
        <v>12.8</v>
      </c>
      <c r="AA97">
        <v>1</v>
      </c>
      <c r="AB97">
        <v>0</v>
      </c>
      <c r="AC97">
        <v>1.1000000000000001</v>
      </c>
    </row>
    <row r="98" spans="1:29" x14ac:dyDescent="0.3">
      <c r="A98" t="s">
        <v>713</v>
      </c>
      <c r="B98" t="s">
        <v>698</v>
      </c>
      <c r="C98">
        <v>25</v>
      </c>
      <c r="D98">
        <v>39</v>
      </c>
      <c r="E98">
        <v>27</v>
      </c>
      <c r="F98">
        <v>12</v>
      </c>
      <c r="G98">
        <v>25.1</v>
      </c>
      <c r="H98">
        <v>9.4</v>
      </c>
      <c r="I98">
        <v>3</v>
      </c>
      <c r="J98">
        <v>6.5</v>
      </c>
      <c r="K98">
        <v>46.8</v>
      </c>
      <c r="L98">
        <v>1.9</v>
      </c>
      <c r="M98">
        <v>4.5999999999999996</v>
      </c>
      <c r="N98">
        <v>41.6</v>
      </c>
      <c r="O98">
        <v>1.4</v>
      </c>
      <c r="P98">
        <v>1.8</v>
      </c>
      <c r="Q98">
        <v>78.900000000000006</v>
      </c>
      <c r="R98">
        <v>0.6</v>
      </c>
      <c r="S98">
        <v>2.9</v>
      </c>
      <c r="T98">
        <v>3.6</v>
      </c>
      <c r="U98">
        <v>1</v>
      </c>
      <c r="V98">
        <v>0.9</v>
      </c>
      <c r="W98">
        <v>0.5</v>
      </c>
      <c r="X98">
        <v>0.3</v>
      </c>
      <c r="Y98">
        <v>2.1</v>
      </c>
      <c r="Z98">
        <v>16.8</v>
      </c>
      <c r="AA98">
        <v>0</v>
      </c>
      <c r="AB98">
        <v>0</v>
      </c>
      <c r="AC98">
        <v>4.3</v>
      </c>
    </row>
    <row r="99" spans="1:29" x14ac:dyDescent="0.3">
      <c r="A99" t="s">
        <v>329</v>
      </c>
      <c r="B99" t="s">
        <v>658</v>
      </c>
      <c r="C99">
        <v>25</v>
      </c>
      <c r="D99">
        <v>81</v>
      </c>
      <c r="E99">
        <v>39</v>
      </c>
      <c r="F99">
        <v>42</v>
      </c>
      <c r="G99">
        <v>25</v>
      </c>
      <c r="H99">
        <v>10.6</v>
      </c>
      <c r="I99">
        <v>3.8</v>
      </c>
      <c r="J99">
        <v>8.6</v>
      </c>
      <c r="K99">
        <v>43.7</v>
      </c>
      <c r="L99">
        <v>1.5</v>
      </c>
      <c r="M99">
        <v>4</v>
      </c>
      <c r="N99">
        <v>36.5</v>
      </c>
      <c r="O99">
        <v>1.6</v>
      </c>
      <c r="P99">
        <v>1.9</v>
      </c>
      <c r="Q99">
        <v>88</v>
      </c>
      <c r="R99">
        <v>1.6</v>
      </c>
      <c r="S99">
        <v>4.0999999999999996</v>
      </c>
      <c r="T99">
        <v>5.6</v>
      </c>
      <c r="U99">
        <v>1.6</v>
      </c>
      <c r="V99">
        <v>1.2</v>
      </c>
      <c r="W99">
        <v>0.6</v>
      </c>
      <c r="X99">
        <v>0.1</v>
      </c>
      <c r="Y99">
        <v>2.2000000000000002</v>
      </c>
      <c r="Z99">
        <v>20.5</v>
      </c>
      <c r="AA99">
        <v>3</v>
      </c>
      <c r="AB99">
        <v>0</v>
      </c>
      <c r="AC99">
        <v>-0.8</v>
      </c>
    </row>
    <row r="100" spans="1:29" x14ac:dyDescent="0.3">
      <c r="A100" t="s">
        <v>343</v>
      </c>
      <c r="B100" t="s">
        <v>694</v>
      </c>
      <c r="C100">
        <v>29</v>
      </c>
      <c r="D100">
        <v>69</v>
      </c>
      <c r="E100">
        <v>31</v>
      </c>
      <c r="F100">
        <v>38</v>
      </c>
      <c r="G100">
        <v>25.5</v>
      </c>
      <c r="H100">
        <v>8.1999999999999993</v>
      </c>
      <c r="I100">
        <v>2.7</v>
      </c>
      <c r="J100">
        <v>7</v>
      </c>
      <c r="K100">
        <v>39</v>
      </c>
      <c r="L100">
        <v>1.9</v>
      </c>
      <c r="M100">
        <v>5.3</v>
      </c>
      <c r="N100">
        <v>36.5</v>
      </c>
      <c r="O100">
        <v>0.8</v>
      </c>
      <c r="P100">
        <v>1</v>
      </c>
      <c r="Q100">
        <v>78.900000000000006</v>
      </c>
      <c r="R100">
        <v>0.2</v>
      </c>
      <c r="S100">
        <v>1.7</v>
      </c>
      <c r="T100">
        <v>1.9</v>
      </c>
      <c r="U100">
        <v>2.1</v>
      </c>
      <c r="V100">
        <v>0.9</v>
      </c>
      <c r="W100">
        <v>0.6</v>
      </c>
      <c r="X100">
        <v>0.3</v>
      </c>
      <c r="Y100">
        <v>2.4</v>
      </c>
      <c r="Z100">
        <v>15.5</v>
      </c>
      <c r="AA100">
        <v>0</v>
      </c>
      <c r="AB100">
        <v>0</v>
      </c>
      <c r="AC100">
        <v>0.2</v>
      </c>
    </row>
    <row r="101" spans="1:29" x14ac:dyDescent="0.3">
      <c r="A101" t="s">
        <v>213</v>
      </c>
      <c r="B101" t="s">
        <v>682</v>
      </c>
      <c r="C101">
        <v>31</v>
      </c>
      <c r="D101">
        <v>76</v>
      </c>
      <c r="E101">
        <v>45</v>
      </c>
      <c r="F101">
        <v>31</v>
      </c>
      <c r="G101">
        <v>28.2</v>
      </c>
      <c r="H101">
        <v>11.2</v>
      </c>
      <c r="I101">
        <v>4.0999999999999996</v>
      </c>
      <c r="J101">
        <v>8.6999999999999993</v>
      </c>
      <c r="K101">
        <v>46.7</v>
      </c>
      <c r="L101">
        <v>1</v>
      </c>
      <c r="M101">
        <v>2.6</v>
      </c>
      <c r="N101">
        <v>40.700000000000003</v>
      </c>
      <c r="O101">
        <v>2.1</v>
      </c>
      <c r="P101">
        <v>2.5</v>
      </c>
      <c r="Q101">
        <v>83.2</v>
      </c>
      <c r="R101">
        <v>0.5</v>
      </c>
      <c r="S101">
        <v>2.6</v>
      </c>
      <c r="T101">
        <v>3.1</v>
      </c>
      <c r="U101">
        <v>6</v>
      </c>
      <c r="V101">
        <v>1.6</v>
      </c>
      <c r="W101">
        <v>1.4</v>
      </c>
      <c r="X101">
        <v>0.1</v>
      </c>
      <c r="Y101">
        <v>1.8</v>
      </c>
      <c r="Z101">
        <v>27</v>
      </c>
      <c r="AA101">
        <v>6</v>
      </c>
      <c r="AB101">
        <v>0</v>
      </c>
      <c r="AC101">
        <v>1.6</v>
      </c>
    </row>
    <row r="102" spans="1:29" x14ac:dyDescent="0.3">
      <c r="A102" t="s">
        <v>116</v>
      </c>
      <c r="B102" t="s">
        <v>710</v>
      </c>
      <c r="C102">
        <v>23</v>
      </c>
      <c r="D102">
        <v>8</v>
      </c>
      <c r="E102">
        <v>4</v>
      </c>
      <c r="F102">
        <v>4</v>
      </c>
      <c r="G102">
        <v>11.2</v>
      </c>
      <c r="H102">
        <v>3.6</v>
      </c>
      <c r="I102">
        <v>1.3</v>
      </c>
      <c r="J102">
        <v>3.4</v>
      </c>
      <c r="K102">
        <v>37</v>
      </c>
      <c r="L102">
        <v>0.6</v>
      </c>
      <c r="M102">
        <v>1.4</v>
      </c>
      <c r="N102">
        <v>45.5</v>
      </c>
      <c r="O102">
        <v>0.5</v>
      </c>
      <c r="P102">
        <v>0.9</v>
      </c>
      <c r="Q102">
        <v>57.1</v>
      </c>
      <c r="R102">
        <v>0.3</v>
      </c>
      <c r="S102">
        <v>1.3</v>
      </c>
      <c r="T102">
        <v>1.5</v>
      </c>
      <c r="U102">
        <v>0.9</v>
      </c>
      <c r="V102">
        <v>0.8</v>
      </c>
      <c r="W102">
        <v>0.1</v>
      </c>
      <c r="X102">
        <v>0</v>
      </c>
      <c r="Y102">
        <v>1</v>
      </c>
      <c r="Z102">
        <v>6.4</v>
      </c>
      <c r="AA102">
        <v>0</v>
      </c>
      <c r="AB102">
        <v>0</v>
      </c>
      <c r="AC102">
        <v>-0.8</v>
      </c>
    </row>
    <row r="103" spans="1:29" x14ac:dyDescent="0.3">
      <c r="A103" t="s">
        <v>110</v>
      </c>
      <c r="B103" t="s">
        <v>696</v>
      </c>
      <c r="C103">
        <v>26</v>
      </c>
      <c r="D103">
        <v>51</v>
      </c>
      <c r="E103">
        <v>14</v>
      </c>
      <c r="F103">
        <v>37</v>
      </c>
      <c r="G103">
        <v>19.3</v>
      </c>
      <c r="H103">
        <v>6.5</v>
      </c>
      <c r="I103">
        <v>2.5</v>
      </c>
      <c r="J103">
        <v>5.0999999999999996</v>
      </c>
      <c r="K103">
        <v>48.1</v>
      </c>
      <c r="L103">
        <v>0.5</v>
      </c>
      <c r="M103">
        <v>1.5</v>
      </c>
      <c r="N103">
        <v>32</v>
      </c>
      <c r="O103">
        <v>1.1000000000000001</v>
      </c>
      <c r="P103">
        <v>1.7</v>
      </c>
      <c r="Q103">
        <v>68.2</v>
      </c>
      <c r="R103">
        <v>0.8</v>
      </c>
      <c r="S103">
        <v>2.4</v>
      </c>
      <c r="T103">
        <v>3.2</v>
      </c>
      <c r="U103">
        <v>1.1000000000000001</v>
      </c>
      <c r="V103">
        <v>0.6</v>
      </c>
      <c r="W103">
        <v>0.7</v>
      </c>
      <c r="X103">
        <v>0.3</v>
      </c>
      <c r="Y103">
        <v>2.1</v>
      </c>
      <c r="Z103">
        <v>14.5</v>
      </c>
      <c r="AA103">
        <v>0</v>
      </c>
      <c r="AB103">
        <v>0</v>
      </c>
      <c r="AC103">
        <v>-1.5</v>
      </c>
    </row>
    <row r="104" spans="1:29" x14ac:dyDescent="0.3">
      <c r="A104" t="s">
        <v>479</v>
      </c>
      <c r="B104" t="s">
        <v>707</v>
      </c>
      <c r="C104">
        <v>26</v>
      </c>
      <c r="D104">
        <v>76</v>
      </c>
      <c r="E104">
        <v>44</v>
      </c>
      <c r="F104">
        <v>32</v>
      </c>
      <c r="G104">
        <v>21.5</v>
      </c>
      <c r="H104">
        <v>8</v>
      </c>
      <c r="I104">
        <v>2.7</v>
      </c>
      <c r="J104">
        <v>6</v>
      </c>
      <c r="K104">
        <v>45</v>
      </c>
      <c r="L104">
        <v>1.9</v>
      </c>
      <c r="M104">
        <v>4.4000000000000004</v>
      </c>
      <c r="N104">
        <v>42.9</v>
      </c>
      <c r="O104">
        <v>0.7</v>
      </c>
      <c r="P104">
        <v>0.8</v>
      </c>
      <c r="Q104">
        <v>88.3</v>
      </c>
      <c r="R104">
        <v>0.3</v>
      </c>
      <c r="S104">
        <v>3.2</v>
      </c>
      <c r="T104">
        <v>3.5</v>
      </c>
      <c r="U104">
        <v>1.3</v>
      </c>
      <c r="V104">
        <v>0.6</v>
      </c>
      <c r="W104">
        <v>0.5</v>
      </c>
      <c r="X104">
        <v>0.4</v>
      </c>
      <c r="Y104">
        <v>1.8</v>
      </c>
      <c r="Z104">
        <v>16.2</v>
      </c>
      <c r="AA104">
        <v>0</v>
      </c>
      <c r="AB104">
        <v>0</v>
      </c>
      <c r="AC104">
        <v>3.4</v>
      </c>
    </row>
    <row r="105" spans="1:29" x14ac:dyDescent="0.3">
      <c r="A105" t="s">
        <v>212</v>
      </c>
      <c r="B105" t="s">
        <v>682</v>
      </c>
      <c r="C105">
        <v>23</v>
      </c>
      <c r="D105">
        <v>10</v>
      </c>
      <c r="E105">
        <v>4</v>
      </c>
      <c r="F105">
        <v>6</v>
      </c>
      <c r="G105">
        <v>4.7</v>
      </c>
      <c r="H105">
        <v>1.2</v>
      </c>
      <c r="I105">
        <v>0.5</v>
      </c>
      <c r="J105">
        <v>1.2</v>
      </c>
      <c r="K105">
        <v>41.7</v>
      </c>
      <c r="L105">
        <v>0.2</v>
      </c>
      <c r="M105">
        <v>0.4</v>
      </c>
      <c r="N105">
        <v>50</v>
      </c>
      <c r="O105">
        <v>0</v>
      </c>
      <c r="P105">
        <v>0</v>
      </c>
      <c r="Q105">
        <v>0</v>
      </c>
      <c r="R105">
        <v>0.2</v>
      </c>
      <c r="S105">
        <v>0.4</v>
      </c>
      <c r="T105">
        <v>0.6</v>
      </c>
      <c r="U105">
        <v>0.3</v>
      </c>
      <c r="V105">
        <v>0.1</v>
      </c>
      <c r="W105">
        <v>0.1</v>
      </c>
      <c r="X105">
        <v>0</v>
      </c>
      <c r="Y105">
        <v>0.3</v>
      </c>
      <c r="Z105">
        <v>2.6</v>
      </c>
      <c r="AA105">
        <v>0</v>
      </c>
      <c r="AB105">
        <v>0</v>
      </c>
      <c r="AC105">
        <v>1.9</v>
      </c>
    </row>
    <row r="106" spans="1:29" x14ac:dyDescent="0.3">
      <c r="A106" t="s">
        <v>448</v>
      </c>
      <c r="B106" t="s">
        <v>687</v>
      </c>
      <c r="C106">
        <v>21</v>
      </c>
      <c r="D106">
        <v>81</v>
      </c>
      <c r="E106">
        <v>39</v>
      </c>
      <c r="F106">
        <v>42</v>
      </c>
      <c r="G106">
        <v>31.4</v>
      </c>
      <c r="H106">
        <v>17.3</v>
      </c>
      <c r="I106">
        <v>6.2</v>
      </c>
      <c r="J106">
        <v>13.6</v>
      </c>
      <c r="K106">
        <v>45.8</v>
      </c>
      <c r="L106">
        <v>1.1000000000000001</v>
      </c>
      <c r="M106">
        <v>2.9</v>
      </c>
      <c r="N106">
        <v>37.1</v>
      </c>
      <c r="O106">
        <v>3.7</v>
      </c>
      <c r="P106">
        <v>5.0999999999999996</v>
      </c>
      <c r="Q106">
        <v>72.7</v>
      </c>
      <c r="R106">
        <v>0.5</v>
      </c>
      <c r="S106">
        <v>3.2</v>
      </c>
      <c r="T106">
        <v>3.8</v>
      </c>
      <c r="U106">
        <v>7.3</v>
      </c>
      <c r="V106">
        <v>2.8</v>
      </c>
      <c r="W106">
        <v>1.6</v>
      </c>
      <c r="X106">
        <v>0.6</v>
      </c>
      <c r="Y106">
        <v>2.5</v>
      </c>
      <c r="Z106">
        <v>36.5</v>
      </c>
      <c r="AA106">
        <v>16</v>
      </c>
      <c r="AB106">
        <v>1</v>
      </c>
      <c r="AC106">
        <v>0.8</v>
      </c>
    </row>
    <row r="107" spans="1:29" x14ac:dyDescent="0.3">
      <c r="A107" t="s">
        <v>417</v>
      </c>
      <c r="B107" t="s">
        <v>714</v>
      </c>
      <c r="C107">
        <v>20</v>
      </c>
      <c r="D107">
        <v>50</v>
      </c>
      <c r="E107">
        <v>13</v>
      </c>
      <c r="F107">
        <v>37</v>
      </c>
      <c r="G107">
        <v>19.7</v>
      </c>
      <c r="H107">
        <v>5</v>
      </c>
      <c r="I107">
        <v>2</v>
      </c>
      <c r="J107">
        <v>5.0999999999999996</v>
      </c>
      <c r="K107">
        <v>39.1</v>
      </c>
      <c r="L107">
        <v>0.6</v>
      </c>
      <c r="M107">
        <v>1.9</v>
      </c>
      <c r="N107">
        <v>30.5</v>
      </c>
      <c r="O107">
        <v>0.4</v>
      </c>
      <c r="P107">
        <v>0.6</v>
      </c>
      <c r="Q107">
        <v>75</v>
      </c>
      <c r="R107">
        <v>0.5</v>
      </c>
      <c r="S107">
        <v>2.2000000000000002</v>
      </c>
      <c r="T107">
        <v>2.7</v>
      </c>
      <c r="U107">
        <v>3.2</v>
      </c>
      <c r="V107">
        <v>1.5</v>
      </c>
      <c r="W107">
        <v>1.4</v>
      </c>
      <c r="X107">
        <v>0.5</v>
      </c>
      <c r="Y107">
        <v>2.2999999999999998</v>
      </c>
      <c r="Z107">
        <v>16.899999999999999</v>
      </c>
      <c r="AA107">
        <v>0</v>
      </c>
      <c r="AB107">
        <v>0</v>
      </c>
      <c r="AC107">
        <v>-3.4</v>
      </c>
    </row>
    <row r="108" spans="1:29" x14ac:dyDescent="0.3">
      <c r="A108" t="s">
        <v>357</v>
      </c>
      <c r="B108" t="s">
        <v>691</v>
      </c>
      <c r="C108">
        <v>30</v>
      </c>
      <c r="D108">
        <v>69</v>
      </c>
      <c r="E108">
        <v>25</v>
      </c>
      <c r="F108">
        <v>44</v>
      </c>
      <c r="G108">
        <v>29.7</v>
      </c>
      <c r="H108">
        <v>11</v>
      </c>
      <c r="I108">
        <v>4.0999999999999996</v>
      </c>
      <c r="J108">
        <v>6.5</v>
      </c>
      <c r="K108">
        <v>64.099999999999994</v>
      </c>
      <c r="L108">
        <v>0</v>
      </c>
      <c r="M108">
        <v>0</v>
      </c>
      <c r="N108">
        <v>0</v>
      </c>
      <c r="O108">
        <v>2.7</v>
      </c>
      <c r="P108">
        <v>3.8</v>
      </c>
      <c r="Q108">
        <v>70.5</v>
      </c>
      <c r="R108">
        <v>3.3</v>
      </c>
      <c r="S108">
        <v>9.8000000000000007</v>
      </c>
      <c r="T108">
        <v>13.1</v>
      </c>
      <c r="U108">
        <v>2.2999999999999998</v>
      </c>
      <c r="V108">
        <v>2.2000000000000002</v>
      </c>
      <c r="W108">
        <v>0.6</v>
      </c>
      <c r="X108">
        <v>1.1000000000000001</v>
      </c>
      <c r="Y108">
        <v>2.4</v>
      </c>
      <c r="Z108">
        <v>32.799999999999997</v>
      </c>
      <c r="AA108">
        <v>42</v>
      </c>
      <c r="AB108">
        <v>0</v>
      </c>
      <c r="AC108">
        <v>-3.1</v>
      </c>
    </row>
    <row r="109" spans="1:29" x14ac:dyDescent="0.3">
      <c r="A109" t="s">
        <v>21</v>
      </c>
      <c r="B109" t="s">
        <v>689</v>
      </c>
      <c r="C109">
        <v>24</v>
      </c>
      <c r="D109">
        <v>82</v>
      </c>
      <c r="E109">
        <v>29</v>
      </c>
      <c r="F109">
        <v>53</v>
      </c>
      <c r="G109">
        <v>23.6</v>
      </c>
      <c r="H109">
        <v>8.4</v>
      </c>
      <c r="I109">
        <v>3.4</v>
      </c>
      <c r="J109">
        <v>7.5</v>
      </c>
      <c r="K109">
        <v>44.6</v>
      </c>
      <c r="L109">
        <v>0.6</v>
      </c>
      <c r="M109">
        <v>2.1</v>
      </c>
      <c r="N109">
        <v>28.9</v>
      </c>
      <c r="O109">
        <v>1.1000000000000001</v>
      </c>
      <c r="P109">
        <v>1.7</v>
      </c>
      <c r="Q109">
        <v>64</v>
      </c>
      <c r="R109">
        <v>0.7</v>
      </c>
      <c r="S109">
        <v>3.7</v>
      </c>
      <c r="T109">
        <v>4.4000000000000004</v>
      </c>
      <c r="U109">
        <v>2.5</v>
      </c>
      <c r="V109">
        <v>1.7</v>
      </c>
      <c r="W109">
        <v>1.3</v>
      </c>
      <c r="X109">
        <v>0.5</v>
      </c>
      <c r="Y109">
        <v>2.2999999999999998</v>
      </c>
      <c r="Z109">
        <v>20.9</v>
      </c>
      <c r="AA109">
        <v>3</v>
      </c>
      <c r="AB109">
        <v>0</v>
      </c>
      <c r="AC109">
        <v>-2.8</v>
      </c>
    </row>
    <row r="110" spans="1:29" x14ac:dyDescent="0.3">
      <c r="A110" t="s">
        <v>467</v>
      </c>
      <c r="B110" t="s">
        <v>707</v>
      </c>
      <c r="C110">
        <v>29</v>
      </c>
      <c r="D110">
        <v>77</v>
      </c>
      <c r="E110">
        <v>44</v>
      </c>
      <c r="F110">
        <v>33</v>
      </c>
      <c r="G110">
        <v>34.9</v>
      </c>
      <c r="H110">
        <v>21.2</v>
      </c>
      <c r="I110">
        <v>8.1999999999999993</v>
      </c>
      <c r="J110">
        <v>17.100000000000001</v>
      </c>
      <c r="K110">
        <v>48.1</v>
      </c>
      <c r="L110">
        <v>0.1</v>
      </c>
      <c r="M110">
        <v>0.6</v>
      </c>
      <c r="N110">
        <v>15.6</v>
      </c>
      <c r="O110">
        <v>4.8</v>
      </c>
      <c r="P110">
        <v>5.7</v>
      </c>
      <c r="Q110">
        <v>83</v>
      </c>
      <c r="R110">
        <v>0.7</v>
      </c>
      <c r="S110">
        <v>5.3</v>
      </c>
      <c r="T110">
        <v>6</v>
      </c>
      <c r="U110">
        <v>6.2</v>
      </c>
      <c r="V110">
        <v>2.6</v>
      </c>
      <c r="W110">
        <v>1.1000000000000001</v>
      </c>
      <c r="X110">
        <v>0.5</v>
      </c>
      <c r="Y110">
        <v>2.2999999999999998</v>
      </c>
      <c r="Z110">
        <v>39.9</v>
      </c>
      <c r="AA110">
        <v>12</v>
      </c>
      <c r="AB110">
        <v>1</v>
      </c>
      <c r="AC110">
        <v>0.1</v>
      </c>
    </row>
    <row r="111" spans="1:29" x14ac:dyDescent="0.3">
      <c r="A111" t="s">
        <v>185</v>
      </c>
      <c r="B111" t="s">
        <v>690</v>
      </c>
      <c r="C111">
        <v>28</v>
      </c>
      <c r="D111">
        <v>30</v>
      </c>
      <c r="E111">
        <v>23</v>
      </c>
      <c r="F111">
        <v>7</v>
      </c>
      <c r="G111">
        <v>25.7</v>
      </c>
      <c r="H111">
        <v>16.3</v>
      </c>
      <c r="I111">
        <v>5.9</v>
      </c>
      <c r="J111">
        <v>12.4</v>
      </c>
      <c r="K111">
        <v>48</v>
      </c>
      <c r="L111">
        <v>0.9</v>
      </c>
      <c r="M111">
        <v>3.2</v>
      </c>
      <c r="N111">
        <v>27.4</v>
      </c>
      <c r="O111">
        <v>3.5</v>
      </c>
      <c r="P111">
        <v>4.8</v>
      </c>
      <c r="Q111">
        <v>73.599999999999994</v>
      </c>
      <c r="R111">
        <v>1.4</v>
      </c>
      <c r="S111">
        <v>6.8</v>
      </c>
      <c r="T111">
        <v>8.1999999999999993</v>
      </c>
      <c r="U111">
        <v>3.6</v>
      </c>
      <c r="V111">
        <v>2.4</v>
      </c>
      <c r="W111">
        <v>1.3</v>
      </c>
      <c r="X111">
        <v>1.5</v>
      </c>
      <c r="Y111">
        <v>3.6</v>
      </c>
      <c r="Z111">
        <v>37.5</v>
      </c>
      <c r="AA111">
        <v>10</v>
      </c>
      <c r="AB111">
        <v>0</v>
      </c>
      <c r="AC111">
        <v>2.2000000000000002</v>
      </c>
    </row>
    <row r="112" spans="1:29" x14ac:dyDescent="0.3">
      <c r="A112" t="s">
        <v>52</v>
      </c>
      <c r="B112" t="s">
        <v>686</v>
      </c>
      <c r="C112">
        <v>32</v>
      </c>
      <c r="D112">
        <v>67</v>
      </c>
      <c r="E112">
        <v>36</v>
      </c>
      <c r="F112">
        <v>31</v>
      </c>
      <c r="G112">
        <v>25.4</v>
      </c>
      <c r="H112">
        <v>11.1</v>
      </c>
      <c r="I112">
        <v>3.4</v>
      </c>
      <c r="J112">
        <v>8.6</v>
      </c>
      <c r="K112">
        <v>39.5</v>
      </c>
      <c r="L112">
        <v>1.6</v>
      </c>
      <c r="M112">
        <v>4.5999999999999996</v>
      </c>
      <c r="N112">
        <v>34.200000000000003</v>
      </c>
      <c r="O112">
        <v>2.7</v>
      </c>
      <c r="P112">
        <v>3.6</v>
      </c>
      <c r="Q112">
        <v>76</v>
      </c>
      <c r="R112">
        <v>1</v>
      </c>
      <c r="S112">
        <v>4.2</v>
      </c>
      <c r="T112">
        <v>5.2</v>
      </c>
      <c r="U112">
        <v>1.3</v>
      </c>
      <c r="V112">
        <v>1.1000000000000001</v>
      </c>
      <c r="W112">
        <v>0.5</v>
      </c>
      <c r="X112">
        <v>0.1</v>
      </c>
      <c r="Y112">
        <v>1.7</v>
      </c>
      <c r="Z112">
        <v>20</v>
      </c>
      <c r="AA112">
        <v>3</v>
      </c>
      <c r="AB112">
        <v>0</v>
      </c>
      <c r="AC112">
        <v>0.7</v>
      </c>
    </row>
    <row r="113" spans="1:29" x14ac:dyDescent="0.3">
      <c r="A113" t="s">
        <v>715</v>
      </c>
      <c r="B113" t="s">
        <v>706</v>
      </c>
      <c r="C113">
        <v>25</v>
      </c>
      <c r="D113">
        <v>7</v>
      </c>
      <c r="E113">
        <v>7</v>
      </c>
      <c r="F113">
        <v>0</v>
      </c>
      <c r="G113">
        <v>3.1</v>
      </c>
      <c r="H113">
        <v>1</v>
      </c>
      <c r="I113">
        <v>0.4</v>
      </c>
      <c r="J113">
        <v>1.4</v>
      </c>
      <c r="K113">
        <v>30</v>
      </c>
      <c r="L113">
        <v>0</v>
      </c>
      <c r="M113">
        <v>0.6</v>
      </c>
      <c r="N113">
        <v>0</v>
      </c>
      <c r="O113">
        <v>0.1</v>
      </c>
      <c r="P113">
        <v>0.3</v>
      </c>
      <c r="Q113">
        <v>50</v>
      </c>
      <c r="R113">
        <v>0.1</v>
      </c>
      <c r="S113">
        <v>0.4</v>
      </c>
      <c r="T113">
        <v>0.6</v>
      </c>
      <c r="U113">
        <v>0.9</v>
      </c>
      <c r="V113">
        <v>0.3</v>
      </c>
      <c r="W113">
        <v>0.3</v>
      </c>
      <c r="X113">
        <v>0</v>
      </c>
      <c r="Y113">
        <v>0.6</v>
      </c>
      <c r="Z113">
        <v>3.5</v>
      </c>
      <c r="AA113">
        <v>0</v>
      </c>
      <c r="AB113">
        <v>0</v>
      </c>
      <c r="AC113">
        <v>0.1</v>
      </c>
    </row>
    <row r="114" spans="1:29" x14ac:dyDescent="0.3">
      <c r="A114" t="s">
        <v>424</v>
      </c>
      <c r="B114" t="s">
        <v>714</v>
      </c>
      <c r="C114">
        <v>20</v>
      </c>
      <c r="D114">
        <v>71</v>
      </c>
      <c r="E114">
        <v>17</v>
      </c>
      <c r="F114">
        <v>54</v>
      </c>
      <c r="G114">
        <v>30.7</v>
      </c>
      <c r="H114">
        <v>16.3</v>
      </c>
      <c r="I114">
        <v>7.2</v>
      </c>
      <c r="J114">
        <v>12.3</v>
      </c>
      <c r="K114">
        <v>58.5</v>
      </c>
      <c r="L114">
        <v>0</v>
      </c>
      <c r="M114">
        <v>0.1</v>
      </c>
      <c r="N114">
        <v>0</v>
      </c>
      <c r="O114">
        <v>2</v>
      </c>
      <c r="P114">
        <v>2.7</v>
      </c>
      <c r="Q114">
        <v>74.599999999999994</v>
      </c>
      <c r="R114">
        <v>3.1</v>
      </c>
      <c r="S114">
        <v>7.1</v>
      </c>
      <c r="T114">
        <v>10.3</v>
      </c>
      <c r="U114">
        <v>1.8</v>
      </c>
      <c r="V114">
        <v>1.8</v>
      </c>
      <c r="W114">
        <v>0.9</v>
      </c>
      <c r="X114">
        <v>0.9</v>
      </c>
      <c r="Y114">
        <v>2.9</v>
      </c>
      <c r="Z114">
        <v>34.9</v>
      </c>
      <c r="AA114">
        <v>39</v>
      </c>
      <c r="AB114">
        <v>0</v>
      </c>
      <c r="AC114">
        <v>-5.4</v>
      </c>
    </row>
    <row r="115" spans="1:29" x14ac:dyDescent="0.3">
      <c r="A115" t="s">
        <v>281</v>
      </c>
      <c r="B115" t="s">
        <v>699</v>
      </c>
      <c r="C115">
        <v>26</v>
      </c>
      <c r="D115">
        <v>75</v>
      </c>
      <c r="E115">
        <v>45</v>
      </c>
      <c r="F115">
        <v>30</v>
      </c>
      <c r="G115">
        <v>22.6</v>
      </c>
      <c r="H115">
        <v>8.6999999999999993</v>
      </c>
      <c r="I115">
        <v>3.2</v>
      </c>
      <c r="J115">
        <v>7.4</v>
      </c>
      <c r="K115">
        <v>43.4</v>
      </c>
      <c r="L115">
        <v>0.7</v>
      </c>
      <c r="M115">
        <v>2.2000000000000002</v>
      </c>
      <c r="N115">
        <v>29.8</v>
      </c>
      <c r="O115">
        <v>1.6</v>
      </c>
      <c r="P115">
        <v>2</v>
      </c>
      <c r="Q115">
        <v>79.3</v>
      </c>
      <c r="R115">
        <v>0.9</v>
      </c>
      <c r="S115">
        <v>2.6</v>
      </c>
      <c r="T115">
        <v>3.5</v>
      </c>
      <c r="U115">
        <v>3.3</v>
      </c>
      <c r="V115">
        <v>1</v>
      </c>
      <c r="W115">
        <v>1.2</v>
      </c>
      <c r="X115">
        <v>0.4</v>
      </c>
      <c r="Y115">
        <v>1.4</v>
      </c>
      <c r="Z115">
        <v>21.6</v>
      </c>
      <c r="AA115">
        <v>4</v>
      </c>
      <c r="AB115">
        <v>3</v>
      </c>
      <c r="AC115">
        <v>0</v>
      </c>
    </row>
    <row r="116" spans="1:29" x14ac:dyDescent="0.3">
      <c r="A116" t="s">
        <v>637</v>
      </c>
      <c r="B116" t="s">
        <v>692</v>
      </c>
      <c r="C116">
        <v>24</v>
      </c>
      <c r="D116">
        <v>6</v>
      </c>
      <c r="E116">
        <v>5</v>
      </c>
      <c r="F116">
        <v>1</v>
      </c>
      <c r="G116">
        <v>6.6</v>
      </c>
      <c r="H116">
        <v>3.7</v>
      </c>
      <c r="I116">
        <v>1.3</v>
      </c>
      <c r="J116">
        <v>2.5</v>
      </c>
      <c r="K116">
        <v>53.3</v>
      </c>
      <c r="L116">
        <v>0.3</v>
      </c>
      <c r="M116">
        <v>1</v>
      </c>
      <c r="N116">
        <v>33.299999999999997</v>
      </c>
      <c r="O116">
        <v>0.7</v>
      </c>
      <c r="P116">
        <v>0.7</v>
      </c>
      <c r="Q116">
        <v>100</v>
      </c>
      <c r="R116">
        <v>0.3</v>
      </c>
      <c r="S116">
        <v>0.2</v>
      </c>
      <c r="T116">
        <v>0.5</v>
      </c>
      <c r="U116">
        <v>0.8</v>
      </c>
      <c r="V116">
        <v>0.2</v>
      </c>
      <c r="W116">
        <v>0.3</v>
      </c>
      <c r="X116">
        <v>0</v>
      </c>
      <c r="Y116">
        <v>0.7</v>
      </c>
      <c r="Z116">
        <v>6.4</v>
      </c>
      <c r="AA116">
        <v>0</v>
      </c>
      <c r="AB116">
        <v>0</v>
      </c>
      <c r="AC116">
        <v>-1.8</v>
      </c>
    </row>
    <row r="117" spans="1:29" x14ac:dyDescent="0.3">
      <c r="A117" t="s">
        <v>99</v>
      </c>
      <c r="B117" t="s">
        <v>696</v>
      </c>
      <c r="C117">
        <v>22</v>
      </c>
      <c r="D117">
        <v>19</v>
      </c>
      <c r="E117">
        <v>4</v>
      </c>
      <c r="F117">
        <v>15</v>
      </c>
      <c r="G117">
        <v>10.199999999999999</v>
      </c>
      <c r="H117">
        <v>1.7</v>
      </c>
      <c r="I117">
        <v>0.6</v>
      </c>
      <c r="J117">
        <v>1.9</v>
      </c>
      <c r="K117">
        <v>30.6</v>
      </c>
      <c r="L117">
        <v>0.3</v>
      </c>
      <c r="M117">
        <v>1.2</v>
      </c>
      <c r="N117">
        <v>26.1</v>
      </c>
      <c r="O117">
        <v>0.2</v>
      </c>
      <c r="P117">
        <v>0.2</v>
      </c>
      <c r="Q117">
        <v>100</v>
      </c>
      <c r="R117">
        <v>0.2</v>
      </c>
      <c r="S117">
        <v>0.8</v>
      </c>
      <c r="T117">
        <v>1</v>
      </c>
      <c r="U117">
        <v>0.3</v>
      </c>
      <c r="V117">
        <v>0.3</v>
      </c>
      <c r="W117">
        <v>0.1</v>
      </c>
      <c r="X117">
        <v>0.2</v>
      </c>
      <c r="Y117">
        <v>0.7</v>
      </c>
      <c r="Z117">
        <v>3.8</v>
      </c>
      <c r="AA117">
        <v>0</v>
      </c>
      <c r="AB117">
        <v>0</v>
      </c>
      <c r="AC117">
        <v>-1.6</v>
      </c>
    </row>
    <row r="118" spans="1:29" x14ac:dyDescent="0.3">
      <c r="A118" t="s">
        <v>378</v>
      </c>
      <c r="B118" t="s">
        <v>683</v>
      </c>
      <c r="C118">
        <v>25</v>
      </c>
      <c r="D118">
        <v>79</v>
      </c>
      <c r="E118">
        <v>47</v>
      </c>
      <c r="F118">
        <v>32</v>
      </c>
      <c r="G118">
        <v>29.3</v>
      </c>
      <c r="H118">
        <v>15.5</v>
      </c>
      <c r="I118">
        <v>5.8</v>
      </c>
      <c r="J118">
        <v>14</v>
      </c>
      <c r="K118">
        <v>41.4</v>
      </c>
      <c r="L118">
        <v>1.6</v>
      </c>
      <c r="M118">
        <v>4.5999999999999996</v>
      </c>
      <c r="N118">
        <v>34.1</v>
      </c>
      <c r="O118">
        <v>2.4</v>
      </c>
      <c r="P118">
        <v>2.9</v>
      </c>
      <c r="Q118">
        <v>81.900000000000006</v>
      </c>
      <c r="R118">
        <v>0.5</v>
      </c>
      <c r="S118">
        <v>3.1</v>
      </c>
      <c r="T118">
        <v>3.6</v>
      </c>
      <c r="U118">
        <v>4.0999999999999996</v>
      </c>
      <c r="V118">
        <v>2.2000000000000002</v>
      </c>
      <c r="W118">
        <v>0.8</v>
      </c>
      <c r="X118">
        <v>0.2</v>
      </c>
      <c r="Y118">
        <v>2.4</v>
      </c>
      <c r="Z118">
        <v>26.7</v>
      </c>
      <c r="AA118">
        <v>3</v>
      </c>
      <c r="AB118">
        <v>0</v>
      </c>
      <c r="AC118">
        <v>2.1</v>
      </c>
    </row>
    <row r="119" spans="1:29" x14ac:dyDescent="0.3">
      <c r="A119" t="s">
        <v>363</v>
      </c>
      <c r="B119" t="s">
        <v>691</v>
      </c>
      <c r="C119">
        <v>21</v>
      </c>
      <c r="D119">
        <v>53</v>
      </c>
      <c r="E119">
        <v>21</v>
      </c>
      <c r="F119">
        <v>32</v>
      </c>
      <c r="G119">
        <v>28.5</v>
      </c>
      <c r="H119">
        <v>13.6</v>
      </c>
      <c r="I119">
        <v>5.2</v>
      </c>
      <c r="J119">
        <v>12.3</v>
      </c>
      <c r="K119">
        <v>42.8</v>
      </c>
      <c r="L119">
        <v>1.3</v>
      </c>
      <c r="M119">
        <v>3.9</v>
      </c>
      <c r="N119">
        <v>32.200000000000003</v>
      </c>
      <c r="O119">
        <v>1.9</v>
      </c>
      <c r="P119">
        <v>2.9</v>
      </c>
      <c r="Q119">
        <v>63.5</v>
      </c>
      <c r="R119">
        <v>0.6</v>
      </c>
      <c r="S119">
        <v>2.2999999999999998</v>
      </c>
      <c r="T119">
        <v>2.9</v>
      </c>
      <c r="U119">
        <v>4.8</v>
      </c>
      <c r="V119">
        <v>2.9</v>
      </c>
      <c r="W119">
        <v>1.3</v>
      </c>
      <c r="X119">
        <v>0.4</v>
      </c>
      <c r="Y119">
        <v>2.4</v>
      </c>
      <c r="Z119">
        <v>26.3</v>
      </c>
      <c r="AA119">
        <v>2</v>
      </c>
      <c r="AB119">
        <v>1</v>
      </c>
      <c r="AC119">
        <v>-2.9</v>
      </c>
    </row>
    <row r="120" spans="1:29" x14ac:dyDescent="0.3">
      <c r="A120" t="s">
        <v>370</v>
      </c>
      <c r="B120" t="s">
        <v>683</v>
      </c>
      <c r="C120">
        <v>25</v>
      </c>
      <c r="D120">
        <v>32</v>
      </c>
      <c r="E120">
        <v>21</v>
      </c>
      <c r="F120">
        <v>11</v>
      </c>
      <c r="G120">
        <v>7.5</v>
      </c>
      <c r="H120">
        <v>2.6</v>
      </c>
      <c r="I120">
        <v>1</v>
      </c>
      <c r="J120">
        <v>2.6</v>
      </c>
      <c r="K120">
        <v>40.200000000000003</v>
      </c>
      <c r="L120">
        <v>0.3</v>
      </c>
      <c r="M120">
        <v>0.8</v>
      </c>
      <c r="N120">
        <v>29.6</v>
      </c>
      <c r="O120">
        <v>0.3</v>
      </c>
      <c r="P120">
        <v>0.4</v>
      </c>
      <c r="Q120">
        <v>66.7</v>
      </c>
      <c r="R120">
        <v>0.1</v>
      </c>
      <c r="S120">
        <v>0.8</v>
      </c>
      <c r="T120">
        <v>0.9</v>
      </c>
      <c r="U120">
        <v>0.3</v>
      </c>
      <c r="V120">
        <v>0.3</v>
      </c>
      <c r="W120">
        <v>0.2</v>
      </c>
      <c r="X120">
        <v>0.3</v>
      </c>
      <c r="Y120">
        <v>1</v>
      </c>
      <c r="Z120">
        <v>5.0999999999999996</v>
      </c>
      <c r="AA120">
        <v>0</v>
      </c>
      <c r="AB120">
        <v>0</v>
      </c>
      <c r="AC120">
        <v>0.8</v>
      </c>
    </row>
    <row r="121" spans="1:29" x14ac:dyDescent="0.3">
      <c r="A121" t="s">
        <v>488</v>
      </c>
      <c r="B121" t="s">
        <v>712</v>
      </c>
      <c r="C121">
        <v>27</v>
      </c>
      <c r="D121">
        <v>76</v>
      </c>
      <c r="E121">
        <v>46</v>
      </c>
      <c r="F121">
        <v>30</v>
      </c>
      <c r="G121">
        <v>23.2</v>
      </c>
      <c r="H121">
        <v>11.8</v>
      </c>
      <c r="I121">
        <v>4.8</v>
      </c>
      <c r="J121">
        <v>8.1</v>
      </c>
      <c r="K121">
        <v>58.6</v>
      </c>
      <c r="L121">
        <v>0.2</v>
      </c>
      <c r="M121">
        <v>1</v>
      </c>
      <c r="N121">
        <v>21.8</v>
      </c>
      <c r="O121">
        <v>2</v>
      </c>
      <c r="P121">
        <v>3</v>
      </c>
      <c r="Q121">
        <v>67.5</v>
      </c>
      <c r="R121">
        <v>2.7</v>
      </c>
      <c r="S121">
        <v>4.5999999999999996</v>
      </c>
      <c r="T121">
        <v>7.4</v>
      </c>
      <c r="U121">
        <v>1.2</v>
      </c>
      <c r="V121">
        <v>1.1000000000000001</v>
      </c>
      <c r="W121">
        <v>0.7</v>
      </c>
      <c r="X121">
        <v>1.4</v>
      </c>
      <c r="Y121">
        <v>2.1</v>
      </c>
      <c r="Z121">
        <v>27.7</v>
      </c>
      <c r="AA121">
        <v>15</v>
      </c>
      <c r="AB121">
        <v>0</v>
      </c>
      <c r="AC121">
        <v>2.4</v>
      </c>
    </row>
    <row r="122" spans="1:29" x14ac:dyDescent="0.3">
      <c r="A122" t="s">
        <v>291</v>
      </c>
      <c r="B122" t="s">
        <v>701</v>
      </c>
      <c r="C122">
        <v>22</v>
      </c>
      <c r="D122">
        <v>60</v>
      </c>
      <c r="E122">
        <v>31</v>
      </c>
      <c r="F122">
        <v>29</v>
      </c>
      <c r="G122">
        <v>19.2</v>
      </c>
      <c r="H122">
        <v>7</v>
      </c>
      <c r="I122">
        <v>2.7</v>
      </c>
      <c r="J122">
        <v>5.4</v>
      </c>
      <c r="K122">
        <v>49.4</v>
      </c>
      <c r="L122">
        <v>0.5</v>
      </c>
      <c r="M122">
        <v>1.5</v>
      </c>
      <c r="N122">
        <v>30.8</v>
      </c>
      <c r="O122">
        <v>1.2</v>
      </c>
      <c r="P122">
        <v>2</v>
      </c>
      <c r="Q122">
        <v>60.7</v>
      </c>
      <c r="R122">
        <v>1.6</v>
      </c>
      <c r="S122">
        <v>2.4</v>
      </c>
      <c r="T122">
        <v>4</v>
      </c>
      <c r="U122">
        <v>0.6</v>
      </c>
      <c r="V122">
        <v>0.7</v>
      </c>
      <c r="W122">
        <v>0.8</v>
      </c>
      <c r="X122">
        <v>0.7</v>
      </c>
      <c r="Y122">
        <v>2.1</v>
      </c>
      <c r="Z122">
        <v>16.399999999999999</v>
      </c>
      <c r="AA122">
        <v>0</v>
      </c>
      <c r="AB122">
        <v>0</v>
      </c>
      <c r="AC122">
        <v>-0.4</v>
      </c>
    </row>
    <row r="123" spans="1:29" x14ac:dyDescent="0.3">
      <c r="A123" t="s">
        <v>315</v>
      </c>
      <c r="B123" t="s">
        <v>658</v>
      </c>
      <c r="C123">
        <v>30</v>
      </c>
      <c r="D123">
        <v>51</v>
      </c>
      <c r="E123">
        <v>24</v>
      </c>
      <c r="F123">
        <v>27</v>
      </c>
      <c r="G123">
        <v>27.3</v>
      </c>
      <c r="H123">
        <v>18</v>
      </c>
      <c r="I123">
        <v>7.1</v>
      </c>
      <c r="J123">
        <v>14.8</v>
      </c>
      <c r="K123">
        <v>48.2</v>
      </c>
      <c r="L123">
        <v>1.1000000000000001</v>
      </c>
      <c r="M123">
        <v>2.9</v>
      </c>
      <c r="N123">
        <v>37</v>
      </c>
      <c r="O123">
        <v>2.7</v>
      </c>
      <c r="P123">
        <v>3.1</v>
      </c>
      <c r="Q123">
        <v>85.6</v>
      </c>
      <c r="R123">
        <v>0.6</v>
      </c>
      <c r="S123">
        <v>2.1</v>
      </c>
      <c r="T123">
        <v>2.7</v>
      </c>
      <c r="U123">
        <v>4.3</v>
      </c>
      <c r="V123">
        <v>1.6</v>
      </c>
      <c r="W123">
        <v>0.6</v>
      </c>
      <c r="X123">
        <v>0.2</v>
      </c>
      <c r="Y123">
        <v>1.1000000000000001</v>
      </c>
      <c r="Z123">
        <v>28.7</v>
      </c>
      <c r="AA123">
        <v>1</v>
      </c>
      <c r="AB123">
        <v>0</v>
      </c>
      <c r="AC123">
        <v>0.7</v>
      </c>
    </row>
    <row r="124" spans="1:29" x14ac:dyDescent="0.3">
      <c r="A124" t="s">
        <v>465</v>
      </c>
      <c r="B124" t="s">
        <v>707</v>
      </c>
      <c r="C124">
        <v>24</v>
      </c>
      <c r="D124">
        <v>67</v>
      </c>
      <c r="E124">
        <v>41</v>
      </c>
      <c r="F124">
        <v>26</v>
      </c>
      <c r="G124">
        <v>25.8</v>
      </c>
      <c r="H124">
        <v>9.9</v>
      </c>
      <c r="I124">
        <v>3.9</v>
      </c>
      <c r="J124">
        <v>8.1</v>
      </c>
      <c r="K124">
        <v>47.9</v>
      </c>
      <c r="L124">
        <v>0.7</v>
      </c>
      <c r="M124">
        <v>2.1</v>
      </c>
      <c r="N124">
        <v>33.799999999999997</v>
      </c>
      <c r="O124">
        <v>1.4</v>
      </c>
      <c r="P124">
        <v>1.8</v>
      </c>
      <c r="Q124">
        <v>77.2</v>
      </c>
      <c r="R124">
        <v>0.5</v>
      </c>
      <c r="S124">
        <v>3.2</v>
      </c>
      <c r="T124">
        <v>3.7</v>
      </c>
      <c r="U124">
        <v>3.9</v>
      </c>
      <c r="V124">
        <v>1.4</v>
      </c>
      <c r="W124">
        <v>1</v>
      </c>
      <c r="X124">
        <v>0.7</v>
      </c>
      <c r="Y124">
        <v>2.2000000000000002</v>
      </c>
      <c r="Z124">
        <v>23.9</v>
      </c>
      <c r="AA124">
        <v>0</v>
      </c>
      <c r="AB124">
        <v>0</v>
      </c>
      <c r="AC124">
        <v>2.2999999999999998</v>
      </c>
    </row>
    <row r="125" spans="1:29" x14ac:dyDescent="0.3">
      <c r="A125" t="s">
        <v>419</v>
      </c>
      <c r="B125" t="s">
        <v>714</v>
      </c>
      <c r="C125">
        <v>22</v>
      </c>
      <c r="D125">
        <v>64</v>
      </c>
      <c r="E125">
        <v>15</v>
      </c>
      <c r="F125">
        <v>49</v>
      </c>
      <c r="G125">
        <v>35</v>
      </c>
      <c r="H125">
        <v>26.6</v>
      </c>
      <c r="I125">
        <v>9.1999999999999993</v>
      </c>
      <c r="J125">
        <v>19.600000000000001</v>
      </c>
      <c r="K125">
        <v>46.7</v>
      </c>
      <c r="L125">
        <v>2.1</v>
      </c>
      <c r="M125">
        <v>6.5</v>
      </c>
      <c r="N125">
        <v>32.6</v>
      </c>
      <c r="O125">
        <v>6.1</v>
      </c>
      <c r="P125">
        <v>7.1</v>
      </c>
      <c r="Q125">
        <v>86.6</v>
      </c>
      <c r="R125">
        <v>0.6</v>
      </c>
      <c r="S125">
        <v>3.5</v>
      </c>
      <c r="T125">
        <v>4.0999999999999996</v>
      </c>
      <c r="U125">
        <v>6.8</v>
      </c>
      <c r="V125">
        <v>4.0999999999999996</v>
      </c>
      <c r="W125">
        <v>0.9</v>
      </c>
      <c r="X125">
        <v>0.2</v>
      </c>
      <c r="Y125">
        <v>3.1</v>
      </c>
      <c r="Z125">
        <v>40.799999999999997</v>
      </c>
      <c r="AA125">
        <v>12</v>
      </c>
      <c r="AB125">
        <v>0</v>
      </c>
      <c r="AC125">
        <v>-5.2</v>
      </c>
    </row>
    <row r="126" spans="1:29" x14ac:dyDescent="0.3">
      <c r="A126" t="s">
        <v>129</v>
      </c>
      <c r="B126" t="s">
        <v>710</v>
      </c>
      <c r="C126">
        <v>36</v>
      </c>
      <c r="D126">
        <v>68</v>
      </c>
      <c r="E126">
        <v>28</v>
      </c>
      <c r="F126">
        <v>40</v>
      </c>
      <c r="G126">
        <v>15.7</v>
      </c>
      <c r="H126">
        <v>6.3</v>
      </c>
      <c r="I126">
        <v>1.9</v>
      </c>
      <c r="J126">
        <v>5.0999999999999996</v>
      </c>
      <c r="K126">
        <v>38</v>
      </c>
      <c r="L126">
        <v>0.9</v>
      </c>
      <c r="M126">
        <v>2.9</v>
      </c>
      <c r="N126">
        <v>31</v>
      </c>
      <c r="O126">
        <v>1.5</v>
      </c>
      <c r="P126">
        <v>2</v>
      </c>
      <c r="Q126">
        <v>76.099999999999994</v>
      </c>
      <c r="R126">
        <v>0.2</v>
      </c>
      <c r="S126">
        <v>1.5</v>
      </c>
      <c r="T126">
        <v>1.6</v>
      </c>
      <c r="U126">
        <v>1.8</v>
      </c>
      <c r="V126">
        <v>0.8</v>
      </c>
      <c r="W126">
        <v>0.5</v>
      </c>
      <c r="X126">
        <v>0.2</v>
      </c>
      <c r="Y126">
        <v>2</v>
      </c>
      <c r="Z126">
        <v>12.4</v>
      </c>
      <c r="AA126">
        <v>0</v>
      </c>
      <c r="AB126">
        <v>0</v>
      </c>
      <c r="AC126">
        <v>-1.4</v>
      </c>
    </row>
    <row r="127" spans="1:29" x14ac:dyDescent="0.3">
      <c r="A127" t="s">
        <v>514</v>
      </c>
      <c r="B127" t="s">
        <v>704</v>
      </c>
      <c r="C127">
        <v>24</v>
      </c>
      <c r="D127">
        <v>7</v>
      </c>
      <c r="E127">
        <v>1</v>
      </c>
      <c r="F127">
        <v>6</v>
      </c>
      <c r="G127">
        <v>13.5</v>
      </c>
      <c r="H127">
        <v>6.7</v>
      </c>
      <c r="I127">
        <v>2.7</v>
      </c>
      <c r="J127">
        <v>4.5999999999999996</v>
      </c>
      <c r="K127">
        <v>59.4</v>
      </c>
      <c r="L127">
        <v>0</v>
      </c>
      <c r="M127">
        <v>0.3</v>
      </c>
      <c r="N127">
        <v>0</v>
      </c>
      <c r="O127">
        <v>1.3</v>
      </c>
      <c r="P127">
        <v>2</v>
      </c>
      <c r="Q127">
        <v>64.3</v>
      </c>
      <c r="R127">
        <v>0.9</v>
      </c>
      <c r="S127">
        <v>2</v>
      </c>
      <c r="T127">
        <v>2.9</v>
      </c>
      <c r="U127">
        <v>0.9</v>
      </c>
      <c r="V127">
        <v>0.3</v>
      </c>
      <c r="W127">
        <v>0.6</v>
      </c>
      <c r="X127">
        <v>0.9</v>
      </c>
      <c r="Y127">
        <v>1.6</v>
      </c>
      <c r="Z127">
        <v>15.4</v>
      </c>
      <c r="AA127">
        <v>0</v>
      </c>
      <c r="AB127">
        <v>0</v>
      </c>
      <c r="AC127">
        <v>-1.3</v>
      </c>
    </row>
    <row r="128" spans="1:29" x14ac:dyDescent="0.3">
      <c r="A128" t="s">
        <v>68</v>
      </c>
      <c r="B128" t="s">
        <v>703</v>
      </c>
      <c r="C128">
        <v>24</v>
      </c>
      <c r="D128">
        <v>46</v>
      </c>
      <c r="E128">
        <v>18</v>
      </c>
      <c r="F128">
        <v>28</v>
      </c>
      <c r="G128">
        <v>14.7</v>
      </c>
      <c r="H128">
        <v>4.7</v>
      </c>
      <c r="I128">
        <v>1.6</v>
      </c>
      <c r="J128">
        <v>4.7</v>
      </c>
      <c r="K128">
        <v>34.299999999999997</v>
      </c>
      <c r="L128">
        <v>0.7</v>
      </c>
      <c r="M128">
        <v>2.6</v>
      </c>
      <c r="N128">
        <v>28.1</v>
      </c>
      <c r="O128">
        <v>0.8</v>
      </c>
      <c r="P128">
        <v>1</v>
      </c>
      <c r="Q128">
        <v>76.099999999999994</v>
      </c>
      <c r="R128">
        <v>0.2</v>
      </c>
      <c r="S128">
        <v>1.2</v>
      </c>
      <c r="T128">
        <v>1.4</v>
      </c>
      <c r="U128">
        <v>2.6</v>
      </c>
      <c r="V128">
        <v>0.7</v>
      </c>
      <c r="W128">
        <v>0.5</v>
      </c>
      <c r="X128">
        <v>0</v>
      </c>
      <c r="Y128">
        <v>1</v>
      </c>
      <c r="Z128">
        <v>11.3</v>
      </c>
      <c r="AA128">
        <v>0</v>
      </c>
      <c r="AB128">
        <v>0</v>
      </c>
      <c r="AC128">
        <v>-2.2000000000000002</v>
      </c>
    </row>
    <row r="129" spans="1:29" x14ac:dyDescent="0.3">
      <c r="A129" t="s">
        <v>19</v>
      </c>
      <c r="B129" t="s">
        <v>689</v>
      </c>
      <c r="C129">
        <v>29</v>
      </c>
      <c r="D129">
        <v>64</v>
      </c>
      <c r="E129">
        <v>24</v>
      </c>
      <c r="F129">
        <v>40</v>
      </c>
      <c r="G129">
        <v>25.1</v>
      </c>
      <c r="H129">
        <v>10.8</v>
      </c>
      <c r="I129">
        <v>4</v>
      </c>
      <c r="J129">
        <v>8.1999999999999993</v>
      </c>
      <c r="K129">
        <v>49.2</v>
      </c>
      <c r="L129">
        <v>1.3</v>
      </c>
      <c r="M129">
        <v>3.4</v>
      </c>
      <c r="N129">
        <v>38.200000000000003</v>
      </c>
      <c r="O129">
        <v>1.4</v>
      </c>
      <c r="P129">
        <v>1.8</v>
      </c>
      <c r="Q129">
        <v>81.400000000000006</v>
      </c>
      <c r="R129">
        <v>1.6</v>
      </c>
      <c r="S129">
        <v>5.9</v>
      </c>
      <c r="T129">
        <v>7.5</v>
      </c>
      <c r="U129">
        <v>1.4</v>
      </c>
      <c r="V129">
        <v>1.3</v>
      </c>
      <c r="W129">
        <v>1.1000000000000001</v>
      </c>
      <c r="X129">
        <v>1.1000000000000001</v>
      </c>
      <c r="Y129">
        <v>3.3</v>
      </c>
      <c r="Z129">
        <v>27.2</v>
      </c>
      <c r="AA129">
        <v>11</v>
      </c>
      <c r="AB129">
        <v>0</v>
      </c>
      <c r="AC129">
        <v>-2.7</v>
      </c>
    </row>
    <row r="130" spans="1:29" x14ac:dyDescent="0.3">
      <c r="A130" t="s">
        <v>10</v>
      </c>
      <c r="B130" t="s">
        <v>689</v>
      </c>
      <c r="C130">
        <v>22</v>
      </c>
      <c r="D130">
        <v>9</v>
      </c>
      <c r="E130">
        <v>3</v>
      </c>
      <c r="F130">
        <v>6</v>
      </c>
      <c r="G130">
        <v>13.2</v>
      </c>
      <c r="H130">
        <v>4</v>
      </c>
      <c r="I130">
        <v>1.7</v>
      </c>
      <c r="J130">
        <v>2.4</v>
      </c>
      <c r="K130">
        <v>68.2</v>
      </c>
      <c r="L130">
        <v>0</v>
      </c>
      <c r="M130">
        <v>0.1</v>
      </c>
      <c r="N130">
        <v>0</v>
      </c>
      <c r="O130">
        <v>0.7</v>
      </c>
      <c r="P130">
        <v>1.1000000000000001</v>
      </c>
      <c r="Q130">
        <v>60</v>
      </c>
      <c r="R130">
        <v>1.1000000000000001</v>
      </c>
      <c r="S130">
        <v>2.9</v>
      </c>
      <c r="T130">
        <v>4</v>
      </c>
      <c r="U130">
        <v>0.6</v>
      </c>
      <c r="V130">
        <v>0.3</v>
      </c>
      <c r="W130">
        <v>0.3</v>
      </c>
      <c r="X130">
        <v>0.6</v>
      </c>
      <c r="Y130">
        <v>1.3</v>
      </c>
      <c r="Z130">
        <v>12</v>
      </c>
      <c r="AA130">
        <v>0</v>
      </c>
      <c r="AB130">
        <v>0</v>
      </c>
      <c r="AC130">
        <v>-2.4</v>
      </c>
    </row>
    <row r="131" spans="1:29" x14ac:dyDescent="0.3">
      <c r="A131" t="s">
        <v>277</v>
      </c>
      <c r="B131" t="s">
        <v>699</v>
      </c>
      <c r="C131">
        <v>23</v>
      </c>
      <c r="D131">
        <v>18</v>
      </c>
      <c r="E131">
        <v>9</v>
      </c>
      <c r="F131">
        <v>9</v>
      </c>
      <c r="G131">
        <v>18.3</v>
      </c>
      <c r="H131">
        <v>7.5</v>
      </c>
      <c r="I131">
        <v>2.7</v>
      </c>
      <c r="J131">
        <v>6.8</v>
      </c>
      <c r="K131">
        <v>40.200000000000003</v>
      </c>
      <c r="L131">
        <v>0.8</v>
      </c>
      <c r="M131">
        <v>2.2000000000000002</v>
      </c>
      <c r="N131">
        <v>37.5</v>
      </c>
      <c r="O131">
        <v>1.2</v>
      </c>
      <c r="P131">
        <v>1.7</v>
      </c>
      <c r="Q131">
        <v>73.3</v>
      </c>
      <c r="R131">
        <v>0.5</v>
      </c>
      <c r="S131">
        <v>1.2</v>
      </c>
      <c r="T131">
        <v>1.7</v>
      </c>
      <c r="U131">
        <v>0.9</v>
      </c>
      <c r="V131">
        <v>1.1000000000000001</v>
      </c>
      <c r="W131">
        <v>0.6</v>
      </c>
      <c r="X131">
        <v>0.2</v>
      </c>
      <c r="Y131">
        <v>2.8</v>
      </c>
      <c r="Z131">
        <v>12.2</v>
      </c>
      <c r="AA131">
        <v>0</v>
      </c>
      <c r="AB131">
        <v>0</v>
      </c>
      <c r="AC131">
        <v>-0.9</v>
      </c>
    </row>
    <row r="132" spans="1:29" x14ac:dyDescent="0.3">
      <c r="A132" t="s">
        <v>293</v>
      </c>
      <c r="B132" t="s">
        <v>701</v>
      </c>
      <c r="C132">
        <v>27</v>
      </c>
      <c r="D132">
        <v>44</v>
      </c>
      <c r="E132">
        <v>20</v>
      </c>
      <c r="F132">
        <v>24</v>
      </c>
      <c r="G132">
        <v>25.9</v>
      </c>
      <c r="H132">
        <v>12</v>
      </c>
      <c r="I132">
        <v>4.5</v>
      </c>
      <c r="J132">
        <v>10.9</v>
      </c>
      <c r="K132">
        <v>41.4</v>
      </c>
      <c r="L132">
        <v>2.5</v>
      </c>
      <c r="M132">
        <v>6.6</v>
      </c>
      <c r="N132">
        <v>37.700000000000003</v>
      </c>
      <c r="O132">
        <v>0.5</v>
      </c>
      <c r="P132">
        <v>1</v>
      </c>
      <c r="Q132">
        <v>50</v>
      </c>
      <c r="R132">
        <v>0.2</v>
      </c>
      <c r="S132">
        <v>2.5</v>
      </c>
      <c r="T132">
        <v>2.6</v>
      </c>
      <c r="U132">
        <v>2.8</v>
      </c>
      <c r="V132">
        <v>1.5</v>
      </c>
      <c r="W132">
        <v>0.7</v>
      </c>
      <c r="X132">
        <v>0.2</v>
      </c>
      <c r="Y132">
        <v>1.6</v>
      </c>
      <c r="Z132">
        <v>20.399999999999999</v>
      </c>
      <c r="AA132">
        <v>0</v>
      </c>
      <c r="AB132">
        <v>0</v>
      </c>
      <c r="AC132">
        <v>-0.9</v>
      </c>
    </row>
    <row r="133" spans="1:29" x14ac:dyDescent="0.3">
      <c r="A133" t="s">
        <v>132</v>
      </c>
      <c r="B133" t="s">
        <v>710</v>
      </c>
      <c r="C133">
        <v>40</v>
      </c>
      <c r="D133">
        <v>51</v>
      </c>
      <c r="E133">
        <v>17</v>
      </c>
      <c r="F133">
        <v>34</v>
      </c>
      <c r="G133">
        <v>15.6</v>
      </c>
      <c r="H133">
        <v>7.3</v>
      </c>
      <c r="I133">
        <v>2.6</v>
      </c>
      <c r="J133">
        <v>7.4</v>
      </c>
      <c r="K133">
        <v>35.9</v>
      </c>
      <c r="L133">
        <v>1.3</v>
      </c>
      <c r="M133">
        <v>4</v>
      </c>
      <c r="N133">
        <v>31.2</v>
      </c>
      <c r="O133">
        <v>0.8</v>
      </c>
      <c r="P133">
        <v>1</v>
      </c>
      <c r="Q133">
        <v>78</v>
      </c>
      <c r="R133">
        <v>0.1</v>
      </c>
      <c r="S133">
        <v>3</v>
      </c>
      <c r="T133">
        <v>3.1</v>
      </c>
      <c r="U133">
        <v>0.7</v>
      </c>
      <c r="V133">
        <v>0.4</v>
      </c>
      <c r="W133">
        <v>0.2</v>
      </c>
      <c r="X133">
        <v>0.4</v>
      </c>
      <c r="Y133">
        <v>1.5</v>
      </c>
      <c r="Z133">
        <v>13.3</v>
      </c>
      <c r="AA133">
        <v>1</v>
      </c>
      <c r="AB133">
        <v>0</v>
      </c>
      <c r="AC133">
        <v>-1.3</v>
      </c>
    </row>
    <row r="134" spans="1:29" x14ac:dyDescent="0.3">
      <c r="A134" t="s">
        <v>219</v>
      </c>
      <c r="B134" t="s">
        <v>682</v>
      </c>
      <c r="C134">
        <v>22</v>
      </c>
      <c r="D134">
        <v>74</v>
      </c>
      <c r="E134">
        <v>43</v>
      </c>
      <c r="F134">
        <v>31</v>
      </c>
      <c r="G134">
        <v>24.8</v>
      </c>
      <c r="H134">
        <v>14.1</v>
      </c>
      <c r="I134">
        <v>5.6</v>
      </c>
      <c r="J134">
        <v>9.5</v>
      </c>
      <c r="K134">
        <v>59</v>
      </c>
      <c r="L134">
        <v>0.1</v>
      </c>
      <c r="M134">
        <v>0.2</v>
      </c>
      <c r="N134">
        <v>52.9</v>
      </c>
      <c r="O134">
        <v>2.8</v>
      </c>
      <c r="P134">
        <v>3.9</v>
      </c>
      <c r="Q134">
        <v>71.5</v>
      </c>
      <c r="R134">
        <v>2.5</v>
      </c>
      <c r="S134">
        <v>6.8</v>
      </c>
      <c r="T134">
        <v>9.3000000000000007</v>
      </c>
      <c r="U134">
        <v>2.9</v>
      </c>
      <c r="V134">
        <v>2.2000000000000002</v>
      </c>
      <c r="W134">
        <v>0.6</v>
      </c>
      <c r="X134">
        <v>0.4</v>
      </c>
      <c r="Y134">
        <v>3.2</v>
      </c>
      <c r="Z134">
        <v>30.6</v>
      </c>
      <c r="AA134">
        <v>30</v>
      </c>
      <c r="AB134">
        <v>0</v>
      </c>
      <c r="AC134">
        <v>2.6</v>
      </c>
    </row>
    <row r="135" spans="1:29" x14ac:dyDescent="0.3">
      <c r="A135" t="s">
        <v>470</v>
      </c>
      <c r="B135" t="s">
        <v>707</v>
      </c>
      <c r="C135">
        <v>28</v>
      </c>
      <c r="D135">
        <v>3</v>
      </c>
      <c r="E135">
        <v>3</v>
      </c>
      <c r="F135">
        <v>0</v>
      </c>
      <c r="G135">
        <v>4.3</v>
      </c>
      <c r="H135">
        <v>2</v>
      </c>
      <c r="I135">
        <v>1</v>
      </c>
      <c r="J135">
        <v>2</v>
      </c>
      <c r="K135">
        <v>50</v>
      </c>
      <c r="L135">
        <v>0</v>
      </c>
      <c r="M135">
        <v>0</v>
      </c>
      <c r="N135">
        <v>0</v>
      </c>
      <c r="O135">
        <v>0</v>
      </c>
      <c r="P135">
        <v>0.7</v>
      </c>
      <c r="Q135">
        <v>0</v>
      </c>
      <c r="R135">
        <v>0.7</v>
      </c>
      <c r="S135">
        <v>0.3</v>
      </c>
      <c r="T135">
        <v>1</v>
      </c>
      <c r="U135">
        <v>0.3</v>
      </c>
      <c r="V135">
        <v>1</v>
      </c>
      <c r="W135">
        <v>0</v>
      </c>
      <c r="X135">
        <v>0.3</v>
      </c>
      <c r="Y135">
        <v>2</v>
      </c>
      <c r="Z135">
        <v>3.7</v>
      </c>
      <c r="AA135">
        <v>0</v>
      </c>
      <c r="AB135">
        <v>0</v>
      </c>
      <c r="AC135">
        <v>-5.3</v>
      </c>
    </row>
    <row r="136" spans="1:29" x14ac:dyDescent="0.3">
      <c r="A136" t="s">
        <v>484</v>
      </c>
      <c r="B136" t="s">
        <v>712</v>
      </c>
      <c r="C136">
        <v>22</v>
      </c>
      <c r="D136">
        <v>77</v>
      </c>
      <c r="E136">
        <v>49</v>
      </c>
      <c r="F136">
        <v>28</v>
      </c>
      <c r="G136">
        <v>33.700000000000003</v>
      </c>
      <c r="H136">
        <v>23.8</v>
      </c>
      <c r="I136">
        <v>8.6</v>
      </c>
      <c r="J136">
        <v>19.899999999999999</v>
      </c>
      <c r="K136">
        <v>43.2</v>
      </c>
      <c r="L136">
        <v>2.4</v>
      </c>
      <c r="M136">
        <v>6.7</v>
      </c>
      <c r="N136">
        <v>36.200000000000003</v>
      </c>
      <c r="O136">
        <v>4.0999999999999996</v>
      </c>
      <c r="P136">
        <v>5.0999999999999996</v>
      </c>
      <c r="Q136">
        <v>80.599999999999994</v>
      </c>
      <c r="R136">
        <v>0.8</v>
      </c>
      <c r="S136">
        <v>3.3</v>
      </c>
      <c r="T136">
        <v>4.0999999999999996</v>
      </c>
      <c r="U136">
        <v>4.2</v>
      </c>
      <c r="V136">
        <v>2.8</v>
      </c>
      <c r="W136">
        <v>1.4</v>
      </c>
      <c r="X136">
        <v>0.4</v>
      </c>
      <c r="Y136">
        <v>2.7</v>
      </c>
      <c r="Z136">
        <v>37.5</v>
      </c>
      <c r="AA136">
        <v>1</v>
      </c>
      <c r="AB136">
        <v>0</v>
      </c>
      <c r="AC136">
        <v>4.8</v>
      </c>
    </row>
    <row r="137" spans="1:29" x14ac:dyDescent="0.3">
      <c r="A137" t="s">
        <v>299</v>
      </c>
      <c r="B137" t="s">
        <v>705</v>
      </c>
      <c r="C137">
        <v>22</v>
      </c>
      <c r="D137">
        <v>27</v>
      </c>
      <c r="E137">
        <v>20</v>
      </c>
      <c r="F137">
        <v>7</v>
      </c>
      <c r="G137">
        <v>15.2</v>
      </c>
      <c r="H137">
        <v>4.9000000000000004</v>
      </c>
      <c r="I137">
        <v>1.9</v>
      </c>
      <c r="J137">
        <v>4.5999999999999996</v>
      </c>
      <c r="K137">
        <v>40.299999999999997</v>
      </c>
      <c r="L137">
        <v>0.8</v>
      </c>
      <c r="M137">
        <v>3.1</v>
      </c>
      <c r="N137">
        <v>26.5</v>
      </c>
      <c r="O137">
        <v>0.3</v>
      </c>
      <c r="P137">
        <v>0.4</v>
      </c>
      <c r="Q137">
        <v>75</v>
      </c>
      <c r="R137">
        <v>0.6</v>
      </c>
      <c r="S137">
        <v>1.8</v>
      </c>
      <c r="T137">
        <v>2.4</v>
      </c>
      <c r="U137">
        <v>1.1000000000000001</v>
      </c>
      <c r="V137">
        <v>0.7</v>
      </c>
      <c r="W137">
        <v>0.5</v>
      </c>
      <c r="X137">
        <v>0.2</v>
      </c>
      <c r="Y137">
        <v>1.4</v>
      </c>
      <c r="Z137">
        <v>10.9</v>
      </c>
      <c r="AA137">
        <v>0</v>
      </c>
      <c r="AB137">
        <v>0</v>
      </c>
      <c r="AC137">
        <v>4</v>
      </c>
    </row>
    <row r="138" spans="1:29" x14ac:dyDescent="0.3">
      <c r="A138" t="s">
        <v>364</v>
      </c>
      <c r="B138" t="s">
        <v>683</v>
      </c>
      <c r="C138">
        <v>24</v>
      </c>
      <c r="D138">
        <v>3</v>
      </c>
      <c r="E138">
        <v>2</v>
      </c>
      <c r="F138">
        <v>1</v>
      </c>
      <c r="G138">
        <v>0.8</v>
      </c>
      <c r="H138">
        <v>0</v>
      </c>
      <c r="I138">
        <v>0</v>
      </c>
      <c r="J138">
        <v>0.7</v>
      </c>
      <c r="K138">
        <v>0</v>
      </c>
      <c r="L138">
        <v>0</v>
      </c>
      <c r="M138">
        <v>0.7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-0.7</v>
      </c>
    </row>
    <row r="139" spans="1:29" x14ac:dyDescent="0.3">
      <c r="A139" t="s">
        <v>122</v>
      </c>
      <c r="B139" t="s">
        <v>710</v>
      </c>
      <c r="C139">
        <v>25</v>
      </c>
      <c r="D139">
        <v>81</v>
      </c>
      <c r="E139">
        <v>33</v>
      </c>
      <c r="F139">
        <v>48</v>
      </c>
      <c r="G139">
        <v>24.5</v>
      </c>
      <c r="H139">
        <v>7.5</v>
      </c>
      <c r="I139">
        <v>2.8</v>
      </c>
      <c r="J139">
        <v>6.5</v>
      </c>
      <c r="K139">
        <v>43.2</v>
      </c>
      <c r="L139">
        <v>1</v>
      </c>
      <c r="M139">
        <v>3.1</v>
      </c>
      <c r="N139">
        <v>31.1</v>
      </c>
      <c r="O139">
        <v>0.9</v>
      </c>
      <c r="P139">
        <v>1.3</v>
      </c>
      <c r="Q139">
        <v>70.900000000000006</v>
      </c>
      <c r="R139">
        <v>1.7</v>
      </c>
      <c r="S139">
        <v>3.1</v>
      </c>
      <c r="T139">
        <v>4.8</v>
      </c>
      <c r="U139">
        <v>1.2</v>
      </c>
      <c r="V139">
        <v>0.9</v>
      </c>
      <c r="W139">
        <v>0.9</v>
      </c>
      <c r="X139">
        <v>0.4</v>
      </c>
      <c r="Y139">
        <v>2.2999999999999998</v>
      </c>
      <c r="Z139">
        <v>18</v>
      </c>
      <c r="AA139">
        <v>3</v>
      </c>
      <c r="AB139">
        <v>0</v>
      </c>
      <c r="AC139">
        <v>-1.1000000000000001</v>
      </c>
    </row>
    <row r="140" spans="1:29" x14ac:dyDescent="0.3">
      <c r="A140" t="s">
        <v>224</v>
      </c>
      <c r="B140" t="s">
        <v>682</v>
      </c>
      <c r="C140">
        <v>27</v>
      </c>
      <c r="D140">
        <v>77</v>
      </c>
      <c r="E140">
        <v>43</v>
      </c>
      <c r="F140">
        <v>34</v>
      </c>
      <c r="G140">
        <v>17.399999999999999</v>
      </c>
      <c r="H140">
        <v>7.3</v>
      </c>
      <c r="I140">
        <v>2.7</v>
      </c>
      <c r="J140">
        <v>5.5</v>
      </c>
      <c r="K140">
        <v>49.1</v>
      </c>
      <c r="L140">
        <v>1.1000000000000001</v>
      </c>
      <c r="M140">
        <v>2.7</v>
      </c>
      <c r="N140">
        <v>40.799999999999997</v>
      </c>
      <c r="O140">
        <v>0.9</v>
      </c>
      <c r="P140">
        <v>1</v>
      </c>
      <c r="Q140">
        <v>83.5</v>
      </c>
      <c r="R140">
        <v>0.2</v>
      </c>
      <c r="S140">
        <v>1.2</v>
      </c>
      <c r="T140">
        <v>1.4</v>
      </c>
      <c r="U140">
        <v>0.9</v>
      </c>
      <c r="V140">
        <v>0.5</v>
      </c>
      <c r="W140">
        <v>0.2</v>
      </c>
      <c r="X140">
        <v>0.1</v>
      </c>
      <c r="Y140">
        <v>1.4</v>
      </c>
      <c r="Z140">
        <v>10.8</v>
      </c>
      <c r="AA140">
        <v>0</v>
      </c>
      <c r="AB140">
        <v>0</v>
      </c>
      <c r="AC140">
        <v>1.7</v>
      </c>
    </row>
    <row r="141" spans="1:29" x14ac:dyDescent="0.3">
      <c r="A141" t="s">
        <v>423</v>
      </c>
      <c r="B141" t="s">
        <v>714</v>
      </c>
      <c r="C141">
        <v>21</v>
      </c>
      <c r="D141">
        <v>46</v>
      </c>
      <c r="E141">
        <v>9</v>
      </c>
      <c r="F141">
        <v>37</v>
      </c>
      <c r="G141">
        <v>18</v>
      </c>
      <c r="H141">
        <v>5</v>
      </c>
      <c r="I141">
        <v>1.9</v>
      </c>
      <c r="J141">
        <v>4.3</v>
      </c>
      <c r="K141">
        <v>44.7</v>
      </c>
      <c r="L141">
        <v>0.5</v>
      </c>
      <c r="M141">
        <v>2.2000000000000002</v>
      </c>
      <c r="N141">
        <v>21.8</v>
      </c>
      <c r="O141">
        <v>0.7</v>
      </c>
      <c r="P141">
        <v>1.2</v>
      </c>
      <c r="Q141">
        <v>59.3</v>
      </c>
      <c r="R141">
        <v>0.7</v>
      </c>
      <c r="S141">
        <v>3.2</v>
      </c>
      <c r="T141">
        <v>4</v>
      </c>
      <c r="U141">
        <v>1.2</v>
      </c>
      <c r="V141">
        <v>0.8</v>
      </c>
      <c r="W141">
        <v>0.4</v>
      </c>
      <c r="X141">
        <v>0.5</v>
      </c>
      <c r="Y141">
        <v>2</v>
      </c>
      <c r="Z141">
        <v>13.4</v>
      </c>
      <c r="AA141">
        <v>5</v>
      </c>
      <c r="AB141">
        <v>0</v>
      </c>
      <c r="AC141">
        <v>-3.5</v>
      </c>
    </row>
    <row r="142" spans="1:29" x14ac:dyDescent="0.3">
      <c r="A142" t="s">
        <v>183</v>
      </c>
      <c r="B142" t="s">
        <v>690</v>
      </c>
      <c r="C142">
        <v>29</v>
      </c>
      <c r="D142">
        <v>66</v>
      </c>
      <c r="E142">
        <v>48</v>
      </c>
      <c r="F142">
        <v>18</v>
      </c>
      <c r="G142">
        <v>31.3</v>
      </c>
      <c r="H142">
        <v>7.4</v>
      </c>
      <c r="I142">
        <v>2.8</v>
      </c>
      <c r="J142">
        <v>6.4</v>
      </c>
      <c r="K142">
        <v>44.5</v>
      </c>
      <c r="L142">
        <v>0.7</v>
      </c>
      <c r="M142">
        <v>2.5</v>
      </c>
      <c r="N142">
        <v>28.5</v>
      </c>
      <c r="O142">
        <v>1</v>
      </c>
      <c r="P142">
        <v>1.4</v>
      </c>
      <c r="Q142">
        <v>69.2</v>
      </c>
      <c r="R142">
        <v>0.9</v>
      </c>
      <c r="S142">
        <v>6.4</v>
      </c>
      <c r="T142">
        <v>7.3</v>
      </c>
      <c r="U142">
        <v>6.9</v>
      </c>
      <c r="V142">
        <v>2.6</v>
      </c>
      <c r="W142">
        <v>1.4</v>
      </c>
      <c r="X142">
        <v>1.1000000000000001</v>
      </c>
      <c r="Y142">
        <v>3</v>
      </c>
      <c r="Z142">
        <v>31.4</v>
      </c>
      <c r="AA142">
        <v>8</v>
      </c>
      <c r="AB142">
        <v>0</v>
      </c>
      <c r="AC142">
        <v>7</v>
      </c>
    </row>
    <row r="143" spans="1:29" x14ac:dyDescent="0.3">
      <c r="A143" t="s">
        <v>464</v>
      </c>
      <c r="B143" t="s">
        <v>707</v>
      </c>
      <c r="C143">
        <v>22</v>
      </c>
      <c r="D143">
        <v>23</v>
      </c>
      <c r="E143">
        <v>13</v>
      </c>
      <c r="F143">
        <v>10</v>
      </c>
      <c r="G143">
        <v>4.9000000000000004</v>
      </c>
      <c r="H143">
        <v>1.8</v>
      </c>
      <c r="I143">
        <v>0.7</v>
      </c>
      <c r="J143">
        <v>1.1000000000000001</v>
      </c>
      <c r="K143">
        <v>57.7</v>
      </c>
      <c r="L143">
        <v>0</v>
      </c>
      <c r="M143">
        <v>0</v>
      </c>
      <c r="N143">
        <v>0</v>
      </c>
      <c r="O143">
        <v>0.5</v>
      </c>
      <c r="P143">
        <v>0.6</v>
      </c>
      <c r="Q143">
        <v>84.6</v>
      </c>
      <c r="R143">
        <v>0.3</v>
      </c>
      <c r="S143">
        <v>1.2</v>
      </c>
      <c r="T143">
        <v>1.5</v>
      </c>
      <c r="U143">
        <v>0.3</v>
      </c>
      <c r="V143">
        <v>0.3</v>
      </c>
      <c r="W143">
        <v>0.1</v>
      </c>
      <c r="X143">
        <v>0.2</v>
      </c>
      <c r="Y143">
        <v>0.5</v>
      </c>
      <c r="Z143">
        <v>4.5999999999999996</v>
      </c>
      <c r="AA143">
        <v>0</v>
      </c>
      <c r="AB143">
        <v>0</v>
      </c>
      <c r="AC143">
        <v>-0.9</v>
      </c>
    </row>
    <row r="144" spans="1:29" x14ac:dyDescent="0.3">
      <c r="A144" t="s">
        <v>282</v>
      </c>
      <c r="B144" t="s">
        <v>701</v>
      </c>
      <c r="C144">
        <v>24</v>
      </c>
      <c r="D144">
        <v>15</v>
      </c>
      <c r="E144">
        <v>7</v>
      </c>
      <c r="F144">
        <v>8</v>
      </c>
      <c r="G144">
        <v>10.7</v>
      </c>
      <c r="H144">
        <v>3.3</v>
      </c>
      <c r="I144">
        <v>1.2</v>
      </c>
      <c r="J144">
        <v>3.1</v>
      </c>
      <c r="K144">
        <v>39.1</v>
      </c>
      <c r="L144">
        <v>0.7</v>
      </c>
      <c r="M144">
        <v>2.2999999999999998</v>
      </c>
      <c r="N144">
        <v>28.6</v>
      </c>
      <c r="O144">
        <v>0.3</v>
      </c>
      <c r="P144">
        <v>0.4</v>
      </c>
      <c r="Q144">
        <v>66.7</v>
      </c>
      <c r="R144">
        <v>0.1</v>
      </c>
      <c r="S144">
        <v>1.1000000000000001</v>
      </c>
      <c r="T144">
        <v>1.3</v>
      </c>
      <c r="U144">
        <v>0.3</v>
      </c>
      <c r="V144">
        <v>0.3</v>
      </c>
      <c r="W144">
        <v>0.3</v>
      </c>
      <c r="X144">
        <v>0</v>
      </c>
      <c r="Y144">
        <v>0.7</v>
      </c>
      <c r="Z144">
        <v>6.1</v>
      </c>
      <c r="AA144">
        <v>0</v>
      </c>
      <c r="AB144">
        <v>0</v>
      </c>
      <c r="AC144">
        <v>-2.2000000000000002</v>
      </c>
    </row>
    <row r="145" spans="1:29" x14ac:dyDescent="0.3">
      <c r="A145" t="s">
        <v>266</v>
      </c>
      <c r="B145" t="s">
        <v>699</v>
      </c>
      <c r="C145">
        <v>25</v>
      </c>
      <c r="D145">
        <v>2</v>
      </c>
      <c r="E145">
        <v>0</v>
      </c>
      <c r="F145">
        <v>2</v>
      </c>
      <c r="G145">
        <v>13</v>
      </c>
      <c r="H145">
        <v>4</v>
      </c>
      <c r="I145">
        <v>1.5</v>
      </c>
      <c r="J145">
        <v>6</v>
      </c>
      <c r="K145">
        <v>25</v>
      </c>
      <c r="L145">
        <v>0</v>
      </c>
      <c r="M145">
        <v>2.5</v>
      </c>
      <c r="N145">
        <v>0</v>
      </c>
      <c r="O145">
        <v>1</v>
      </c>
      <c r="P145">
        <v>1</v>
      </c>
      <c r="Q145">
        <v>100</v>
      </c>
      <c r="R145">
        <v>0</v>
      </c>
      <c r="S145">
        <v>0.5</v>
      </c>
      <c r="T145">
        <v>0.5</v>
      </c>
      <c r="U145">
        <v>2.5</v>
      </c>
      <c r="V145">
        <v>0.5</v>
      </c>
      <c r="W145">
        <v>0.5</v>
      </c>
      <c r="X145">
        <v>0</v>
      </c>
      <c r="Y145">
        <v>0.5</v>
      </c>
      <c r="Z145">
        <v>9.4</v>
      </c>
      <c r="AA145">
        <v>0</v>
      </c>
      <c r="AB145">
        <v>0</v>
      </c>
      <c r="AC145">
        <v>-5</v>
      </c>
    </row>
    <row r="146" spans="1:29" x14ac:dyDescent="0.3">
      <c r="A146" t="s">
        <v>72</v>
      </c>
      <c r="B146" t="s">
        <v>703</v>
      </c>
      <c r="C146">
        <v>23</v>
      </c>
      <c r="D146">
        <v>43</v>
      </c>
      <c r="E146">
        <v>20</v>
      </c>
      <c r="F146">
        <v>23</v>
      </c>
      <c r="G146">
        <v>17.600000000000001</v>
      </c>
      <c r="H146">
        <v>7.3</v>
      </c>
      <c r="I146">
        <v>2.8</v>
      </c>
      <c r="J146">
        <v>6</v>
      </c>
      <c r="K146">
        <v>47.5</v>
      </c>
      <c r="L146">
        <v>0.9</v>
      </c>
      <c r="M146">
        <v>2</v>
      </c>
      <c r="N146">
        <v>43.7</v>
      </c>
      <c r="O146">
        <v>0.8</v>
      </c>
      <c r="P146">
        <v>1.1000000000000001</v>
      </c>
      <c r="Q146">
        <v>73.900000000000006</v>
      </c>
      <c r="R146">
        <v>0.2</v>
      </c>
      <c r="S146">
        <v>1.9</v>
      </c>
      <c r="T146">
        <v>2.1</v>
      </c>
      <c r="U146">
        <v>1.1000000000000001</v>
      </c>
      <c r="V146">
        <v>0.4</v>
      </c>
      <c r="W146">
        <v>0.3</v>
      </c>
      <c r="X146">
        <v>0.1</v>
      </c>
      <c r="Y146">
        <v>1.7</v>
      </c>
      <c r="Z146">
        <v>12.2</v>
      </c>
      <c r="AA146">
        <v>0</v>
      </c>
      <c r="AB146">
        <v>0</v>
      </c>
      <c r="AC146">
        <v>-0.5</v>
      </c>
    </row>
    <row r="147" spans="1:29" x14ac:dyDescent="0.3">
      <c r="A147" t="s">
        <v>523</v>
      </c>
      <c r="B147" t="s">
        <v>704</v>
      </c>
      <c r="C147">
        <v>33</v>
      </c>
      <c r="D147">
        <v>9</v>
      </c>
      <c r="E147">
        <v>4</v>
      </c>
      <c r="F147">
        <v>5</v>
      </c>
      <c r="G147">
        <v>25.5</v>
      </c>
      <c r="H147">
        <v>12.8</v>
      </c>
      <c r="I147">
        <v>4.8</v>
      </c>
      <c r="J147">
        <v>7.7</v>
      </c>
      <c r="K147">
        <v>62.3</v>
      </c>
      <c r="L147">
        <v>0</v>
      </c>
      <c r="M147">
        <v>0</v>
      </c>
      <c r="N147">
        <v>0</v>
      </c>
      <c r="O147">
        <v>3.2</v>
      </c>
      <c r="P147">
        <v>5.3</v>
      </c>
      <c r="Q147">
        <v>60.4</v>
      </c>
      <c r="R147">
        <v>2.7</v>
      </c>
      <c r="S147">
        <v>6.6</v>
      </c>
      <c r="T147">
        <v>9.1999999999999993</v>
      </c>
      <c r="U147">
        <v>0.4</v>
      </c>
      <c r="V147">
        <v>1.8</v>
      </c>
      <c r="W147">
        <v>0.8</v>
      </c>
      <c r="X147">
        <v>0.4</v>
      </c>
      <c r="Y147">
        <v>3.8</v>
      </c>
      <c r="Z147">
        <v>26.4</v>
      </c>
      <c r="AA147">
        <v>3</v>
      </c>
      <c r="AB147">
        <v>0</v>
      </c>
      <c r="AC147">
        <v>-5.6</v>
      </c>
    </row>
    <row r="148" spans="1:29" x14ac:dyDescent="0.3">
      <c r="A148" t="s">
        <v>135</v>
      </c>
      <c r="B148" t="s">
        <v>710</v>
      </c>
      <c r="C148">
        <v>27</v>
      </c>
      <c r="D148">
        <v>77</v>
      </c>
      <c r="E148">
        <v>31</v>
      </c>
      <c r="F148">
        <v>46</v>
      </c>
      <c r="G148">
        <v>21.6</v>
      </c>
      <c r="H148">
        <v>10.6</v>
      </c>
      <c r="I148">
        <v>3.8</v>
      </c>
      <c r="J148">
        <v>6.3</v>
      </c>
      <c r="K148">
        <v>59.7</v>
      </c>
      <c r="L148">
        <v>0.5</v>
      </c>
      <c r="M148">
        <v>1.6</v>
      </c>
      <c r="N148">
        <v>30.7</v>
      </c>
      <c r="O148">
        <v>2.5</v>
      </c>
      <c r="P148">
        <v>3.3</v>
      </c>
      <c r="Q148">
        <v>77.2</v>
      </c>
      <c r="R148">
        <v>1.8</v>
      </c>
      <c r="S148">
        <v>3.5</v>
      </c>
      <c r="T148">
        <v>5.3</v>
      </c>
      <c r="U148">
        <v>1.5</v>
      </c>
      <c r="V148">
        <v>0.9</v>
      </c>
      <c r="W148">
        <v>0.6</v>
      </c>
      <c r="X148">
        <v>0.6</v>
      </c>
      <c r="Y148">
        <v>2.6</v>
      </c>
      <c r="Z148">
        <v>22</v>
      </c>
      <c r="AA148">
        <v>6</v>
      </c>
      <c r="AB148">
        <v>0</v>
      </c>
      <c r="AC148">
        <v>0.2</v>
      </c>
    </row>
    <row r="149" spans="1:29" x14ac:dyDescent="0.3">
      <c r="A149" t="s">
        <v>285</v>
      </c>
      <c r="B149" t="s">
        <v>701</v>
      </c>
      <c r="C149">
        <v>37</v>
      </c>
      <c r="D149">
        <v>72</v>
      </c>
      <c r="E149">
        <v>35</v>
      </c>
      <c r="F149">
        <v>37</v>
      </c>
      <c r="G149">
        <v>26.2</v>
      </c>
      <c r="H149">
        <v>15</v>
      </c>
      <c r="I149">
        <v>5.8</v>
      </c>
      <c r="J149">
        <v>13.3</v>
      </c>
      <c r="K149">
        <v>43.3</v>
      </c>
      <c r="L149">
        <v>1.2</v>
      </c>
      <c r="M149">
        <v>3.6</v>
      </c>
      <c r="N149">
        <v>33</v>
      </c>
      <c r="O149">
        <v>2.2999999999999998</v>
      </c>
      <c r="P149">
        <v>3.2</v>
      </c>
      <c r="Q149">
        <v>70.8</v>
      </c>
      <c r="R149">
        <v>1</v>
      </c>
      <c r="S149">
        <v>3</v>
      </c>
      <c r="T149">
        <v>4</v>
      </c>
      <c r="U149">
        <v>4.2</v>
      </c>
      <c r="V149">
        <v>2.2999999999999998</v>
      </c>
      <c r="W149">
        <v>0.8</v>
      </c>
      <c r="X149">
        <v>0.5</v>
      </c>
      <c r="Y149">
        <v>1.6</v>
      </c>
      <c r="Z149">
        <v>27.8</v>
      </c>
      <c r="AA149">
        <v>4</v>
      </c>
      <c r="AB149">
        <v>1</v>
      </c>
      <c r="AC149">
        <v>-0.9</v>
      </c>
    </row>
    <row r="150" spans="1:29" x14ac:dyDescent="0.3">
      <c r="A150" t="s">
        <v>53</v>
      </c>
      <c r="B150" t="s">
        <v>686</v>
      </c>
      <c r="C150">
        <v>19</v>
      </c>
      <c r="D150">
        <v>9</v>
      </c>
      <c r="E150">
        <v>4</v>
      </c>
      <c r="F150">
        <v>5</v>
      </c>
      <c r="G150">
        <v>4.4000000000000004</v>
      </c>
      <c r="H150">
        <v>2.1</v>
      </c>
      <c r="I150">
        <v>1</v>
      </c>
      <c r="J150">
        <v>2.4</v>
      </c>
      <c r="K150">
        <v>40.9</v>
      </c>
      <c r="L150">
        <v>0.1</v>
      </c>
      <c r="M150">
        <v>1.1000000000000001</v>
      </c>
      <c r="N150">
        <v>10</v>
      </c>
      <c r="O150">
        <v>0</v>
      </c>
      <c r="P150">
        <v>0.2</v>
      </c>
      <c r="Q150">
        <v>0</v>
      </c>
      <c r="R150">
        <v>0.1</v>
      </c>
      <c r="S150">
        <v>0.4</v>
      </c>
      <c r="T150">
        <v>0.6</v>
      </c>
      <c r="U150">
        <v>0.2</v>
      </c>
      <c r="V150">
        <v>0.4</v>
      </c>
      <c r="W150">
        <v>0.2</v>
      </c>
      <c r="X150">
        <v>0</v>
      </c>
      <c r="Y150">
        <v>0.1</v>
      </c>
      <c r="Z150">
        <v>3.3</v>
      </c>
      <c r="AA150">
        <v>0</v>
      </c>
      <c r="AB150">
        <v>0</v>
      </c>
      <c r="AC150">
        <v>1.1000000000000001</v>
      </c>
    </row>
    <row r="151" spans="1:29" x14ac:dyDescent="0.3">
      <c r="A151" t="s">
        <v>335</v>
      </c>
      <c r="B151" t="s">
        <v>694</v>
      </c>
      <c r="C151">
        <v>30</v>
      </c>
      <c r="D151">
        <v>53</v>
      </c>
      <c r="E151">
        <v>21</v>
      </c>
      <c r="F151">
        <v>32</v>
      </c>
      <c r="G151">
        <v>27.6</v>
      </c>
      <c r="H151">
        <v>11.9</v>
      </c>
      <c r="I151">
        <v>4.8</v>
      </c>
      <c r="J151">
        <v>10</v>
      </c>
      <c r="K151">
        <v>48.1</v>
      </c>
      <c r="L151">
        <v>1.4</v>
      </c>
      <c r="M151">
        <v>3.3</v>
      </c>
      <c r="N151">
        <v>43.2</v>
      </c>
      <c r="O151">
        <v>0.8</v>
      </c>
      <c r="P151">
        <v>1.1000000000000001</v>
      </c>
      <c r="Q151">
        <v>76.3</v>
      </c>
      <c r="R151">
        <v>0.7</v>
      </c>
      <c r="S151">
        <v>1.7</v>
      </c>
      <c r="T151">
        <v>2.4</v>
      </c>
      <c r="U151">
        <v>1.9</v>
      </c>
      <c r="V151">
        <v>1.1000000000000001</v>
      </c>
      <c r="W151">
        <v>0.8</v>
      </c>
      <c r="X151">
        <v>0.2</v>
      </c>
      <c r="Y151">
        <v>2.1</v>
      </c>
      <c r="Z151">
        <v>19.3</v>
      </c>
      <c r="AA151">
        <v>0</v>
      </c>
      <c r="AB151">
        <v>0</v>
      </c>
      <c r="AC151">
        <v>0.2</v>
      </c>
    </row>
    <row r="152" spans="1:29" x14ac:dyDescent="0.3">
      <c r="A152" t="s">
        <v>61</v>
      </c>
      <c r="B152" t="s">
        <v>686</v>
      </c>
      <c r="C152">
        <v>29</v>
      </c>
      <c r="D152">
        <v>81</v>
      </c>
      <c r="E152">
        <v>42</v>
      </c>
      <c r="F152">
        <v>39</v>
      </c>
      <c r="G152">
        <v>17.899999999999999</v>
      </c>
      <c r="H152">
        <v>5.8</v>
      </c>
      <c r="I152">
        <v>2.2999999999999998</v>
      </c>
      <c r="J152">
        <v>3.7</v>
      </c>
      <c r="K152">
        <v>61.6</v>
      </c>
      <c r="L152">
        <v>0</v>
      </c>
      <c r="M152">
        <v>0</v>
      </c>
      <c r="N152">
        <v>0</v>
      </c>
      <c r="O152">
        <v>1.2</v>
      </c>
      <c r="P152">
        <v>2</v>
      </c>
      <c r="Q152">
        <v>61.7</v>
      </c>
      <c r="R152">
        <v>2.7</v>
      </c>
      <c r="S152">
        <v>5.9</v>
      </c>
      <c r="T152">
        <v>8.6</v>
      </c>
      <c r="U152">
        <v>0.8</v>
      </c>
      <c r="V152">
        <v>0.8</v>
      </c>
      <c r="W152">
        <v>0.4</v>
      </c>
      <c r="X152">
        <v>0.4</v>
      </c>
      <c r="Y152">
        <v>2.8</v>
      </c>
      <c r="Z152">
        <v>19</v>
      </c>
      <c r="AA152">
        <v>6</v>
      </c>
      <c r="AB152">
        <v>0</v>
      </c>
      <c r="AC152">
        <v>1.2</v>
      </c>
    </row>
    <row r="153" spans="1:29" x14ac:dyDescent="0.3">
      <c r="A153" t="s">
        <v>216</v>
      </c>
      <c r="B153" t="s">
        <v>682</v>
      </c>
      <c r="C153">
        <v>23</v>
      </c>
      <c r="D153">
        <v>23</v>
      </c>
      <c r="E153">
        <v>14</v>
      </c>
      <c r="F153">
        <v>9</v>
      </c>
      <c r="G153">
        <v>9.1</v>
      </c>
      <c r="H153">
        <v>2.9</v>
      </c>
      <c r="I153">
        <v>1</v>
      </c>
      <c r="J153">
        <v>2.8</v>
      </c>
      <c r="K153">
        <v>34.4</v>
      </c>
      <c r="L153">
        <v>0.3</v>
      </c>
      <c r="M153">
        <v>1.2</v>
      </c>
      <c r="N153">
        <v>25.9</v>
      </c>
      <c r="O153">
        <v>0.7</v>
      </c>
      <c r="P153">
        <v>1</v>
      </c>
      <c r="Q153">
        <v>62.5</v>
      </c>
      <c r="R153">
        <v>0.4</v>
      </c>
      <c r="S153">
        <v>0.7</v>
      </c>
      <c r="T153">
        <v>1</v>
      </c>
      <c r="U153">
        <v>0.4</v>
      </c>
      <c r="V153">
        <v>0.4</v>
      </c>
      <c r="W153">
        <v>0.5</v>
      </c>
      <c r="X153">
        <v>0.2</v>
      </c>
      <c r="Y153">
        <v>1.1000000000000001</v>
      </c>
      <c r="Z153">
        <v>6.6</v>
      </c>
      <c r="AA153">
        <v>0</v>
      </c>
      <c r="AB153">
        <v>0</v>
      </c>
      <c r="AC153">
        <v>-1.4</v>
      </c>
    </row>
    <row r="154" spans="1:29" x14ac:dyDescent="0.3">
      <c r="A154" t="s">
        <v>495</v>
      </c>
      <c r="B154" t="s">
        <v>712</v>
      </c>
      <c r="C154">
        <v>31</v>
      </c>
      <c r="D154">
        <v>51</v>
      </c>
      <c r="E154">
        <v>35</v>
      </c>
      <c r="F154">
        <v>16</v>
      </c>
      <c r="G154">
        <v>6.3</v>
      </c>
      <c r="H154">
        <v>2.2999999999999998</v>
      </c>
      <c r="I154">
        <v>1</v>
      </c>
      <c r="J154">
        <v>1.4</v>
      </c>
      <c r="K154">
        <v>69.400000000000006</v>
      </c>
      <c r="L154">
        <v>0</v>
      </c>
      <c r="M154">
        <v>0</v>
      </c>
      <c r="N154">
        <v>0</v>
      </c>
      <c r="O154">
        <v>0.4</v>
      </c>
      <c r="P154">
        <v>0.6</v>
      </c>
      <c r="Q154">
        <v>63.3</v>
      </c>
      <c r="R154">
        <v>0.5</v>
      </c>
      <c r="S154">
        <v>1.2</v>
      </c>
      <c r="T154">
        <v>1.8</v>
      </c>
      <c r="U154">
        <v>0.5</v>
      </c>
      <c r="V154">
        <v>0.3</v>
      </c>
      <c r="W154">
        <v>0.2</v>
      </c>
      <c r="X154">
        <v>0.6</v>
      </c>
      <c r="Y154">
        <v>0.7</v>
      </c>
      <c r="Z154">
        <v>7.4</v>
      </c>
      <c r="AA154">
        <v>1</v>
      </c>
      <c r="AB154">
        <v>0</v>
      </c>
      <c r="AC154">
        <v>-1</v>
      </c>
    </row>
    <row r="155" spans="1:29" x14ac:dyDescent="0.3">
      <c r="A155" t="s">
        <v>346</v>
      </c>
      <c r="B155" t="s">
        <v>694</v>
      </c>
      <c r="C155">
        <v>25</v>
      </c>
      <c r="D155">
        <v>42</v>
      </c>
      <c r="E155">
        <v>18</v>
      </c>
      <c r="F155">
        <v>24</v>
      </c>
      <c r="G155">
        <v>29.8</v>
      </c>
      <c r="H155">
        <v>10.6</v>
      </c>
      <c r="I155">
        <v>4.3</v>
      </c>
      <c r="J155">
        <v>9.8000000000000007</v>
      </c>
      <c r="K155">
        <v>43.4</v>
      </c>
      <c r="L155">
        <v>0.8</v>
      </c>
      <c r="M155">
        <v>2.5</v>
      </c>
      <c r="N155">
        <v>31.4</v>
      </c>
      <c r="O155">
        <v>1.3</v>
      </c>
      <c r="P155">
        <v>1.8</v>
      </c>
      <c r="Q155">
        <v>74.3</v>
      </c>
      <c r="R155">
        <v>1.2</v>
      </c>
      <c r="S155">
        <v>4.0999999999999996</v>
      </c>
      <c r="T155">
        <v>5.2</v>
      </c>
      <c r="U155">
        <v>7.6</v>
      </c>
      <c r="V155">
        <v>2.7</v>
      </c>
      <c r="W155">
        <v>1</v>
      </c>
      <c r="X155">
        <v>0.4</v>
      </c>
      <c r="Y155">
        <v>1.9</v>
      </c>
      <c r="Z155">
        <v>30</v>
      </c>
      <c r="AA155">
        <v>10</v>
      </c>
      <c r="AB155">
        <v>6</v>
      </c>
      <c r="AC155">
        <v>-1.6</v>
      </c>
    </row>
    <row r="156" spans="1:29" x14ac:dyDescent="0.3">
      <c r="A156" t="s">
        <v>420</v>
      </c>
      <c r="B156" t="s">
        <v>714</v>
      </c>
      <c r="C156">
        <v>21</v>
      </c>
      <c r="D156">
        <v>53</v>
      </c>
      <c r="E156">
        <v>7</v>
      </c>
      <c r="F156">
        <v>46</v>
      </c>
      <c r="G156">
        <v>18.100000000000001</v>
      </c>
      <c r="H156">
        <v>5.7</v>
      </c>
      <c r="I156">
        <v>2.2000000000000002</v>
      </c>
      <c r="J156">
        <v>5.5</v>
      </c>
      <c r="K156">
        <v>39.299999999999997</v>
      </c>
      <c r="L156">
        <v>0.7</v>
      </c>
      <c r="M156">
        <v>2.5</v>
      </c>
      <c r="N156">
        <v>29.5</v>
      </c>
      <c r="O156">
        <v>0.7</v>
      </c>
      <c r="P156">
        <v>0.9</v>
      </c>
      <c r="Q156">
        <v>78.7</v>
      </c>
      <c r="R156">
        <v>0.2</v>
      </c>
      <c r="S156">
        <v>1.6</v>
      </c>
      <c r="T156">
        <v>1.8</v>
      </c>
      <c r="U156">
        <v>2.4</v>
      </c>
      <c r="V156">
        <v>1.3</v>
      </c>
      <c r="W156">
        <v>0.6</v>
      </c>
      <c r="X156">
        <v>0.1</v>
      </c>
      <c r="Y156">
        <v>2.1</v>
      </c>
      <c r="Z156">
        <v>12.5</v>
      </c>
      <c r="AA156">
        <v>0</v>
      </c>
      <c r="AB156">
        <v>0</v>
      </c>
      <c r="AC156">
        <v>-4</v>
      </c>
    </row>
    <row r="157" spans="1:29" x14ac:dyDescent="0.3">
      <c r="A157" t="s">
        <v>643</v>
      </c>
      <c r="B157" t="s">
        <v>701</v>
      </c>
      <c r="C157">
        <v>22</v>
      </c>
      <c r="D157">
        <v>3</v>
      </c>
      <c r="E157">
        <v>0</v>
      </c>
      <c r="F157">
        <v>3</v>
      </c>
      <c r="G157">
        <v>7.6</v>
      </c>
      <c r="H157">
        <v>3.3</v>
      </c>
      <c r="I157">
        <v>1.3</v>
      </c>
      <c r="J157">
        <v>2.2999999999999998</v>
      </c>
      <c r="K157">
        <v>57.1</v>
      </c>
      <c r="L157">
        <v>0</v>
      </c>
      <c r="M157">
        <v>0</v>
      </c>
      <c r="N157">
        <v>0</v>
      </c>
      <c r="O157">
        <v>0.7</v>
      </c>
      <c r="P157">
        <v>1.3</v>
      </c>
      <c r="Q157">
        <v>50</v>
      </c>
      <c r="R157">
        <v>1</v>
      </c>
      <c r="S157">
        <v>1.3</v>
      </c>
      <c r="T157">
        <v>2.2999999999999998</v>
      </c>
      <c r="U157">
        <v>0.7</v>
      </c>
      <c r="V157">
        <v>0.7</v>
      </c>
      <c r="W157">
        <v>1</v>
      </c>
      <c r="X157">
        <v>0</v>
      </c>
      <c r="Y157">
        <v>1.3</v>
      </c>
      <c r="Z157">
        <v>9.5</v>
      </c>
      <c r="AA157">
        <v>0</v>
      </c>
      <c r="AB157">
        <v>0</v>
      </c>
      <c r="AC157">
        <v>1.3</v>
      </c>
    </row>
    <row r="158" spans="1:29" x14ac:dyDescent="0.3">
      <c r="A158" t="s">
        <v>349</v>
      </c>
      <c r="B158" t="s">
        <v>691</v>
      </c>
      <c r="C158">
        <v>23</v>
      </c>
      <c r="D158">
        <v>59</v>
      </c>
      <c r="E158">
        <v>13</v>
      </c>
      <c r="F158">
        <v>46</v>
      </c>
      <c r="G158">
        <v>27.2</v>
      </c>
      <c r="H158">
        <v>14.8</v>
      </c>
      <c r="I158">
        <v>5.6</v>
      </c>
      <c r="J158">
        <v>12.5</v>
      </c>
      <c r="K158">
        <v>44.6</v>
      </c>
      <c r="L158">
        <v>1.2</v>
      </c>
      <c r="M158">
        <v>3.6</v>
      </c>
      <c r="N158">
        <v>32.9</v>
      </c>
      <c r="O158">
        <v>2.4</v>
      </c>
      <c r="P158">
        <v>3.2</v>
      </c>
      <c r="Q158">
        <v>77.400000000000006</v>
      </c>
      <c r="R158">
        <v>0.6</v>
      </c>
      <c r="S158">
        <v>2.8</v>
      </c>
      <c r="T158">
        <v>3.3</v>
      </c>
      <c r="U158">
        <v>3.9</v>
      </c>
      <c r="V158">
        <v>2.4</v>
      </c>
      <c r="W158">
        <v>0.7</v>
      </c>
      <c r="X158">
        <v>0.3</v>
      </c>
      <c r="Y158">
        <v>1.7</v>
      </c>
      <c r="Z158">
        <v>25.4</v>
      </c>
      <c r="AA158">
        <v>1</v>
      </c>
      <c r="AB158">
        <v>0</v>
      </c>
      <c r="AC158">
        <v>-6.1</v>
      </c>
    </row>
    <row r="159" spans="1:29" x14ac:dyDescent="0.3">
      <c r="A159" t="s">
        <v>446</v>
      </c>
      <c r="B159" t="s">
        <v>685</v>
      </c>
      <c r="C159">
        <v>26</v>
      </c>
      <c r="D159">
        <v>67</v>
      </c>
      <c r="E159">
        <v>28</v>
      </c>
      <c r="F159">
        <v>39</v>
      </c>
      <c r="G159">
        <v>24.5</v>
      </c>
      <c r="H159">
        <v>13.7</v>
      </c>
      <c r="I159">
        <v>5.6</v>
      </c>
      <c r="J159">
        <v>10.199999999999999</v>
      </c>
      <c r="K159">
        <v>54.9</v>
      </c>
      <c r="L159">
        <v>0.1</v>
      </c>
      <c r="M159">
        <v>0.5</v>
      </c>
      <c r="N159">
        <v>29.4</v>
      </c>
      <c r="O159">
        <v>2.2999999999999998</v>
      </c>
      <c r="P159">
        <v>2.9</v>
      </c>
      <c r="Q159">
        <v>78.7</v>
      </c>
      <c r="R159">
        <v>3.8</v>
      </c>
      <c r="S159">
        <v>6</v>
      </c>
      <c r="T159">
        <v>9.8000000000000007</v>
      </c>
      <c r="U159">
        <v>1.7</v>
      </c>
      <c r="V159">
        <v>1.8</v>
      </c>
      <c r="W159">
        <v>0.5</v>
      </c>
      <c r="X159">
        <v>0.4</v>
      </c>
      <c r="Y159">
        <v>2.5</v>
      </c>
      <c r="Z159">
        <v>28.9</v>
      </c>
      <c r="AA159">
        <v>32</v>
      </c>
      <c r="AB159">
        <v>0</v>
      </c>
      <c r="AC159">
        <v>-2.8</v>
      </c>
    </row>
    <row r="160" spans="1:29" x14ac:dyDescent="0.3">
      <c r="A160" t="s">
        <v>298</v>
      </c>
      <c r="B160" t="s">
        <v>705</v>
      </c>
      <c r="C160">
        <v>29</v>
      </c>
      <c r="D160">
        <v>78</v>
      </c>
      <c r="E160">
        <v>59</v>
      </c>
      <c r="F160">
        <v>19</v>
      </c>
      <c r="G160">
        <v>29.1</v>
      </c>
      <c r="H160">
        <v>15.9</v>
      </c>
      <c r="I160">
        <v>6</v>
      </c>
      <c r="J160">
        <v>12.4</v>
      </c>
      <c r="K160">
        <v>48.4</v>
      </c>
      <c r="L160">
        <v>1.6</v>
      </c>
      <c r="M160">
        <v>4.8</v>
      </c>
      <c r="N160">
        <v>32.9</v>
      </c>
      <c r="O160">
        <v>2.2999999999999998</v>
      </c>
      <c r="P160">
        <v>3</v>
      </c>
      <c r="Q160">
        <v>75</v>
      </c>
      <c r="R160">
        <v>1.1000000000000001</v>
      </c>
      <c r="S160">
        <v>3.6</v>
      </c>
      <c r="T160">
        <v>4.5999999999999996</v>
      </c>
      <c r="U160">
        <v>5.5</v>
      </c>
      <c r="V160">
        <v>2.1</v>
      </c>
      <c r="W160">
        <v>1.5</v>
      </c>
      <c r="X160">
        <v>0.4</v>
      </c>
      <c r="Y160">
        <v>2</v>
      </c>
      <c r="Z160">
        <v>33.200000000000003</v>
      </c>
      <c r="AA160">
        <v>8</v>
      </c>
      <c r="AB160">
        <v>1</v>
      </c>
      <c r="AC160">
        <v>7.2</v>
      </c>
    </row>
    <row r="161" spans="1:29" x14ac:dyDescent="0.3">
      <c r="A161" t="s">
        <v>210</v>
      </c>
      <c r="B161" t="s">
        <v>698</v>
      </c>
      <c r="C161">
        <v>30</v>
      </c>
      <c r="D161">
        <v>68</v>
      </c>
      <c r="E161">
        <v>44</v>
      </c>
      <c r="F161">
        <v>24</v>
      </c>
      <c r="G161">
        <v>31.7</v>
      </c>
      <c r="H161">
        <v>16.2</v>
      </c>
      <c r="I161">
        <v>5.6</v>
      </c>
      <c r="J161">
        <v>13.8</v>
      </c>
      <c r="K161">
        <v>40.9</v>
      </c>
      <c r="L161">
        <v>3.2</v>
      </c>
      <c r="M161">
        <v>8.8000000000000007</v>
      </c>
      <c r="N161">
        <v>36</v>
      </c>
      <c r="O161">
        <v>1.8</v>
      </c>
      <c r="P161">
        <v>2.2000000000000002</v>
      </c>
      <c r="Q161">
        <v>78.3</v>
      </c>
      <c r="R161">
        <v>0.3</v>
      </c>
      <c r="S161">
        <v>1.9</v>
      </c>
      <c r="T161">
        <v>2.2000000000000002</v>
      </c>
      <c r="U161">
        <v>1.9</v>
      </c>
      <c r="V161">
        <v>1.3</v>
      </c>
      <c r="W161">
        <v>0.6</v>
      </c>
      <c r="X161">
        <v>0.4</v>
      </c>
      <c r="Y161">
        <v>2.1</v>
      </c>
      <c r="Z161">
        <v>23.4</v>
      </c>
      <c r="AA161">
        <v>0</v>
      </c>
      <c r="AB161">
        <v>0</v>
      </c>
      <c r="AC161">
        <v>5.0999999999999996</v>
      </c>
    </row>
    <row r="162" spans="1:29" x14ac:dyDescent="0.3">
      <c r="A162" t="s">
        <v>629</v>
      </c>
      <c r="B162" t="s">
        <v>709</v>
      </c>
      <c r="C162">
        <v>27</v>
      </c>
      <c r="D162">
        <v>5</v>
      </c>
      <c r="E162">
        <v>3</v>
      </c>
      <c r="F162">
        <v>2</v>
      </c>
      <c r="G162">
        <v>8.6</v>
      </c>
      <c r="H162">
        <v>1.4</v>
      </c>
      <c r="I162">
        <v>0.6</v>
      </c>
      <c r="J162">
        <v>1.4</v>
      </c>
      <c r="K162">
        <v>42.9</v>
      </c>
      <c r="L162">
        <v>0.2</v>
      </c>
      <c r="M162">
        <v>0.2</v>
      </c>
      <c r="N162">
        <v>100</v>
      </c>
      <c r="O162">
        <v>0</v>
      </c>
      <c r="P162">
        <v>0</v>
      </c>
      <c r="Q162">
        <v>0</v>
      </c>
      <c r="R162">
        <v>0.8</v>
      </c>
      <c r="S162">
        <v>3.2</v>
      </c>
      <c r="T162">
        <v>4</v>
      </c>
      <c r="U162">
        <v>0.8</v>
      </c>
      <c r="V162">
        <v>1</v>
      </c>
      <c r="W162">
        <v>0.2</v>
      </c>
      <c r="X162">
        <v>0.2</v>
      </c>
      <c r="Y162">
        <v>1.8</v>
      </c>
      <c r="Z162">
        <v>7.6</v>
      </c>
      <c r="AA162">
        <v>0</v>
      </c>
      <c r="AB162">
        <v>0</v>
      </c>
      <c r="AC162">
        <v>-3.4</v>
      </c>
    </row>
    <row r="163" spans="1:29" x14ac:dyDescent="0.3">
      <c r="A163" t="s">
        <v>310</v>
      </c>
      <c r="B163" t="s">
        <v>705</v>
      </c>
      <c r="C163">
        <v>31</v>
      </c>
      <c r="D163">
        <v>67</v>
      </c>
      <c r="E163">
        <v>49</v>
      </c>
      <c r="F163">
        <v>18</v>
      </c>
      <c r="G163">
        <v>18.399999999999999</v>
      </c>
      <c r="H163">
        <v>6.8</v>
      </c>
      <c r="I163">
        <v>2.5</v>
      </c>
      <c r="J163">
        <v>5.7</v>
      </c>
      <c r="K163">
        <v>43.8</v>
      </c>
      <c r="L163">
        <v>0.9</v>
      </c>
      <c r="M163">
        <v>2.4</v>
      </c>
      <c r="N163">
        <v>36.299999999999997</v>
      </c>
      <c r="O163">
        <v>0.9</v>
      </c>
      <c r="P163">
        <v>1.1000000000000001</v>
      </c>
      <c r="Q163">
        <v>82.4</v>
      </c>
      <c r="R163">
        <v>1.4</v>
      </c>
      <c r="S163">
        <v>3.1</v>
      </c>
      <c r="T163">
        <v>4.5</v>
      </c>
      <c r="U163">
        <v>0.8</v>
      </c>
      <c r="V163">
        <v>0.7</v>
      </c>
      <c r="W163">
        <v>0.5</v>
      </c>
      <c r="X163">
        <v>0.3</v>
      </c>
      <c r="Y163">
        <v>2.6</v>
      </c>
      <c r="Z163">
        <v>14.9</v>
      </c>
      <c r="AA163">
        <v>3</v>
      </c>
      <c r="AB163">
        <v>0</v>
      </c>
      <c r="AC163">
        <v>3.6</v>
      </c>
    </row>
    <row r="164" spans="1:29" x14ac:dyDescent="0.3">
      <c r="A164" t="s">
        <v>384</v>
      </c>
      <c r="B164" t="s">
        <v>681</v>
      </c>
      <c r="C164">
        <v>26</v>
      </c>
      <c r="D164">
        <v>81</v>
      </c>
      <c r="E164">
        <v>42</v>
      </c>
      <c r="F164">
        <v>39</v>
      </c>
      <c r="G164">
        <v>31.5</v>
      </c>
      <c r="H164">
        <v>15.1</v>
      </c>
      <c r="I164">
        <v>5.8</v>
      </c>
      <c r="J164">
        <v>13.2</v>
      </c>
      <c r="K164">
        <v>43.8</v>
      </c>
      <c r="L164">
        <v>1.9</v>
      </c>
      <c r="M164">
        <v>5.6</v>
      </c>
      <c r="N164">
        <v>34</v>
      </c>
      <c r="O164">
        <v>1.7</v>
      </c>
      <c r="P164">
        <v>2.1</v>
      </c>
      <c r="Q164">
        <v>80.599999999999994</v>
      </c>
      <c r="R164">
        <v>0.5</v>
      </c>
      <c r="S164">
        <v>2.7</v>
      </c>
      <c r="T164">
        <v>3.2</v>
      </c>
      <c r="U164">
        <v>3.6</v>
      </c>
      <c r="V164">
        <v>1.9</v>
      </c>
      <c r="W164">
        <v>0.9</v>
      </c>
      <c r="X164">
        <v>0.1</v>
      </c>
      <c r="Y164">
        <v>2.8</v>
      </c>
      <c r="Z164">
        <v>25.6</v>
      </c>
      <c r="AA164">
        <v>1</v>
      </c>
      <c r="AB164">
        <v>0</v>
      </c>
      <c r="AC164">
        <v>1.2</v>
      </c>
    </row>
    <row r="165" spans="1:29" x14ac:dyDescent="0.3">
      <c r="A165" t="s">
        <v>438</v>
      </c>
      <c r="B165" t="s">
        <v>685</v>
      </c>
      <c r="C165">
        <v>30</v>
      </c>
      <c r="D165">
        <v>73</v>
      </c>
      <c r="E165">
        <v>47</v>
      </c>
      <c r="F165">
        <v>26</v>
      </c>
      <c r="G165">
        <v>22</v>
      </c>
      <c r="H165">
        <v>6.8</v>
      </c>
      <c r="I165">
        <v>2.8</v>
      </c>
      <c r="J165">
        <v>6.1</v>
      </c>
      <c r="K165">
        <v>46</v>
      </c>
      <c r="L165">
        <v>0.2</v>
      </c>
      <c r="M165">
        <v>0.7</v>
      </c>
      <c r="N165">
        <v>21.2</v>
      </c>
      <c r="O165">
        <v>1</v>
      </c>
      <c r="P165">
        <v>1.5</v>
      </c>
      <c r="Q165">
        <v>70.8</v>
      </c>
      <c r="R165">
        <v>0.5</v>
      </c>
      <c r="S165">
        <v>4</v>
      </c>
      <c r="T165">
        <v>4.5</v>
      </c>
      <c r="U165">
        <v>3.9</v>
      </c>
      <c r="V165">
        <v>1.6</v>
      </c>
      <c r="W165">
        <v>0.5</v>
      </c>
      <c r="X165">
        <v>0.2</v>
      </c>
      <c r="Y165">
        <v>1.5</v>
      </c>
      <c r="Z165">
        <v>18.5</v>
      </c>
      <c r="AA165">
        <v>3</v>
      </c>
      <c r="AB165">
        <v>2</v>
      </c>
      <c r="AC165">
        <v>0.4</v>
      </c>
    </row>
    <row r="166" spans="1:29" x14ac:dyDescent="0.3">
      <c r="A166" t="s">
        <v>338</v>
      </c>
      <c r="B166" t="s">
        <v>694</v>
      </c>
      <c r="C166">
        <v>20</v>
      </c>
      <c r="D166">
        <v>61</v>
      </c>
      <c r="E166">
        <v>22</v>
      </c>
      <c r="F166">
        <v>39</v>
      </c>
      <c r="G166">
        <v>19.2</v>
      </c>
      <c r="H166">
        <v>8.1</v>
      </c>
      <c r="I166">
        <v>3.2</v>
      </c>
      <c r="J166">
        <v>7.3</v>
      </c>
      <c r="K166">
        <v>43.4</v>
      </c>
      <c r="L166">
        <v>0.9</v>
      </c>
      <c r="M166">
        <v>2.8</v>
      </c>
      <c r="N166">
        <v>31.4</v>
      </c>
      <c r="O166">
        <v>0.9</v>
      </c>
      <c r="P166">
        <v>1.2</v>
      </c>
      <c r="Q166">
        <v>74</v>
      </c>
      <c r="R166">
        <v>0.4</v>
      </c>
      <c r="S166">
        <v>1.8</v>
      </c>
      <c r="T166">
        <v>2.2000000000000002</v>
      </c>
      <c r="U166">
        <v>1.1000000000000001</v>
      </c>
      <c r="V166">
        <v>0.8</v>
      </c>
      <c r="W166">
        <v>0.4</v>
      </c>
      <c r="X166">
        <v>0</v>
      </c>
      <c r="Y166">
        <v>1.5</v>
      </c>
      <c r="Z166">
        <v>13</v>
      </c>
      <c r="AA166">
        <v>0</v>
      </c>
      <c r="AB166">
        <v>0</v>
      </c>
      <c r="AC166">
        <v>-2.2000000000000002</v>
      </c>
    </row>
    <row r="167" spans="1:29" x14ac:dyDescent="0.3">
      <c r="A167" t="s">
        <v>76</v>
      </c>
      <c r="B167" t="s">
        <v>703</v>
      </c>
      <c r="C167">
        <v>26</v>
      </c>
      <c r="D167">
        <v>47</v>
      </c>
      <c r="E167">
        <v>22</v>
      </c>
      <c r="F167">
        <v>25</v>
      </c>
      <c r="G167">
        <v>16.100000000000001</v>
      </c>
      <c r="H167">
        <v>8.6</v>
      </c>
      <c r="I167">
        <v>2.9</v>
      </c>
      <c r="J167">
        <v>6.3</v>
      </c>
      <c r="K167">
        <v>46.3</v>
      </c>
      <c r="L167">
        <v>1.1000000000000001</v>
      </c>
      <c r="M167">
        <v>3</v>
      </c>
      <c r="N167">
        <v>36</v>
      </c>
      <c r="O167">
        <v>1.7</v>
      </c>
      <c r="P167">
        <v>2.2999999999999998</v>
      </c>
      <c r="Q167">
        <v>73.8</v>
      </c>
      <c r="R167">
        <v>0.8</v>
      </c>
      <c r="S167">
        <v>2.6</v>
      </c>
      <c r="T167">
        <v>3.5</v>
      </c>
      <c r="U167">
        <v>1.3</v>
      </c>
      <c r="V167">
        <v>0.9</v>
      </c>
      <c r="W167">
        <v>0.3</v>
      </c>
      <c r="X167">
        <v>0.3</v>
      </c>
      <c r="Y167">
        <v>1.4</v>
      </c>
      <c r="Z167">
        <v>15.4</v>
      </c>
      <c r="AA167">
        <v>2</v>
      </c>
      <c r="AB167">
        <v>0</v>
      </c>
      <c r="AC167">
        <v>0.9</v>
      </c>
    </row>
    <row r="168" spans="1:29" x14ac:dyDescent="0.3">
      <c r="A168" t="s">
        <v>455</v>
      </c>
      <c r="B168" t="s">
        <v>687</v>
      </c>
      <c r="C168">
        <v>25</v>
      </c>
      <c r="D168">
        <v>38</v>
      </c>
      <c r="E168">
        <v>16</v>
      </c>
      <c r="F168">
        <v>22</v>
      </c>
      <c r="G168">
        <v>11.5</v>
      </c>
      <c r="H168">
        <v>5.0999999999999996</v>
      </c>
      <c r="I168">
        <v>1.9</v>
      </c>
      <c r="J168">
        <v>4.4000000000000004</v>
      </c>
      <c r="K168">
        <v>42</v>
      </c>
      <c r="L168">
        <v>0.4</v>
      </c>
      <c r="M168">
        <v>1.7</v>
      </c>
      <c r="N168">
        <v>21.9</v>
      </c>
      <c r="O168">
        <v>1</v>
      </c>
      <c r="P168">
        <v>1.5</v>
      </c>
      <c r="Q168">
        <v>68.400000000000006</v>
      </c>
      <c r="R168">
        <v>0.2</v>
      </c>
      <c r="S168">
        <v>1</v>
      </c>
      <c r="T168">
        <v>1.1000000000000001</v>
      </c>
      <c r="U168">
        <v>2.2000000000000002</v>
      </c>
      <c r="V168">
        <v>0.9</v>
      </c>
      <c r="W168">
        <v>0.4</v>
      </c>
      <c r="X168">
        <v>0.1</v>
      </c>
      <c r="Y168">
        <v>0.9</v>
      </c>
      <c r="Z168">
        <v>10.4</v>
      </c>
      <c r="AA168">
        <v>0</v>
      </c>
      <c r="AB168">
        <v>0</v>
      </c>
      <c r="AC168">
        <v>-3.8</v>
      </c>
    </row>
    <row r="169" spans="1:29" x14ac:dyDescent="0.3">
      <c r="A169" t="s">
        <v>358</v>
      </c>
      <c r="B169" t="s">
        <v>691</v>
      </c>
      <c r="C169">
        <v>20</v>
      </c>
      <c r="D169">
        <v>43</v>
      </c>
      <c r="E169">
        <v>9</v>
      </c>
      <c r="F169">
        <v>34</v>
      </c>
      <c r="G169">
        <v>21</v>
      </c>
      <c r="H169">
        <v>5.7</v>
      </c>
      <c r="I169">
        <v>2.2000000000000002</v>
      </c>
      <c r="J169">
        <v>6.6</v>
      </c>
      <c r="K169">
        <v>33.700000000000003</v>
      </c>
      <c r="L169">
        <v>0.8</v>
      </c>
      <c r="M169">
        <v>2.7</v>
      </c>
      <c r="N169">
        <v>28.7</v>
      </c>
      <c r="O169">
        <v>0.5</v>
      </c>
      <c r="P169">
        <v>0.7</v>
      </c>
      <c r="Q169">
        <v>76.7</v>
      </c>
      <c r="R169">
        <v>0.3</v>
      </c>
      <c r="S169">
        <v>1.7</v>
      </c>
      <c r="T169">
        <v>2</v>
      </c>
      <c r="U169">
        <v>2.8</v>
      </c>
      <c r="V169">
        <v>1.3</v>
      </c>
      <c r="W169">
        <v>0.7</v>
      </c>
      <c r="X169">
        <v>0.3</v>
      </c>
      <c r="Y169">
        <v>2.4</v>
      </c>
      <c r="Z169">
        <v>14.1</v>
      </c>
      <c r="AA169">
        <v>0</v>
      </c>
      <c r="AB169">
        <v>0</v>
      </c>
      <c r="AC169">
        <v>-4.3</v>
      </c>
    </row>
    <row r="170" spans="1:29" x14ac:dyDescent="0.3">
      <c r="A170" t="s">
        <v>511</v>
      </c>
      <c r="B170" t="s">
        <v>709</v>
      </c>
      <c r="C170">
        <v>25</v>
      </c>
      <c r="D170">
        <v>64</v>
      </c>
      <c r="E170">
        <v>46</v>
      </c>
      <c r="F170">
        <v>18</v>
      </c>
      <c r="G170">
        <v>27.5</v>
      </c>
      <c r="H170">
        <v>11</v>
      </c>
      <c r="I170">
        <v>3.8</v>
      </c>
      <c r="J170">
        <v>9.4</v>
      </c>
      <c r="K170">
        <v>41</v>
      </c>
      <c r="L170">
        <v>1.8</v>
      </c>
      <c r="M170">
        <v>4.5999999999999996</v>
      </c>
      <c r="N170">
        <v>37.799999999999997</v>
      </c>
      <c r="O170">
        <v>1.5</v>
      </c>
      <c r="P170">
        <v>1.8</v>
      </c>
      <c r="Q170">
        <v>84.3</v>
      </c>
      <c r="R170">
        <v>0.3</v>
      </c>
      <c r="S170">
        <v>2.2999999999999998</v>
      </c>
      <c r="T170">
        <v>2.6</v>
      </c>
      <c r="U170">
        <v>4.8</v>
      </c>
      <c r="V170">
        <v>1.3</v>
      </c>
      <c r="W170">
        <v>0.9</v>
      </c>
      <c r="X170">
        <v>0.3</v>
      </c>
      <c r="Y170">
        <v>1.7</v>
      </c>
      <c r="Z170">
        <v>23.6</v>
      </c>
      <c r="AA170">
        <v>1</v>
      </c>
      <c r="AB170">
        <v>0</v>
      </c>
      <c r="AC170">
        <v>4.7</v>
      </c>
    </row>
    <row r="171" spans="1:29" x14ac:dyDescent="0.3">
      <c r="A171" t="s">
        <v>412</v>
      </c>
      <c r="B171" t="s">
        <v>692</v>
      </c>
      <c r="C171">
        <v>21</v>
      </c>
      <c r="D171">
        <v>48</v>
      </c>
      <c r="E171">
        <v>30</v>
      </c>
      <c r="F171">
        <v>18</v>
      </c>
      <c r="G171">
        <v>14.2</v>
      </c>
      <c r="H171">
        <v>5.8</v>
      </c>
      <c r="I171">
        <v>2</v>
      </c>
      <c r="J171">
        <v>5.0999999999999996</v>
      </c>
      <c r="K171">
        <v>40</v>
      </c>
      <c r="L171">
        <v>1</v>
      </c>
      <c r="M171">
        <v>3</v>
      </c>
      <c r="N171">
        <v>32.6</v>
      </c>
      <c r="O171">
        <v>0.8</v>
      </c>
      <c r="P171">
        <v>0.9</v>
      </c>
      <c r="Q171">
        <v>81.8</v>
      </c>
      <c r="R171">
        <v>0.3</v>
      </c>
      <c r="S171">
        <v>1.9</v>
      </c>
      <c r="T171">
        <v>2.2000000000000002</v>
      </c>
      <c r="U171">
        <v>1.1000000000000001</v>
      </c>
      <c r="V171">
        <v>0.5</v>
      </c>
      <c r="W171">
        <v>0.6</v>
      </c>
      <c r="X171">
        <v>0</v>
      </c>
      <c r="Y171">
        <v>1.3</v>
      </c>
      <c r="Z171">
        <v>11.5</v>
      </c>
      <c r="AA171">
        <v>0</v>
      </c>
      <c r="AB171">
        <v>0</v>
      </c>
      <c r="AC171">
        <v>1.3</v>
      </c>
    </row>
    <row r="172" spans="1:29" x14ac:dyDescent="0.3">
      <c r="A172" t="s">
        <v>239</v>
      </c>
      <c r="B172" t="s">
        <v>695</v>
      </c>
      <c r="C172">
        <v>32</v>
      </c>
      <c r="D172">
        <v>75</v>
      </c>
      <c r="E172">
        <v>37</v>
      </c>
      <c r="F172">
        <v>38</v>
      </c>
      <c r="G172">
        <v>27.2</v>
      </c>
      <c r="H172">
        <v>7.8</v>
      </c>
      <c r="I172">
        <v>2.8</v>
      </c>
      <c r="J172">
        <v>6.6</v>
      </c>
      <c r="K172">
        <v>42.2</v>
      </c>
      <c r="L172">
        <v>1.2</v>
      </c>
      <c r="M172">
        <v>3.5</v>
      </c>
      <c r="N172">
        <v>34.1</v>
      </c>
      <c r="O172">
        <v>1.1000000000000001</v>
      </c>
      <c r="P172">
        <v>1.4</v>
      </c>
      <c r="Q172">
        <v>74.8</v>
      </c>
      <c r="R172">
        <v>0.4</v>
      </c>
      <c r="S172">
        <v>2.5</v>
      </c>
      <c r="T172">
        <v>2.9</v>
      </c>
      <c r="U172">
        <v>1.4</v>
      </c>
      <c r="V172">
        <v>0.9</v>
      </c>
      <c r="W172">
        <v>1</v>
      </c>
      <c r="X172">
        <v>0.4</v>
      </c>
      <c r="Y172">
        <v>2.7</v>
      </c>
      <c r="Z172">
        <v>16.7</v>
      </c>
      <c r="AA172">
        <v>0</v>
      </c>
      <c r="AB172">
        <v>0</v>
      </c>
      <c r="AC172">
        <v>-1.1000000000000001</v>
      </c>
    </row>
    <row r="173" spans="1:29" x14ac:dyDescent="0.3">
      <c r="A173" t="s">
        <v>199</v>
      </c>
      <c r="B173" t="s">
        <v>698</v>
      </c>
      <c r="C173">
        <v>24</v>
      </c>
      <c r="D173">
        <v>51</v>
      </c>
      <c r="E173">
        <v>33</v>
      </c>
      <c r="F173">
        <v>18</v>
      </c>
      <c r="G173">
        <v>12.6</v>
      </c>
      <c r="H173">
        <v>2.9</v>
      </c>
      <c r="I173">
        <v>1</v>
      </c>
      <c r="J173">
        <v>3</v>
      </c>
      <c r="K173">
        <v>33.1</v>
      </c>
      <c r="L173">
        <v>0.8</v>
      </c>
      <c r="M173">
        <v>2.7</v>
      </c>
      <c r="N173">
        <v>29.7</v>
      </c>
      <c r="O173">
        <v>0.1</v>
      </c>
      <c r="P173">
        <v>0.1</v>
      </c>
      <c r="Q173">
        <v>100</v>
      </c>
      <c r="R173">
        <v>0.5</v>
      </c>
      <c r="S173">
        <v>1.8</v>
      </c>
      <c r="T173">
        <v>2.2999999999999998</v>
      </c>
      <c r="U173">
        <v>0.4</v>
      </c>
      <c r="V173">
        <v>0.1</v>
      </c>
      <c r="W173">
        <v>0.4</v>
      </c>
      <c r="X173">
        <v>0.5</v>
      </c>
      <c r="Y173">
        <v>0.9</v>
      </c>
      <c r="Z173">
        <v>8.6999999999999993</v>
      </c>
      <c r="AA173">
        <v>0</v>
      </c>
      <c r="AB173">
        <v>0</v>
      </c>
      <c r="AC173">
        <v>0.5</v>
      </c>
    </row>
    <row r="174" spans="1:29" x14ac:dyDescent="0.3">
      <c r="A174" t="s">
        <v>139</v>
      </c>
      <c r="B174" t="s">
        <v>706</v>
      </c>
      <c r="C174">
        <v>24</v>
      </c>
      <c r="D174">
        <v>57</v>
      </c>
      <c r="E174">
        <v>38</v>
      </c>
      <c r="F174">
        <v>19</v>
      </c>
      <c r="G174">
        <v>28.8</v>
      </c>
      <c r="H174">
        <v>12.9</v>
      </c>
      <c r="I174">
        <v>4.7</v>
      </c>
      <c r="J174">
        <v>11.2</v>
      </c>
      <c r="K174">
        <v>42.4</v>
      </c>
      <c r="L174">
        <v>1.4</v>
      </c>
      <c r="M174">
        <v>4.2</v>
      </c>
      <c r="N174">
        <v>33.9</v>
      </c>
      <c r="O174">
        <v>2</v>
      </c>
      <c r="P174">
        <v>2.5</v>
      </c>
      <c r="Q174">
        <v>79.900000000000006</v>
      </c>
      <c r="R174">
        <v>0.7</v>
      </c>
      <c r="S174">
        <v>2.1</v>
      </c>
      <c r="T174">
        <v>2.8</v>
      </c>
      <c r="U174">
        <v>2.2000000000000002</v>
      </c>
      <c r="V174">
        <v>1.2</v>
      </c>
      <c r="W174">
        <v>1</v>
      </c>
      <c r="X174">
        <v>0.3</v>
      </c>
      <c r="Y174">
        <v>2</v>
      </c>
      <c r="Z174">
        <v>22.3</v>
      </c>
      <c r="AA174">
        <v>0</v>
      </c>
      <c r="AB174">
        <v>0</v>
      </c>
      <c r="AC174">
        <v>4</v>
      </c>
    </row>
    <row r="175" spans="1:29" x14ac:dyDescent="0.3">
      <c r="A175" t="s">
        <v>716</v>
      </c>
      <c r="B175" t="s">
        <v>704</v>
      </c>
      <c r="C175">
        <v>26</v>
      </c>
      <c r="D175">
        <v>3</v>
      </c>
      <c r="E175">
        <v>2</v>
      </c>
      <c r="F175">
        <v>1</v>
      </c>
      <c r="G175">
        <v>5.3</v>
      </c>
      <c r="H175">
        <v>3.7</v>
      </c>
      <c r="I175">
        <v>1.7</v>
      </c>
      <c r="J175">
        <v>2.7</v>
      </c>
      <c r="K175">
        <v>62.5</v>
      </c>
      <c r="L175">
        <v>0.3</v>
      </c>
      <c r="M175">
        <v>0.7</v>
      </c>
      <c r="N175">
        <v>50</v>
      </c>
      <c r="O175">
        <v>0</v>
      </c>
      <c r="P175">
        <v>0</v>
      </c>
      <c r="Q175">
        <v>0</v>
      </c>
      <c r="R175">
        <v>0.3</v>
      </c>
      <c r="S175">
        <v>0.3</v>
      </c>
      <c r="T175">
        <v>0.7</v>
      </c>
      <c r="U175">
        <v>1.3</v>
      </c>
      <c r="V175">
        <v>0.3</v>
      </c>
      <c r="W175">
        <v>1</v>
      </c>
      <c r="X175">
        <v>0.3</v>
      </c>
      <c r="Y175">
        <v>0.7</v>
      </c>
      <c r="Z175">
        <v>10.1</v>
      </c>
      <c r="AA175">
        <v>0</v>
      </c>
      <c r="AB175">
        <v>0</v>
      </c>
      <c r="AC175">
        <v>3.7</v>
      </c>
    </row>
    <row r="176" spans="1:29" x14ac:dyDescent="0.3">
      <c r="A176" t="s">
        <v>432</v>
      </c>
      <c r="B176" t="s">
        <v>685</v>
      </c>
      <c r="C176">
        <v>20</v>
      </c>
      <c r="D176">
        <v>15</v>
      </c>
      <c r="E176">
        <v>14</v>
      </c>
      <c r="F176">
        <v>1</v>
      </c>
      <c r="G176">
        <v>7.4</v>
      </c>
      <c r="H176">
        <v>2.7</v>
      </c>
      <c r="I176">
        <v>1.1000000000000001</v>
      </c>
      <c r="J176">
        <v>3.3</v>
      </c>
      <c r="K176">
        <v>32</v>
      </c>
      <c r="L176">
        <v>0.3</v>
      </c>
      <c r="M176">
        <v>1.4</v>
      </c>
      <c r="N176">
        <v>23.8</v>
      </c>
      <c r="O176">
        <v>0.2</v>
      </c>
      <c r="P176">
        <v>0.5</v>
      </c>
      <c r="Q176">
        <v>42.9</v>
      </c>
      <c r="R176">
        <v>0.1</v>
      </c>
      <c r="S176">
        <v>0.7</v>
      </c>
      <c r="T176">
        <v>0.7</v>
      </c>
      <c r="U176">
        <v>0.3</v>
      </c>
      <c r="V176">
        <v>0.3</v>
      </c>
      <c r="W176">
        <v>0.1</v>
      </c>
      <c r="X176">
        <v>0.1</v>
      </c>
      <c r="Y176">
        <v>0.3</v>
      </c>
      <c r="Z176">
        <v>4.4000000000000004</v>
      </c>
      <c r="AA176">
        <v>0</v>
      </c>
      <c r="AB176">
        <v>0</v>
      </c>
      <c r="AC176">
        <v>-0.5</v>
      </c>
    </row>
    <row r="177" spans="1:29" x14ac:dyDescent="0.3">
      <c r="A177" t="s">
        <v>309</v>
      </c>
      <c r="B177" t="s">
        <v>705</v>
      </c>
      <c r="C177">
        <v>32</v>
      </c>
      <c r="D177">
        <v>60</v>
      </c>
      <c r="E177">
        <v>39</v>
      </c>
      <c r="F177">
        <v>21</v>
      </c>
      <c r="G177">
        <v>21.7</v>
      </c>
      <c r="H177">
        <v>7.6</v>
      </c>
      <c r="I177">
        <v>2.8</v>
      </c>
      <c r="J177">
        <v>6.3</v>
      </c>
      <c r="K177">
        <v>45.2</v>
      </c>
      <c r="L177">
        <v>0.8</v>
      </c>
      <c r="M177">
        <v>2.6</v>
      </c>
      <c r="N177">
        <v>31.4</v>
      </c>
      <c r="O177">
        <v>1.2</v>
      </c>
      <c r="P177">
        <v>1.4</v>
      </c>
      <c r="Q177">
        <v>82.4</v>
      </c>
      <c r="R177">
        <v>0.7</v>
      </c>
      <c r="S177">
        <v>1.8</v>
      </c>
      <c r="T177">
        <v>2.5</v>
      </c>
      <c r="U177">
        <v>2.2999999999999998</v>
      </c>
      <c r="V177">
        <v>0.9</v>
      </c>
      <c r="W177">
        <v>0.9</v>
      </c>
      <c r="X177">
        <v>0.1</v>
      </c>
      <c r="Y177">
        <v>1.7</v>
      </c>
      <c r="Z177">
        <v>16.100000000000001</v>
      </c>
      <c r="AA177">
        <v>0</v>
      </c>
      <c r="AB177">
        <v>0</v>
      </c>
      <c r="AC177">
        <v>2.4</v>
      </c>
    </row>
    <row r="178" spans="1:29" x14ac:dyDescent="0.3">
      <c r="A178" t="s">
        <v>416</v>
      </c>
      <c r="B178" t="s">
        <v>714</v>
      </c>
      <c r="C178">
        <v>25</v>
      </c>
      <c r="D178">
        <v>1</v>
      </c>
      <c r="E178">
        <v>0</v>
      </c>
      <c r="F178">
        <v>1</v>
      </c>
      <c r="G178">
        <v>5.9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1.2</v>
      </c>
      <c r="AA178">
        <v>0</v>
      </c>
      <c r="AB178">
        <v>0</v>
      </c>
      <c r="AC178">
        <v>-9</v>
      </c>
    </row>
    <row r="179" spans="1:29" x14ac:dyDescent="0.3">
      <c r="A179" t="s">
        <v>489</v>
      </c>
      <c r="B179" t="s">
        <v>712</v>
      </c>
      <c r="C179">
        <v>25</v>
      </c>
      <c r="D179">
        <v>59</v>
      </c>
      <c r="E179">
        <v>41</v>
      </c>
      <c r="F179">
        <v>18</v>
      </c>
      <c r="G179">
        <v>8.8000000000000007</v>
      </c>
      <c r="H179">
        <v>4</v>
      </c>
      <c r="I179">
        <v>1.5</v>
      </c>
      <c r="J179">
        <v>3.1</v>
      </c>
      <c r="K179">
        <v>47.5</v>
      </c>
      <c r="L179">
        <v>0.7</v>
      </c>
      <c r="M179">
        <v>1.8</v>
      </c>
      <c r="N179">
        <v>41</v>
      </c>
      <c r="O179">
        <v>0.3</v>
      </c>
      <c r="P179">
        <v>0.4</v>
      </c>
      <c r="Q179">
        <v>83.3</v>
      </c>
      <c r="R179">
        <v>0.2</v>
      </c>
      <c r="S179">
        <v>1.3</v>
      </c>
      <c r="T179">
        <v>1.5</v>
      </c>
      <c r="U179">
        <v>0.6</v>
      </c>
      <c r="V179">
        <v>0.4</v>
      </c>
      <c r="W179">
        <v>0.2</v>
      </c>
      <c r="X179">
        <v>0.1</v>
      </c>
      <c r="Y179">
        <v>1</v>
      </c>
      <c r="Z179">
        <v>7.1</v>
      </c>
      <c r="AA179">
        <v>0</v>
      </c>
      <c r="AB179">
        <v>0</v>
      </c>
      <c r="AC179">
        <v>-1.6</v>
      </c>
    </row>
    <row r="180" spans="1:29" x14ac:dyDescent="0.3">
      <c r="A180" t="s">
        <v>200</v>
      </c>
      <c r="B180" t="s">
        <v>698</v>
      </c>
      <c r="C180">
        <v>33</v>
      </c>
      <c r="D180">
        <v>73</v>
      </c>
      <c r="E180">
        <v>47</v>
      </c>
      <c r="F180">
        <v>26</v>
      </c>
      <c r="G180">
        <v>20.2</v>
      </c>
      <c r="H180">
        <v>9.1999999999999993</v>
      </c>
      <c r="I180">
        <v>3.2</v>
      </c>
      <c r="J180">
        <v>7.9</v>
      </c>
      <c r="K180">
        <v>40</v>
      </c>
      <c r="L180">
        <v>2.1</v>
      </c>
      <c r="M180">
        <v>6</v>
      </c>
      <c r="N180">
        <v>35.4</v>
      </c>
      <c r="O180">
        <v>0.8</v>
      </c>
      <c r="P180">
        <v>0.9</v>
      </c>
      <c r="Q180">
        <v>83.8</v>
      </c>
      <c r="R180">
        <v>0.4</v>
      </c>
      <c r="S180">
        <v>2.1</v>
      </c>
      <c r="T180">
        <v>2.5</v>
      </c>
      <c r="U180">
        <v>0.5</v>
      </c>
      <c r="V180">
        <v>0.8</v>
      </c>
      <c r="W180">
        <v>0.5</v>
      </c>
      <c r="X180">
        <v>0.4</v>
      </c>
      <c r="Y180">
        <v>1.7</v>
      </c>
      <c r="Z180">
        <v>14.8</v>
      </c>
      <c r="AA180">
        <v>0</v>
      </c>
      <c r="AB180">
        <v>0</v>
      </c>
      <c r="AC180">
        <v>1.8</v>
      </c>
    </row>
    <row r="181" spans="1:29" x14ac:dyDescent="0.3">
      <c r="A181" t="s">
        <v>302</v>
      </c>
      <c r="B181" t="s">
        <v>705</v>
      </c>
      <c r="C181">
        <v>24</v>
      </c>
      <c r="D181">
        <v>72</v>
      </c>
      <c r="E181">
        <v>56</v>
      </c>
      <c r="F181">
        <v>16</v>
      </c>
      <c r="G181">
        <v>32.799999999999997</v>
      </c>
      <c r="H181">
        <v>27.7</v>
      </c>
      <c r="I181">
        <v>10</v>
      </c>
      <c r="J181">
        <v>17.3</v>
      </c>
      <c r="K181">
        <v>57.8</v>
      </c>
      <c r="L181">
        <v>0.7</v>
      </c>
      <c r="M181">
        <v>2.8</v>
      </c>
      <c r="N181">
        <v>25.6</v>
      </c>
      <c r="O181">
        <v>6.9</v>
      </c>
      <c r="P181">
        <v>9.5</v>
      </c>
      <c r="Q181">
        <v>72.900000000000006</v>
      </c>
      <c r="R181">
        <v>2.2000000000000002</v>
      </c>
      <c r="S181">
        <v>10.3</v>
      </c>
      <c r="T181">
        <v>12.5</v>
      </c>
      <c r="U181">
        <v>5.9</v>
      </c>
      <c r="V181">
        <v>3.7</v>
      </c>
      <c r="W181">
        <v>1.3</v>
      </c>
      <c r="X181">
        <v>1.5</v>
      </c>
      <c r="Y181">
        <v>3.2</v>
      </c>
      <c r="Z181">
        <v>56.2</v>
      </c>
      <c r="AA181">
        <v>54</v>
      </c>
      <c r="AB181">
        <v>5</v>
      </c>
      <c r="AC181">
        <v>9.1</v>
      </c>
    </row>
    <row r="182" spans="1:29" x14ac:dyDescent="0.3">
      <c r="A182" t="s">
        <v>166</v>
      </c>
      <c r="B182" t="s">
        <v>693</v>
      </c>
      <c r="C182">
        <v>25</v>
      </c>
      <c r="D182">
        <v>47</v>
      </c>
      <c r="E182">
        <v>24</v>
      </c>
      <c r="F182">
        <v>23</v>
      </c>
      <c r="G182">
        <v>13</v>
      </c>
      <c r="H182">
        <v>4.2</v>
      </c>
      <c r="I182">
        <v>1.6</v>
      </c>
      <c r="J182">
        <v>3.7</v>
      </c>
      <c r="K182">
        <v>42</v>
      </c>
      <c r="L182">
        <v>0.4</v>
      </c>
      <c r="M182">
        <v>1.3</v>
      </c>
      <c r="N182">
        <v>29</v>
      </c>
      <c r="O182">
        <v>0.7</v>
      </c>
      <c r="P182">
        <v>0.9</v>
      </c>
      <c r="Q182">
        <v>80</v>
      </c>
      <c r="R182">
        <v>0.4</v>
      </c>
      <c r="S182">
        <v>1.1000000000000001</v>
      </c>
      <c r="T182">
        <v>1.5</v>
      </c>
      <c r="U182">
        <v>0.4</v>
      </c>
      <c r="V182">
        <v>0.4</v>
      </c>
      <c r="W182">
        <v>0.3</v>
      </c>
      <c r="X182">
        <v>0.2</v>
      </c>
      <c r="Y182">
        <v>1</v>
      </c>
      <c r="Z182">
        <v>7.7</v>
      </c>
      <c r="AA182">
        <v>0</v>
      </c>
      <c r="AB182">
        <v>0</v>
      </c>
      <c r="AC182">
        <v>-0.2</v>
      </c>
    </row>
    <row r="183" spans="1:29" x14ac:dyDescent="0.3">
      <c r="A183" t="s">
        <v>283</v>
      </c>
      <c r="B183" t="s">
        <v>701</v>
      </c>
      <c r="C183">
        <v>32</v>
      </c>
      <c r="D183">
        <v>36</v>
      </c>
      <c r="E183">
        <v>16</v>
      </c>
      <c r="F183">
        <v>20</v>
      </c>
      <c r="G183">
        <v>27.5</v>
      </c>
      <c r="H183">
        <v>13.7</v>
      </c>
      <c r="I183">
        <v>5</v>
      </c>
      <c r="J183">
        <v>12</v>
      </c>
      <c r="K183">
        <v>41.3</v>
      </c>
      <c r="L183">
        <v>1.6</v>
      </c>
      <c r="M183">
        <v>4.5999999999999996</v>
      </c>
      <c r="N183">
        <v>34.799999999999997</v>
      </c>
      <c r="O183">
        <v>2.2000000000000002</v>
      </c>
      <c r="P183">
        <v>2.8</v>
      </c>
      <c r="Q183">
        <v>78.2</v>
      </c>
      <c r="R183">
        <v>0.6</v>
      </c>
      <c r="S183">
        <v>2.5</v>
      </c>
      <c r="T183">
        <v>3.1</v>
      </c>
      <c r="U183">
        <v>4.8</v>
      </c>
      <c r="V183">
        <v>2</v>
      </c>
      <c r="W183">
        <v>0.8</v>
      </c>
      <c r="X183">
        <v>0.1</v>
      </c>
      <c r="Y183">
        <v>2.2999999999999998</v>
      </c>
      <c r="Z183">
        <v>25.6</v>
      </c>
      <c r="AA183">
        <v>4</v>
      </c>
      <c r="AB183">
        <v>1</v>
      </c>
      <c r="AC183">
        <v>1.2</v>
      </c>
    </row>
    <row r="184" spans="1:29" x14ac:dyDescent="0.3">
      <c r="A184" t="s">
        <v>46</v>
      </c>
      <c r="B184" t="s">
        <v>684</v>
      </c>
      <c r="C184">
        <v>29</v>
      </c>
      <c r="D184">
        <v>72</v>
      </c>
      <c r="E184">
        <v>44</v>
      </c>
      <c r="F184">
        <v>28</v>
      </c>
      <c r="G184">
        <v>25.9</v>
      </c>
      <c r="H184">
        <v>11.5</v>
      </c>
      <c r="I184">
        <v>4.0999999999999996</v>
      </c>
      <c r="J184">
        <v>8.8000000000000007</v>
      </c>
      <c r="K184">
        <v>46.6</v>
      </c>
      <c r="L184">
        <v>1.1000000000000001</v>
      </c>
      <c r="M184">
        <v>3.2</v>
      </c>
      <c r="N184">
        <v>33.299999999999997</v>
      </c>
      <c r="O184">
        <v>2.2000000000000002</v>
      </c>
      <c r="P184">
        <v>2.6</v>
      </c>
      <c r="Q184">
        <v>83.4</v>
      </c>
      <c r="R184">
        <v>0.7</v>
      </c>
      <c r="S184">
        <v>3.8</v>
      </c>
      <c r="T184">
        <v>4.5</v>
      </c>
      <c r="U184">
        <v>3.4</v>
      </c>
      <c r="V184">
        <v>1.5</v>
      </c>
      <c r="W184">
        <v>0.9</v>
      </c>
      <c r="X184">
        <v>0.3</v>
      </c>
      <c r="Y184">
        <v>1.4</v>
      </c>
      <c r="Z184">
        <v>24</v>
      </c>
      <c r="AA184">
        <v>2</v>
      </c>
      <c r="AB184">
        <v>0</v>
      </c>
      <c r="AC184">
        <v>3</v>
      </c>
    </row>
    <row r="185" spans="1:29" x14ac:dyDescent="0.3">
      <c r="A185" t="s">
        <v>328</v>
      </c>
      <c r="B185" t="s">
        <v>658</v>
      </c>
      <c r="C185">
        <v>29</v>
      </c>
      <c r="D185">
        <v>76</v>
      </c>
      <c r="E185">
        <v>33</v>
      </c>
      <c r="F185">
        <v>43</v>
      </c>
      <c r="G185">
        <v>13.6</v>
      </c>
      <c r="H185">
        <v>6.4</v>
      </c>
      <c r="I185">
        <v>2.5</v>
      </c>
      <c r="J185">
        <v>5</v>
      </c>
      <c r="K185">
        <v>50.1</v>
      </c>
      <c r="L185">
        <v>0.3</v>
      </c>
      <c r="M185">
        <v>0.7</v>
      </c>
      <c r="N185">
        <v>33.9</v>
      </c>
      <c r="O185">
        <v>1.2</v>
      </c>
      <c r="P185">
        <v>1.4</v>
      </c>
      <c r="Q185">
        <v>83</v>
      </c>
      <c r="R185">
        <v>1.1000000000000001</v>
      </c>
      <c r="S185">
        <v>3</v>
      </c>
      <c r="T185">
        <v>4.0999999999999996</v>
      </c>
      <c r="U185">
        <v>0.9</v>
      </c>
      <c r="V185">
        <v>0.8</v>
      </c>
      <c r="W185">
        <v>0.6</v>
      </c>
      <c r="X185">
        <v>0.5</v>
      </c>
      <c r="Y185">
        <v>1.8</v>
      </c>
      <c r="Z185">
        <v>15.5</v>
      </c>
      <c r="AA185">
        <v>2</v>
      </c>
      <c r="AB185">
        <v>0</v>
      </c>
      <c r="AC185">
        <v>-1.5</v>
      </c>
    </row>
    <row r="186" spans="1:29" x14ac:dyDescent="0.3">
      <c r="A186" t="s">
        <v>483</v>
      </c>
      <c r="B186" t="s">
        <v>712</v>
      </c>
      <c r="C186">
        <v>23</v>
      </c>
      <c r="D186">
        <v>38</v>
      </c>
      <c r="E186">
        <v>22</v>
      </c>
      <c r="F186">
        <v>16</v>
      </c>
      <c r="G186">
        <v>11</v>
      </c>
      <c r="H186">
        <v>5.6</v>
      </c>
      <c r="I186">
        <v>1.8</v>
      </c>
      <c r="J186">
        <v>4.7</v>
      </c>
      <c r="K186">
        <v>37.6</v>
      </c>
      <c r="L186">
        <v>0.8</v>
      </c>
      <c r="M186">
        <v>2.6</v>
      </c>
      <c r="N186">
        <v>32.299999999999997</v>
      </c>
      <c r="O186">
        <v>1.2</v>
      </c>
      <c r="P186">
        <v>1.6</v>
      </c>
      <c r="Q186">
        <v>75</v>
      </c>
      <c r="R186">
        <v>0.1</v>
      </c>
      <c r="S186">
        <v>0.5</v>
      </c>
      <c r="T186">
        <v>0.6</v>
      </c>
      <c r="U186">
        <v>0.7</v>
      </c>
      <c r="V186">
        <v>0.9</v>
      </c>
      <c r="W186">
        <v>0.2</v>
      </c>
      <c r="X186">
        <v>0.2</v>
      </c>
      <c r="Y186">
        <v>1.2</v>
      </c>
      <c r="Z186">
        <v>7.3</v>
      </c>
      <c r="AA186">
        <v>0</v>
      </c>
      <c r="AB186">
        <v>0</v>
      </c>
      <c r="AC186">
        <v>-3.1</v>
      </c>
    </row>
    <row r="187" spans="1:29" x14ac:dyDescent="0.3">
      <c r="A187" t="s">
        <v>37</v>
      </c>
      <c r="B187" t="s">
        <v>692</v>
      </c>
      <c r="C187">
        <v>28</v>
      </c>
      <c r="D187">
        <v>43</v>
      </c>
      <c r="E187">
        <v>28</v>
      </c>
      <c r="F187">
        <v>15</v>
      </c>
      <c r="G187">
        <v>11.2</v>
      </c>
      <c r="H187">
        <v>5.3</v>
      </c>
      <c r="I187">
        <v>2.1</v>
      </c>
      <c r="J187">
        <v>4.4000000000000004</v>
      </c>
      <c r="K187">
        <v>48.7</v>
      </c>
      <c r="L187">
        <v>0</v>
      </c>
      <c r="M187">
        <v>0.1</v>
      </c>
      <c r="N187">
        <v>20</v>
      </c>
      <c r="O187">
        <v>1</v>
      </c>
      <c r="P187">
        <v>1.7</v>
      </c>
      <c r="Q187">
        <v>62.5</v>
      </c>
      <c r="R187">
        <v>1.6</v>
      </c>
      <c r="S187">
        <v>2.4</v>
      </c>
      <c r="T187">
        <v>4</v>
      </c>
      <c r="U187">
        <v>0.6</v>
      </c>
      <c r="V187">
        <v>0.7</v>
      </c>
      <c r="W187">
        <v>0.3</v>
      </c>
      <c r="X187">
        <v>0.2</v>
      </c>
      <c r="Y187">
        <v>1.5</v>
      </c>
      <c r="Z187">
        <v>11.8</v>
      </c>
      <c r="AA187">
        <v>0</v>
      </c>
      <c r="AB187">
        <v>0</v>
      </c>
      <c r="AC187">
        <v>-1.7</v>
      </c>
    </row>
    <row r="188" spans="1:29" x14ac:dyDescent="0.3">
      <c r="A188" t="s">
        <v>33</v>
      </c>
      <c r="B188" t="s">
        <v>684</v>
      </c>
      <c r="C188">
        <v>23</v>
      </c>
      <c r="D188">
        <v>41</v>
      </c>
      <c r="E188">
        <v>27</v>
      </c>
      <c r="F188">
        <v>14</v>
      </c>
      <c r="G188">
        <v>6.1</v>
      </c>
      <c r="H188">
        <v>2.2999999999999998</v>
      </c>
      <c r="I188">
        <v>0.9</v>
      </c>
      <c r="J188">
        <v>1.9</v>
      </c>
      <c r="K188">
        <v>45.5</v>
      </c>
      <c r="L188">
        <v>0.2</v>
      </c>
      <c r="M188">
        <v>0.7</v>
      </c>
      <c r="N188">
        <v>32.1</v>
      </c>
      <c r="O188">
        <v>0.4</v>
      </c>
      <c r="P188">
        <v>0.5</v>
      </c>
      <c r="Q188">
        <v>68.2</v>
      </c>
      <c r="R188">
        <v>0.6</v>
      </c>
      <c r="S188">
        <v>0.7</v>
      </c>
      <c r="T188">
        <v>1.3</v>
      </c>
      <c r="U188">
        <v>0.4</v>
      </c>
      <c r="V188">
        <v>0.4</v>
      </c>
      <c r="W188">
        <v>0.2</v>
      </c>
      <c r="X188">
        <v>0.2</v>
      </c>
      <c r="Y188">
        <v>0.8</v>
      </c>
      <c r="Z188">
        <v>5.0999999999999996</v>
      </c>
      <c r="AA188">
        <v>0</v>
      </c>
      <c r="AB188">
        <v>0</v>
      </c>
      <c r="AC188">
        <v>-0.4</v>
      </c>
    </row>
    <row r="189" spans="1:29" x14ac:dyDescent="0.3">
      <c r="A189" t="s">
        <v>372</v>
      </c>
      <c r="B189" t="s">
        <v>683</v>
      </c>
      <c r="C189">
        <v>20</v>
      </c>
      <c r="D189">
        <v>51</v>
      </c>
      <c r="E189">
        <v>29</v>
      </c>
      <c r="F189">
        <v>22</v>
      </c>
      <c r="G189">
        <v>10.3</v>
      </c>
      <c r="H189">
        <v>3.7</v>
      </c>
      <c r="I189">
        <v>1.5</v>
      </c>
      <c r="J189">
        <v>3.2</v>
      </c>
      <c r="K189">
        <v>45.5</v>
      </c>
      <c r="L189">
        <v>0.1</v>
      </c>
      <c r="M189">
        <v>0.5</v>
      </c>
      <c r="N189">
        <v>16.7</v>
      </c>
      <c r="O189">
        <v>0.7</v>
      </c>
      <c r="P189">
        <v>1.2</v>
      </c>
      <c r="Q189">
        <v>61</v>
      </c>
      <c r="R189">
        <v>0.7</v>
      </c>
      <c r="S189">
        <v>1.2</v>
      </c>
      <c r="T189">
        <v>1.9</v>
      </c>
      <c r="U189">
        <v>0.3</v>
      </c>
      <c r="V189">
        <v>0.5</v>
      </c>
      <c r="W189">
        <v>0.4</v>
      </c>
      <c r="X189">
        <v>0.2</v>
      </c>
      <c r="Y189">
        <v>1.5</v>
      </c>
      <c r="Z189">
        <v>7.9</v>
      </c>
      <c r="AA189">
        <v>0</v>
      </c>
      <c r="AB189">
        <v>0</v>
      </c>
      <c r="AC189">
        <v>-1.5</v>
      </c>
    </row>
    <row r="190" spans="1:29" x14ac:dyDescent="0.3">
      <c r="A190" t="s">
        <v>452</v>
      </c>
      <c r="B190" t="s">
        <v>687</v>
      </c>
      <c r="C190">
        <v>26</v>
      </c>
      <c r="D190">
        <v>77</v>
      </c>
      <c r="E190">
        <v>34</v>
      </c>
      <c r="F190">
        <v>43</v>
      </c>
      <c r="G190">
        <v>32.9</v>
      </c>
      <c r="H190">
        <v>16.399999999999999</v>
      </c>
      <c r="I190">
        <v>5.6</v>
      </c>
      <c r="J190">
        <v>13.3</v>
      </c>
      <c r="K190">
        <v>42</v>
      </c>
      <c r="L190">
        <v>2.2999999999999998</v>
      </c>
      <c r="M190">
        <v>5.7</v>
      </c>
      <c r="N190">
        <v>39.5</v>
      </c>
      <c r="O190">
        <v>3</v>
      </c>
      <c r="P190">
        <v>3.6</v>
      </c>
      <c r="Q190">
        <v>82.4</v>
      </c>
      <c r="R190">
        <v>0.7</v>
      </c>
      <c r="S190">
        <v>3.9</v>
      </c>
      <c r="T190">
        <v>4.7</v>
      </c>
      <c r="U190">
        <v>1.5</v>
      </c>
      <c r="V190">
        <v>1.3</v>
      </c>
      <c r="W190">
        <v>0.6</v>
      </c>
      <c r="X190">
        <v>0.2</v>
      </c>
      <c r="Y190">
        <v>1.6</v>
      </c>
      <c r="Z190">
        <v>25.5</v>
      </c>
      <c r="AA190">
        <v>4</v>
      </c>
      <c r="AB190">
        <v>0</v>
      </c>
      <c r="AC190">
        <v>-0.7</v>
      </c>
    </row>
    <row r="191" spans="1:29" x14ac:dyDescent="0.3">
      <c r="A191" t="s">
        <v>717</v>
      </c>
      <c r="B191" t="s">
        <v>687</v>
      </c>
      <c r="C191">
        <v>20</v>
      </c>
      <c r="D191">
        <v>58</v>
      </c>
      <c r="E191">
        <v>26</v>
      </c>
      <c r="F191">
        <v>32</v>
      </c>
      <c r="G191">
        <v>14.1</v>
      </c>
      <c r="H191">
        <v>7</v>
      </c>
      <c r="I191">
        <v>3</v>
      </c>
      <c r="J191">
        <v>6</v>
      </c>
      <c r="K191">
        <v>50.3</v>
      </c>
      <c r="L191">
        <v>0</v>
      </c>
      <c r="M191">
        <v>0.1</v>
      </c>
      <c r="N191">
        <v>0</v>
      </c>
      <c r="O191">
        <v>1</v>
      </c>
      <c r="P191">
        <v>1.6</v>
      </c>
      <c r="Q191">
        <v>63.7</v>
      </c>
      <c r="R191">
        <v>1.1000000000000001</v>
      </c>
      <c r="S191">
        <v>2.7</v>
      </c>
      <c r="T191">
        <v>3.8</v>
      </c>
      <c r="U191">
        <v>1.5</v>
      </c>
      <c r="V191">
        <v>1.3</v>
      </c>
      <c r="W191">
        <v>0.5</v>
      </c>
      <c r="X191">
        <v>0.4</v>
      </c>
      <c r="Y191">
        <v>2.6</v>
      </c>
      <c r="Z191">
        <v>15.3</v>
      </c>
      <c r="AA191">
        <v>0</v>
      </c>
      <c r="AB191">
        <v>0</v>
      </c>
      <c r="AC191">
        <v>-1.8</v>
      </c>
    </row>
    <row r="192" spans="1:29" x14ac:dyDescent="0.3">
      <c r="A192" t="s">
        <v>290</v>
      </c>
      <c r="B192" t="s">
        <v>701</v>
      </c>
      <c r="C192">
        <v>29</v>
      </c>
      <c r="D192">
        <v>72</v>
      </c>
      <c r="E192">
        <v>33</v>
      </c>
      <c r="F192">
        <v>39</v>
      </c>
      <c r="G192">
        <v>23.3</v>
      </c>
      <c r="H192">
        <v>12.3</v>
      </c>
      <c r="I192">
        <v>5.4</v>
      </c>
      <c r="J192">
        <v>9.4</v>
      </c>
      <c r="K192">
        <v>57.1</v>
      </c>
      <c r="L192">
        <v>0</v>
      </c>
      <c r="M192">
        <v>0.2</v>
      </c>
      <c r="N192">
        <v>12.5</v>
      </c>
      <c r="O192">
        <v>1.5</v>
      </c>
      <c r="P192">
        <v>3.4</v>
      </c>
      <c r="Q192">
        <v>44.9</v>
      </c>
      <c r="R192">
        <v>3.6</v>
      </c>
      <c r="S192">
        <v>7.8</v>
      </c>
      <c r="T192">
        <v>11.3</v>
      </c>
      <c r="U192">
        <v>0.8</v>
      </c>
      <c r="V192">
        <v>1.3</v>
      </c>
      <c r="W192">
        <v>0.6</v>
      </c>
      <c r="X192">
        <v>1.9</v>
      </c>
      <c r="Y192">
        <v>2.7</v>
      </c>
      <c r="Z192">
        <v>33.299999999999997</v>
      </c>
      <c r="AA192">
        <v>36</v>
      </c>
      <c r="AB192">
        <v>0</v>
      </c>
      <c r="AC192">
        <v>0.3</v>
      </c>
    </row>
    <row r="193" spans="1:29" x14ac:dyDescent="0.3">
      <c r="A193" t="s">
        <v>399</v>
      </c>
      <c r="B193" t="s">
        <v>692</v>
      </c>
      <c r="C193">
        <v>22</v>
      </c>
      <c r="D193">
        <v>5</v>
      </c>
      <c r="E193">
        <v>2</v>
      </c>
      <c r="F193">
        <v>3</v>
      </c>
      <c r="G193">
        <v>8</v>
      </c>
      <c r="H193">
        <v>1.8</v>
      </c>
      <c r="I193">
        <v>0.8</v>
      </c>
      <c r="J193">
        <v>2</v>
      </c>
      <c r="K193">
        <v>40</v>
      </c>
      <c r="L193">
        <v>0.2</v>
      </c>
      <c r="M193">
        <v>1</v>
      </c>
      <c r="N193">
        <v>20</v>
      </c>
      <c r="O193">
        <v>0</v>
      </c>
      <c r="P193">
        <v>0.4</v>
      </c>
      <c r="Q193">
        <v>0</v>
      </c>
      <c r="R193">
        <v>0</v>
      </c>
      <c r="S193">
        <v>1</v>
      </c>
      <c r="T193">
        <v>1</v>
      </c>
      <c r="U193">
        <v>0.4</v>
      </c>
      <c r="V193">
        <v>0.2</v>
      </c>
      <c r="W193">
        <v>0.2</v>
      </c>
      <c r="X193">
        <v>0</v>
      </c>
      <c r="Y193">
        <v>0.2</v>
      </c>
      <c r="Z193">
        <v>4</v>
      </c>
      <c r="AA193">
        <v>0</v>
      </c>
      <c r="AB193">
        <v>0</v>
      </c>
      <c r="AC193">
        <v>-4.5999999999999996</v>
      </c>
    </row>
    <row r="194" spans="1:29" x14ac:dyDescent="0.3">
      <c r="A194" t="s">
        <v>354</v>
      </c>
      <c r="B194" t="s">
        <v>691</v>
      </c>
      <c r="C194">
        <v>22</v>
      </c>
      <c r="D194">
        <v>19</v>
      </c>
      <c r="E194">
        <v>4</v>
      </c>
      <c r="F194">
        <v>15</v>
      </c>
      <c r="G194">
        <v>13.6</v>
      </c>
      <c r="H194">
        <v>6</v>
      </c>
      <c r="I194">
        <v>2.1</v>
      </c>
      <c r="J194">
        <v>5</v>
      </c>
      <c r="K194">
        <v>41.1</v>
      </c>
      <c r="L194">
        <v>0.9</v>
      </c>
      <c r="M194">
        <v>2</v>
      </c>
      <c r="N194">
        <v>44.7</v>
      </c>
      <c r="O194">
        <v>1</v>
      </c>
      <c r="P194">
        <v>1.3</v>
      </c>
      <c r="Q194">
        <v>76</v>
      </c>
      <c r="R194">
        <v>0.3</v>
      </c>
      <c r="S194">
        <v>3.2</v>
      </c>
      <c r="T194">
        <v>3.5</v>
      </c>
      <c r="U194">
        <v>0.8</v>
      </c>
      <c r="V194">
        <v>0.5</v>
      </c>
      <c r="W194">
        <v>0.4</v>
      </c>
      <c r="X194">
        <v>0.1</v>
      </c>
      <c r="Y194">
        <v>1.4</v>
      </c>
      <c r="Z194">
        <v>12.4</v>
      </c>
      <c r="AA194">
        <v>0</v>
      </c>
      <c r="AB194">
        <v>0</v>
      </c>
      <c r="AC194">
        <v>-0.5</v>
      </c>
    </row>
    <row r="195" spans="1:29" x14ac:dyDescent="0.3">
      <c r="A195" t="s">
        <v>334</v>
      </c>
      <c r="B195" t="s">
        <v>694</v>
      </c>
      <c r="C195">
        <v>28</v>
      </c>
      <c r="D195">
        <v>60</v>
      </c>
      <c r="E195">
        <v>24</v>
      </c>
      <c r="F195">
        <v>36</v>
      </c>
      <c r="G195">
        <v>16.2</v>
      </c>
      <c r="H195">
        <v>6.7</v>
      </c>
      <c r="I195">
        <v>2.5</v>
      </c>
      <c r="J195">
        <v>6.4</v>
      </c>
      <c r="K195">
        <v>39.4</v>
      </c>
      <c r="L195">
        <v>1.1000000000000001</v>
      </c>
      <c r="M195">
        <v>3.4</v>
      </c>
      <c r="N195">
        <v>32.700000000000003</v>
      </c>
      <c r="O195">
        <v>0.6</v>
      </c>
      <c r="P195">
        <v>0.6</v>
      </c>
      <c r="Q195">
        <v>89.2</v>
      </c>
      <c r="R195">
        <v>0.2</v>
      </c>
      <c r="S195">
        <v>1.3</v>
      </c>
      <c r="T195">
        <v>1.5</v>
      </c>
      <c r="U195">
        <v>1.6</v>
      </c>
      <c r="V195">
        <v>1</v>
      </c>
      <c r="W195">
        <v>0.4</v>
      </c>
      <c r="X195">
        <v>0.1</v>
      </c>
      <c r="Y195">
        <v>1.6</v>
      </c>
      <c r="Z195">
        <v>11.3</v>
      </c>
      <c r="AA195">
        <v>0</v>
      </c>
      <c r="AB195">
        <v>0</v>
      </c>
      <c r="AC195">
        <v>-0.9</v>
      </c>
    </row>
    <row r="196" spans="1:29" x14ac:dyDescent="0.3">
      <c r="A196" t="s">
        <v>524</v>
      </c>
      <c r="B196" t="s">
        <v>704</v>
      </c>
      <c r="C196">
        <v>32</v>
      </c>
      <c r="D196">
        <v>34</v>
      </c>
      <c r="E196">
        <v>12</v>
      </c>
      <c r="F196">
        <v>22</v>
      </c>
      <c r="G196">
        <v>14.6</v>
      </c>
      <c r="H196">
        <v>4.0999999999999996</v>
      </c>
      <c r="I196">
        <v>1.4</v>
      </c>
      <c r="J196">
        <v>3.1</v>
      </c>
      <c r="K196">
        <v>45.2</v>
      </c>
      <c r="L196">
        <v>0.1</v>
      </c>
      <c r="M196">
        <v>0.5</v>
      </c>
      <c r="N196">
        <v>18.8</v>
      </c>
      <c r="O196">
        <v>1.2</v>
      </c>
      <c r="P196">
        <v>1.8</v>
      </c>
      <c r="Q196">
        <v>68.900000000000006</v>
      </c>
      <c r="R196">
        <v>1.4</v>
      </c>
      <c r="S196">
        <v>2.4</v>
      </c>
      <c r="T196">
        <v>3.8</v>
      </c>
      <c r="U196">
        <v>0.7</v>
      </c>
      <c r="V196">
        <v>0.6</v>
      </c>
      <c r="W196">
        <v>0.7</v>
      </c>
      <c r="X196">
        <v>0.5</v>
      </c>
      <c r="Y196">
        <v>2.5</v>
      </c>
      <c r="Z196">
        <v>12.7</v>
      </c>
      <c r="AA196">
        <v>1</v>
      </c>
      <c r="AB196">
        <v>0</v>
      </c>
      <c r="AC196">
        <v>-1</v>
      </c>
    </row>
    <row r="197" spans="1:29" x14ac:dyDescent="0.3">
      <c r="A197" t="s">
        <v>605</v>
      </c>
      <c r="B197" t="s">
        <v>682</v>
      </c>
      <c r="C197">
        <v>20</v>
      </c>
      <c r="D197">
        <v>3</v>
      </c>
      <c r="E197">
        <v>2</v>
      </c>
      <c r="F197">
        <v>1</v>
      </c>
      <c r="G197">
        <v>2.1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0.3</v>
      </c>
      <c r="S197">
        <v>0.7</v>
      </c>
      <c r="T197">
        <v>1</v>
      </c>
      <c r="U197">
        <v>0.3</v>
      </c>
      <c r="V197">
        <v>0.3</v>
      </c>
      <c r="W197">
        <v>0</v>
      </c>
      <c r="X197">
        <v>0.3</v>
      </c>
      <c r="Y197">
        <v>0</v>
      </c>
      <c r="Z197">
        <v>2.4</v>
      </c>
      <c r="AA197">
        <v>0</v>
      </c>
      <c r="AB197">
        <v>0</v>
      </c>
      <c r="AC197">
        <v>-0.7</v>
      </c>
    </row>
    <row r="198" spans="1:29" x14ac:dyDescent="0.3">
      <c r="A198" t="s">
        <v>206</v>
      </c>
      <c r="B198" t="s">
        <v>698</v>
      </c>
      <c r="C198">
        <v>28</v>
      </c>
      <c r="D198">
        <v>62</v>
      </c>
      <c r="E198">
        <v>39</v>
      </c>
      <c r="F198">
        <v>23</v>
      </c>
      <c r="G198">
        <v>23.9</v>
      </c>
      <c r="H198">
        <v>7.5</v>
      </c>
      <c r="I198">
        <v>2.7</v>
      </c>
      <c r="J198">
        <v>7.2</v>
      </c>
      <c r="K198">
        <v>37.4</v>
      </c>
      <c r="L198">
        <v>1.5</v>
      </c>
      <c r="M198">
        <v>4.4000000000000004</v>
      </c>
      <c r="N198">
        <v>34.799999999999997</v>
      </c>
      <c r="O198">
        <v>0.6</v>
      </c>
      <c r="P198">
        <v>0.7</v>
      </c>
      <c r="Q198">
        <v>80</v>
      </c>
      <c r="R198">
        <v>0.4</v>
      </c>
      <c r="S198">
        <v>2.5</v>
      </c>
      <c r="T198">
        <v>3</v>
      </c>
      <c r="U198">
        <v>1.8</v>
      </c>
      <c r="V198">
        <v>0.8</v>
      </c>
      <c r="W198">
        <v>1</v>
      </c>
      <c r="X198">
        <v>0.4</v>
      </c>
      <c r="Y198">
        <v>2</v>
      </c>
      <c r="Z198">
        <v>17</v>
      </c>
      <c r="AA198">
        <v>0</v>
      </c>
      <c r="AB198">
        <v>0</v>
      </c>
      <c r="AC198">
        <v>-0.7</v>
      </c>
    </row>
    <row r="199" spans="1:29" x14ac:dyDescent="0.3">
      <c r="A199" t="s">
        <v>251</v>
      </c>
      <c r="B199" t="s">
        <v>688</v>
      </c>
      <c r="C199">
        <v>19</v>
      </c>
      <c r="D199">
        <v>22</v>
      </c>
      <c r="E199">
        <v>7</v>
      </c>
      <c r="F199">
        <v>15</v>
      </c>
      <c r="G199">
        <v>5.5</v>
      </c>
      <c r="H199">
        <v>0.9</v>
      </c>
      <c r="I199">
        <v>0.2</v>
      </c>
      <c r="J199">
        <v>1.5</v>
      </c>
      <c r="K199">
        <v>15.2</v>
      </c>
      <c r="L199">
        <v>0</v>
      </c>
      <c r="M199">
        <v>0.4</v>
      </c>
      <c r="N199">
        <v>0</v>
      </c>
      <c r="O199">
        <v>0.4</v>
      </c>
      <c r="P199">
        <v>0.7</v>
      </c>
      <c r="Q199">
        <v>60</v>
      </c>
      <c r="R199">
        <v>0.4</v>
      </c>
      <c r="S199">
        <v>0.7</v>
      </c>
      <c r="T199">
        <v>1.1000000000000001</v>
      </c>
      <c r="U199">
        <v>0.7</v>
      </c>
      <c r="V199">
        <v>0.3</v>
      </c>
      <c r="W199">
        <v>0.4</v>
      </c>
      <c r="X199">
        <v>0.2</v>
      </c>
      <c r="Y199">
        <v>0.4</v>
      </c>
      <c r="Z199">
        <v>4.8</v>
      </c>
      <c r="AA199">
        <v>0</v>
      </c>
      <c r="AB199">
        <v>0</v>
      </c>
      <c r="AC199">
        <v>0.6</v>
      </c>
    </row>
    <row r="200" spans="1:29" x14ac:dyDescent="0.3">
      <c r="A200" t="s">
        <v>649</v>
      </c>
      <c r="B200" t="s">
        <v>689</v>
      </c>
      <c r="C200">
        <v>21</v>
      </c>
      <c r="D200">
        <v>5</v>
      </c>
      <c r="E200">
        <v>1</v>
      </c>
      <c r="F200">
        <v>4</v>
      </c>
      <c r="G200">
        <v>11.3</v>
      </c>
      <c r="H200">
        <v>3</v>
      </c>
      <c r="I200">
        <v>1.2</v>
      </c>
      <c r="J200">
        <v>4.2</v>
      </c>
      <c r="K200">
        <v>28.6</v>
      </c>
      <c r="L200">
        <v>0.6</v>
      </c>
      <c r="M200">
        <v>2.2000000000000002</v>
      </c>
      <c r="N200">
        <v>27.3</v>
      </c>
      <c r="O200">
        <v>0</v>
      </c>
      <c r="P200">
        <v>0</v>
      </c>
      <c r="Q200">
        <v>0</v>
      </c>
      <c r="R200">
        <v>0.8</v>
      </c>
      <c r="S200">
        <v>1.4</v>
      </c>
      <c r="T200">
        <v>2.2000000000000002</v>
      </c>
      <c r="U200">
        <v>0</v>
      </c>
      <c r="V200">
        <v>0</v>
      </c>
      <c r="W200">
        <v>0.2</v>
      </c>
      <c r="X200">
        <v>0</v>
      </c>
      <c r="Y200">
        <v>1.4</v>
      </c>
      <c r="Z200">
        <v>6.2</v>
      </c>
      <c r="AA200">
        <v>0</v>
      </c>
      <c r="AB200">
        <v>0</v>
      </c>
      <c r="AC200">
        <v>-4.4000000000000004</v>
      </c>
    </row>
    <row r="201" spans="1:29" x14ac:dyDescent="0.3">
      <c r="A201" t="s">
        <v>381</v>
      </c>
      <c r="B201" t="s">
        <v>681</v>
      </c>
      <c r="C201">
        <v>23</v>
      </c>
      <c r="D201">
        <v>39</v>
      </c>
      <c r="E201">
        <v>17</v>
      </c>
      <c r="F201">
        <v>22</v>
      </c>
      <c r="G201">
        <v>14.3</v>
      </c>
      <c r="H201">
        <v>3.5</v>
      </c>
      <c r="I201">
        <v>1.4</v>
      </c>
      <c r="J201">
        <v>3.5</v>
      </c>
      <c r="K201">
        <v>39.9</v>
      </c>
      <c r="L201">
        <v>0.3</v>
      </c>
      <c r="M201">
        <v>0.9</v>
      </c>
      <c r="N201">
        <v>32.4</v>
      </c>
      <c r="O201">
        <v>0.4</v>
      </c>
      <c r="P201">
        <v>0.7</v>
      </c>
      <c r="Q201">
        <v>57.7</v>
      </c>
      <c r="R201">
        <v>0.1</v>
      </c>
      <c r="S201">
        <v>1.8</v>
      </c>
      <c r="T201">
        <v>1.9</v>
      </c>
      <c r="U201">
        <v>2.2000000000000002</v>
      </c>
      <c r="V201">
        <v>0.8</v>
      </c>
      <c r="W201">
        <v>0.3</v>
      </c>
      <c r="X201">
        <v>0.1</v>
      </c>
      <c r="Y201">
        <v>1.7</v>
      </c>
      <c r="Z201">
        <v>9.3000000000000007</v>
      </c>
      <c r="AA201">
        <v>0</v>
      </c>
      <c r="AB201">
        <v>0</v>
      </c>
      <c r="AC201">
        <v>0.5</v>
      </c>
    </row>
    <row r="202" spans="1:29" x14ac:dyDescent="0.3">
      <c r="A202" t="s">
        <v>622</v>
      </c>
      <c r="B202" t="s">
        <v>705</v>
      </c>
      <c r="C202">
        <v>27</v>
      </c>
      <c r="D202">
        <v>30</v>
      </c>
      <c r="E202">
        <v>10</v>
      </c>
      <c r="F202">
        <v>20</v>
      </c>
      <c r="G202">
        <v>20.9</v>
      </c>
      <c r="H202">
        <v>6</v>
      </c>
      <c r="I202">
        <v>2.1</v>
      </c>
      <c r="J202">
        <v>5.5</v>
      </c>
      <c r="K202">
        <v>39</v>
      </c>
      <c r="L202">
        <v>1.1000000000000001</v>
      </c>
      <c r="M202">
        <v>3.2</v>
      </c>
      <c r="N202">
        <v>35.4</v>
      </c>
      <c r="O202">
        <v>0.6</v>
      </c>
      <c r="P202">
        <v>0.8</v>
      </c>
      <c r="Q202">
        <v>79.2</v>
      </c>
      <c r="R202">
        <v>0.2</v>
      </c>
      <c r="S202">
        <v>1.7</v>
      </c>
      <c r="T202">
        <v>1.9</v>
      </c>
      <c r="U202">
        <v>2.8</v>
      </c>
      <c r="V202">
        <v>1.2</v>
      </c>
      <c r="W202">
        <v>0.5</v>
      </c>
      <c r="X202">
        <v>0.1</v>
      </c>
      <c r="Y202">
        <v>1.7</v>
      </c>
      <c r="Z202">
        <v>13</v>
      </c>
      <c r="AA202">
        <v>0</v>
      </c>
      <c r="AB202">
        <v>0</v>
      </c>
      <c r="AC202">
        <v>-5.8</v>
      </c>
    </row>
    <row r="203" spans="1:29" x14ac:dyDescent="0.3">
      <c r="A203" t="s">
        <v>195</v>
      </c>
      <c r="B203" t="s">
        <v>698</v>
      </c>
      <c r="C203">
        <v>20</v>
      </c>
      <c r="D203">
        <v>28</v>
      </c>
      <c r="E203">
        <v>15</v>
      </c>
      <c r="F203">
        <v>13</v>
      </c>
      <c r="G203">
        <v>7.9</v>
      </c>
      <c r="H203">
        <v>1.9</v>
      </c>
      <c r="I203">
        <v>0.7</v>
      </c>
      <c r="J203">
        <v>1.5</v>
      </c>
      <c r="K203">
        <v>48.8</v>
      </c>
      <c r="L203">
        <v>0.1</v>
      </c>
      <c r="M203">
        <v>0.2</v>
      </c>
      <c r="N203">
        <v>33.299999999999997</v>
      </c>
      <c r="O203">
        <v>0.4</v>
      </c>
      <c r="P203">
        <v>0.5</v>
      </c>
      <c r="Q203">
        <v>78.599999999999994</v>
      </c>
      <c r="R203">
        <v>0.8</v>
      </c>
      <c r="S203">
        <v>0.9</v>
      </c>
      <c r="T203">
        <v>1.7</v>
      </c>
      <c r="U203">
        <v>0.5</v>
      </c>
      <c r="V203">
        <v>0.5</v>
      </c>
      <c r="W203">
        <v>0.3</v>
      </c>
      <c r="X203">
        <v>0.4</v>
      </c>
      <c r="Y203">
        <v>2</v>
      </c>
      <c r="Z203">
        <v>6.3</v>
      </c>
      <c r="AA203">
        <v>0</v>
      </c>
      <c r="AB203">
        <v>0</v>
      </c>
      <c r="AC203">
        <v>1.4</v>
      </c>
    </row>
    <row r="204" spans="1:29" x14ac:dyDescent="0.3">
      <c r="A204" t="s">
        <v>348</v>
      </c>
      <c r="B204" t="s">
        <v>691</v>
      </c>
      <c r="C204">
        <v>24</v>
      </c>
      <c r="D204">
        <v>3</v>
      </c>
      <c r="E204">
        <v>1</v>
      </c>
      <c r="F204">
        <v>2</v>
      </c>
      <c r="G204">
        <v>10.8</v>
      </c>
      <c r="H204">
        <v>4</v>
      </c>
      <c r="I204">
        <v>1.3</v>
      </c>
      <c r="J204">
        <v>2.7</v>
      </c>
      <c r="K204">
        <v>50</v>
      </c>
      <c r="L204">
        <v>0</v>
      </c>
      <c r="M204">
        <v>0</v>
      </c>
      <c r="N204">
        <v>0</v>
      </c>
      <c r="O204">
        <v>1.3</v>
      </c>
      <c r="P204">
        <v>1.7</v>
      </c>
      <c r="Q204">
        <v>80</v>
      </c>
      <c r="R204">
        <v>0.7</v>
      </c>
      <c r="S204">
        <v>1.7</v>
      </c>
      <c r="T204">
        <v>2.2999999999999998</v>
      </c>
      <c r="U204">
        <v>0.7</v>
      </c>
      <c r="V204">
        <v>0.3</v>
      </c>
      <c r="W204">
        <v>0.3</v>
      </c>
      <c r="X204">
        <v>1</v>
      </c>
      <c r="Y204">
        <v>1.7</v>
      </c>
      <c r="Z204">
        <v>11.5</v>
      </c>
      <c r="AA204">
        <v>0</v>
      </c>
      <c r="AB204">
        <v>0</v>
      </c>
      <c r="AC204">
        <v>-0.7</v>
      </c>
    </row>
    <row r="205" spans="1:29" x14ac:dyDescent="0.3">
      <c r="A205" t="s">
        <v>148</v>
      </c>
      <c r="B205" t="s">
        <v>706</v>
      </c>
      <c r="C205">
        <v>30</v>
      </c>
      <c r="D205">
        <v>12</v>
      </c>
      <c r="E205">
        <v>6</v>
      </c>
      <c r="F205">
        <v>6</v>
      </c>
      <c r="G205">
        <v>15.1</v>
      </c>
      <c r="H205">
        <v>8.1</v>
      </c>
      <c r="I205">
        <v>2.8</v>
      </c>
      <c r="J205">
        <v>8.3000000000000007</v>
      </c>
      <c r="K205">
        <v>34.299999999999997</v>
      </c>
      <c r="L205">
        <v>1</v>
      </c>
      <c r="M205">
        <v>3.6</v>
      </c>
      <c r="N205">
        <v>27.9</v>
      </c>
      <c r="O205">
        <v>1.4</v>
      </c>
      <c r="P205">
        <v>2.2999999999999998</v>
      </c>
      <c r="Q205">
        <v>63</v>
      </c>
      <c r="R205">
        <v>0.4</v>
      </c>
      <c r="S205">
        <v>0.7</v>
      </c>
      <c r="T205">
        <v>1.1000000000000001</v>
      </c>
      <c r="U205">
        <v>1.9</v>
      </c>
      <c r="V205">
        <v>1.5</v>
      </c>
      <c r="W205">
        <v>0.4</v>
      </c>
      <c r="X205">
        <v>0.1</v>
      </c>
      <c r="Y205">
        <v>1.4</v>
      </c>
      <c r="Z205">
        <v>12.3</v>
      </c>
      <c r="AA205">
        <v>0</v>
      </c>
      <c r="AB205">
        <v>0</v>
      </c>
      <c r="AC205">
        <v>-1.8</v>
      </c>
    </row>
    <row r="206" spans="1:29" x14ac:dyDescent="0.3">
      <c r="A206" t="s">
        <v>167</v>
      </c>
      <c r="B206" t="s">
        <v>693</v>
      </c>
      <c r="C206">
        <v>30</v>
      </c>
      <c r="D206">
        <v>56</v>
      </c>
      <c r="E206">
        <v>33</v>
      </c>
      <c r="F206">
        <v>23</v>
      </c>
      <c r="G206">
        <v>22.3</v>
      </c>
      <c r="H206">
        <v>8.9</v>
      </c>
      <c r="I206">
        <v>3.7</v>
      </c>
      <c r="J206">
        <v>8.6999999999999993</v>
      </c>
      <c r="K206">
        <v>41.9</v>
      </c>
      <c r="L206">
        <v>0.8</v>
      </c>
      <c r="M206">
        <v>2.4</v>
      </c>
      <c r="N206">
        <v>32.6</v>
      </c>
      <c r="O206">
        <v>0.8</v>
      </c>
      <c r="P206">
        <v>1.1000000000000001</v>
      </c>
      <c r="Q206">
        <v>75.8</v>
      </c>
      <c r="R206">
        <v>0.4</v>
      </c>
      <c r="S206">
        <v>2.2000000000000002</v>
      </c>
      <c r="T206">
        <v>2.6</v>
      </c>
      <c r="U206">
        <v>3.6</v>
      </c>
      <c r="V206">
        <v>1.1000000000000001</v>
      </c>
      <c r="W206">
        <v>0.5</v>
      </c>
      <c r="X206">
        <v>0.2</v>
      </c>
      <c r="Y206">
        <v>1.9</v>
      </c>
      <c r="Z206">
        <v>18.5</v>
      </c>
      <c r="AA206">
        <v>0</v>
      </c>
      <c r="AB206">
        <v>0</v>
      </c>
      <c r="AC206">
        <v>1.5</v>
      </c>
    </row>
    <row r="207" spans="1:29" x14ac:dyDescent="0.3">
      <c r="A207" t="s">
        <v>280</v>
      </c>
      <c r="B207" t="s">
        <v>699</v>
      </c>
      <c r="C207">
        <v>22</v>
      </c>
      <c r="D207">
        <v>49</v>
      </c>
      <c r="E207">
        <v>20</v>
      </c>
      <c r="F207">
        <v>29</v>
      </c>
      <c r="G207">
        <v>14.7</v>
      </c>
      <c r="H207">
        <v>5.8</v>
      </c>
      <c r="I207">
        <v>2.4</v>
      </c>
      <c r="J207">
        <v>4.3</v>
      </c>
      <c r="K207">
        <v>54.7</v>
      </c>
      <c r="L207">
        <v>0.1</v>
      </c>
      <c r="M207">
        <v>0.3</v>
      </c>
      <c r="N207">
        <v>20</v>
      </c>
      <c r="O207">
        <v>1</v>
      </c>
      <c r="P207">
        <v>1.4</v>
      </c>
      <c r="Q207">
        <v>71</v>
      </c>
      <c r="R207">
        <v>1.4</v>
      </c>
      <c r="S207">
        <v>2.8</v>
      </c>
      <c r="T207">
        <v>4.2</v>
      </c>
      <c r="U207">
        <v>1.1000000000000001</v>
      </c>
      <c r="V207">
        <v>0.7</v>
      </c>
      <c r="W207">
        <v>0.3</v>
      </c>
      <c r="X207">
        <v>0.3</v>
      </c>
      <c r="Y207">
        <v>1.8</v>
      </c>
      <c r="Z207">
        <v>13.7</v>
      </c>
      <c r="AA207">
        <v>4</v>
      </c>
      <c r="AB207">
        <v>0</v>
      </c>
      <c r="AC207">
        <v>-1.9</v>
      </c>
    </row>
    <row r="208" spans="1:29" x14ac:dyDescent="0.3">
      <c r="A208" t="s">
        <v>237</v>
      </c>
      <c r="B208" t="s">
        <v>695</v>
      </c>
      <c r="C208">
        <v>22</v>
      </c>
      <c r="D208">
        <v>59</v>
      </c>
      <c r="E208">
        <v>32</v>
      </c>
      <c r="F208">
        <v>27</v>
      </c>
      <c r="G208">
        <v>17.600000000000001</v>
      </c>
      <c r="H208">
        <v>8.9</v>
      </c>
      <c r="I208">
        <v>3.6</v>
      </c>
      <c r="J208">
        <v>6.4</v>
      </c>
      <c r="K208">
        <v>55.9</v>
      </c>
      <c r="L208">
        <v>0</v>
      </c>
      <c r="M208">
        <v>0</v>
      </c>
      <c r="N208">
        <v>0</v>
      </c>
      <c r="O208">
        <v>1.7</v>
      </c>
      <c r="P208">
        <v>2.1</v>
      </c>
      <c r="Q208">
        <v>80.2</v>
      </c>
      <c r="R208">
        <v>1.9</v>
      </c>
      <c r="S208">
        <v>4.2</v>
      </c>
      <c r="T208">
        <v>6.1</v>
      </c>
      <c r="U208">
        <v>1.1000000000000001</v>
      </c>
      <c r="V208">
        <v>1.2</v>
      </c>
      <c r="W208">
        <v>0.2</v>
      </c>
      <c r="X208">
        <v>0.9</v>
      </c>
      <c r="Y208">
        <v>2.2999999999999998</v>
      </c>
      <c r="Z208">
        <v>20</v>
      </c>
      <c r="AA208">
        <v>8</v>
      </c>
      <c r="AB208">
        <v>0</v>
      </c>
      <c r="AC208">
        <v>0.7</v>
      </c>
    </row>
    <row r="209" spans="1:29" x14ac:dyDescent="0.3">
      <c r="A209" t="s">
        <v>117</v>
      </c>
      <c r="B209" t="s">
        <v>710</v>
      </c>
      <c r="C209">
        <v>34</v>
      </c>
      <c r="D209">
        <v>38</v>
      </c>
      <c r="E209">
        <v>20</v>
      </c>
      <c r="F209">
        <v>18</v>
      </c>
      <c r="G209">
        <v>19.8</v>
      </c>
      <c r="H209">
        <v>10.9</v>
      </c>
      <c r="I209">
        <v>4.2</v>
      </c>
      <c r="J209">
        <v>10.1</v>
      </c>
      <c r="K209">
        <v>41.8</v>
      </c>
      <c r="L209">
        <v>1</v>
      </c>
      <c r="M209">
        <v>3.4</v>
      </c>
      <c r="N209">
        <v>29.7</v>
      </c>
      <c r="O209">
        <v>1.4</v>
      </c>
      <c r="P209">
        <v>2.1</v>
      </c>
      <c r="Q209">
        <v>70.5</v>
      </c>
      <c r="R209">
        <v>0.3</v>
      </c>
      <c r="S209">
        <v>2.2000000000000002</v>
      </c>
      <c r="T209">
        <v>2.5</v>
      </c>
      <c r="U209">
        <v>5.6</v>
      </c>
      <c r="V209">
        <v>1.9</v>
      </c>
      <c r="W209">
        <v>0.6</v>
      </c>
      <c r="X209">
        <v>0</v>
      </c>
      <c r="Y209">
        <v>1.3</v>
      </c>
      <c r="Z209">
        <v>22.2</v>
      </c>
      <c r="AA209">
        <v>3</v>
      </c>
      <c r="AB209">
        <v>0</v>
      </c>
      <c r="AC209">
        <v>1.5</v>
      </c>
    </row>
    <row r="210" spans="1:29" x14ac:dyDescent="0.3">
      <c r="A210" t="s">
        <v>64</v>
      </c>
      <c r="B210" t="s">
        <v>703</v>
      </c>
      <c r="C210">
        <v>23</v>
      </c>
      <c r="D210">
        <v>2</v>
      </c>
      <c r="E210">
        <v>1</v>
      </c>
      <c r="F210">
        <v>1</v>
      </c>
      <c r="G210">
        <v>8.4</v>
      </c>
      <c r="H210">
        <v>3</v>
      </c>
      <c r="I210">
        <v>1.5</v>
      </c>
      <c r="J210">
        <v>4.5</v>
      </c>
      <c r="K210">
        <v>33.299999999999997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1.5</v>
      </c>
      <c r="T210">
        <v>1.5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6.3</v>
      </c>
      <c r="AA210">
        <v>0</v>
      </c>
      <c r="AB210">
        <v>0</v>
      </c>
      <c r="AC210">
        <v>0.5</v>
      </c>
    </row>
    <row r="211" spans="1:29" x14ac:dyDescent="0.3">
      <c r="A211" t="s">
        <v>718</v>
      </c>
      <c r="B211" t="s">
        <v>692</v>
      </c>
      <c r="C211">
        <v>34</v>
      </c>
      <c r="D211">
        <v>76</v>
      </c>
      <c r="E211">
        <v>49</v>
      </c>
      <c r="F211">
        <v>27</v>
      </c>
      <c r="G211">
        <v>31.3</v>
      </c>
      <c r="H211">
        <v>18.100000000000001</v>
      </c>
      <c r="I211">
        <v>5.9</v>
      </c>
      <c r="J211">
        <v>13.5</v>
      </c>
      <c r="K211">
        <v>44</v>
      </c>
      <c r="L211">
        <v>3.2</v>
      </c>
      <c r="M211">
        <v>8</v>
      </c>
      <c r="N211">
        <v>39.700000000000003</v>
      </c>
      <c r="O211">
        <v>3</v>
      </c>
      <c r="P211">
        <v>3.4</v>
      </c>
      <c r="Q211">
        <v>89.4</v>
      </c>
      <c r="R211">
        <v>0.3</v>
      </c>
      <c r="S211">
        <v>2.2000000000000002</v>
      </c>
      <c r="T211">
        <v>2.4</v>
      </c>
      <c r="U211">
        <v>2.7</v>
      </c>
      <c r="V211">
        <v>1.3</v>
      </c>
      <c r="W211">
        <v>0.4</v>
      </c>
      <c r="X211">
        <v>0.2</v>
      </c>
      <c r="Y211">
        <v>1.7</v>
      </c>
      <c r="Z211">
        <v>25.7</v>
      </c>
      <c r="AA211">
        <v>1</v>
      </c>
      <c r="AB211">
        <v>0</v>
      </c>
      <c r="AC211">
        <v>4</v>
      </c>
    </row>
    <row r="212" spans="1:29" x14ac:dyDescent="0.3">
      <c r="A212" t="s">
        <v>719</v>
      </c>
      <c r="B212" t="s">
        <v>696</v>
      </c>
      <c r="C212">
        <v>33</v>
      </c>
      <c r="D212">
        <v>11</v>
      </c>
      <c r="E212">
        <v>1</v>
      </c>
      <c r="F212">
        <v>10</v>
      </c>
      <c r="G212">
        <v>20.2</v>
      </c>
      <c r="H212">
        <v>6.7</v>
      </c>
      <c r="I212">
        <v>2.5</v>
      </c>
      <c r="J212">
        <v>7.2</v>
      </c>
      <c r="K212">
        <v>34.200000000000003</v>
      </c>
      <c r="L212">
        <v>1.1000000000000001</v>
      </c>
      <c r="M212">
        <v>3.5</v>
      </c>
      <c r="N212">
        <v>30.8</v>
      </c>
      <c r="O212">
        <v>0.7</v>
      </c>
      <c r="P212">
        <v>0.9</v>
      </c>
      <c r="Q212">
        <v>80</v>
      </c>
      <c r="R212">
        <v>0</v>
      </c>
      <c r="S212">
        <v>1.6</v>
      </c>
      <c r="T212">
        <v>1.6</v>
      </c>
      <c r="U212">
        <v>1.9</v>
      </c>
      <c r="V212">
        <v>1</v>
      </c>
      <c r="W212">
        <v>1</v>
      </c>
      <c r="X212">
        <v>0.3</v>
      </c>
      <c r="Y212">
        <v>1.7</v>
      </c>
      <c r="Z212">
        <v>14.4</v>
      </c>
      <c r="AA212">
        <v>0</v>
      </c>
      <c r="AB212">
        <v>0</v>
      </c>
      <c r="AC212">
        <v>-1.3</v>
      </c>
    </row>
    <row r="213" spans="1:29" x14ac:dyDescent="0.3">
      <c r="A213" t="s">
        <v>87</v>
      </c>
      <c r="B213" t="s">
        <v>697</v>
      </c>
      <c r="C213">
        <v>26</v>
      </c>
      <c r="D213">
        <v>4</v>
      </c>
      <c r="E213">
        <v>1</v>
      </c>
      <c r="F213">
        <v>3</v>
      </c>
      <c r="G213">
        <v>31.8</v>
      </c>
      <c r="H213">
        <v>20</v>
      </c>
      <c r="I213">
        <v>7.3</v>
      </c>
      <c r="J213">
        <v>13.5</v>
      </c>
      <c r="K213">
        <v>53.7</v>
      </c>
      <c r="L213">
        <v>1.3</v>
      </c>
      <c r="M213">
        <v>3.5</v>
      </c>
      <c r="N213">
        <v>35.700000000000003</v>
      </c>
      <c r="O213">
        <v>4.3</v>
      </c>
      <c r="P213">
        <v>5.3</v>
      </c>
      <c r="Q213">
        <v>81</v>
      </c>
      <c r="R213">
        <v>1.3</v>
      </c>
      <c r="S213">
        <v>6.8</v>
      </c>
      <c r="T213">
        <v>8</v>
      </c>
      <c r="U213">
        <v>1</v>
      </c>
      <c r="V213">
        <v>1</v>
      </c>
      <c r="W213">
        <v>1</v>
      </c>
      <c r="X213">
        <v>0.8</v>
      </c>
      <c r="Y213">
        <v>2</v>
      </c>
      <c r="Z213">
        <v>35.4</v>
      </c>
      <c r="AA213">
        <v>0</v>
      </c>
      <c r="AB213">
        <v>0</v>
      </c>
      <c r="AC213">
        <v>-1.8</v>
      </c>
    </row>
    <row r="214" spans="1:29" x14ac:dyDescent="0.3">
      <c r="A214" t="s">
        <v>244</v>
      </c>
      <c r="B214" t="s">
        <v>695</v>
      </c>
      <c r="C214">
        <v>28</v>
      </c>
      <c r="D214">
        <v>65</v>
      </c>
      <c r="E214">
        <v>31</v>
      </c>
      <c r="F214">
        <v>34</v>
      </c>
      <c r="G214">
        <v>21.1</v>
      </c>
      <c r="H214">
        <v>9.4</v>
      </c>
      <c r="I214">
        <v>3.5</v>
      </c>
      <c r="J214">
        <v>7.3</v>
      </c>
      <c r="K214">
        <v>48.3</v>
      </c>
      <c r="L214">
        <v>1.1000000000000001</v>
      </c>
      <c r="M214">
        <v>2.7</v>
      </c>
      <c r="N214">
        <v>40.299999999999997</v>
      </c>
      <c r="O214">
        <v>1.2</v>
      </c>
      <c r="P214">
        <v>1.6</v>
      </c>
      <c r="Q214">
        <v>79.2</v>
      </c>
      <c r="R214">
        <v>1.6</v>
      </c>
      <c r="S214">
        <v>4.7</v>
      </c>
      <c r="T214">
        <v>6.3</v>
      </c>
      <c r="U214">
        <v>0.8</v>
      </c>
      <c r="V214">
        <v>1.3</v>
      </c>
      <c r="W214">
        <v>0.7</v>
      </c>
      <c r="X214">
        <v>0.5</v>
      </c>
      <c r="Y214">
        <v>3</v>
      </c>
      <c r="Z214">
        <v>20.399999999999999</v>
      </c>
      <c r="AA214">
        <v>6</v>
      </c>
      <c r="AB214">
        <v>0</v>
      </c>
      <c r="AC214">
        <v>-3.3</v>
      </c>
    </row>
    <row r="215" spans="1:29" x14ac:dyDescent="0.3">
      <c r="A215" t="s">
        <v>254</v>
      </c>
      <c r="B215" t="s">
        <v>688</v>
      </c>
      <c r="C215">
        <v>31</v>
      </c>
      <c r="D215">
        <v>75</v>
      </c>
      <c r="E215">
        <v>35</v>
      </c>
      <c r="F215">
        <v>40</v>
      </c>
      <c r="G215">
        <v>22.3</v>
      </c>
      <c r="H215">
        <v>12</v>
      </c>
      <c r="I215">
        <v>5.3</v>
      </c>
      <c r="J215">
        <v>8.5</v>
      </c>
      <c r="K215">
        <v>62.4</v>
      </c>
      <c r="L215">
        <v>0</v>
      </c>
      <c r="M215">
        <v>0.2</v>
      </c>
      <c r="N215">
        <v>8.3000000000000007</v>
      </c>
      <c r="O215">
        <v>1.3</v>
      </c>
      <c r="P215">
        <v>2</v>
      </c>
      <c r="Q215">
        <v>63.2</v>
      </c>
      <c r="R215">
        <v>2.6</v>
      </c>
      <c r="S215">
        <v>4.9000000000000004</v>
      </c>
      <c r="T215">
        <v>7.5</v>
      </c>
      <c r="U215">
        <v>0.7</v>
      </c>
      <c r="V215">
        <v>1.4</v>
      </c>
      <c r="W215">
        <v>0.6</v>
      </c>
      <c r="X215">
        <v>2</v>
      </c>
      <c r="Y215">
        <v>2.8</v>
      </c>
      <c r="Z215">
        <v>28.4</v>
      </c>
      <c r="AA215">
        <v>14</v>
      </c>
      <c r="AB215">
        <v>0</v>
      </c>
      <c r="AC215">
        <v>-2.1</v>
      </c>
    </row>
    <row r="216" spans="1:29" x14ac:dyDescent="0.3">
      <c r="A216" t="s">
        <v>529</v>
      </c>
      <c r="B216" t="s">
        <v>704</v>
      </c>
      <c r="C216">
        <v>24</v>
      </c>
      <c r="D216">
        <v>64</v>
      </c>
      <c r="E216">
        <v>18</v>
      </c>
      <c r="F216">
        <v>46</v>
      </c>
      <c r="G216">
        <v>26.9</v>
      </c>
      <c r="H216">
        <v>14.5</v>
      </c>
      <c r="I216">
        <v>5.8</v>
      </c>
      <c r="J216">
        <v>11.7</v>
      </c>
      <c r="K216">
        <v>49.3</v>
      </c>
      <c r="L216">
        <v>1</v>
      </c>
      <c r="M216">
        <v>3</v>
      </c>
      <c r="N216">
        <v>31.3</v>
      </c>
      <c r="O216">
        <v>2</v>
      </c>
      <c r="P216">
        <v>2.9</v>
      </c>
      <c r="Q216">
        <v>71.2</v>
      </c>
      <c r="R216">
        <v>1.2</v>
      </c>
      <c r="S216">
        <v>5.3</v>
      </c>
      <c r="T216">
        <v>6.6</v>
      </c>
      <c r="U216">
        <v>2.4</v>
      </c>
      <c r="V216">
        <v>2.4</v>
      </c>
      <c r="W216">
        <v>0.7</v>
      </c>
      <c r="X216">
        <v>0.5</v>
      </c>
      <c r="Y216">
        <v>2.2999999999999998</v>
      </c>
      <c r="Z216">
        <v>27.2</v>
      </c>
      <c r="AA216">
        <v>8</v>
      </c>
      <c r="AB216">
        <v>0</v>
      </c>
      <c r="AC216">
        <v>-3.2</v>
      </c>
    </row>
    <row r="217" spans="1:29" x14ac:dyDescent="0.3">
      <c r="A217" t="s">
        <v>182</v>
      </c>
      <c r="B217" t="s">
        <v>690</v>
      </c>
      <c r="C217">
        <v>21</v>
      </c>
      <c r="D217">
        <v>30</v>
      </c>
      <c r="E217">
        <v>21</v>
      </c>
      <c r="F217">
        <v>9</v>
      </c>
      <c r="G217">
        <v>6.8</v>
      </c>
      <c r="H217">
        <v>1.3</v>
      </c>
      <c r="I217">
        <v>0.6</v>
      </c>
      <c r="J217">
        <v>1.8</v>
      </c>
      <c r="K217">
        <v>34</v>
      </c>
      <c r="L217">
        <v>0.1</v>
      </c>
      <c r="M217">
        <v>0.5</v>
      </c>
      <c r="N217">
        <v>26.7</v>
      </c>
      <c r="O217">
        <v>0</v>
      </c>
      <c r="P217">
        <v>0</v>
      </c>
      <c r="Q217">
        <v>0</v>
      </c>
      <c r="R217">
        <v>0.2</v>
      </c>
      <c r="S217">
        <v>0.6</v>
      </c>
      <c r="T217">
        <v>0.8</v>
      </c>
      <c r="U217">
        <v>0.8</v>
      </c>
      <c r="V217">
        <v>0.4</v>
      </c>
      <c r="W217">
        <v>0.2</v>
      </c>
      <c r="X217">
        <v>0.1</v>
      </c>
      <c r="Y217">
        <v>0.9</v>
      </c>
      <c r="Z217">
        <v>3.9</v>
      </c>
      <c r="AA217">
        <v>0</v>
      </c>
      <c r="AB217">
        <v>0</v>
      </c>
      <c r="AC217">
        <v>-1.2</v>
      </c>
    </row>
    <row r="218" spans="1:29" x14ac:dyDescent="0.3">
      <c r="A218" t="s">
        <v>497</v>
      </c>
      <c r="B218" t="s">
        <v>712</v>
      </c>
      <c r="C218">
        <v>28</v>
      </c>
      <c r="D218">
        <v>80</v>
      </c>
      <c r="E218">
        <v>48</v>
      </c>
      <c r="F218">
        <v>32</v>
      </c>
      <c r="G218">
        <v>27.1</v>
      </c>
      <c r="H218">
        <v>11.9</v>
      </c>
      <c r="I218">
        <v>4</v>
      </c>
      <c r="J218">
        <v>10</v>
      </c>
      <c r="K218">
        <v>39.9</v>
      </c>
      <c r="L218">
        <v>2.2000000000000002</v>
      </c>
      <c r="M218">
        <v>6.5</v>
      </c>
      <c r="N218">
        <v>33.1</v>
      </c>
      <c r="O218">
        <v>1.8</v>
      </c>
      <c r="P218">
        <v>2.5</v>
      </c>
      <c r="Q218">
        <v>72.099999999999994</v>
      </c>
      <c r="R218">
        <v>0.8</v>
      </c>
      <c r="S218">
        <v>4.0999999999999996</v>
      </c>
      <c r="T218">
        <v>4.8</v>
      </c>
      <c r="U218">
        <v>1.7</v>
      </c>
      <c r="V218">
        <v>1.1000000000000001</v>
      </c>
      <c r="W218">
        <v>0.8</v>
      </c>
      <c r="X218">
        <v>0.4</v>
      </c>
      <c r="Y218">
        <v>2.1</v>
      </c>
      <c r="Z218">
        <v>22.6</v>
      </c>
      <c r="AA218">
        <v>3</v>
      </c>
      <c r="AB218">
        <v>0</v>
      </c>
      <c r="AC218">
        <v>2.8</v>
      </c>
    </row>
    <row r="219" spans="1:29" x14ac:dyDescent="0.3">
      <c r="A219" t="s">
        <v>341</v>
      </c>
      <c r="B219" t="s">
        <v>694</v>
      </c>
      <c r="C219">
        <v>23</v>
      </c>
      <c r="D219">
        <v>59</v>
      </c>
      <c r="E219">
        <v>23</v>
      </c>
      <c r="F219">
        <v>36</v>
      </c>
      <c r="G219">
        <v>15.8</v>
      </c>
      <c r="H219">
        <v>8.1999999999999993</v>
      </c>
      <c r="I219">
        <v>3.6</v>
      </c>
      <c r="J219">
        <v>6.1</v>
      </c>
      <c r="K219">
        <v>58.6</v>
      </c>
      <c r="L219">
        <v>0</v>
      </c>
      <c r="M219">
        <v>0.1</v>
      </c>
      <c r="N219">
        <v>20</v>
      </c>
      <c r="O219">
        <v>1</v>
      </c>
      <c r="P219">
        <v>1.5</v>
      </c>
      <c r="Q219">
        <v>66.3</v>
      </c>
      <c r="R219">
        <v>1.4</v>
      </c>
      <c r="S219">
        <v>3.3</v>
      </c>
      <c r="T219">
        <v>4.7</v>
      </c>
      <c r="U219">
        <v>0.7</v>
      </c>
      <c r="V219">
        <v>0.9</v>
      </c>
      <c r="W219">
        <v>0.3</v>
      </c>
      <c r="X219">
        <v>0.7</v>
      </c>
      <c r="Y219">
        <v>1.6</v>
      </c>
      <c r="Z219">
        <v>16.8</v>
      </c>
      <c r="AA219">
        <v>6</v>
      </c>
      <c r="AB219">
        <v>0</v>
      </c>
      <c r="AC219">
        <v>-2</v>
      </c>
    </row>
    <row r="220" spans="1:29" x14ac:dyDescent="0.3">
      <c r="A220" t="s">
        <v>437</v>
      </c>
      <c r="B220" t="s">
        <v>685</v>
      </c>
      <c r="C220">
        <v>25</v>
      </c>
      <c r="D220">
        <v>71</v>
      </c>
      <c r="E220">
        <v>46</v>
      </c>
      <c r="F220">
        <v>25</v>
      </c>
      <c r="G220">
        <v>18.7</v>
      </c>
      <c r="H220">
        <v>7.6</v>
      </c>
      <c r="I220">
        <v>3</v>
      </c>
      <c r="J220">
        <v>6</v>
      </c>
      <c r="K220">
        <v>50.9</v>
      </c>
      <c r="L220">
        <v>0.8</v>
      </c>
      <c r="M220">
        <v>2.5</v>
      </c>
      <c r="N220">
        <v>32.6</v>
      </c>
      <c r="O220">
        <v>0.7</v>
      </c>
      <c r="P220">
        <v>1</v>
      </c>
      <c r="Q220">
        <v>70.400000000000006</v>
      </c>
      <c r="R220">
        <v>0.8</v>
      </c>
      <c r="S220">
        <v>2.2999999999999998</v>
      </c>
      <c r="T220">
        <v>3.1</v>
      </c>
      <c r="U220">
        <v>0.7</v>
      </c>
      <c r="V220">
        <v>0.6</v>
      </c>
      <c r="W220">
        <v>0.4</v>
      </c>
      <c r="X220">
        <v>0.4</v>
      </c>
      <c r="Y220">
        <v>1.6</v>
      </c>
      <c r="Z220">
        <v>14.3</v>
      </c>
      <c r="AA220">
        <v>1</v>
      </c>
      <c r="AB220">
        <v>0</v>
      </c>
      <c r="AC220">
        <v>1</v>
      </c>
    </row>
    <row r="221" spans="1:29" x14ac:dyDescent="0.3">
      <c r="A221" t="s">
        <v>473</v>
      </c>
      <c r="B221" t="s">
        <v>707</v>
      </c>
      <c r="C221">
        <v>23</v>
      </c>
      <c r="D221">
        <v>77</v>
      </c>
      <c r="E221">
        <v>43</v>
      </c>
      <c r="F221">
        <v>34</v>
      </c>
      <c r="G221">
        <v>16.5</v>
      </c>
      <c r="H221">
        <v>5.5</v>
      </c>
      <c r="I221">
        <v>2.4</v>
      </c>
      <c r="J221">
        <v>3.8</v>
      </c>
      <c r="K221">
        <v>64.5</v>
      </c>
      <c r="L221">
        <v>0</v>
      </c>
      <c r="M221">
        <v>0</v>
      </c>
      <c r="N221">
        <v>0</v>
      </c>
      <c r="O221">
        <v>0.6</v>
      </c>
      <c r="P221">
        <v>1.2</v>
      </c>
      <c r="Q221">
        <v>53.3</v>
      </c>
      <c r="R221">
        <v>2.2999999999999998</v>
      </c>
      <c r="S221">
        <v>3</v>
      </c>
      <c r="T221">
        <v>5.3</v>
      </c>
      <c r="U221">
        <v>1.2</v>
      </c>
      <c r="V221">
        <v>0.6</v>
      </c>
      <c r="W221">
        <v>0.4</v>
      </c>
      <c r="X221">
        <v>0.9</v>
      </c>
      <c r="Y221">
        <v>1.6</v>
      </c>
      <c r="Z221">
        <v>16.899999999999999</v>
      </c>
      <c r="AA221">
        <v>1</v>
      </c>
      <c r="AB221">
        <v>0</v>
      </c>
      <c r="AC221">
        <v>1.1000000000000001</v>
      </c>
    </row>
    <row r="222" spans="1:29" x14ac:dyDescent="0.3">
      <c r="A222" t="s">
        <v>133</v>
      </c>
      <c r="B222" t="s">
        <v>710</v>
      </c>
      <c r="C222">
        <v>22</v>
      </c>
      <c r="D222">
        <v>73</v>
      </c>
      <c r="E222">
        <v>27</v>
      </c>
      <c r="F222">
        <v>46</v>
      </c>
      <c r="G222">
        <v>21.8</v>
      </c>
      <c r="H222">
        <v>9.3000000000000007</v>
      </c>
      <c r="I222">
        <v>3.6</v>
      </c>
      <c r="J222">
        <v>7.7</v>
      </c>
      <c r="K222">
        <v>46.7</v>
      </c>
      <c r="L222">
        <v>0.9</v>
      </c>
      <c r="M222">
        <v>2.5</v>
      </c>
      <c r="N222">
        <v>34.799999999999997</v>
      </c>
      <c r="O222">
        <v>1.2</v>
      </c>
      <c r="P222">
        <v>1.6</v>
      </c>
      <c r="Q222">
        <v>72.5</v>
      </c>
      <c r="R222">
        <v>0.3</v>
      </c>
      <c r="S222">
        <v>2</v>
      </c>
      <c r="T222">
        <v>2.2999999999999998</v>
      </c>
      <c r="U222">
        <v>3.2</v>
      </c>
      <c r="V222">
        <v>1.2</v>
      </c>
      <c r="W222">
        <v>0.5</v>
      </c>
      <c r="X222">
        <v>0.1</v>
      </c>
      <c r="Y222">
        <v>1.7</v>
      </c>
      <c r="Z222">
        <v>17.3</v>
      </c>
      <c r="AA222">
        <v>3</v>
      </c>
      <c r="AB222">
        <v>0</v>
      </c>
      <c r="AC222">
        <v>-1.1000000000000001</v>
      </c>
    </row>
    <row r="223" spans="1:29" x14ac:dyDescent="0.3">
      <c r="A223" t="s">
        <v>720</v>
      </c>
      <c r="B223" t="s">
        <v>696</v>
      </c>
      <c r="C223">
        <v>25</v>
      </c>
      <c r="D223">
        <v>16</v>
      </c>
      <c r="E223">
        <v>3</v>
      </c>
      <c r="F223">
        <v>13</v>
      </c>
      <c r="G223">
        <v>13.4</v>
      </c>
      <c r="H223">
        <v>5.0999999999999996</v>
      </c>
      <c r="I223">
        <v>1.6</v>
      </c>
      <c r="J223">
        <v>3.9</v>
      </c>
      <c r="K223">
        <v>41.9</v>
      </c>
      <c r="L223">
        <v>0.6</v>
      </c>
      <c r="M223">
        <v>1.8</v>
      </c>
      <c r="N223">
        <v>35.700000000000003</v>
      </c>
      <c r="O223">
        <v>1.2</v>
      </c>
      <c r="P223">
        <v>1.7</v>
      </c>
      <c r="Q223">
        <v>70.400000000000006</v>
      </c>
      <c r="R223">
        <v>0.7</v>
      </c>
      <c r="S223">
        <v>1.4</v>
      </c>
      <c r="T223">
        <v>2.1</v>
      </c>
      <c r="U223">
        <v>0.4</v>
      </c>
      <c r="V223">
        <v>0.5</v>
      </c>
      <c r="W223">
        <v>0.6</v>
      </c>
      <c r="X223">
        <v>0.1</v>
      </c>
      <c r="Y223">
        <v>1.7</v>
      </c>
      <c r="Z223">
        <v>9.8000000000000007</v>
      </c>
      <c r="AA223">
        <v>0</v>
      </c>
      <c r="AB223">
        <v>0</v>
      </c>
      <c r="AC223">
        <v>-1.6</v>
      </c>
    </row>
    <row r="224" spans="1:29" x14ac:dyDescent="0.3">
      <c r="A224" t="s">
        <v>426</v>
      </c>
      <c r="B224" t="s">
        <v>714</v>
      </c>
      <c r="C224">
        <v>39</v>
      </c>
      <c r="D224">
        <v>64</v>
      </c>
      <c r="E224">
        <v>13</v>
      </c>
      <c r="F224">
        <v>51</v>
      </c>
      <c r="G224">
        <v>18.899999999999999</v>
      </c>
      <c r="H224">
        <v>7.9</v>
      </c>
      <c r="I224">
        <v>2.7</v>
      </c>
      <c r="J224">
        <v>6.8</v>
      </c>
      <c r="K224">
        <v>39.700000000000003</v>
      </c>
      <c r="L224">
        <v>1</v>
      </c>
      <c r="M224">
        <v>3.2</v>
      </c>
      <c r="N224">
        <v>33.200000000000003</v>
      </c>
      <c r="O224">
        <v>1.5</v>
      </c>
      <c r="P224">
        <v>1.7</v>
      </c>
      <c r="Q224">
        <v>84.5</v>
      </c>
      <c r="R224">
        <v>0.1</v>
      </c>
      <c r="S224">
        <v>1.2</v>
      </c>
      <c r="T224">
        <v>1.3</v>
      </c>
      <c r="U224">
        <v>3.6</v>
      </c>
      <c r="V224">
        <v>1.5</v>
      </c>
      <c r="W224">
        <v>0.5</v>
      </c>
      <c r="X224">
        <v>0.2</v>
      </c>
      <c r="Y224">
        <v>1.2</v>
      </c>
      <c r="Z224">
        <v>15.5</v>
      </c>
      <c r="AA224">
        <v>0</v>
      </c>
      <c r="AB224">
        <v>0</v>
      </c>
      <c r="AC224">
        <v>-5.9</v>
      </c>
    </row>
    <row r="225" spans="1:29" x14ac:dyDescent="0.3">
      <c r="A225" t="s">
        <v>137</v>
      </c>
      <c r="B225" t="s">
        <v>706</v>
      </c>
      <c r="C225">
        <v>22</v>
      </c>
      <c r="D225">
        <v>75</v>
      </c>
      <c r="E225">
        <v>49</v>
      </c>
      <c r="F225">
        <v>26</v>
      </c>
      <c r="G225">
        <v>32.6</v>
      </c>
      <c r="H225">
        <v>18.2</v>
      </c>
      <c r="I225">
        <v>6.8</v>
      </c>
      <c r="J225">
        <v>15.6</v>
      </c>
      <c r="K225">
        <v>43.7</v>
      </c>
      <c r="L225">
        <v>2</v>
      </c>
      <c r="M225">
        <v>5.5</v>
      </c>
      <c r="N225">
        <v>36.700000000000003</v>
      </c>
      <c r="O225">
        <v>2.5</v>
      </c>
      <c r="P225">
        <v>3</v>
      </c>
      <c r="Q225">
        <v>84.8</v>
      </c>
      <c r="R225">
        <v>0.9</v>
      </c>
      <c r="S225">
        <v>3.4</v>
      </c>
      <c r="T225">
        <v>4.2</v>
      </c>
      <c r="U225">
        <v>4.8</v>
      </c>
      <c r="V225">
        <v>2.1</v>
      </c>
      <c r="W225">
        <v>0.9</v>
      </c>
      <c r="X225">
        <v>0.4</v>
      </c>
      <c r="Y225">
        <v>2</v>
      </c>
      <c r="Z225">
        <v>32.200000000000003</v>
      </c>
      <c r="AA225">
        <v>4</v>
      </c>
      <c r="AB225">
        <v>0</v>
      </c>
      <c r="AC225">
        <v>3.3</v>
      </c>
    </row>
    <row r="226" spans="1:29" x14ac:dyDescent="0.3">
      <c r="A226" t="s">
        <v>721</v>
      </c>
      <c r="B226" t="s">
        <v>692</v>
      </c>
      <c r="C226">
        <v>28</v>
      </c>
      <c r="D226">
        <v>58</v>
      </c>
      <c r="E226">
        <v>35</v>
      </c>
      <c r="F226">
        <v>23</v>
      </c>
      <c r="G226">
        <v>21.2</v>
      </c>
      <c r="H226">
        <v>6.7</v>
      </c>
      <c r="I226">
        <v>2.4</v>
      </c>
      <c r="J226">
        <v>5.0999999999999996</v>
      </c>
      <c r="K226">
        <v>46.9</v>
      </c>
      <c r="L226">
        <v>0.9</v>
      </c>
      <c r="M226">
        <v>2.7</v>
      </c>
      <c r="N226">
        <v>35.299999999999997</v>
      </c>
      <c r="O226">
        <v>1</v>
      </c>
      <c r="P226">
        <v>1.4</v>
      </c>
      <c r="Q226">
        <v>71.599999999999994</v>
      </c>
      <c r="R226">
        <v>1</v>
      </c>
      <c r="S226">
        <v>2.1</v>
      </c>
      <c r="T226">
        <v>3.1</v>
      </c>
      <c r="U226">
        <v>0.7</v>
      </c>
      <c r="V226">
        <v>0.6</v>
      </c>
      <c r="W226">
        <v>0.7</v>
      </c>
      <c r="X226">
        <v>0.4</v>
      </c>
      <c r="Y226">
        <v>2.6</v>
      </c>
      <c r="Z226">
        <v>14.3</v>
      </c>
      <c r="AA226">
        <v>0</v>
      </c>
      <c r="AB226">
        <v>0</v>
      </c>
      <c r="AC226">
        <v>-0.1</v>
      </c>
    </row>
    <row r="227" spans="1:29" x14ac:dyDescent="0.3">
      <c r="A227" t="s">
        <v>198</v>
      </c>
      <c r="B227" t="s">
        <v>698</v>
      </c>
      <c r="C227">
        <v>29</v>
      </c>
      <c r="D227">
        <v>78</v>
      </c>
      <c r="E227">
        <v>51</v>
      </c>
      <c r="F227">
        <v>27</v>
      </c>
      <c r="G227">
        <v>36.799999999999997</v>
      </c>
      <c r="H227">
        <v>36.1</v>
      </c>
      <c r="I227">
        <v>10.8</v>
      </c>
      <c r="J227">
        <v>24.5</v>
      </c>
      <c r="K227">
        <v>44.2</v>
      </c>
      <c r="L227">
        <v>4.8</v>
      </c>
      <c r="M227">
        <v>13.2</v>
      </c>
      <c r="N227">
        <v>36.799999999999997</v>
      </c>
      <c r="O227">
        <v>9.6999999999999993</v>
      </c>
      <c r="P227">
        <v>11</v>
      </c>
      <c r="Q227">
        <v>87.9</v>
      </c>
      <c r="R227">
        <v>0.8</v>
      </c>
      <c r="S227">
        <v>5.8</v>
      </c>
      <c r="T227">
        <v>6.6</v>
      </c>
      <c r="U227">
        <v>7.5</v>
      </c>
      <c r="V227">
        <v>5</v>
      </c>
      <c r="W227">
        <v>2</v>
      </c>
      <c r="X227">
        <v>0.7</v>
      </c>
      <c r="Y227">
        <v>3.1</v>
      </c>
      <c r="Z227">
        <v>58.7</v>
      </c>
      <c r="AA227">
        <v>34</v>
      </c>
      <c r="AB227">
        <v>7</v>
      </c>
      <c r="AC227">
        <v>4.5999999999999996</v>
      </c>
    </row>
    <row r="228" spans="1:29" x14ac:dyDescent="0.3">
      <c r="A228" t="s">
        <v>292</v>
      </c>
      <c r="B228" t="s">
        <v>701</v>
      </c>
      <c r="C228">
        <v>32</v>
      </c>
      <c r="D228">
        <v>55</v>
      </c>
      <c r="E228">
        <v>27</v>
      </c>
      <c r="F228">
        <v>28</v>
      </c>
      <c r="G228">
        <v>21.2</v>
      </c>
      <c r="H228">
        <v>7.8</v>
      </c>
      <c r="I228">
        <v>3</v>
      </c>
      <c r="J228">
        <v>6.9</v>
      </c>
      <c r="K228">
        <v>43.3</v>
      </c>
      <c r="L228">
        <v>0.9</v>
      </c>
      <c r="M228">
        <v>2.7</v>
      </c>
      <c r="N228">
        <v>33.6</v>
      </c>
      <c r="O228">
        <v>0.9</v>
      </c>
      <c r="P228">
        <v>1.3</v>
      </c>
      <c r="Q228">
        <v>71.400000000000006</v>
      </c>
      <c r="R228">
        <v>0.4</v>
      </c>
      <c r="S228">
        <v>2.8</v>
      </c>
      <c r="T228">
        <v>3.2</v>
      </c>
      <c r="U228">
        <v>2.5</v>
      </c>
      <c r="V228">
        <v>1.3</v>
      </c>
      <c r="W228">
        <v>0.6</v>
      </c>
      <c r="X228">
        <v>0.5</v>
      </c>
      <c r="Y228">
        <v>2.1</v>
      </c>
      <c r="Z228">
        <v>17.3</v>
      </c>
      <c r="AA228">
        <v>0</v>
      </c>
      <c r="AB228">
        <v>0</v>
      </c>
      <c r="AC228">
        <v>-1.9</v>
      </c>
    </row>
    <row r="229" spans="1:29" x14ac:dyDescent="0.3">
      <c r="A229" t="s">
        <v>617</v>
      </c>
      <c r="B229" t="s">
        <v>698</v>
      </c>
      <c r="C229">
        <v>28</v>
      </c>
      <c r="D229">
        <v>15</v>
      </c>
      <c r="E229">
        <v>8</v>
      </c>
      <c r="F229">
        <v>7</v>
      </c>
      <c r="G229">
        <v>6.8</v>
      </c>
      <c r="H229">
        <v>2.4</v>
      </c>
      <c r="I229">
        <v>0.8</v>
      </c>
      <c r="J229">
        <v>2.2999999999999998</v>
      </c>
      <c r="K229">
        <v>35.299999999999997</v>
      </c>
      <c r="L229">
        <v>0.5</v>
      </c>
      <c r="M229">
        <v>1.7</v>
      </c>
      <c r="N229">
        <v>32</v>
      </c>
      <c r="O229">
        <v>0.3</v>
      </c>
      <c r="P229">
        <v>0.3</v>
      </c>
      <c r="Q229">
        <v>100</v>
      </c>
      <c r="R229">
        <v>0</v>
      </c>
      <c r="S229">
        <v>0.3</v>
      </c>
      <c r="T229">
        <v>0.3</v>
      </c>
      <c r="U229">
        <v>0.5</v>
      </c>
      <c r="V229">
        <v>0.1</v>
      </c>
      <c r="W229">
        <v>0.1</v>
      </c>
      <c r="X229">
        <v>0</v>
      </c>
      <c r="Y229">
        <v>0.7</v>
      </c>
      <c r="Z229">
        <v>3.6</v>
      </c>
      <c r="AA229">
        <v>0</v>
      </c>
      <c r="AB229">
        <v>0</v>
      </c>
      <c r="AC229">
        <v>-1.6</v>
      </c>
    </row>
    <row r="230" spans="1:29" x14ac:dyDescent="0.3">
      <c r="A230" t="s">
        <v>51</v>
      </c>
      <c r="B230" t="s">
        <v>686</v>
      </c>
      <c r="C230">
        <v>33</v>
      </c>
      <c r="D230">
        <v>59</v>
      </c>
      <c r="E230">
        <v>28</v>
      </c>
      <c r="F230">
        <v>31</v>
      </c>
      <c r="G230">
        <v>20.7</v>
      </c>
      <c r="H230">
        <v>4.9000000000000004</v>
      </c>
      <c r="I230">
        <v>1.7</v>
      </c>
      <c r="J230">
        <v>4.0999999999999996</v>
      </c>
      <c r="K230">
        <v>42.3</v>
      </c>
      <c r="L230">
        <v>0.9</v>
      </c>
      <c r="M230">
        <v>2.6</v>
      </c>
      <c r="N230">
        <v>35.1</v>
      </c>
      <c r="O230">
        <v>0.5</v>
      </c>
      <c r="P230">
        <v>0.8</v>
      </c>
      <c r="Q230">
        <v>69.599999999999994</v>
      </c>
      <c r="R230">
        <v>0.6</v>
      </c>
      <c r="S230">
        <v>2.1</v>
      </c>
      <c r="T230">
        <v>2.6</v>
      </c>
      <c r="U230">
        <v>1.4</v>
      </c>
      <c r="V230">
        <v>0.7</v>
      </c>
      <c r="W230">
        <v>0.6</v>
      </c>
      <c r="X230">
        <v>0.3</v>
      </c>
      <c r="Y230">
        <v>2.2000000000000002</v>
      </c>
      <c r="Z230">
        <v>12</v>
      </c>
      <c r="AA230">
        <v>0</v>
      </c>
      <c r="AB230">
        <v>0</v>
      </c>
      <c r="AC230">
        <v>0.6</v>
      </c>
    </row>
    <row r="231" spans="1:29" x14ac:dyDescent="0.3">
      <c r="A231" t="s">
        <v>318</v>
      </c>
      <c r="B231" t="s">
        <v>658</v>
      </c>
      <c r="C231">
        <v>24</v>
      </c>
      <c r="D231">
        <v>14</v>
      </c>
      <c r="E231">
        <v>4</v>
      </c>
      <c r="F231">
        <v>10</v>
      </c>
      <c r="G231">
        <v>7.9</v>
      </c>
      <c r="H231">
        <v>2.2000000000000002</v>
      </c>
      <c r="I231">
        <v>0.9</v>
      </c>
      <c r="J231">
        <v>2.8</v>
      </c>
      <c r="K231">
        <v>30.8</v>
      </c>
      <c r="L231">
        <v>0.3</v>
      </c>
      <c r="M231">
        <v>1.2</v>
      </c>
      <c r="N231">
        <v>23.5</v>
      </c>
      <c r="O231">
        <v>0.2</v>
      </c>
      <c r="P231">
        <v>0.4</v>
      </c>
      <c r="Q231">
        <v>50</v>
      </c>
      <c r="R231">
        <v>0.1</v>
      </c>
      <c r="S231">
        <v>0.4</v>
      </c>
      <c r="T231">
        <v>0.4</v>
      </c>
      <c r="U231">
        <v>0.9</v>
      </c>
      <c r="V231">
        <v>0.7</v>
      </c>
      <c r="W231">
        <v>0.2</v>
      </c>
      <c r="X231">
        <v>0.1</v>
      </c>
      <c r="Y231">
        <v>1.1000000000000001</v>
      </c>
      <c r="Z231">
        <v>4.4000000000000004</v>
      </c>
      <c r="AA231">
        <v>0</v>
      </c>
      <c r="AB231">
        <v>0</v>
      </c>
      <c r="AC231">
        <v>-1.9</v>
      </c>
    </row>
    <row r="232" spans="1:29" x14ac:dyDescent="0.3">
      <c r="A232" t="s">
        <v>392</v>
      </c>
      <c r="B232" t="s">
        <v>681</v>
      </c>
      <c r="C232">
        <v>24</v>
      </c>
      <c r="D232">
        <v>42</v>
      </c>
      <c r="E232">
        <v>20</v>
      </c>
      <c r="F232">
        <v>22</v>
      </c>
      <c r="G232">
        <v>7.8</v>
      </c>
      <c r="H232">
        <v>2.7</v>
      </c>
      <c r="I232">
        <v>1</v>
      </c>
      <c r="J232">
        <v>2.5</v>
      </c>
      <c r="K232">
        <v>41.3</v>
      </c>
      <c r="L232">
        <v>0.5</v>
      </c>
      <c r="M232">
        <v>1.4</v>
      </c>
      <c r="N232">
        <v>35.1</v>
      </c>
      <c r="O232">
        <v>0.2</v>
      </c>
      <c r="P232">
        <v>0.3</v>
      </c>
      <c r="Q232">
        <v>81.8</v>
      </c>
      <c r="R232">
        <v>0.3</v>
      </c>
      <c r="S232">
        <v>1.5</v>
      </c>
      <c r="T232">
        <v>1.7</v>
      </c>
      <c r="U232">
        <v>0.4</v>
      </c>
      <c r="V232">
        <v>0.3</v>
      </c>
      <c r="W232">
        <v>0.1</v>
      </c>
      <c r="X232">
        <v>0.2</v>
      </c>
      <c r="Y232">
        <v>1.2</v>
      </c>
      <c r="Z232">
        <v>6</v>
      </c>
      <c r="AA232">
        <v>0</v>
      </c>
      <c r="AB232">
        <v>0</v>
      </c>
      <c r="AC232">
        <v>0.7</v>
      </c>
    </row>
    <row r="233" spans="1:29" x14ac:dyDescent="0.3">
      <c r="A233" t="s">
        <v>271</v>
      </c>
      <c r="B233" t="s">
        <v>699</v>
      </c>
      <c r="C233">
        <v>19</v>
      </c>
      <c r="D233">
        <v>58</v>
      </c>
      <c r="E233">
        <v>23</v>
      </c>
      <c r="F233">
        <v>35</v>
      </c>
      <c r="G233">
        <v>26.1</v>
      </c>
      <c r="H233">
        <v>13.8</v>
      </c>
      <c r="I233">
        <v>5.0999999999999996</v>
      </c>
      <c r="J233">
        <v>10.199999999999999</v>
      </c>
      <c r="K233">
        <v>50.6</v>
      </c>
      <c r="L233">
        <v>0.9</v>
      </c>
      <c r="M233">
        <v>2.4</v>
      </c>
      <c r="N233">
        <v>35.9</v>
      </c>
      <c r="O233">
        <v>2.6</v>
      </c>
      <c r="P233">
        <v>3.4</v>
      </c>
      <c r="Q233">
        <v>76.599999999999994</v>
      </c>
      <c r="R233">
        <v>1.3</v>
      </c>
      <c r="S233">
        <v>3.4</v>
      </c>
      <c r="T233">
        <v>4.7</v>
      </c>
      <c r="U233">
        <v>1.1000000000000001</v>
      </c>
      <c r="V233">
        <v>1.7</v>
      </c>
      <c r="W233">
        <v>0.9</v>
      </c>
      <c r="X233">
        <v>1.4</v>
      </c>
      <c r="Y233">
        <v>3.8</v>
      </c>
      <c r="Z233">
        <v>26.3</v>
      </c>
      <c r="AA233">
        <v>2</v>
      </c>
      <c r="AB233">
        <v>0</v>
      </c>
      <c r="AC233">
        <v>-1.8</v>
      </c>
    </row>
    <row r="234" spans="1:29" x14ac:dyDescent="0.3">
      <c r="A234" t="s">
        <v>101</v>
      </c>
      <c r="B234" t="s">
        <v>696</v>
      </c>
      <c r="C234">
        <v>25</v>
      </c>
      <c r="D234">
        <v>27</v>
      </c>
      <c r="E234">
        <v>4</v>
      </c>
      <c r="F234">
        <v>23</v>
      </c>
      <c r="G234">
        <v>16.3</v>
      </c>
      <c r="H234">
        <v>4.2</v>
      </c>
      <c r="I234">
        <v>1.7</v>
      </c>
      <c r="J234">
        <v>3.9</v>
      </c>
      <c r="K234">
        <v>44.3</v>
      </c>
      <c r="L234">
        <v>0.4</v>
      </c>
      <c r="M234">
        <v>1.4</v>
      </c>
      <c r="N234">
        <v>25.6</v>
      </c>
      <c r="O234">
        <v>0.4</v>
      </c>
      <c r="P234">
        <v>0.5</v>
      </c>
      <c r="Q234">
        <v>76.900000000000006</v>
      </c>
      <c r="R234">
        <v>1</v>
      </c>
      <c r="S234">
        <v>2.7</v>
      </c>
      <c r="T234">
        <v>3.6</v>
      </c>
      <c r="U234">
        <v>0.5</v>
      </c>
      <c r="V234">
        <v>0.4</v>
      </c>
      <c r="W234">
        <v>0.3</v>
      </c>
      <c r="X234">
        <v>0.3</v>
      </c>
      <c r="Y234">
        <v>0.7</v>
      </c>
      <c r="Z234">
        <v>10.6</v>
      </c>
      <c r="AA234">
        <v>1</v>
      </c>
      <c r="AB234">
        <v>0</v>
      </c>
      <c r="AC234">
        <v>-1.6</v>
      </c>
    </row>
    <row r="235" spans="1:29" x14ac:dyDescent="0.3">
      <c r="A235" t="s">
        <v>140</v>
      </c>
      <c r="B235" t="s">
        <v>706</v>
      </c>
      <c r="C235">
        <v>20</v>
      </c>
      <c r="D235">
        <v>17</v>
      </c>
      <c r="E235">
        <v>10</v>
      </c>
      <c r="F235">
        <v>7</v>
      </c>
      <c r="G235">
        <v>4.0999999999999996</v>
      </c>
      <c r="H235">
        <v>1.4</v>
      </c>
      <c r="I235">
        <v>0.5</v>
      </c>
      <c r="J235">
        <v>1.1000000000000001</v>
      </c>
      <c r="K235">
        <v>47.4</v>
      </c>
      <c r="L235">
        <v>0</v>
      </c>
      <c r="M235">
        <v>0.1</v>
      </c>
      <c r="N235">
        <v>0</v>
      </c>
      <c r="O235">
        <v>0.4</v>
      </c>
      <c r="P235">
        <v>0.6</v>
      </c>
      <c r="Q235">
        <v>60</v>
      </c>
      <c r="R235">
        <v>0.4</v>
      </c>
      <c r="S235">
        <v>0.9</v>
      </c>
      <c r="T235">
        <v>1.4</v>
      </c>
      <c r="U235">
        <v>0.2</v>
      </c>
      <c r="V235">
        <v>0.5</v>
      </c>
      <c r="W235">
        <v>0.4</v>
      </c>
      <c r="X235">
        <v>0.1</v>
      </c>
      <c r="Y235">
        <v>0.5</v>
      </c>
      <c r="Z235">
        <v>4.0999999999999996</v>
      </c>
      <c r="AA235">
        <v>0</v>
      </c>
      <c r="AB235">
        <v>0</v>
      </c>
      <c r="AC235">
        <v>0.6</v>
      </c>
    </row>
    <row r="236" spans="1:29" x14ac:dyDescent="0.3">
      <c r="A236" t="s">
        <v>56</v>
      </c>
      <c r="B236" t="s">
        <v>686</v>
      </c>
      <c r="C236">
        <v>20</v>
      </c>
      <c r="D236">
        <v>80</v>
      </c>
      <c r="E236">
        <v>42</v>
      </c>
      <c r="F236">
        <v>38</v>
      </c>
      <c r="G236">
        <v>26.2</v>
      </c>
      <c r="H236">
        <v>10.9</v>
      </c>
      <c r="I236">
        <v>4.2</v>
      </c>
      <c r="J236">
        <v>7.1</v>
      </c>
      <c r="K236">
        <v>59</v>
      </c>
      <c r="L236">
        <v>0.1</v>
      </c>
      <c r="M236">
        <v>0.6</v>
      </c>
      <c r="N236">
        <v>13.3</v>
      </c>
      <c r="O236">
        <v>2.5</v>
      </c>
      <c r="P236">
        <v>3.5</v>
      </c>
      <c r="Q236">
        <v>70.900000000000006</v>
      </c>
      <c r="R236">
        <v>2.4</v>
      </c>
      <c r="S236">
        <v>6</v>
      </c>
      <c r="T236">
        <v>8.4</v>
      </c>
      <c r="U236">
        <v>1.4</v>
      </c>
      <c r="V236">
        <v>1.3</v>
      </c>
      <c r="W236">
        <v>0.5</v>
      </c>
      <c r="X236">
        <v>1.5</v>
      </c>
      <c r="Y236">
        <v>2.2999999999999998</v>
      </c>
      <c r="Z236">
        <v>27.9</v>
      </c>
      <c r="AA236">
        <v>24</v>
      </c>
      <c r="AB236">
        <v>0</v>
      </c>
      <c r="AC236">
        <v>-1.5</v>
      </c>
    </row>
    <row r="237" spans="1:29" x14ac:dyDescent="0.3">
      <c r="A237" t="s">
        <v>569</v>
      </c>
      <c r="B237" t="s">
        <v>694</v>
      </c>
      <c r="C237">
        <v>33</v>
      </c>
      <c r="D237">
        <v>20</v>
      </c>
      <c r="E237">
        <v>10</v>
      </c>
      <c r="F237">
        <v>10</v>
      </c>
      <c r="G237">
        <v>9.5</v>
      </c>
      <c r="H237">
        <v>3.3</v>
      </c>
      <c r="I237">
        <v>1.1000000000000001</v>
      </c>
      <c r="J237">
        <v>3</v>
      </c>
      <c r="K237">
        <v>35.6</v>
      </c>
      <c r="L237">
        <v>0.5</v>
      </c>
      <c r="M237">
        <v>1.3</v>
      </c>
      <c r="N237">
        <v>34.6</v>
      </c>
      <c r="O237">
        <v>0.7</v>
      </c>
      <c r="P237">
        <v>0.8</v>
      </c>
      <c r="Q237">
        <v>87.5</v>
      </c>
      <c r="R237">
        <v>0.8</v>
      </c>
      <c r="S237">
        <v>1.8</v>
      </c>
      <c r="T237">
        <v>2.6</v>
      </c>
      <c r="U237">
        <v>0.7</v>
      </c>
      <c r="V237">
        <v>0.7</v>
      </c>
      <c r="W237">
        <v>0.2</v>
      </c>
      <c r="X237">
        <v>0.4</v>
      </c>
      <c r="Y237">
        <v>1.5</v>
      </c>
      <c r="Z237">
        <v>8.3000000000000007</v>
      </c>
      <c r="AA237">
        <v>0</v>
      </c>
      <c r="AB237">
        <v>0</v>
      </c>
      <c r="AC237">
        <v>-2.5</v>
      </c>
    </row>
    <row r="238" spans="1:29" x14ac:dyDescent="0.3">
      <c r="A238" t="s">
        <v>366</v>
      </c>
      <c r="B238" t="s">
        <v>683</v>
      </c>
      <c r="C238">
        <v>22</v>
      </c>
      <c r="D238">
        <v>8</v>
      </c>
      <c r="E238">
        <v>4</v>
      </c>
      <c r="F238">
        <v>4</v>
      </c>
      <c r="G238">
        <v>8</v>
      </c>
      <c r="H238">
        <v>0.8</v>
      </c>
      <c r="I238">
        <v>0.4</v>
      </c>
      <c r="J238">
        <v>1.8</v>
      </c>
      <c r="K238">
        <v>21.4</v>
      </c>
      <c r="L238">
        <v>0</v>
      </c>
      <c r="M238">
        <v>0.4</v>
      </c>
      <c r="N238">
        <v>0</v>
      </c>
      <c r="O238">
        <v>0</v>
      </c>
      <c r="P238">
        <v>0</v>
      </c>
      <c r="Q238">
        <v>0</v>
      </c>
      <c r="R238">
        <v>0.1</v>
      </c>
      <c r="S238">
        <v>1.4</v>
      </c>
      <c r="T238">
        <v>1.5</v>
      </c>
      <c r="U238">
        <v>1.3</v>
      </c>
      <c r="V238">
        <v>0.8</v>
      </c>
      <c r="W238">
        <v>0.4</v>
      </c>
      <c r="X238">
        <v>0</v>
      </c>
      <c r="Y238">
        <v>1</v>
      </c>
      <c r="Z238">
        <v>4.8</v>
      </c>
      <c r="AA238">
        <v>0</v>
      </c>
      <c r="AB238">
        <v>0</v>
      </c>
      <c r="AC238">
        <v>-6.4</v>
      </c>
    </row>
    <row r="239" spans="1:29" x14ac:dyDescent="0.3">
      <c r="A239" t="s">
        <v>2</v>
      </c>
      <c r="B239" t="s">
        <v>689</v>
      </c>
      <c r="C239">
        <v>22</v>
      </c>
      <c r="D239">
        <v>34</v>
      </c>
      <c r="E239">
        <v>13</v>
      </c>
      <c r="F239">
        <v>21</v>
      </c>
      <c r="G239">
        <v>12.6</v>
      </c>
      <c r="H239">
        <v>3.2</v>
      </c>
      <c r="I239">
        <v>1.1000000000000001</v>
      </c>
      <c r="J239">
        <v>3.2</v>
      </c>
      <c r="K239">
        <v>34.5</v>
      </c>
      <c r="L239">
        <v>0.7</v>
      </c>
      <c r="M239">
        <v>2.2000000000000002</v>
      </c>
      <c r="N239">
        <v>33.799999999999997</v>
      </c>
      <c r="O239">
        <v>0.2</v>
      </c>
      <c r="P239">
        <v>0.3</v>
      </c>
      <c r="Q239">
        <v>77.8</v>
      </c>
      <c r="R239">
        <v>0.3</v>
      </c>
      <c r="S239">
        <v>1.4</v>
      </c>
      <c r="T239">
        <v>1.8</v>
      </c>
      <c r="U239">
        <v>1.9</v>
      </c>
      <c r="V239">
        <v>0.8</v>
      </c>
      <c r="W239">
        <v>0.4</v>
      </c>
      <c r="X239">
        <v>0.1</v>
      </c>
      <c r="Y239">
        <v>1.3</v>
      </c>
      <c r="Z239">
        <v>9</v>
      </c>
      <c r="AA239">
        <v>0</v>
      </c>
      <c r="AB239">
        <v>0</v>
      </c>
      <c r="AC239">
        <v>-1.7</v>
      </c>
    </row>
    <row r="240" spans="1:29" x14ac:dyDescent="0.3">
      <c r="A240" t="s">
        <v>32</v>
      </c>
      <c r="B240" t="s">
        <v>684</v>
      </c>
      <c r="C240">
        <v>22</v>
      </c>
      <c r="D240">
        <v>74</v>
      </c>
      <c r="E240">
        <v>41</v>
      </c>
      <c r="F240">
        <v>33</v>
      </c>
      <c r="G240">
        <v>25.9</v>
      </c>
      <c r="H240">
        <v>13</v>
      </c>
      <c r="I240">
        <v>5</v>
      </c>
      <c r="J240">
        <v>10.7</v>
      </c>
      <c r="K240">
        <v>46.5</v>
      </c>
      <c r="L240">
        <v>1.3</v>
      </c>
      <c r="M240">
        <v>3.7</v>
      </c>
      <c r="N240">
        <v>34.4</v>
      </c>
      <c r="O240">
        <v>1.8</v>
      </c>
      <c r="P240">
        <v>2.7</v>
      </c>
      <c r="Q240">
        <v>65.8</v>
      </c>
      <c r="R240">
        <v>0.9</v>
      </c>
      <c r="S240">
        <v>3.4</v>
      </c>
      <c r="T240">
        <v>4.2</v>
      </c>
      <c r="U240">
        <v>1.4</v>
      </c>
      <c r="V240">
        <v>1.3</v>
      </c>
      <c r="W240">
        <v>0.9</v>
      </c>
      <c r="X240">
        <v>0.4</v>
      </c>
      <c r="Y240">
        <v>2.5</v>
      </c>
      <c r="Z240">
        <v>22.9</v>
      </c>
      <c r="AA240">
        <v>2</v>
      </c>
      <c r="AB240">
        <v>0</v>
      </c>
      <c r="AC240">
        <v>0.9</v>
      </c>
    </row>
    <row r="241" spans="1:29" x14ac:dyDescent="0.3">
      <c r="A241" t="s">
        <v>722</v>
      </c>
      <c r="B241" t="s">
        <v>705</v>
      </c>
      <c r="C241">
        <v>23</v>
      </c>
      <c r="D241">
        <v>4</v>
      </c>
      <c r="E241">
        <v>4</v>
      </c>
      <c r="F241">
        <v>0</v>
      </c>
      <c r="G241">
        <v>7.1</v>
      </c>
      <c r="H241">
        <v>2.5</v>
      </c>
      <c r="I241">
        <v>1</v>
      </c>
      <c r="J241">
        <v>2.5</v>
      </c>
      <c r="K241">
        <v>40</v>
      </c>
      <c r="L241">
        <v>0.3</v>
      </c>
      <c r="M241">
        <v>0.8</v>
      </c>
      <c r="N241">
        <v>33.299999999999997</v>
      </c>
      <c r="O241">
        <v>0.3</v>
      </c>
      <c r="P241">
        <v>0.5</v>
      </c>
      <c r="Q241">
        <v>50</v>
      </c>
      <c r="R241">
        <v>0</v>
      </c>
      <c r="S241">
        <v>1.3</v>
      </c>
      <c r="T241">
        <v>1.3</v>
      </c>
      <c r="U241">
        <v>1</v>
      </c>
      <c r="V241">
        <v>0.3</v>
      </c>
      <c r="W241">
        <v>0.5</v>
      </c>
      <c r="X241">
        <v>0</v>
      </c>
      <c r="Y241">
        <v>0.3</v>
      </c>
      <c r="Z241">
        <v>6.8</v>
      </c>
      <c r="AA241">
        <v>0</v>
      </c>
      <c r="AB241">
        <v>0</v>
      </c>
      <c r="AC241">
        <v>3</v>
      </c>
    </row>
    <row r="242" spans="1:29" x14ac:dyDescent="0.3">
      <c r="A242" t="s">
        <v>34</v>
      </c>
      <c r="B242" t="s">
        <v>684</v>
      </c>
      <c r="C242">
        <v>21</v>
      </c>
      <c r="D242">
        <v>79</v>
      </c>
      <c r="E242">
        <v>48</v>
      </c>
      <c r="F242">
        <v>31</v>
      </c>
      <c r="G242">
        <v>31.1</v>
      </c>
      <c r="H242">
        <v>15.7</v>
      </c>
      <c r="I242">
        <v>5.9</v>
      </c>
      <c r="J242">
        <v>13.1</v>
      </c>
      <c r="K242">
        <v>45</v>
      </c>
      <c r="L242">
        <v>1.5</v>
      </c>
      <c r="M242">
        <v>3.9</v>
      </c>
      <c r="N242">
        <v>37.299999999999997</v>
      </c>
      <c r="O242">
        <v>2.5</v>
      </c>
      <c r="P242">
        <v>2.9</v>
      </c>
      <c r="Q242">
        <v>85.5</v>
      </c>
      <c r="R242">
        <v>0.9</v>
      </c>
      <c r="S242">
        <v>5.2</v>
      </c>
      <c r="T242">
        <v>6</v>
      </c>
      <c r="U242">
        <v>2.1</v>
      </c>
      <c r="V242">
        <v>1.5</v>
      </c>
      <c r="W242">
        <v>1.1000000000000001</v>
      </c>
      <c r="X242">
        <v>0.7</v>
      </c>
      <c r="Y242">
        <v>2.1</v>
      </c>
      <c r="Z242">
        <v>30</v>
      </c>
      <c r="AA242">
        <v>8</v>
      </c>
      <c r="AB242">
        <v>0</v>
      </c>
      <c r="AC242">
        <v>4.5999999999999996</v>
      </c>
    </row>
    <row r="243" spans="1:29" x14ac:dyDescent="0.3">
      <c r="A243" t="s">
        <v>519</v>
      </c>
      <c r="B243" t="s">
        <v>704</v>
      </c>
      <c r="C243">
        <v>32</v>
      </c>
      <c r="D243">
        <v>77</v>
      </c>
      <c r="E243">
        <v>29</v>
      </c>
      <c r="F243">
        <v>48</v>
      </c>
      <c r="G243">
        <v>27.2</v>
      </c>
      <c r="H243">
        <v>12.3</v>
      </c>
      <c r="I243">
        <v>4.2</v>
      </c>
      <c r="J243">
        <v>8.9</v>
      </c>
      <c r="K243">
        <v>47.5</v>
      </c>
      <c r="L243">
        <v>1.4</v>
      </c>
      <c r="M243">
        <v>4.2</v>
      </c>
      <c r="N243">
        <v>34.700000000000003</v>
      </c>
      <c r="O243">
        <v>2.4</v>
      </c>
      <c r="P243">
        <v>2.7</v>
      </c>
      <c r="Q243">
        <v>88.8</v>
      </c>
      <c r="R243">
        <v>0.7</v>
      </c>
      <c r="S243">
        <v>3.3</v>
      </c>
      <c r="T243">
        <v>4</v>
      </c>
      <c r="U243">
        <v>1.8</v>
      </c>
      <c r="V243">
        <v>1.3</v>
      </c>
      <c r="W243">
        <v>0.6</v>
      </c>
      <c r="X243">
        <v>0.5</v>
      </c>
      <c r="Y243">
        <v>2.1</v>
      </c>
      <c r="Z243">
        <v>21.7</v>
      </c>
      <c r="AA243">
        <v>2</v>
      </c>
      <c r="AB243">
        <v>0</v>
      </c>
      <c r="AC243">
        <v>-1.2</v>
      </c>
    </row>
    <row r="244" spans="1:29" x14ac:dyDescent="0.3">
      <c r="A244" t="s">
        <v>330</v>
      </c>
      <c r="B244" t="s">
        <v>658</v>
      </c>
      <c r="C244">
        <v>30</v>
      </c>
      <c r="D244">
        <v>42</v>
      </c>
      <c r="E244">
        <v>23</v>
      </c>
      <c r="F244">
        <v>19</v>
      </c>
      <c r="G244">
        <v>30.1</v>
      </c>
      <c r="H244">
        <v>12.1</v>
      </c>
      <c r="I244">
        <v>4.2</v>
      </c>
      <c r="J244">
        <v>9.9</v>
      </c>
      <c r="K244">
        <v>42.3</v>
      </c>
      <c r="L244">
        <v>0.8</v>
      </c>
      <c r="M244">
        <v>2.5</v>
      </c>
      <c r="N244">
        <v>33.299999999999997</v>
      </c>
      <c r="O244">
        <v>2.9</v>
      </c>
      <c r="P244">
        <v>3.6</v>
      </c>
      <c r="Q244">
        <v>80.400000000000006</v>
      </c>
      <c r="R244">
        <v>0.4</v>
      </c>
      <c r="S244">
        <v>2.1</v>
      </c>
      <c r="T244">
        <v>2.5</v>
      </c>
      <c r="U244">
        <v>8.1999999999999993</v>
      </c>
      <c r="V244">
        <v>2.2999999999999998</v>
      </c>
      <c r="W244">
        <v>1</v>
      </c>
      <c r="X244">
        <v>0.4</v>
      </c>
      <c r="Y244">
        <v>2.1</v>
      </c>
      <c r="Z244">
        <v>29.5</v>
      </c>
      <c r="AA244">
        <v>11</v>
      </c>
      <c r="AB244">
        <v>0</v>
      </c>
      <c r="AC244">
        <v>0</v>
      </c>
    </row>
    <row r="245" spans="1:29" x14ac:dyDescent="0.3">
      <c r="A245" t="s">
        <v>245</v>
      </c>
      <c r="B245" t="s">
        <v>688</v>
      </c>
      <c r="C245">
        <v>24</v>
      </c>
      <c r="D245">
        <v>6</v>
      </c>
      <c r="E245">
        <v>3</v>
      </c>
      <c r="F245">
        <v>3</v>
      </c>
      <c r="G245">
        <v>23.9</v>
      </c>
      <c r="H245">
        <v>4.5</v>
      </c>
      <c r="I245">
        <v>2</v>
      </c>
      <c r="J245">
        <v>5.5</v>
      </c>
      <c r="K245">
        <v>36.4</v>
      </c>
      <c r="L245">
        <v>0.3</v>
      </c>
      <c r="M245">
        <v>1.7</v>
      </c>
      <c r="N245">
        <v>20</v>
      </c>
      <c r="O245">
        <v>0.2</v>
      </c>
      <c r="P245">
        <v>0.3</v>
      </c>
      <c r="Q245">
        <v>50</v>
      </c>
      <c r="R245">
        <v>2.7</v>
      </c>
      <c r="S245">
        <v>5.5</v>
      </c>
      <c r="T245">
        <v>8.1999999999999993</v>
      </c>
      <c r="U245">
        <v>2.2000000000000002</v>
      </c>
      <c r="V245">
        <v>0.8</v>
      </c>
      <c r="W245">
        <v>1.2</v>
      </c>
      <c r="X245">
        <v>0.8</v>
      </c>
      <c r="Y245">
        <v>1.7</v>
      </c>
      <c r="Z245">
        <v>22.7</v>
      </c>
      <c r="AA245">
        <v>1</v>
      </c>
      <c r="AB245">
        <v>0</v>
      </c>
      <c r="AC245">
        <v>4.7</v>
      </c>
    </row>
    <row r="246" spans="1:29" x14ac:dyDescent="0.3">
      <c r="A246" t="s">
        <v>371</v>
      </c>
      <c r="B246" t="s">
        <v>683</v>
      </c>
      <c r="C246">
        <v>25</v>
      </c>
      <c r="D246">
        <v>80</v>
      </c>
      <c r="E246">
        <v>48</v>
      </c>
      <c r="F246">
        <v>32</v>
      </c>
      <c r="G246">
        <v>32.700000000000003</v>
      </c>
      <c r="H246">
        <v>13.6</v>
      </c>
      <c r="I246">
        <v>5.0999999999999996</v>
      </c>
      <c r="J246">
        <v>10.3</v>
      </c>
      <c r="K246">
        <v>49.7</v>
      </c>
      <c r="L246">
        <v>1.4</v>
      </c>
      <c r="M246">
        <v>3.7</v>
      </c>
      <c r="N246">
        <v>39.200000000000003</v>
      </c>
      <c r="O246">
        <v>2</v>
      </c>
      <c r="P246">
        <v>2.8</v>
      </c>
      <c r="Q246">
        <v>71</v>
      </c>
      <c r="R246">
        <v>1.2</v>
      </c>
      <c r="S246">
        <v>4</v>
      </c>
      <c r="T246">
        <v>5.2</v>
      </c>
      <c r="U246">
        <v>1</v>
      </c>
      <c r="V246">
        <v>0.8</v>
      </c>
      <c r="W246">
        <v>0.8</v>
      </c>
      <c r="X246">
        <v>1.3</v>
      </c>
      <c r="Y246">
        <v>2.7</v>
      </c>
      <c r="Z246">
        <v>26.6</v>
      </c>
      <c r="AA246">
        <v>4</v>
      </c>
      <c r="AB246">
        <v>0</v>
      </c>
      <c r="AC246">
        <v>3.8</v>
      </c>
    </row>
    <row r="247" spans="1:29" x14ac:dyDescent="0.3">
      <c r="A247" t="s">
        <v>67</v>
      </c>
      <c r="B247" t="s">
        <v>703</v>
      </c>
      <c r="C247">
        <v>26</v>
      </c>
      <c r="D247">
        <v>79</v>
      </c>
      <c r="E247">
        <v>38</v>
      </c>
      <c r="F247">
        <v>41</v>
      </c>
      <c r="G247">
        <v>28.5</v>
      </c>
      <c r="H247">
        <v>15.3</v>
      </c>
      <c r="I247">
        <v>5.5</v>
      </c>
      <c r="J247">
        <v>12.4</v>
      </c>
      <c r="K247">
        <v>44</v>
      </c>
      <c r="L247">
        <v>1.5</v>
      </c>
      <c r="M247">
        <v>4.2</v>
      </c>
      <c r="N247">
        <v>34.799999999999997</v>
      </c>
      <c r="O247">
        <v>2.9</v>
      </c>
      <c r="P247">
        <v>3.3</v>
      </c>
      <c r="Q247">
        <v>88.8</v>
      </c>
      <c r="R247">
        <v>0.8</v>
      </c>
      <c r="S247">
        <v>4.7</v>
      </c>
      <c r="T247">
        <v>5.5</v>
      </c>
      <c r="U247">
        <v>2.2000000000000002</v>
      </c>
      <c r="V247">
        <v>1</v>
      </c>
      <c r="W247">
        <v>1.1000000000000001</v>
      </c>
      <c r="X247">
        <v>0.4</v>
      </c>
      <c r="Y247">
        <v>1.8</v>
      </c>
      <c r="Z247">
        <v>28.7</v>
      </c>
      <c r="AA247">
        <v>7</v>
      </c>
      <c r="AB247">
        <v>0</v>
      </c>
      <c r="AC247">
        <v>0.6</v>
      </c>
    </row>
    <row r="248" spans="1:29" x14ac:dyDescent="0.3">
      <c r="A248" t="s">
        <v>510</v>
      </c>
      <c r="B248" t="s">
        <v>709</v>
      </c>
      <c r="C248">
        <v>30</v>
      </c>
      <c r="D248">
        <v>74</v>
      </c>
      <c r="E248">
        <v>31</v>
      </c>
      <c r="F248">
        <v>43</v>
      </c>
      <c r="G248">
        <v>19.399999999999999</v>
      </c>
      <c r="H248">
        <v>9.6</v>
      </c>
      <c r="I248">
        <v>3.2</v>
      </c>
      <c r="J248">
        <v>7.3</v>
      </c>
      <c r="K248">
        <v>44</v>
      </c>
      <c r="L248">
        <v>0.7</v>
      </c>
      <c r="M248">
        <v>2.5</v>
      </c>
      <c r="N248">
        <v>29.4</v>
      </c>
      <c r="O248">
        <v>2.4</v>
      </c>
      <c r="P248">
        <v>2.8</v>
      </c>
      <c r="Q248">
        <v>83.8</v>
      </c>
      <c r="R248">
        <v>0.3</v>
      </c>
      <c r="S248">
        <v>2.1</v>
      </c>
      <c r="T248">
        <v>2.4</v>
      </c>
      <c r="U248">
        <v>3.1</v>
      </c>
      <c r="V248">
        <v>1.7</v>
      </c>
      <c r="W248">
        <v>0.6</v>
      </c>
      <c r="X248">
        <v>0.2</v>
      </c>
      <c r="Y248">
        <v>1.9</v>
      </c>
      <c r="Z248">
        <v>17.899999999999999</v>
      </c>
      <c r="AA248">
        <v>1</v>
      </c>
      <c r="AB248">
        <v>0</v>
      </c>
      <c r="AC248">
        <v>-2.5</v>
      </c>
    </row>
    <row r="249" spans="1:29" x14ac:dyDescent="0.3">
      <c r="A249" t="s">
        <v>394</v>
      </c>
      <c r="B249" t="s">
        <v>681</v>
      </c>
      <c r="C249">
        <v>26</v>
      </c>
      <c r="D249">
        <v>60</v>
      </c>
      <c r="E249">
        <v>28</v>
      </c>
      <c r="F249">
        <v>32</v>
      </c>
      <c r="G249">
        <v>15.6</v>
      </c>
      <c r="H249">
        <v>4.2</v>
      </c>
      <c r="I249">
        <v>1.5</v>
      </c>
      <c r="J249">
        <v>3.7</v>
      </c>
      <c r="K249">
        <v>41.8</v>
      </c>
      <c r="L249">
        <v>0.7</v>
      </c>
      <c r="M249">
        <v>1.8</v>
      </c>
      <c r="N249">
        <v>36.4</v>
      </c>
      <c r="O249">
        <v>0.4</v>
      </c>
      <c r="P249">
        <v>0.7</v>
      </c>
      <c r="Q249">
        <v>65</v>
      </c>
      <c r="R249">
        <v>0.3</v>
      </c>
      <c r="S249">
        <v>1.3</v>
      </c>
      <c r="T249">
        <v>1.6</v>
      </c>
      <c r="U249">
        <v>2.6</v>
      </c>
      <c r="V249">
        <v>0.9</v>
      </c>
      <c r="W249">
        <v>0.7</v>
      </c>
      <c r="X249">
        <v>0.1</v>
      </c>
      <c r="Y249">
        <v>1.3</v>
      </c>
      <c r="Z249">
        <v>11.7</v>
      </c>
      <c r="AA249">
        <v>0</v>
      </c>
      <c r="AB249">
        <v>0</v>
      </c>
      <c r="AC249">
        <v>-2.5</v>
      </c>
    </row>
    <row r="250" spans="1:29" x14ac:dyDescent="0.3">
      <c r="A250" t="s">
        <v>234</v>
      </c>
      <c r="B250" t="s">
        <v>695</v>
      </c>
      <c r="C250">
        <v>22</v>
      </c>
      <c r="D250">
        <v>33</v>
      </c>
      <c r="E250">
        <v>18</v>
      </c>
      <c r="F250">
        <v>15</v>
      </c>
      <c r="G250">
        <v>9.6999999999999993</v>
      </c>
      <c r="H250">
        <v>3.4</v>
      </c>
      <c r="I250">
        <v>1.3</v>
      </c>
      <c r="J250">
        <v>3.3</v>
      </c>
      <c r="K250">
        <v>40</v>
      </c>
      <c r="L250">
        <v>0.5</v>
      </c>
      <c r="M250">
        <v>1.7</v>
      </c>
      <c r="N250">
        <v>31.6</v>
      </c>
      <c r="O250">
        <v>0.2</v>
      </c>
      <c r="P250">
        <v>0.3</v>
      </c>
      <c r="Q250">
        <v>66.7</v>
      </c>
      <c r="R250">
        <v>0.1</v>
      </c>
      <c r="S250">
        <v>1.2</v>
      </c>
      <c r="T250">
        <v>1.2</v>
      </c>
      <c r="U250">
        <v>0.6</v>
      </c>
      <c r="V250">
        <v>0.4</v>
      </c>
      <c r="W250">
        <v>0.3</v>
      </c>
      <c r="X250">
        <v>0.1</v>
      </c>
      <c r="Y250">
        <v>1.4</v>
      </c>
      <c r="Z250">
        <v>6.6</v>
      </c>
      <c r="AA250">
        <v>0</v>
      </c>
      <c r="AB250">
        <v>0</v>
      </c>
      <c r="AC250">
        <v>-0.7</v>
      </c>
    </row>
    <row r="251" spans="1:29" x14ac:dyDescent="0.3">
      <c r="A251" t="s">
        <v>320</v>
      </c>
      <c r="B251" t="s">
        <v>658</v>
      </c>
      <c r="C251">
        <v>30</v>
      </c>
      <c r="D251">
        <v>34</v>
      </c>
      <c r="E251">
        <v>15</v>
      </c>
      <c r="F251">
        <v>19</v>
      </c>
      <c r="G251">
        <v>19.3</v>
      </c>
      <c r="H251">
        <v>6.1</v>
      </c>
      <c r="I251">
        <v>2.4</v>
      </c>
      <c r="J251">
        <v>6.8</v>
      </c>
      <c r="K251">
        <v>35.700000000000003</v>
      </c>
      <c r="L251">
        <v>0.9</v>
      </c>
      <c r="M251">
        <v>2.9</v>
      </c>
      <c r="N251">
        <v>29.6</v>
      </c>
      <c r="O251">
        <v>0.5</v>
      </c>
      <c r="P251">
        <v>0.8</v>
      </c>
      <c r="Q251">
        <v>57.1</v>
      </c>
      <c r="R251">
        <v>0.3</v>
      </c>
      <c r="S251">
        <v>1.5</v>
      </c>
      <c r="T251">
        <v>1.8</v>
      </c>
      <c r="U251">
        <v>3.5</v>
      </c>
      <c r="V251">
        <v>0.9</v>
      </c>
      <c r="W251">
        <v>0.5</v>
      </c>
      <c r="X251">
        <v>0.1</v>
      </c>
      <c r="Y251">
        <v>1.6</v>
      </c>
      <c r="Z251">
        <v>14.4</v>
      </c>
      <c r="AA251">
        <v>2</v>
      </c>
      <c r="AB251">
        <v>0</v>
      </c>
      <c r="AC251">
        <v>-4.7</v>
      </c>
    </row>
    <row r="252" spans="1:29" x14ac:dyDescent="0.3">
      <c r="A252" t="s">
        <v>272</v>
      </c>
      <c r="B252" t="s">
        <v>699</v>
      </c>
      <c r="C252">
        <v>23</v>
      </c>
      <c r="D252">
        <v>39</v>
      </c>
      <c r="E252">
        <v>9</v>
      </c>
      <c r="F252">
        <v>30</v>
      </c>
      <c r="G252">
        <v>14.8</v>
      </c>
      <c r="H252">
        <v>4.4000000000000004</v>
      </c>
      <c r="I252">
        <v>1.4</v>
      </c>
      <c r="J252">
        <v>4.7</v>
      </c>
      <c r="K252">
        <v>30.3</v>
      </c>
      <c r="L252">
        <v>0.9</v>
      </c>
      <c r="M252">
        <v>2.6</v>
      </c>
      <c r="N252">
        <v>33.299999999999997</v>
      </c>
      <c r="O252">
        <v>0.7</v>
      </c>
      <c r="P252">
        <v>0.8</v>
      </c>
      <c r="Q252">
        <v>81.3</v>
      </c>
      <c r="R252">
        <v>0.4</v>
      </c>
      <c r="S252">
        <v>1.3</v>
      </c>
      <c r="T252">
        <v>1.7</v>
      </c>
      <c r="U252">
        <v>1.8</v>
      </c>
      <c r="V252">
        <v>0.8</v>
      </c>
      <c r="W252">
        <v>0.7</v>
      </c>
      <c r="X252">
        <v>0.3</v>
      </c>
      <c r="Y252">
        <v>1.4</v>
      </c>
      <c r="Z252">
        <v>11.1</v>
      </c>
      <c r="AA252">
        <v>0</v>
      </c>
      <c r="AB252">
        <v>0</v>
      </c>
      <c r="AC252">
        <v>-2.2999999999999998</v>
      </c>
    </row>
    <row r="253" spans="1:29" x14ac:dyDescent="0.3">
      <c r="A253" t="s">
        <v>422</v>
      </c>
      <c r="B253" t="s">
        <v>714</v>
      </c>
      <c r="C253">
        <v>30</v>
      </c>
      <c r="D253">
        <v>6</v>
      </c>
      <c r="E253">
        <v>1</v>
      </c>
      <c r="F253">
        <v>5</v>
      </c>
      <c r="G253">
        <v>10.8</v>
      </c>
      <c r="H253">
        <v>3.7</v>
      </c>
      <c r="I253">
        <v>1.3</v>
      </c>
      <c r="J253">
        <v>4.8</v>
      </c>
      <c r="K253">
        <v>27.6</v>
      </c>
      <c r="L253">
        <v>0</v>
      </c>
      <c r="M253">
        <v>2.2000000000000002</v>
      </c>
      <c r="N253">
        <v>0</v>
      </c>
      <c r="O253">
        <v>1</v>
      </c>
      <c r="P253">
        <v>1</v>
      </c>
      <c r="Q253">
        <v>100</v>
      </c>
      <c r="R253">
        <v>0.2</v>
      </c>
      <c r="S253">
        <v>1</v>
      </c>
      <c r="T253">
        <v>1.2</v>
      </c>
      <c r="U253">
        <v>1.3</v>
      </c>
      <c r="V253">
        <v>0.8</v>
      </c>
      <c r="W253">
        <v>0.5</v>
      </c>
      <c r="X253">
        <v>0</v>
      </c>
      <c r="Y253">
        <v>0.8</v>
      </c>
      <c r="Z253">
        <v>7.7</v>
      </c>
      <c r="AA253">
        <v>0</v>
      </c>
      <c r="AB253">
        <v>0</v>
      </c>
      <c r="AC253">
        <v>-6.3</v>
      </c>
    </row>
    <row r="254" spans="1:29" x14ac:dyDescent="0.3">
      <c r="A254" t="s">
        <v>402</v>
      </c>
      <c r="B254" t="s">
        <v>692</v>
      </c>
      <c r="C254">
        <v>29</v>
      </c>
      <c r="D254">
        <v>65</v>
      </c>
      <c r="E254">
        <v>38</v>
      </c>
      <c r="F254">
        <v>27</v>
      </c>
      <c r="G254">
        <v>33.6</v>
      </c>
      <c r="H254">
        <v>18.7</v>
      </c>
      <c r="I254">
        <v>6.4</v>
      </c>
      <c r="J254">
        <v>13.9</v>
      </c>
      <c r="K254">
        <v>46.2</v>
      </c>
      <c r="L254">
        <v>1</v>
      </c>
      <c r="M254">
        <v>3</v>
      </c>
      <c r="N254">
        <v>34.700000000000003</v>
      </c>
      <c r="O254">
        <v>4.8</v>
      </c>
      <c r="P254">
        <v>5.6</v>
      </c>
      <c r="Q254">
        <v>85.5</v>
      </c>
      <c r="R254">
        <v>1.9</v>
      </c>
      <c r="S254">
        <v>3.4</v>
      </c>
      <c r="T254">
        <v>5.3</v>
      </c>
      <c r="U254">
        <v>4</v>
      </c>
      <c r="V254">
        <v>1.5</v>
      </c>
      <c r="W254">
        <v>1.9</v>
      </c>
      <c r="X254">
        <v>0.6</v>
      </c>
      <c r="Y254">
        <v>1.7</v>
      </c>
      <c r="Z254">
        <v>37.1</v>
      </c>
      <c r="AA254">
        <v>3</v>
      </c>
      <c r="AB254">
        <v>0</v>
      </c>
      <c r="AC254">
        <v>2.5</v>
      </c>
    </row>
    <row r="255" spans="1:29" x14ac:dyDescent="0.3">
      <c r="A255" t="s">
        <v>279</v>
      </c>
      <c r="B255" t="s">
        <v>699</v>
      </c>
      <c r="C255">
        <v>34</v>
      </c>
      <c r="D255">
        <v>42</v>
      </c>
      <c r="E255">
        <v>14</v>
      </c>
      <c r="F255">
        <v>28</v>
      </c>
      <c r="G255">
        <v>16.5</v>
      </c>
      <c r="H255">
        <v>7.1</v>
      </c>
      <c r="I255">
        <v>2.6</v>
      </c>
      <c r="J255">
        <v>5.0999999999999996</v>
      </c>
      <c r="K255">
        <v>51.6</v>
      </c>
      <c r="L255">
        <v>0</v>
      </c>
      <c r="M255">
        <v>0</v>
      </c>
      <c r="N255">
        <v>0</v>
      </c>
      <c r="O255">
        <v>1.9</v>
      </c>
      <c r="P255">
        <v>2.6</v>
      </c>
      <c r="Q255">
        <v>71.599999999999994</v>
      </c>
      <c r="R255">
        <v>1.4</v>
      </c>
      <c r="S255">
        <v>4.3</v>
      </c>
      <c r="T255">
        <v>5.7</v>
      </c>
      <c r="U255">
        <v>2.1</v>
      </c>
      <c r="V255">
        <v>1.2</v>
      </c>
      <c r="W255">
        <v>0.5</v>
      </c>
      <c r="X255">
        <v>0.7</v>
      </c>
      <c r="Y255">
        <v>2.2999999999999998</v>
      </c>
      <c r="Z255">
        <v>19.5</v>
      </c>
      <c r="AA255">
        <v>4</v>
      </c>
      <c r="AB255">
        <v>0</v>
      </c>
      <c r="AC255">
        <v>0.1</v>
      </c>
    </row>
    <row r="256" spans="1:29" x14ac:dyDescent="0.3">
      <c r="A256" t="s">
        <v>506</v>
      </c>
      <c r="B256" t="s">
        <v>709</v>
      </c>
      <c r="C256">
        <v>31</v>
      </c>
      <c r="D256">
        <v>8</v>
      </c>
      <c r="E256">
        <v>7</v>
      </c>
      <c r="F256">
        <v>1</v>
      </c>
      <c r="G256">
        <v>13</v>
      </c>
      <c r="H256">
        <v>6.4</v>
      </c>
      <c r="I256">
        <v>2.6</v>
      </c>
      <c r="J256">
        <v>4.9000000000000004</v>
      </c>
      <c r="K256">
        <v>53.8</v>
      </c>
      <c r="L256">
        <v>1</v>
      </c>
      <c r="M256">
        <v>2.2999999999999998</v>
      </c>
      <c r="N256">
        <v>44.4</v>
      </c>
      <c r="O256">
        <v>0.1</v>
      </c>
      <c r="P256">
        <v>0.1</v>
      </c>
      <c r="Q256">
        <v>100</v>
      </c>
      <c r="R256">
        <v>0.1</v>
      </c>
      <c r="S256">
        <v>1.4</v>
      </c>
      <c r="T256">
        <v>1.5</v>
      </c>
      <c r="U256">
        <v>1</v>
      </c>
      <c r="V256">
        <v>0.3</v>
      </c>
      <c r="W256">
        <v>0.1</v>
      </c>
      <c r="X256">
        <v>0.1</v>
      </c>
      <c r="Y256">
        <v>0.6</v>
      </c>
      <c r="Z256">
        <v>10.199999999999999</v>
      </c>
      <c r="AA256">
        <v>0</v>
      </c>
      <c r="AB256">
        <v>0</v>
      </c>
      <c r="AC256">
        <v>1.6</v>
      </c>
    </row>
    <row r="257" spans="1:29" x14ac:dyDescent="0.3">
      <c r="A257" t="s">
        <v>66</v>
      </c>
      <c r="B257" t="s">
        <v>703</v>
      </c>
      <c r="C257">
        <v>23</v>
      </c>
      <c r="D257">
        <v>1</v>
      </c>
      <c r="E257">
        <v>0</v>
      </c>
      <c r="F257">
        <v>1</v>
      </c>
      <c r="G257">
        <v>7.8</v>
      </c>
      <c r="H257">
        <v>2</v>
      </c>
      <c r="I257">
        <v>1</v>
      </c>
      <c r="J257">
        <v>3</v>
      </c>
      <c r="K257">
        <v>33.299999999999997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3.5</v>
      </c>
      <c r="AA257">
        <v>0</v>
      </c>
      <c r="AB257">
        <v>0</v>
      </c>
      <c r="AC257">
        <v>-3</v>
      </c>
    </row>
    <row r="258" spans="1:29" x14ac:dyDescent="0.3">
      <c r="A258" t="s">
        <v>50</v>
      </c>
      <c r="B258" t="s">
        <v>686</v>
      </c>
      <c r="C258">
        <v>27</v>
      </c>
      <c r="D258">
        <v>76</v>
      </c>
      <c r="E258">
        <v>41</v>
      </c>
      <c r="F258">
        <v>35</v>
      </c>
      <c r="G258">
        <v>30.2</v>
      </c>
      <c r="H258">
        <v>13.7</v>
      </c>
      <c r="I258">
        <v>4.9000000000000004</v>
      </c>
      <c r="J258">
        <v>9.8000000000000007</v>
      </c>
      <c r="K258">
        <v>50</v>
      </c>
      <c r="L258">
        <v>2.4</v>
      </c>
      <c r="M258">
        <v>5.0999999999999996</v>
      </c>
      <c r="N258">
        <v>47.4</v>
      </c>
      <c r="O258">
        <v>1.4</v>
      </c>
      <c r="P258">
        <v>1.8</v>
      </c>
      <c r="Q258">
        <v>82.7</v>
      </c>
      <c r="R258">
        <v>0.7</v>
      </c>
      <c r="S258">
        <v>3.1</v>
      </c>
      <c r="T258">
        <v>3.8</v>
      </c>
      <c r="U258">
        <v>2.4</v>
      </c>
      <c r="V258">
        <v>1.6</v>
      </c>
      <c r="W258">
        <v>0.5</v>
      </c>
      <c r="X258">
        <v>0.2</v>
      </c>
      <c r="Y258">
        <v>2.4</v>
      </c>
      <c r="Z258">
        <v>22.4</v>
      </c>
      <c r="AA258">
        <v>0</v>
      </c>
      <c r="AB258">
        <v>0</v>
      </c>
      <c r="AC258">
        <v>-1</v>
      </c>
    </row>
    <row r="259" spans="1:29" x14ac:dyDescent="0.3">
      <c r="A259" t="s">
        <v>486</v>
      </c>
      <c r="B259" t="s">
        <v>712</v>
      </c>
      <c r="C259">
        <v>31</v>
      </c>
      <c r="D259">
        <v>82</v>
      </c>
      <c r="E259">
        <v>50</v>
      </c>
      <c r="F259">
        <v>32</v>
      </c>
      <c r="G259">
        <v>31.3</v>
      </c>
      <c r="H259">
        <v>12.1</v>
      </c>
      <c r="I259">
        <v>4.4000000000000004</v>
      </c>
      <c r="J259">
        <v>9.8000000000000007</v>
      </c>
      <c r="K259">
        <v>44.8</v>
      </c>
      <c r="L259">
        <v>2.2999999999999998</v>
      </c>
      <c r="M259">
        <v>5.9</v>
      </c>
      <c r="N259">
        <v>39.1</v>
      </c>
      <c r="O259">
        <v>1.1000000000000001</v>
      </c>
      <c r="P259">
        <v>1.5</v>
      </c>
      <c r="Q259">
        <v>70.7</v>
      </c>
      <c r="R259">
        <v>0.4</v>
      </c>
      <c r="S259">
        <v>3.6</v>
      </c>
      <c r="T259">
        <v>4</v>
      </c>
      <c r="U259">
        <v>5.7</v>
      </c>
      <c r="V259">
        <v>2.4</v>
      </c>
      <c r="W259">
        <v>1.2</v>
      </c>
      <c r="X259">
        <v>0.2</v>
      </c>
      <c r="Y259">
        <v>2.2000000000000002</v>
      </c>
      <c r="Z259">
        <v>27.5</v>
      </c>
      <c r="AA259">
        <v>7</v>
      </c>
      <c r="AB259">
        <v>0</v>
      </c>
      <c r="AC259">
        <v>5.2</v>
      </c>
    </row>
    <row r="260" spans="1:29" x14ac:dyDescent="0.3">
      <c r="A260" t="s">
        <v>408</v>
      </c>
      <c r="B260" t="s">
        <v>692</v>
      </c>
      <c r="C260">
        <v>25</v>
      </c>
      <c r="D260">
        <v>64</v>
      </c>
      <c r="E260">
        <v>43</v>
      </c>
      <c r="F260">
        <v>21</v>
      </c>
      <c r="G260">
        <v>33.700000000000003</v>
      </c>
      <c r="H260">
        <v>27.5</v>
      </c>
      <c r="I260">
        <v>9.1</v>
      </c>
      <c r="J260">
        <v>18.7</v>
      </c>
      <c r="K260">
        <v>48.4</v>
      </c>
      <c r="L260">
        <v>1.2</v>
      </c>
      <c r="M260">
        <v>4.0999999999999996</v>
      </c>
      <c r="N260">
        <v>30</v>
      </c>
      <c r="O260">
        <v>8.1999999999999993</v>
      </c>
      <c r="P260">
        <v>10.1</v>
      </c>
      <c r="Q260">
        <v>80.400000000000006</v>
      </c>
      <c r="R260">
        <v>2.5</v>
      </c>
      <c r="S260">
        <v>11.1</v>
      </c>
      <c r="T260">
        <v>13.6</v>
      </c>
      <c r="U260">
        <v>3.7</v>
      </c>
      <c r="V260">
        <v>3.5</v>
      </c>
      <c r="W260">
        <v>0.7</v>
      </c>
      <c r="X260">
        <v>1.9</v>
      </c>
      <c r="Y260">
        <v>3.3</v>
      </c>
      <c r="Z260">
        <v>53.7</v>
      </c>
      <c r="AA260">
        <v>58</v>
      </c>
      <c r="AB260">
        <v>2</v>
      </c>
      <c r="AC260">
        <v>5.8</v>
      </c>
    </row>
    <row r="261" spans="1:29" x14ac:dyDescent="0.3">
      <c r="A261" t="s">
        <v>16</v>
      </c>
      <c r="B261" t="s">
        <v>689</v>
      </c>
      <c r="C261">
        <v>21</v>
      </c>
      <c r="D261">
        <v>61</v>
      </c>
      <c r="E261">
        <v>24</v>
      </c>
      <c r="F261">
        <v>37</v>
      </c>
      <c r="G261">
        <v>30</v>
      </c>
      <c r="H261">
        <v>19.5</v>
      </c>
      <c r="I261">
        <v>7.6</v>
      </c>
      <c r="J261">
        <v>13.6</v>
      </c>
      <c r="K261">
        <v>56</v>
      </c>
      <c r="L261">
        <v>0.9</v>
      </c>
      <c r="M261">
        <v>2.6</v>
      </c>
      <c r="N261">
        <v>34.799999999999997</v>
      </c>
      <c r="O261">
        <v>3.3</v>
      </c>
      <c r="P261">
        <v>4.4000000000000004</v>
      </c>
      <c r="Q261">
        <v>76.3</v>
      </c>
      <c r="R261">
        <v>3.6</v>
      </c>
      <c r="S261">
        <v>6.2</v>
      </c>
      <c r="T261">
        <v>9.8000000000000007</v>
      </c>
      <c r="U261">
        <v>2</v>
      </c>
      <c r="V261">
        <v>2</v>
      </c>
      <c r="W261">
        <v>0.4</v>
      </c>
      <c r="X261">
        <v>0.6</v>
      </c>
      <c r="Y261">
        <v>3.3</v>
      </c>
      <c r="Z261">
        <v>35.200000000000003</v>
      </c>
      <c r="AA261">
        <v>32</v>
      </c>
      <c r="AB261">
        <v>0</v>
      </c>
      <c r="AC261">
        <v>-1.2</v>
      </c>
    </row>
    <row r="262" spans="1:29" x14ac:dyDescent="0.3">
      <c r="A262" t="s">
        <v>113</v>
      </c>
      <c r="B262" t="s">
        <v>696</v>
      </c>
      <c r="C262">
        <v>28</v>
      </c>
      <c r="D262">
        <v>14</v>
      </c>
      <c r="E262">
        <v>10</v>
      </c>
      <c r="F262">
        <v>4</v>
      </c>
      <c r="G262">
        <v>13.5</v>
      </c>
      <c r="H262">
        <v>5.6</v>
      </c>
      <c r="I262">
        <v>2.2000000000000002</v>
      </c>
      <c r="J262">
        <v>4.8</v>
      </c>
      <c r="K262">
        <v>46.3</v>
      </c>
      <c r="L262">
        <v>0.8</v>
      </c>
      <c r="M262">
        <v>2.2000000000000002</v>
      </c>
      <c r="N262">
        <v>35.5</v>
      </c>
      <c r="O262">
        <v>0.4</v>
      </c>
      <c r="P262">
        <v>0.7</v>
      </c>
      <c r="Q262">
        <v>60</v>
      </c>
      <c r="R262">
        <v>1.1000000000000001</v>
      </c>
      <c r="S262">
        <v>3.9</v>
      </c>
      <c r="T262">
        <v>5.0999999999999996</v>
      </c>
      <c r="U262">
        <v>1</v>
      </c>
      <c r="V262">
        <v>0.9</v>
      </c>
      <c r="W262">
        <v>0.5</v>
      </c>
      <c r="X262">
        <v>0.8</v>
      </c>
      <c r="Y262">
        <v>1.1000000000000001</v>
      </c>
      <c r="Z262">
        <v>16.2</v>
      </c>
      <c r="AA262">
        <v>0</v>
      </c>
      <c r="AB262">
        <v>0</v>
      </c>
      <c r="AC262">
        <v>0.1</v>
      </c>
    </row>
    <row r="263" spans="1:29" x14ac:dyDescent="0.3">
      <c r="A263" t="s">
        <v>723</v>
      </c>
      <c r="B263" t="s">
        <v>696</v>
      </c>
      <c r="C263">
        <v>30</v>
      </c>
      <c r="D263">
        <v>1</v>
      </c>
      <c r="E263">
        <v>0</v>
      </c>
      <c r="F263">
        <v>1</v>
      </c>
      <c r="G263">
        <v>0.7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</row>
    <row r="264" spans="1:29" x14ac:dyDescent="0.3">
      <c r="A264" t="s">
        <v>350</v>
      </c>
      <c r="B264" t="s">
        <v>691</v>
      </c>
      <c r="C264">
        <v>28</v>
      </c>
      <c r="D264">
        <v>26</v>
      </c>
      <c r="E264">
        <v>8</v>
      </c>
      <c r="F264">
        <v>18</v>
      </c>
      <c r="G264">
        <v>12.8</v>
      </c>
      <c r="H264">
        <v>4.7</v>
      </c>
      <c r="I264">
        <v>1.6</v>
      </c>
      <c r="J264">
        <v>4</v>
      </c>
      <c r="K264">
        <v>40</v>
      </c>
      <c r="L264">
        <v>0.8</v>
      </c>
      <c r="M264">
        <v>2.2000000000000002</v>
      </c>
      <c r="N264">
        <v>37.9</v>
      </c>
      <c r="O264">
        <v>0.6</v>
      </c>
      <c r="P264">
        <v>0.7</v>
      </c>
      <c r="Q264">
        <v>83.3</v>
      </c>
      <c r="R264">
        <v>0.2</v>
      </c>
      <c r="S264">
        <v>1.2</v>
      </c>
      <c r="T264">
        <v>1.4</v>
      </c>
      <c r="U264">
        <v>0.8</v>
      </c>
      <c r="V264">
        <v>0.3</v>
      </c>
      <c r="W264">
        <v>0</v>
      </c>
      <c r="X264">
        <v>0.1</v>
      </c>
      <c r="Y264">
        <v>0.4</v>
      </c>
      <c r="Z264">
        <v>7.5</v>
      </c>
      <c r="AA264">
        <v>0</v>
      </c>
      <c r="AB264">
        <v>0</v>
      </c>
      <c r="AC264">
        <v>-1.9</v>
      </c>
    </row>
    <row r="265" spans="1:29" x14ac:dyDescent="0.3">
      <c r="A265" t="s">
        <v>515</v>
      </c>
      <c r="B265" t="s">
        <v>704</v>
      </c>
      <c r="C265">
        <v>28</v>
      </c>
      <c r="D265">
        <v>32</v>
      </c>
      <c r="E265">
        <v>11</v>
      </c>
      <c r="F265">
        <v>21</v>
      </c>
      <c r="G265">
        <v>34.5</v>
      </c>
      <c r="H265">
        <v>20.7</v>
      </c>
      <c r="I265">
        <v>7.7</v>
      </c>
      <c r="J265">
        <v>17.3</v>
      </c>
      <c r="K265">
        <v>44.4</v>
      </c>
      <c r="L265">
        <v>1.6</v>
      </c>
      <c r="M265">
        <v>5.3</v>
      </c>
      <c r="N265">
        <v>30.2</v>
      </c>
      <c r="O265">
        <v>3.8</v>
      </c>
      <c r="P265">
        <v>5.5</v>
      </c>
      <c r="Q265">
        <v>69.7</v>
      </c>
      <c r="R265">
        <v>0.5</v>
      </c>
      <c r="S265">
        <v>3.2</v>
      </c>
      <c r="T265">
        <v>3.6</v>
      </c>
      <c r="U265">
        <v>8.6999999999999993</v>
      </c>
      <c r="V265">
        <v>3.8</v>
      </c>
      <c r="W265">
        <v>1.5</v>
      </c>
      <c r="X265">
        <v>0.9</v>
      </c>
      <c r="Y265">
        <v>2.2000000000000002</v>
      </c>
      <c r="Z265">
        <v>41.7</v>
      </c>
      <c r="AA265">
        <v>10</v>
      </c>
      <c r="AB265">
        <v>0</v>
      </c>
      <c r="AC265">
        <v>-4.8</v>
      </c>
    </row>
    <row r="266" spans="1:29" x14ac:dyDescent="0.3">
      <c r="A266" t="s">
        <v>238</v>
      </c>
      <c r="B266" t="s">
        <v>695</v>
      </c>
      <c r="C266">
        <v>23</v>
      </c>
      <c r="D266">
        <v>22</v>
      </c>
      <c r="E266">
        <v>12</v>
      </c>
      <c r="F266">
        <v>10</v>
      </c>
      <c r="G266">
        <v>7.1</v>
      </c>
      <c r="H266">
        <v>4.5999999999999996</v>
      </c>
      <c r="I266">
        <v>1.8</v>
      </c>
      <c r="J266">
        <v>3.3</v>
      </c>
      <c r="K266">
        <v>53.4</v>
      </c>
      <c r="L266">
        <v>0</v>
      </c>
      <c r="M266">
        <v>0.1</v>
      </c>
      <c r="N266">
        <v>0</v>
      </c>
      <c r="O266">
        <v>1.1000000000000001</v>
      </c>
      <c r="P266">
        <v>1.8</v>
      </c>
      <c r="Q266">
        <v>60</v>
      </c>
      <c r="R266">
        <v>0.8</v>
      </c>
      <c r="S266">
        <v>1.5</v>
      </c>
      <c r="T266">
        <v>2.2999999999999998</v>
      </c>
      <c r="U266">
        <v>0.5</v>
      </c>
      <c r="V266">
        <v>0.7</v>
      </c>
      <c r="W266">
        <v>0.2</v>
      </c>
      <c r="X266">
        <v>0.1</v>
      </c>
      <c r="Y266">
        <v>1.2</v>
      </c>
      <c r="Z266">
        <v>8.5</v>
      </c>
      <c r="AA266">
        <v>0</v>
      </c>
      <c r="AB266">
        <v>0</v>
      </c>
      <c r="AC266">
        <v>-1.5</v>
      </c>
    </row>
    <row r="267" spans="1:29" x14ac:dyDescent="0.3">
      <c r="A267" t="s">
        <v>249</v>
      </c>
      <c r="B267" t="s">
        <v>688</v>
      </c>
      <c r="C267">
        <v>23</v>
      </c>
      <c r="D267">
        <v>24</v>
      </c>
      <c r="E267">
        <v>10</v>
      </c>
      <c r="F267">
        <v>14</v>
      </c>
      <c r="G267">
        <v>15.5</v>
      </c>
      <c r="H267">
        <v>6.5</v>
      </c>
      <c r="I267">
        <v>2.7</v>
      </c>
      <c r="J267">
        <v>4.5999999999999996</v>
      </c>
      <c r="K267">
        <v>59.1</v>
      </c>
      <c r="L267">
        <v>0</v>
      </c>
      <c r="M267">
        <v>0.1</v>
      </c>
      <c r="N267">
        <v>0</v>
      </c>
      <c r="O267">
        <v>1.1000000000000001</v>
      </c>
      <c r="P267">
        <v>2</v>
      </c>
      <c r="Q267">
        <v>56.3</v>
      </c>
      <c r="R267">
        <v>2</v>
      </c>
      <c r="S267">
        <v>2.1</v>
      </c>
      <c r="T267">
        <v>4.0999999999999996</v>
      </c>
      <c r="U267">
        <v>0.5</v>
      </c>
      <c r="V267">
        <v>0.7</v>
      </c>
      <c r="W267">
        <v>0.3</v>
      </c>
      <c r="X267">
        <v>0.3</v>
      </c>
      <c r="Y267">
        <v>2.6</v>
      </c>
      <c r="Z267">
        <v>13.5</v>
      </c>
      <c r="AA267">
        <v>3</v>
      </c>
      <c r="AB267">
        <v>0</v>
      </c>
      <c r="AC267">
        <v>2.2999999999999998</v>
      </c>
    </row>
    <row r="268" spans="1:29" x14ac:dyDescent="0.3">
      <c r="A268" t="s">
        <v>169</v>
      </c>
      <c r="B268" t="s">
        <v>693</v>
      </c>
      <c r="C268">
        <v>29</v>
      </c>
      <c r="D268">
        <v>41</v>
      </c>
      <c r="E268">
        <v>16</v>
      </c>
      <c r="F268">
        <v>25</v>
      </c>
      <c r="G268">
        <v>9.8000000000000007</v>
      </c>
      <c r="H268">
        <v>3.8</v>
      </c>
      <c r="I268">
        <v>1.6</v>
      </c>
      <c r="J268">
        <v>2.8</v>
      </c>
      <c r="K268">
        <v>58.4</v>
      </c>
      <c r="L268">
        <v>0</v>
      </c>
      <c r="M268">
        <v>0.3</v>
      </c>
      <c r="N268">
        <v>9.1</v>
      </c>
      <c r="O268">
        <v>0.6</v>
      </c>
      <c r="P268">
        <v>0.8</v>
      </c>
      <c r="Q268">
        <v>74.2</v>
      </c>
      <c r="R268">
        <v>0.7</v>
      </c>
      <c r="S268">
        <v>1.7</v>
      </c>
      <c r="T268">
        <v>2.4</v>
      </c>
      <c r="U268">
        <v>0.3</v>
      </c>
      <c r="V268">
        <v>0.6</v>
      </c>
      <c r="W268">
        <v>0.3</v>
      </c>
      <c r="X268">
        <v>0.1</v>
      </c>
      <c r="Y268">
        <v>1.5</v>
      </c>
      <c r="Z268">
        <v>7.8</v>
      </c>
      <c r="AA268">
        <v>0</v>
      </c>
      <c r="AB268">
        <v>0</v>
      </c>
      <c r="AC268">
        <v>-2.8</v>
      </c>
    </row>
    <row r="269" spans="1:29" x14ac:dyDescent="0.3">
      <c r="A269" t="s">
        <v>403</v>
      </c>
      <c r="B269" t="s">
        <v>692</v>
      </c>
      <c r="C269">
        <v>23</v>
      </c>
      <c r="D269">
        <v>44</v>
      </c>
      <c r="E269">
        <v>24</v>
      </c>
      <c r="F269">
        <v>20</v>
      </c>
      <c r="G269">
        <v>14.5</v>
      </c>
      <c r="H269">
        <v>4.7</v>
      </c>
      <c r="I269">
        <v>1.8</v>
      </c>
      <c r="J269">
        <v>3.7</v>
      </c>
      <c r="K269">
        <v>49.4</v>
      </c>
      <c r="L269">
        <v>0.8</v>
      </c>
      <c r="M269">
        <v>2.2000000000000002</v>
      </c>
      <c r="N269">
        <v>35.4</v>
      </c>
      <c r="O269">
        <v>0.3</v>
      </c>
      <c r="P269">
        <v>0.6</v>
      </c>
      <c r="Q269">
        <v>48.1</v>
      </c>
      <c r="R269">
        <v>1.1000000000000001</v>
      </c>
      <c r="S269">
        <v>2.7</v>
      </c>
      <c r="T269">
        <v>3.8</v>
      </c>
      <c r="U269">
        <v>0.9</v>
      </c>
      <c r="V269">
        <v>0.8</v>
      </c>
      <c r="W269">
        <v>0.4</v>
      </c>
      <c r="X269">
        <v>0.9</v>
      </c>
      <c r="Y269">
        <v>2.2999999999999998</v>
      </c>
      <c r="Z269">
        <v>13.6</v>
      </c>
      <c r="AA269">
        <v>1</v>
      </c>
      <c r="AB269">
        <v>0</v>
      </c>
      <c r="AC269">
        <v>-0.7</v>
      </c>
    </row>
    <row r="270" spans="1:29" x14ac:dyDescent="0.3">
      <c r="A270" t="s">
        <v>190</v>
      </c>
      <c r="B270" t="s">
        <v>690</v>
      </c>
      <c r="C270">
        <v>32</v>
      </c>
      <c r="D270">
        <v>73</v>
      </c>
      <c r="E270">
        <v>52</v>
      </c>
      <c r="F270">
        <v>21</v>
      </c>
      <c r="G270">
        <v>16.7</v>
      </c>
      <c r="H270">
        <v>6.3</v>
      </c>
      <c r="I270">
        <v>2.2000000000000002</v>
      </c>
      <c r="J270">
        <v>4.9000000000000004</v>
      </c>
      <c r="K270">
        <v>45.9</v>
      </c>
      <c r="L270">
        <v>0.9</v>
      </c>
      <c r="M270">
        <v>2.6</v>
      </c>
      <c r="N270">
        <v>36.700000000000003</v>
      </c>
      <c r="O270">
        <v>0.9</v>
      </c>
      <c r="P270">
        <v>1.1000000000000001</v>
      </c>
      <c r="Q270">
        <v>80</v>
      </c>
      <c r="R270">
        <v>1</v>
      </c>
      <c r="S270">
        <v>3</v>
      </c>
      <c r="T270">
        <v>3.9</v>
      </c>
      <c r="U270">
        <v>1.3</v>
      </c>
      <c r="V270">
        <v>0.6</v>
      </c>
      <c r="W270">
        <v>0.4</v>
      </c>
      <c r="X270">
        <v>0.2</v>
      </c>
      <c r="Y270">
        <v>1.9</v>
      </c>
      <c r="Z270">
        <v>14.3</v>
      </c>
      <c r="AA270">
        <v>1</v>
      </c>
      <c r="AB270">
        <v>0</v>
      </c>
      <c r="AC270">
        <v>0.8</v>
      </c>
    </row>
    <row r="271" spans="1:29" x14ac:dyDescent="0.3">
      <c r="A271" t="s">
        <v>273</v>
      </c>
      <c r="B271" t="s">
        <v>699</v>
      </c>
      <c r="C271">
        <v>26</v>
      </c>
      <c r="D271">
        <v>49</v>
      </c>
      <c r="E271">
        <v>31</v>
      </c>
      <c r="F271">
        <v>18</v>
      </c>
      <c r="G271">
        <v>22.3</v>
      </c>
      <c r="H271">
        <v>15.6</v>
      </c>
      <c r="I271">
        <v>6.1</v>
      </c>
      <c r="J271">
        <v>11</v>
      </c>
      <c r="K271">
        <v>55.9</v>
      </c>
      <c r="L271">
        <v>0.3</v>
      </c>
      <c r="M271">
        <v>1</v>
      </c>
      <c r="N271">
        <v>29.2</v>
      </c>
      <c r="O271">
        <v>3</v>
      </c>
      <c r="P271">
        <v>3.8</v>
      </c>
      <c r="Q271">
        <v>79.5</v>
      </c>
      <c r="R271">
        <v>2.2000000000000002</v>
      </c>
      <c r="S271">
        <v>6.4</v>
      </c>
      <c r="T271">
        <v>8.6</v>
      </c>
      <c r="U271">
        <v>1.4</v>
      </c>
      <c r="V271">
        <v>1.8</v>
      </c>
      <c r="W271">
        <v>0.4</v>
      </c>
      <c r="X271">
        <v>1.1000000000000001</v>
      </c>
      <c r="Y271">
        <v>3</v>
      </c>
      <c r="Z271">
        <v>30.5</v>
      </c>
      <c r="AA271">
        <v>16</v>
      </c>
      <c r="AB271">
        <v>0</v>
      </c>
      <c r="AC271">
        <v>1.4</v>
      </c>
    </row>
    <row r="272" spans="1:29" x14ac:dyDescent="0.3">
      <c r="A272" t="s">
        <v>397</v>
      </c>
      <c r="B272" t="s">
        <v>681</v>
      </c>
      <c r="C272">
        <v>21</v>
      </c>
      <c r="D272">
        <v>75</v>
      </c>
      <c r="E272">
        <v>37</v>
      </c>
      <c r="F272">
        <v>38</v>
      </c>
      <c r="G272">
        <v>26.6</v>
      </c>
      <c r="H272">
        <v>9.6</v>
      </c>
      <c r="I272">
        <v>3.5</v>
      </c>
      <c r="J272">
        <v>8.1</v>
      </c>
      <c r="K272">
        <v>42.9</v>
      </c>
      <c r="L272">
        <v>1.1000000000000001</v>
      </c>
      <c r="M272">
        <v>3.5</v>
      </c>
      <c r="N272">
        <v>32.299999999999997</v>
      </c>
      <c r="O272">
        <v>1.5</v>
      </c>
      <c r="P272">
        <v>1.8</v>
      </c>
      <c r="Q272">
        <v>81.5</v>
      </c>
      <c r="R272">
        <v>1.3</v>
      </c>
      <c r="S272">
        <v>4.2</v>
      </c>
      <c r="T272">
        <v>5.5</v>
      </c>
      <c r="U272">
        <v>1.1000000000000001</v>
      </c>
      <c r="V272">
        <v>1</v>
      </c>
      <c r="W272">
        <v>0.8</v>
      </c>
      <c r="X272">
        <v>1.3</v>
      </c>
      <c r="Y272">
        <v>1.9</v>
      </c>
      <c r="Z272">
        <v>23.1</v>
      </c>
      <c r="AA272">
        <v>3</v>
      </c>
      <c r="AB272">
        <v>0</v>
      </c>
      <c r="AC272">
        <v>0.1</v>
      </c>
    </row>
    <row r="273" spans="1:29" x14ac:dyDescent="0.3">
      <c r="A273" t="s">
        <v>409</v>
      </c>
      <c r="B273" t="s">
        <v>692</v>
      </c>
      <c r="C273">
        <v>29</v>
      </c>
      <c r="D273">
        <v>56</v>
      </c>
      <c r="E273">
        <v>25</v>
      </c>
      <c r="F273">
        <v>31</v>
      </c>
      <c r="G273">
        <v>19</v>
      </c>
      <c r="H273">
        <v>6.5</v>
      </c>
      <c r="I273">
        <v>2.4</v>
      </c>
      <c r="J273">
        <v>6.3</v>
      </c>
      <c r="K273">
        <v>38</v>
      </c>
      <c r="L273">
        <v>0.5</v>
      </c>
      <c r="M273">
        <v>1.9</v>
      </c>
      <c r="N273">
        <v>26.9</v>
      </c>
      <c r="O273">
        <v>1.3</v>
      </c>
      <c r="P273">
        <v>1.7</v>
      </c>
      <c r="Q273">
        <v>74.2</v>
      </c>
      <c r="R273">
        <v>0.5</v>
      </c>
      <c r="S273">
        <v>1.8</v>
      </c>
      <c r="T273">
        <v>2.2999999999999998</v>
      </c>
      <c r="U273">
        <v>2.2999999999999998</v>
      </c>
      <c r="V273">
        <v>1.2</v>
      </c>
      <c r="W273">
        <v>0.5</v>
      </c>
      <c r="X273">
        <v>0.3</v>
      </c>
      <c r="Y273">
        <v>1.6</v>
      </c>
      <c r="Z273">
        <v>13.8</v>
      </c>
      <c r="AA273">
        <v>0</v>
      </c>
      <c r="AB273">
        <v>0</v>
      </c>
      <c r="AC273">
        <v>-2.6</v>
      </c>
    </row>
    <row r="274" spans="1:29" x14ac:dyDescent="0.3">
      <c r="A274" t="s">
        <v>188</v>
      </c>
      <c r="B274" t="s">
        <v>690</v>
      </c>
      <c r="C274">
        <v>24</v>
      </c>
      <c r="D274">
        <v>68</v>
      </c>
      <c r="E274">
        <v>46</v>
      </c>
      <c r="F274">
        <v>22</v>
      </c>
      <c r="G274">
        <v>11.6</v>
      </c>
      <c r="H274">
        <v>3.3</v>
      </c>
      <c r="I274">
        <v>1.5</v>
      </c>
      <c r="J274">
        <v>2.8</v>
      </c>
      <c r="K274">
        <v>51.6</v>
      </c>
      <c r="L274">
        <v>0</v>
      </c>
      <c r="M274">
        <v>0</v>
      </c>
      <c r="N274">
        <v>0</v>
      </c>
      <c r="O274">
        <v>0.4</v>
      </c>
      <c r="P274">
        <v>0.6</v>
      </c>
      <c r="Q274">
        <v>61</v>
      </c>
      <c r="R274">
        <v>0.8</v>
      </c>
      <c r="S274">
        <v>1.9</v>
      </c>
      <c r="T274">
        <v>2.7</v>
      </c>
      <c r="U274">
        <v>1.1000000000000001</v>
      </c>
      <c r="V274">
        <v>0.6</v>
      </c>
      <c r="W274">
        <v>0.3</v>
      </c>
      <c r="X274">
        <v>0.8</v>
      </c>
      <c r="Y274">
        <v>1.2</v>
      </c>
      <c r="Z274">
        <v>10.7</v>
      </c>
      <c r="AA274">
        <v>0</v>
      </c>
      <c r="AB274">
        <v>0</v>
      </c>
      <c r="AC274">
        <v>-1.5</v>
      </c>
    </row>
    <row r="275" spans="1:29" x14ac:dyDescent="0.3">
      <c r="A275" t="s">
        <v>100</v>
      </c>
      <c r="B275" t="s">
        <v>696</v>
      </c>
      <c r="C275">
        <v>26</v>
      </c>
      <c r="D275">
        <v>81</v>
      </c>
      <c r="E275">
        <v>18</v>
      </c>
      <c r="F275">
        <v>63</v>
      </c>
      <c r="G275">
        <v>27.3</v>
      </c>
      <c r="H275">
        <v>16.8</v>
      </c>
      <c r="I275">
        <v>6.5</v>
      </c>
      <c r="J275">
        <v>14.6</v>
      </c>
      <c r="K275">
        <v>44.8</v>
      </c>
      <c r="L275">
        <v>1.8</v>
      </c>
      <c r="M275">
        <v>5.5</v>
      </c>
      <c r="N275">
        <v>32.4</v>
      </c>
      <c r="O275">
        <v>2</v>
      </c>
      <c r="P275">
        <v>2.4</v>
      </c>
      <c r="Q275">
        <v>84.4</v>
      </c>
      <c r="R275">
        <v>1</v>
      </c>
      <c r="S275">
        <v>2.2999999999999998</v>
      </c>
      <c r="T275">
        <v>3.3</v>
      </c>
      <c r="U275">
        <v>2.4</v>
      </c>
      <c r="V275">
        <v>1.7</v>
      </c>
      <c r="W275">
        <v>0.7</v>
      </c>
      <c r="X275">
        <v>0.2</v>
      </c>
      <c r="Y275">
        <v>1.4</v>
      </c>
      <c r="Z275">
        <v>25.4</v>
      </c>
      <c r="AA275">
        <v>1</v>
      </c>
      <c r="AB275">
        <v>0</v>
      </c>
      <c r="AC275">
        <v>-4.3</v>
      </c>
    </row>
    <row r="276" spans="1:29" x14ac:dyDescent="0.3">
      <c r="A276" t="s">
        <v>498</v>
      </c>
      <c r="B276" t="s">
        <v>709</v>
      </c>
      <c r="C276">
        <v>25</v>
      </c>
      <c r="D276">
        <v>12</v>
      </c>
      <c r="E276">
        <v>11</v>
      </c>
      <c r="F276">
        <v>1</v>
      </c>
      <c r="G276">
        <v>4.5999999999999996</v>
      </c>
      <c r="H276">
        <v>2.4</v>
      </c>
      <c r="I276">
        <v>0.7</v>
      </c>
      <c r="J276">
        <v>1.5</v>
      </c>
      <c r="K276">
        <v>44.4</v>
      </c>
      <c r="L276">
        <v>0.3</v>
      </c>
      <c r="M276">
        <v>0.7</v>
      </c>
      <c r="N276">
        <v>50</v>
      </c>
      <c r="O276">
        <v>0.8</v>
      </c>
      <c r="P276">
        <v>0.9</v>
      </c>
      <c r="Q276">
        <v>81.8</v>
      </c>
      <c r="R276">
        <v>0.1</v>
      </c>
      <c r="S276">
        <v>0.7</v>
      </c>
      <c r="T276">
        <v>0.8</v>
      </c>
      <c r="U276">
        <v>0.5</v>
      </c>
      <c r="V276">
        <v>0.2</v>
      </c>
      <c r="W276">
        <v>0</v>
      </c>
      <c r="X276">
        <v>0</v>
      </c>
      <c r="Y276">
        <v>0.4</v>
      </c>
      <c r="Z276">
        <v>3.9</v>
      </c>
      <c r="AA276">
        <v>0</v>
      </c>
      <c r="AB276">
        <v>0</v>
      </c>
      <c r="AC276">
        <v>-1.7</v>
      </c>
    </row>
    <row r="277" spans="1:29" x14ac:dyDescent="0.3">
      <c r="A277" t="s">
        <v>724</v>
      </c>
      <c r="B277" t="s">
        <v>704</v>
      </c>
      <c r="C277">
        <v>28</v>
      </c>
      <c r="D277">
        <v>27</v>
      </c>
      <c r="E277">
        <v>9</v>
      </c>
      <c r="F277">
        <v>18</v>
      </c>
      <c r="G277">
        <v>12.3</v>
      </c>
      <c r="H277">
        <v>5.9</v>
      </c>
      <c r="I277">
        <v>2.2999999999999998</v>
      </c>
      <c r="J277">
        <v>4.8</v>
      </c>
      <c r="K277">
        <v>46.9</v>
      </c>
      <c r="L277">
        <v>0.4</v>
      </c>
      <c r="M277">
        <v>1.3</v>
      </c>
      <c r="N277">
        <v>28.6</v>
      </c>
      <c r="O277">
        <v>1</v>
      </c>
      <c r="P277">
        <v>1.3</v>
      </c>
      <c r="Q277">
        <v>80</v>
      </c>
      <c r="R277">
        <v>0.2</v>
      </c>
      <c r="S277">
        <v>1.3</v>
      </c>
      <c r="T277">
        <v>1.5</v>
      </c>
      <c r="U277">
        <v>1.1000000000000001</v>
      </c>
      <c r="V277">
        <v>0.6</v>
      </c>
      <c r="W277">
        <v>0.5</v>
      </c>
      <c r="X277">
        <v>0.3</v>
      </c>
      <c r="Y277">
        <v>1</v>
      </c>
      <c r="Z277">
        <v>11</v>
      </c>
      <c r="AA277">
        <v>0</v>
      </c>
      <c r="AB277">
        <v>0</v>
      </c>
      <c r="AC277">
        <v>-0.8</v>
      </c>
    </row>
    <row r="278" spans="1:29" x14ac:dyDescent="0.3">
      <c r="A278" t="s">
        <v>648</v>
      </c>
      <c r="B278" t="s">
        <v>689</v>
      </c>
      <c r="C278">
        <v>26</v>
      </c>
      <c r="D278">
        <v>1</v>
      </c>
      <c r="E278">
        <v>1</v>
      </c>
      <c r="F278">
        <v>0</v>
      </c>
      <c r="G278">
        <v>4.2</v>
      </c>
      <c r="H278">
        <v>3</v>
      </c>
      <c r="I278">
        <v>1</v>
      </c>
      <c r="J278">
        <v>1</v>
      </c>
      <c r="K278">
        <v>100</v>
      </c>
      <c r="L278">
        <v>1</v>
      </c>
      <c r="M278">
        <v>1</v>
      </c>
      <c r="N278">
        <v>100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</v>
      </c>
      <c r="AA278">
        <v>0</v>
      </c>
      <c r="AB278">
        <v>0</v>
      </c>
      <c r="AC278">
        <v>-5</v>
      </c>
    </row>
    <row r="279" spans="1:29" x14ac:dyDescent="0.3">
      <c r="A279" t="s">
        <v>160</v>
      </c>
      <c r="B279" t="s">
        <v>693</v>
      </c>
      <c r="C279">
        <v>37</v>
      </c>
      <c r="D279">
        <v>49</v>
      </c>
      <c r="E279">
        <v>22</v>
      </c>
      <c r="F279">
        <v>27</v>
      </c>
      <c r="G279">
        <v>12.9</v>
      </c>
      <c r="H279">
        <v>2.2999999999999998</v>
      </c>
      <c r="I279">
        <v>0.9</v>
      </c>
      <c r="J279">
        <v>2.4</v>
      </c>
      <c r="K279">
        <v>37.5</v>
      </c>
      <c r="L279">
        <v>0.3</v>
      </c>
      <c r="M279">
        <v>1.2</v>
      </c>
      <c r="N279">
        <v>24.6</v>
      </c>
      <c r="O279">
        <v>0.2</v>
      </c>
      <c r="P279">
        <v>0.2</v>
      </c>
      <c r="Q279">
        <v>81.8</v>
      </c>
      <c r="R279">
        <v>0.2</v>
      </c>
      <c r="S279">
        <v>1</v>
      </c>
      <c r="T279">
        <v>1.2</v>
      </c>
      <c r="U279">
        <v>2.2999999999999998</v>
      </c>
      <c r="V279">
        <v>0.7</v>
      </c>
      <c r="W279">
        <v>0.3</v>
      </c>
      <c r="X279">
        <v>0.1</v>
      </c>
      <c r="Y279">
        <v>1.3</v>
      </c>
      <c r="Z279">
        <v>7.7</v>
      </c>
      <c r="AA279">
        <v>0</v>
      </c>
      <c r="AB279">
        <v>0</v>
      </c>
      <c r="AC279">
        <v>-3.5</v>
      </c>
    </row>
    <row r="280" spans="1:29" x14ac:dyDescent="0.3">
      <c r="A280" t="s">
        <v>257</v>
      </c>
      <c r="B280" t="s">
        <v>688</v>
      </c>
      <c r="C280">
        <v>24</v>
      </c>
      <c r="D280">
        <v>67</v>
      </c>
      <c r="E280">
        <v>31</v>
      </c>
      <c r="F280">
        <v>36</v>
      </c>
      <c r="G280">
        <v>25.6</v>
      </c>
      <c r="H280">
        <v>7.8</v>
      </c>
      <c r="I280">
        <v>2.8</v>
      </c>
      <c r="J280">
        <v>6.9</v>
      </c>
      <c r="K280">
        <v>40.700000000000003</v>
      </c>
      <c r="L280">
        <v>1.4</v>
      </c>
      <c r="M280">
        <v>4.0999999999999996</v>
      </c>
      <c r="N280">
        <v>33.6</v>
      </c>
      <c r="O280">
        <v>0.8</v>
      </c>
      <c r="P280">
        <v>1.2</v>
      </c>
      <c r="Q280">
        <v>68.8</v>
      </c>
      <c r="R280">
        <v>0.5</v>
      </c>
      <c r="S280">
        <v>3.2</v>
      </c>
      <c r="T280">
        <v>3.7</v>
      </c>
      <c r="U280">
        <v>1.4</v>
      </c>
      <c r="V280">
        <v>0.9</v>
      </c>
      <c r="W280">
        <v>1</v>
      </c>
      <c r="X280">
        <v>0.6</v>
      </c>
      <c r="Y280">
        <v>2.2000000000000002</v>
      </c>
      <c r="Z280">
        <v>18.2</v>
      </c>
      <c r="AA280">
        <v>4</v>
      </c>
      <c r="AB280">
        <v>0</v>
      </c>
      <c r="AC280">
        <v>0</v>
      </c>
    </row>
    <row r="281" spans="1:29" x14ac:dyDescent="0.3">
      <c r="A281" t="s">
        <v>429</v>
      </c>
      <c r="B281" t="s">
        <v>714</v>
      </c>
      <c r="C281">
        <v>22</v>
      </c>
      <c r="D281">
        <v>79</v>
      </c>
      <c r="E281">
        <v>19</v>
      </c>
      <c r="F281">
        <v>60</v>
      </c>
      <c r="G281">
        <v>25.2</v>
      </c>
      <c r="H281">
        <v>11.5</v>
      </c>
      <c r="I281">
        <v>4.4000000000000004</v>
      </c>
      <c r="J281">
        <v>10.6</v>
      </c>
      <c r="K281">
        <v>41.3</v>
      </c>
      <c r="L281">
        <v>0.9</v>
      </c>
      <c r="M281">
        <v>2.8</v>
      </c>
      <c r="N281">
        <v>32.4</v>
      </c>
      <c r="O281">
        <v>1.8</v>
      </c>
      <c r="P281">
        <v>2.7</v>
      </c>
      <c r="Q281">
        <v>67.099999999999994</v>
      </c>
      <c r="R281">
        <v>0.8</v>
      </c>
      <c r="S281">
        <v>3.6</v>
      </c>
      <c r="T281">
        <v>4.4000000000000004</v>
      </c>
      <c r="U281">
        <v>2.2999999999999998</v>
      </c>
      <c r="V281">
        <v>2.2000000000000002</v>
      </c>
      <c r="W281">
        <v>0.9</v>
      </c>
      <c r="X281">
        <v>0.7</v>
      </c>
      <c r="Y281">
        <v>2.6</v>
      </c>
      <c r="Z281">
        <v>23</v>
      </c>
      <c r="AA281">
        <v>2</v>
      </c>
      <c r="AB281">
        <v>0</v>
      </c>
      <c r="AC281">
        <v>-5.4</v>
      </c>
    </row>
    <row r="282" spans="1:29" x14ac:dyDescent="0.3">
      <c r="A282" t="s">
        <v>317</v>
      </c>
      <c r="B282" t="s">
        <v>658</v>
      </c>
      <c r="C282">
        <v>20</v>
      </c>
      <c r="D282">
        <v>74</v>
      </c>
      <c r="E282">
        <v>32</v>
      </c>
      <c r="F282">
        <v>42</v>
      </c>
      <c r="G282">
        <v>23.7</v>
      </c>
      <c r="H282">
        <v>7.7</v>
      </c>
      <c r="I282">
        <v>2.6</v>
      </c>
      <c r="J282">
        <v>6.9</v>
      </c>
      <c r="K282">
        <v>38.6</v>
      </c>
      <c r="L282">
        <v>0.8</v>
      </c>
      <c r="M282">
        <v>2.9</v>
      </c>
      <c r="N282">
        <v>27.9</v>
      </c>
      <c r="O282">
        <v>1.6</v>
      </c>
      <c r="P282">
        <v>2.2000000000000002</v>
      </c>
      <c r="Q282">
        <v>72.8</v>
      </c>
      <c r="R282">
        <v>0.6</v>
      </c>
      <c r="S282">
        <v>2.4</v>
      </c>
      <c r="T282">
        <v>2.9</v>
      </c>
      <c r="U282">
        <v>1.2</v>
      </c>
      <c r="V282">
        <v>0.9</v>
      </c>
      <c r="W282">
        <v>1.2</v>
      </c>
      <c r="X282">
        <v>0.4</v>
      </c>
      <c r="Y282">
        <v>2.2000000000000002</v>
      </c>
      <c r="Z282">
        <v>17.100000000000001</v>
      </c>
      <c r="AA282">
        <v>1</v>
      </c>
      <c r="AB282">
        <v>0</v>
      </c>
      <c r="AC282">
        <v>-0.7</v>
      </c>
    </row>
    <row r="283" spans="1:29" x14ac:dyDescent="0.3">
      <c r="A283" t="s">
        <v>287</v>
      </c>
      <c r="B283" t="s">
        <v>701</v>
      </c>
      <c r="C283">
        <v>25</v>
      </c>
      <c r="D283">
        <v>73</v>
      </c>
      <c r="E283">
        <v>35</v>
      </c>
      <c r="F283">
        <v>38</v>
      </c>
      <c r="G283">
        <v>34.799999999999997</v>
      </c>
      <c r="H283">
        <v>16.600000000000001</v>
      </c>
      <c r="I283">
        <v>5.8</v>
      </c>
      <c r="J283">
        <v>14.1</v>
      </c>
      <c r="K283">
        <v>41.2</v>
      </c>
      <c r="L283">
        <v>2.2000000000000002</v>
      </c>
      <c r="M283">
        <v>6.3</v>
      </c>
      <c r="N283">
        <v>35.700000000000003</v>
      </c>
      <c r="O283">
        <v>2.7</v>
      </c>
      <c r="P283">
        <v>3.2</v>
      </c>
      <c r="Q283">
        <v>86.1</v>
      </c>
      <c r="R283">
        <v>0.7</v>
      </c>
      <c r="S283">
        <v>2.9</v>
      </c>
      <c r="T283">
        <v>3.6</v>
      </c>
      <c r="U283">
        <v>4.0999999999999996</v>
      </c>
      <c r="V283">
        <v>1.5</v>
      </c>
      <c r="W283">
        <v>1.1000000000000001</v>
      </c>
      <c r="X283">
        <v>0.5</v>
      </c>
      <c r="Y283">
        <v>2.7</v>
      </c>
      <c r="Z283">
        <v>30.1</v>
      </c>
      <c r="AA283">
        <v>1</v>
      </c>
      <c r="AB283">
        <v>0</v>
      </c>
      <c r="AC283">
        <v>0.9</v>
      </c>
    </row>
    <row r="284" spans="1:29" x14ac:dyDescent="0.3">
      <c r="A284" t="s">
        <v>333</v>
      </c>
      <c r="B284" t="s">
        <v>694</v>
      </c>
      <c r="C284">
        <v>28</v>
      </c>
      <c r="D284">
        <v>67</v>
      </c>
      <c r="E284">
        <v>30</v>
      </c>
      <c r="F284">
        <v>37</v>
      </c>
      <c r="G284">
        <v>35.799999999999997</v>
      </c>
      <c r="H284">
        <v>21.2</v>
      </c>
      <c r="I284">
        <v>8.1999999999999993</v>
      </c>
      <c r="J284">
        <v>17.3</v>
      </c>
      <c r="K284">
        <v>47.2</v>
      </c>
      <c r="L284">
        <v>1.8</v>
      </c>
      <c r="M284">
        <v>5.4</v>
      </c>
      <c r="N284">
        <v>32.5</v>
      </c>
      <c r="O284">
        <v>3.1</v>
      </c>
      <c r="P284">
        <v>4</v>
      </c>
      <c r="Q284">
        <v>76.8</v>
      </c>
      <c r="R284">
        <v>1.1000000000000001</v>
      </c>
      <c r="S284">
        <v>3.9</v>
      </c>
      <c r="T284">
        <v>5</v>
      </c>
      <c r="U284">
        <v>7.7</v>
      </c>
      <c r="V284">
        <v>3.1</v>
      </c>
      <c r="W284">
        <v>1.6</v>
      </c>
      <c r="X284">
        <v>0.8</v>
      </c>
      <c r="Y284">
        <v>2.2000000000000002</v>
      </c>
      <c r="Z284">
        <v>42.9</v>
      </c>
      <c r="AA284">
        <v>18</v>
      </c>
      <c r="AB284">
        <v>0</v>
      </c>
      <c r="AC284">
        <v>3.4</v>
      </c>
    </row>
    <row r="285" spans="1:29" x14ac:dyDescent="0.3">
      <c r="A285" t="s">
        <v>725</v>
      </c>
      <c r="B285" t="s">
        <v>706</v>
      </c>
      <c r="C285">
        <v>23</v>
      </c>
      <c r="D285">
        <v>70</v>
      </c>
      <c r="E285">
        <v>44</v>
      </c>
      <c r="F285">
        <v>26</v>
      </c>
      <c r="G285">
        <v>19.399999999999999</v>
      </c>
      <c r="H285">
        <v>5.8</v>
      </c>
      <c r="I285">
        <v>2</v>
      </c>
      <c r="J285">
        <v>4.5</v>
      </c>
      <c r="K285">
        <v>43.9</v>
      </c>
      <c r="L285">
        <v>0.9</v>
      </c>
      <c r="M285">
        <v>2.6</v>
      </c>
      <c r="N285">
        <v>36.5</v>
      </c>
      <c r="O285">
        <v>0.9</v>
      </c>
      <c r="P285">
        <v>1.2</v>
      </c>
      <c r="Q285">
        <v>76.7</v>
      </c>
      <c r="R285">
        <v>0.9</v>
      </c>
      <c r="S285">
        <v>2.9</v>
      </c>
      <c r="T285">
        <v>3.8</v>
      </c>
      <c r="U285">
        <v>0.8</v>
      </c>
      <c r="V285">
        <v>0.5</v>
      </c>
      <c r="W285">
        <v>0.4</v>
      </c>
      <c r="X285">
        <v>0.3</v>
      </c>
      <c r="Y285">
        <v>1.3</v>
      </c>
      <c r="Z285">
        <v>13.2</v>
      </c>
      <c r="AA285">
        <v>4</v>
      </c>
      <c r="AB285">
        <v>0</v>
      </c>
      <c r="AC285">
        <v>0.5</v>
      </c>
    </row>
    <row r="286" spans="1:29" x14ac:dyDescent="0.3">
      <c r="A286" t="s">
        <v>264</v>
      </c>
      <c r="B286" t="s">
        <v>699</v>
      </c>
      <c r="C286">
        <v>27</v>
      </c>
      <c r="D286">
        <v>18</v>
      </c>
      <c r="E286">
        <v>7</v>
      </c>
      <c r="F286">
        <v>11</v>
      </c>
      <c r="G286">
        <v>14.1</v>
      </c>
      <c r="H286">
        <v>2.2000000000000002</v>
      </c>
      <c r="I286">
        <v>0.9</v>
      </c>
      <c r="J286">
        <v>2.7</v>
      </c>
      <c r="K286">
        <v>33.299999999999997</v>
      </c>
      <c r="L286">
        <v>0.3</v>
      </c>
      <c r="M286">
        <v>1.3</v>
      </c>
      <c r="N286">
        <v>20.8</v>
      </c>
      <c r="O286">
        <v>0.2</v>
      </c>
      <c r="P286">
        <v>0.2</v>
      </c>
      <c r="Q286">
        <v>75</v>
      </c>
      <c r="R286">
        <v>0.4</v>
      </c>
      <c r="S286">
        <v>1.8</v>
      </c>
      <c r="T286">
        <v>2.2999999999999998</v>
      </c>
      <c r="U286">
        <v>0.8</v>
      </c>
      <c r="V286">
        <v>0.4</v>
      </c>
      <c r="W286">
        <v>0.7</v>
      </c>
      <c r="X286">
        <v>0.1</v>
      </c>
      <c r="Y286">
        <v>0.9</v>
      </c>
      <c r="Z286">
        <v>8.1999999999999993</v>
      </c>
      <c r="AA286">
        <v>0</v>
      </c>
      <c r="AB286">
        <v>0</v>
      </c>
      <c r="AC286">
        <v>-1.2</v>
      </c>
    </row>
    <row r="287" spans="1:29" x14ac:dyDescent="0.3">
      <c r="A287" t="s">
        <v>347</v>
      </c>
      <c r="B287" t="s">
        <v>694</v>
      </c>
      <c r="C287">
        <v>24</v>
      </c>
      <c r="D287">
        <v>73</v>
      </c>
      <c r="E287">
        <v>31</v>
      </c>
      <c r="F287">
        <v>42</v>
      </c>
      <c r="G287">
        <v>30.6</v>
      </c>
      <c r="H287">
        <v>21.4</v>
      </c>
      <c r="I287">
        <v>7.8</v>
      </c>
      <c r="J287">
        <v>14.9</v>
      </c>
      <c r="K287">
        <v>52.4</v>
      </c>
      <c r="L287">
        <v>0.9</v>
      </c>
      <c r="M287">
        <v>2.7</v>
      </c>
      <c r="N287">
        <v>34.4</v>
      </c>
      <c r="O287">
        <v>4.9000000000000004</v>
      </c>
      <c r="P287">
        <v>6.7</v>
      </c>
      <c r="Q287">
        <v>73.099999999999994</v>
      </c>
      <c r="R287">
        <v>2.2000000000000002</v>
      </c>
      <c r="S287">
        <v>6.5</v>
      </c>
      <c r="T287">
        <v>8.6999999999999993</v>
      </c>
      <c r="U287">
        <v>3.1</v>
      </c>
      <c r="V287">
        <v>2.8</v>
      </c>
      <c r="W287">
        <v>0.7</v>
      </c>
      <c r="X287">
        <v>0.6</v>
      </c>
      <c r="Y287">
        <v>3.4</v>
      </c>
      <c r="Z287">
        <v>37.700000000000003</v>
      </c>
      <c r="AA287">
        <v>31</v>
      </c>
      <c r="AB287">
        <v>1</v>
      </c>
      <c r="AC287">
        <v>-0.2</v>
      </c>
    </row>
    <row r="288" spans="1:29" x14ac:dyDescent="0.3">
      <c r="A288" t="s">
        <v>17</v>
      </c>
      <c r="B288" t="s">
        <v>689</v>
      </c>
      <c r="C288">
        <v>25</v>
      </c>
      <c r="D288">
        <v>48</v>
      </c>
      <c r="E288">
        <v>17</v>
      </c>
      <c r="F288">
        <v>31</v>
      </c>
      <c r="G288">
        <v>9.6999999999999993</v>
      </c>
      <c r="H288">
        <v>3.7</v>
      </c>
      <c r="I288">
        <v>1.3</v>
      </c>
      <c r="J288">
        <v>3.3</v>
      </c>
      <c r="K288">
        <v>40.799999999999997</v>
      </c>
      <c r="L288">
        <v>0.5</v>
      </c>
      <c r="M288">
        <v>1.6</v>
      </c>
      <c r="N288">
        <v>31.2</v>
      </c>
      <c r="O288">
        <v>0.5</v>
      </c>
      <c r="P288">
        <v>0.7</v>
      </c>
      <c r="Q288">
        <v>74.3</v>
      </c>
      <c r="R288">
        <v>0.5</v>
      </c>
      <c r="S288">
        <v>1.3</v>
      </c>
      <c r="T288">
        <v>1.8</v>
      </c>
      <c r="U288">
        <v>0.5</v>
      </c>
      <c r="V288">
        <v>0.5</v>
      </c>
      <c r="W288">
        <v>0.5</v>
      </c>
      <c r="X288">
        <v>0.3</v>
      </c>
      <c r="Y288">
        <v>1</v>
      </c>
      <c r="Z288">
        <v>8.1999999999999993</v>
      </c>
      <c r="AA288">
        <v>1</v>
      </c>
      <c r="AB288">
        <v>0</v>
      </c>
      <c r="AC288">
        <v>-1.6</v>
      </c>
    </row>
    <row r="289" spans="1:29" x14ac:dyDescent="0.3">
      <c r="A289" t="s">
        <v>275</v>
      </c>
      <c r="B289" t="s">
        <v>699</v>
      </c>
      <c r="C289">
        <v>30</v>
      </c>
      <c r="D289">
        <v>82</v>
      </c>
      <c r="E289">
        <v>25</v>
      </c>
      <c r="F289">
        <v>57</v>
      </c>
      <c r="G289">
        <v>31.8</v>
      </c>
      <c r="H289">
        <v>10.5</v>
      </c>
      <c r="I289">
        <v>3.7</v>
      </c>
      <c r="J289">
        <v>9.5</v>
      </c>
      <c r="K289">
        <v>38.6</v>
      </c>
      <c r="L289">
        <v>2</v>
      </c>
      <c r="M289">
        <v>5.7</v>
      </c>
      <c r="N289">
        <v>34.799999999999997</v>
      </c>
      <c r="O289">
        <v>1.2</v>
      </c>
      <c r="P289">
        <v>1.3</v>
      </c>
      <c r="Q289">
        <v>89.6</v>
      </c>
      <c r="R289">
        <v>0.6</v>
      </c>
      <c r="S289">
        <v>3.4</v>
      </c>
      <c r="T289">
        <v>3.9</v>
      </c>
      <c r="U289">
        <v>1.8</v>
      </c>
      <c r="V289">
        <v>1.3</v>
      </c>
      <c r="W289">
        <v>1.5</v>
      </c>
      <c r="X289">
        <v>0.4</v>
      </c>
      <c r="Y289">
        <v>2</v>
      </c>
      <c r="Z289">
        <v>22.3</v>
      </c>
      <c r="AA289">
        <v>3</v>
      </c>
      <c r="AB289">
        <v>0</v>
      </c>
      <c r="AC289">
        <v>-5.5</v>
      </c>
    </row>
    <row r="290" spans="1:29" x14ac:dyDescent="0.3">
      <c r="A290" t="s">
        <v>123</v>
      </c>
      <c r="B290" t="s">
        <v>710</v>
      </c>
      <c r="C290">
        <v>24</v>
      </c>
      <c r="D290">
        <v>81</v>
      </c>
      <c r="E290">
        <v>36</v>
      </c>
      <c r="F290">
        <v>45</v>
      </c>
      <c r="G290">
        <v>19.899999999999999</v>
      </c>
      <c r="H290">
        <v>7.2</v>
      </c>
      <c r="I290">
        <v>2.7</v>
      </c>
      <c r="J290">
        <v>6</v>
      </c>
      <c r="K290">
        <v>44.7</v>
      </c>
      <c r="L290">
        <v>1.1000000000000001</v>
      </c>
      <c r="M290">
        <v>3</v>
      </c>
      <c r="N290">
        <v>35.5</v>
      </c>
      <c r="O290">
        <v>0.8</v>
      </c>
      <c r="P290">
        <v>1</v>
      </c>
      <c r="Q290">
        <v>78.5</v>
      </c>
      <c r="R290">
        <v>0.5</v>
      </c>
      <c r="S290">
        <v>2.1</v>
      </c>
      <c r="T290">
        <v>2.6</v>
      </c>
      <c r="U290">
        <v>1.2</v>
      </c>
      <c r="V290">
        <v>0.4</v>
      </c>
      <c r="W290">
        <v>0.4</v>
      </c>
      <c r="X290">
        <v>0.2</v>
      </c>
      <c r="Y290">
        <v>1.2</v>
      </c>
      <c r="Z290">
        <v>13.5</v>
      </c>
      <c r="AA290">
        <v>0</v>
      </c>
      <c r="AB290">
        <v>0</v>
      </c>
      <c r="AC290">
        <v>-0.6</v>
      </c>
    </row>
    <row r="291" spans="1:29" x14ac:dyDescent="0.3">
      <c r="A291" t="s">
        <v>401</v>
      </c>
      <c r="B291" t="s">
        <v>692</v>
      </c>
      <c r="C291">
        <v>21</v>
      </c>
      <c r="D291">
        <v>3</v>
      </c>
      <c r="E291">
        <v>2</v>
      </c>
      <c r="F291">
        <v>1</v>
      </c>
      <c r="G291">
        <v>6.9</v>
      </c>
      <c r="H291">
        <v>1.7</v>
      </c>
      <c r="I291">
        <v>0.7</v>
      </c>
      <c r="J291">
        <v>2.2999999999999998</v>
      </c>
      <c r="K291">
        <v>28.6</v>
      </c>
      <c r="L291">
        <v>0</v>
      </c>
      <c r="M291">
        <v>0.7</v>
      </c>
      <c r="N291">
        <v>0</v>
      </c>
      <c r="O291">
        <v>0.3</v>
      </c>
      <c r="P291">
        <v>0.7</v>
      </c>
      <c r="Q291">
        <v>50</v>
      </c>
      <c r="R291">
        <v>0.7</v>
      </c>
      <c r="S291">
        <v>1.3</v>
      </c>
      <c r="T291">
        <v>2</v>
      </c>
      <c r="U291">
        <v>1</v>
      </c>
      <c r="V291">
        <v>0</v>
      </c>
      <c r="W291">
        <v>0.7</v>
      </c>
      <c r="X291">
        <v>0</v>
      </c>
      <c r="Y291">
        <v>1.7</v>
      </c>
      <c r="Z291">
        <v>7.6</v>
      </c>
      <c r="AA291">
        <v>0</v>
      </c>
      <c r="AB291">
        <v>0</v>
      </c>
      <c r="AC291">
        <v>-1</v>
      </c>
    </row>
    <row r="292" spans="1:29" x14ac:dyDescent="0.3">
      <c r="A292" t="s">
        <v>294</v>
      </c>
      <c r="B292" t="s">
        <v>701</v>
      </c>
      <c r="C292">
        <v>23</v>
      </c>
      <c r="D292">
        <v>66</v>
      </c>
      <c r="E292">
        <v>30</v>
      </c>
      <c r="F292">
        <v>36</v>
      </c>
      <c r="G292">
        <v>29.7</v>
      </c>
      <c r="H292">
        <v>12.6</v>
      </c>
      <c r="I292">
        <v>4.9000000000000004</v>
      </c>
      <c r="J292">
        <v>11.3</v>
      </c>
      <c r="K292">
        <v>43.3</v>
      </c>
      <c r="L292">
        <v>1.5</v>
      </c>
      <c r="M292">
        <v>3.9</v>
      </c>
      <c r="N292">
        <v>37.5</v>
      </c>
      <c r="O292">
        <v>1.3</v>
      </c>
      <c r="P292">
        <v>2.1</v>
      </c>
      <c r="Q292">
        <v>62.8</v>
      </c>
      <c r="R292">
        <v>1</v>
      </c>
      <c r="S292">
        <v>4.4000000000000004</v>
      </c>
      <c r="T292">
        <v>5.4</v>
      </c>
      <c r="U292">
        <v>4.3</v>
      </c>
      <c r="V292">
        <v>2.2000000000000002</v>
      </c>
      <c r="W292">
        <v>1.1000000000000001</v>
      </c>
      <c r="X292">
        <v>0.3</v>
      </c>
      <c r="Y292">
        <v>2.7</v>
      </c>
      <c r="Z292">
        <v>27.4</v>
      </c>
      <c r="AA292">
        <v>6</v>
      </c>
      <c r="AB292">
        <v>0</v>
      </c>
      <c r="AC292">
        <v>1.8</v>
      </c>
    </row>
    <row r="293" spans="1:29" x14ac:dyDescent="0.3">
      <c r="A293" t="s">
        <v>441</v>
      </c>
      <c r="B293" t="s">
        <v>685</v>
      </c>
      <c r="C293">
        <v>24</v>
      </c>
      <c r="D293">
        <v>72</v>
      </c>
      <c r="E293">
        <v>45</v>
      </c>
      <c r="F293">
        <v>27</v>
      </c>
      <c r="G293">
        <v>27.4</v>
      </c>
      <c r="H293">
        <v>15.6</v>
      </c>
      <c r="I293">
        <v>5.8</v>
      </c>
      <c r="J293">
        <v>11.5</v>
      </c>
      <c r="K293">
        <v>50.8</v>
      </c>
      <c r="L293">
        <v>0</v>
      </c>
      <c r="M293">
        <v>0.4</v>
      </c>
      <c r="N293">
        <v>10.3</v>
      </c>
      <c r="O293">
        <v>3.9</v>
      </c>
      <c r="P293">
        <v>5.0999999999999996</v>
      </c>
      <c r="Q293">
        <v>77.3</v>
      </c>
      <c r="R293">
        <v>3.4</v>
      </c>
      <c r="S293">
        <v>7</v>
      </c>
      <c r="T293">
        <v>10.4</v>
      </c>
      <c r="U293">
        <v>3.2</v>
      </c>
      <c r="V293">
        <v>2.2999999999999998</v>
      </c>
      <c r="W293">
        <v>1</v>
      </c>
      <c r="X293">
        <v>1.4</v>
      </c>
      <c r="Y293">
        <v>3.5</v>
      </c>
      <c r="Z293">
        <v>37.9</v>
      </c>
      <c r="AA293">
        <v>36</v>
      </c>
      <c r="AB293">
        <v>1</v>
      </c>
      <c r="AC293">
        <v>5.9</v>
      </c>
    </row>
    <row r="294" spans="1:29" x14ac:dyDescent="0.3">
      <c r="A294" t="s">
        <v>360</v>
      </c>
      <c r="B294" t="s">
        <v>691</v>
      </c>
      <c r="C294">
        <v>26</v>
      </c>
      <c r="D294">
        <v>19</v>
      </c>
      <c r="E294">
        <v>3</v>
      </c>
      <c r="F294">
        <v>16</v>
      </c>
      <c r="G294">
        <v>21.9</v>
      </c>
      <c r="H294">
        <v>9.9</v>
      </c>
      <c r="I294">
        <v>3.4</v>
      </c>
      <c r="J294">
        <v>7.4</v>
      </c>
      <c r="K294">
        <v>46.1</v>
      </c>
      <c r="L294">
        <v>0.9</v>
      </c>
      <c r="M294">
        <v>1.9</v>
      </c>
      <c r="N294">
        <v>47.2</v>
      </c>
      <c r="O294">
        <v>2.2000000000000002</v>
      </c>
      <c r="P294">
        <v>2.8</v>
      </c>
      <c r="Q294">
        <v>77.8</v>
      </c>
      <c r="R294">
        <v>0.4</v>
      </c>
      <c r="S294">
        <v>2.2999999999999998</v>
      </c>
      <c r="T294">
        <v>2.7</v>
      </c>
      <c r="U294">
        <v>4</v>
      </c>
      <c r="V294">
        <v>1.4</v>
      </c>
      <c r="W294">
        <v>0.8</v>
      </c>
      <c r="X294">
        <v>0.2</v>
      </c>
      <c r="Y294">
        <v>2.4</v>
      </c>
      <c r="Z294">
        <v>21</v>
      </c>
      <c r="AA294">
        <v>0</v>
      </c>
      <c r="AB294">
        <v>0</v>
      </c>
      <c r="AC294">
        <v>-1.9</v>
      </c>
    </row>
    <row r="295" spans="1:29" x14ac:dyDescent="0.3">
      <c r="A295" t="s">
        <v>154</v>
      </c>
      <c r="B295" t="s">
        <v>693</v>
      </c>
      <c r="C295">
        <v>29</v>
      </c>
      <c r="D295">
        <v>1</v>
      </c>
      <c r="E295">
        <v>0</v>
      </c>
      <c r="F295">
        <v>1</v>
      </c>
      <c r="G295">
        <v>5.6</v>
      </c>
      <c r="H295">
        <v>2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2</v>
      </c>
      <c r="P295">
        <v>2</v>
      </c>
      <c r="Q295">
        <v>100</v>
      </c>
      <c r="R295">
        <v>0</v>
      </c>
      <c r="S295">
        <v>3</v>
      </c>
      <c r="T295">
        <v>3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7.1</v>
      </c>
      <c r="AA295">
        <v>0</v>
      </c>
      <c r="AB295">
        <v>0</v>
      </c>
      <c r="AC295">
        <v>-3</v>
      </c>
    </row>
    <row r="296" spans="1:29" x14ac:dyDescent="0.3">
      <c r="A296" t="s">
        <v>323</v>
      </c>
      <c r="B296" t="s">
        <v>658</v>
      </c>
      <c r="C296">
        <v>23</v>
      </c>
      <c r="D296">
        <v>77</v>
      </c>
      <c r="E296">
        <v>34</v>
      </c>
      <c r="F296">
        <v>43</v>
      </c>
      <c r="G296">
        <v>33</v>
      </c>
      <c r="H296">
        <v>24.4</v>
      </c>
      <c r="I296">
        <v>8.8000000000000007</v>
      </c>
      <c r="J296">
        <v>17.100000000000001</v>
      </c>
      <c r="K296">
        <v>51.8</v>
      </c>
      <c r="L296">
        <v>1.8</v>
      </c>
      <c r="M296">
        <v>4.5999999999999996</v>
      </c>
      <c r="N296">
        <v>40</v>
      </c>
      <c r="O296">
        <v>4.9000000000000004</v>
      </c>
      <c r="P296">
        <v>5.8</v>
      </c>
      <c r="Q296">
        <v>83.6</v>
      </c>
      <c r="R296">
        <v>3.4</v>
      </c>
      <c r="S296">
        <v>9</v>
      </c>
      <c r="T296">
        <v>12.4</v>
      </c>
      <c r="U296">
        <v>3.4</v>
      </c>
      <c r="V296">
        <v>3.1</v>
      </c>
      <c r="W296">
        <v>0.9</v>
      </c>
      <c r="X296">
        <v>1.6</v>
      </c>
      <c r="Y296">
        <v>3.8</v>
      </c>
      <c r="Z296">
        <v>48.7</v>
      </c>
      <c r="AA296">
        <v>54</v>
      </c>
      <c r="AB296">
        <v>0</v>
      </c>
      <c r="AC296">
        <v>0.7</v>
      </c>
    </row>
    <row r="297" spans="1:29" x14ac:dyDescent="0.3">
      <c r="A297" t="s">
        <v>503</v>
      </c>
      <c r="B297" t="s">
        <v>709</v>
      </c>
      <c r="C297">
        <v>27</v>
      </c>
      <c r="D297">
        <v>60</v>
      </c>
      <c r="E297">
        <v>41</v>
      </c>
      <c r="F297">
        <v>19</v>
      </c>
      <c r="G297">
        <v>34</v>
      </c>
      <c r="H297">
        <v>26.6</v>
      </c>
      <c r="I297">
        <v>9.3000000000000007</v>
      </c>
      <c r="J297">
        <v>18.8</v>
      </c>
      <c r="K297">
        <v>49.6</v>
      </c>
      <c r="L297">
        <v>1.9</v>
      </c>
      <c r="M297">
        <v>5</v>
      </c>
      <c r="N297">
        <v>37.1</v>
      </c>
      <c r="O297">
        <v>6.1</v>
      </c>
      <c r="P297">
        <v>7.1</v>
      </c>
      <c r="Q297">
        <v>85.4</v>
      </c>
      <c r="R297">
        <v>1.3</v>
      </c>
      <c r="S297">
        <v>6</v>
      </c>
      <c r="T297">
        <v>7.3</v>
      </c>
      <c r="U297">
        <v>3.3</v>
      </c>
      <c r="V297">
        <v>2</v>
      </c>
      <c r="W297">
        <v>1.8</v>
      </c>
      <c r="X297">
        <v>0.4</v>
      </c>
      <c r="Y297">
        <v>1.5</v>
      </c>
      <c r="Z297">
        <v>44.8</v>
      </c>
      <c r="AA297">
        <v>14</v>
      </c>
      <c r="AB297">
        <v>0</v>
      </c>
      <c r="AC297">
        <v>5.9</v>
      </c>
    </row>
    <row r="298" spans="1:29" x14ac:dyDescent="0.3">
      <c r="A298" t="s">
        <v>324</v>
      </c>
      <c r="B298" t="s">
        <v>658</v>
      </c>
      <c r="C298">
        <v>23</v>
      </c>
      <c r="D298">
        <v>30</v>
      </c>
      <c r="E298">
        <v>10</v>
      </c>
      <c r="F298">
        <v>20</v>
      </c>
      <c r="G298">
        <v>16.8</v>
      </c>
      <c r="H298">
        <v>5</v>
      </c>
      <c r="I298">
        <v>2</v>
      </c>
      <c r="J298">
        <v>4.7</v>
      </c>
      <c r="K298">
        <v>42.3</v>
      </c>
      <c r="L298">
        <v>0.4</v>
      </c>
      <c r="M298">
        <v>1.7</v>
      </c>
      <c r="N298">
        <v>25</v>
      </c>
      <c r="O298">
        <v>0.6</v>
      </c>
      <c r="P298">
        <v>0.9</v>
      </c>
      <c r="Q298">
        <v>64.3</v>
      </c>
      <c r="R298">
        <v>0.5</v>
      </c>
      <c r="S298">
        <v>2.2000000000000002</v>
      </c>
      <c r="T298">
        <v>2.8</v>
      </c>
      <c r="U298">
        <v>0.6</v>
      </c>
      <c r="V298">
        <v>0.5</v>
      </c>
      <c r="W298">
        <v>0.6</v>
      </c>
      <c r="X298">
        <v>0.5</v>
      </c>
      <c r="Y298">
        <v>1</v>
      </c>
      <c r="Z298">
        <v>11.9</v>
      </c>
      <c r="AA298">
        <v>0</v>
      </c>
      <c r="AB298">
        <v>0</v>
      </c>
      <c r="AC298">
        <v>-1.8</v>
      </c>
    </row>
    <row r="299" spans="1:29" x14ac:dyDescent="0.3">
      <c r="A299" t="s">
        <v>295</v>
      </c>
      <c r="B299" t="s">
        <v>701</v>
      </c>
      <c r="C299">
        <v>28</v>
      </c>
      <c r="D299">
        <v>79</v>
      </c>
      <c r="E299">
        <v>39</v>
      </c>
      <c r="F299">
        <v>40</v>
      </c>
      <c r="G299">
        <v>22.9</v>
      </c>
      <c r="H299">
        <v>10</v>
      </c>
      <c r="I299">
        <v>3.3</v>
      </c>
      <c r="J299">
        <v>7.1</v>
      </c>
      <c r="K299">
        <v>46.3</v>
      </c>
      <c r="L299">
        <v>1.4</v>
      </c>
      <c r="M299">
        <v>4</v>
      </c>
      <c r="N299">
        <v>35.4</v>
      </c>
      <c r="O299">
        <v>1.9</v>
      </c>
      <c r="P299">
        <v>2.2999999999999998</v>
      </c>
      <c r="Q299">
        <v>82.2</v>
      </c>
      <c r="R299">
        <v>0.9</v>
      </c>
      <c r="S299">
        <v>3.8</v>
      </c>
      <c r="T299">
        <v>4.7</v>
      </c>
      <c r="U299">
        <v>1.8</v>
      </c>
      <c r="V299">
        <v>1.4</v>
      </c>
      <c r="W299">
        <v>0.7</v>
      </c>
      <c r="X299">
        <v>0.5</v>
      </c>
      <c r="Y299">
        <v>2.2999999999999998</v>
      </c>
      <c r="Z299">
        <v>20.3</v>
      </c>
      <c r="AA299">
        <v>4</v>
      </c>
      <c r="AB299">
        <v>0</v>
      </c>
      <c r="AC299">
        <v>1.3</v>
      </c>
    </row>
    <row r="300" spans="1:29" x14ac:dyDescent="0.3">
      <c r="A300" t="s">
        <v>431</v>
      </c>
      <c r="B300" t="s">
        <v>714</v>
      </c>
      <c r="C300">
        <v>23</v>
      </c>
      <c r="D300">
        <v>69</v>
      </c>
      <c r="E300">
        <v>21</v>
      </c>
      <c r="F300">
        <v>48</v>
      </c>
      <c r="G300">
        <v>28</v>
      </c>
      <c r="H300">
        <v>15.2</v>
      </c>
      <c r="I300">
        <v>5.4</v>
      </c>
      <c r="J300">
        <v>12.2</v>
      </c>
      <c r="K300">
        <v>44.5</v>
      </c>
      <c r="L300">
        <v>1.6</v>
      </c>
      <c r="M300">
        <v>4.9000000000000004</v>
      </c>
      <c r="N300">
        <v>32</v>
      </c>
      <c r="O300">
        <v>2.7</v>
      </c>
      <c r="P300">
        <v>3.5</v>
      </c>
      <c r="Q300">
        <v>77.5</v>
      </c>
      <c r="R300">
        <v>1</v>
      </c>
      <c r="S300">
        <v>3.7</v>
      </c>
      <c r="T300">
        <v>4.7</v>
      </c>
      <c r="U300">
        <v>1.2</v>
      </c>
      <c r="V300">
        <v>1.5</v>
      </c>
      <c r="W300">
        <v>1.2</v>
      </c>
      <c r="X300">
        <v>0.9</v>
      </c>
      <c r="Y300">
        <v>2.6</v>
      </c>
      <c r="Z300">
        <v>27.4</v>
      </c>
      <c r="AA300">
        <v>3</v>
      </c>
      <c r="AB300">
        <v>0</v>
      </c>
      <c r="AC300">
        <v>-4</v>
      </c>
    </row>
    <row r="301" spans="1:29" x14ac:dyDescent="0.3">
      <c r="A301" t="s">
        <v>65</v>
      </c>
      <c r="B301" t="s">
        <v>703</v>
      </c>
      <c r="C301">
        <v>28</v>
      </c>
      <c r="D301">
        <v>82</v>
      </c>
      <c r="E301">
        <v>39</v>
      </c>
      <c r="F301">
        <v>43</v>
      </c>
      <c r="G301">
        <v>34.9</v>
      </c>
      <c r="H301">
        <v>25.6</v>
      </c>
      <c r="I301">
        <v>8.9</v>
      </c>
      <c r="J301">
        <v>20.5</v>
      </c>
      <c r="K301">
        <v>43.4</v>
      </c>
      <c r="L301">
        <v>3.2</v>
      </c>
      <c r="M301">
        <v>8.9</v>
      </c>
      <c r="N301">
        <v>35.6</v>
      </c>
      <c r="O301">
        <v>4.5999999999999996</v>
      </c>
      <c r="P301">
        <v>5.5</v>
      </c>
      <c r="Q301">
        <v>84.4</v>
      </c>
      <c r="R301">
        <v>0.6</v>
      </c>
      <c r="S301">
        <v>3.8</v>
      </c>
      <c r="T301">
        <v>4.4000000000000004</v>
      </c>
      <c r="U301">
        <v>5.9</v>
      </c>
      <c r="V301">
        <v>2.6</v>
      </c>
      <c r="W301">
        <v>1.2</v>
      </c>
      <c r="X301">
        <v>0.4</v>
      </c>
      <c r="Y301">
        <v>1.6</v>
      </c>
      <c r="Z301">
        <v>42.2</v>
      </c>
      <c r="AA301">
        <v>10</v>
      </c>
      <c r="AB301">
        <v>0</v>
      </c>
      <c r="AC301">
        <v>0.4</v>
      </c>
    </row>
    <row r="302" spans="1:29" x14ac:dyDescent="0.3">
      <c r="A302" t="s">
        <v>202</v>
      </c>
      <c r="B302" t="s">
        <v>698</v>
      </c>
      <c r="C302">
        <v>29</v>
      </c>
      <c r="D302">
        <v>37</v>
      </c>
      <c r="E302">
        <v>21</v>
      </c>
      <c r="F302">
        <v>16</v>
      </c>
      <c r="G302">
        <v>19.7</v>
      </c>
      <c r="H302">
        <v>10.4</v>
      </c>
      <c r="I302">
        <v>4.2</v>
      </c>
      <c r="J302">
        <v>7.2</v>
      </c>
      <c r="K302">
        <v>58.9</v>
      </c>
      <c r="L302">
        <v>0.2</v>
      </c>
      <c r="M302">
        <v>0.7</v>
      </c>
      <c r="N302">
        <v>32</v>
      </c>
      <c r="O302">
        <v>1.7</v>
      </c>
      <c r="P302">
        <v>2.7</v>
      </c>
      <c r="Q302">
        <v>64.599999999999994</v>
      </c>
      <c r="R302">
        <v>2.6</v>
      </c>
      <c r="S302">
        <v>4.0999999999999996</v>
      </c>
      <c r="T302">
        <v>6.8</v>
      </c>
      <c r="U302">
        <v>0.5</v>
      </c>
      <c r="V302">
        <v>0.9</v>
      </c>
      <c r="W302">
        <v>0.5</v>
      </c>
      <c r="X302">
        <v>0.6</v>
      </c>
      <c r="Y302">
        <v>2.2000000000000002</v>
      </c>
      <c r="Z302">
        <v>21.6</v>
      </c>
      <c r="AA302">
        <v>14</v>
      </c>
      <c r="AB302">
        <v>0</v>
      </c>
      <c r="AC302">
        <v>1.7</v>
      </c>
    </row>
    <row r="303" spans="1:29" x14ac:dyDescent="0.3">
      <c r="A303" t="s">
        <v>342</v>
      </c>
      <c r="B303" t="s">
        <v>694</v>
      </c>
      <c r="C303">
        <v>24</v>
      </c>
      <c r="D303">
        <v>46</v>
      </c>
      <c r="E303">
        <v>17</v>
      </c>
      <c r="F303">
        <v>29</v>
      </c>
      <c r="G303">
        <v>23.5</v>
      </c>
      <c r="H303">
        <v>6.1</v>
      </c>
      <c r="I303">
        <v>2.2999999999999998</v>
      </c>
      <c r="J303">
        <v>6.1</v>
      </c>
      <c r="K303">
        <v>38.4</v>
      </c>
      <c r="L303">
        <v>1.1000000000000001</v>
      </c>
      <c r="M303">
        <v>3.4</v>
      </c>
      <c r="N303">
        <v>33.299999999999997</v>
      </c>
      <c r="O303">
        <v>0.3</v>
      </c>
      <c r="P303">
        <v>0.4</v>
      </c>
      <c r="Q303">
        <v>68.400000000000006</v>
      </c>
      <c r="R303">
        <v>1.2</v>
      </c>
      <c r="S303">
        <v>3.6</v>
      </c>
      <c r="T303">
        <v>4.8</v>
      </c>
      <c r="U303">
        <v>1.8</v>
      </c>
      <c r="V303">
        <v>0.8</v>
      </c>
      <c r="W303">
        <v>1</v>
      </c>
      <c r="X303">
        <v>0.4</v>
      </c>
      <c r="Y303">
        <v>2.1</v>
      </c>
      <c r="Z303">
        <v>17.899999999999999</v>
      </c>
      <c r="AA303">
        <v>1</v>
      </c>
      <c r="AB303">
        <v>0</v>
      </c>
      <c r="AC303">
        <v>-1.9</v>
      </c>
    </row>
    <row r="304" spans="1:29" x14ac:dyDescent="0.3">
      <c r="A304" t="s">
        <v>8</v>
      </c>
      <c r="B304" t="s">
        <v>689</v>
      </c>
      <c r="C304">
        <v>29</v>
      </c>
      <c r="D304">
        <v>67</v>
      </c>
      <c r="E304">
        <v>24</v>
      </c>
      <c r="F304">
        <v>43</v>
      </c>
      <c r="G304">
        <v>24.5</v>
      </c>
      <c r="H304">
        <v>11.6</v>
      </c>
      <c r="I304">
        <v>4.0999999999999996</v>
      </c>
      <c r="J304">
        <v>10.3</v>
      </c>
      <c r="K304">
        <v>40.200000000000003</v>
      </c>
      <c r="L304">
        <v>1.4</v>
      </c>
      <c r="M304">
        <v>4.5</v>
      </c>
      <c r="N304">
        <v>32</v>
      </c>
      <c r="O304">
        <v>1.9</v>
      </c>
      <c r="P304">
        <v>2.6</v>
      </c>
      <c r="Q304">
        <v>72.599999999999994</v>
      </c>
      <c r="R304">
        <v>0.6</v>
      </c>
      <c r="S304">
        <v>3.3</v>
      </c>
      <c r="T304">
        <v>3.9</v>
      </c>
      <c r="U304">
        <v>2.2999999999999998</v>
      </c>
      <c r="V304">
        <v>1.8</v>
      </c>
      <c r="W304">
        <v>1.3</v>
      </c>
      <c r="X304">
        <v>0.6</v>
      </c>
      <c r="Y304">
        <v>2.5</v>
      </c>
      <c r="Z304">
        <v>23.8</v>
      </c>
      <c r="AA304">
        <v>0</v>
      </c>
      <c r="AB304">
        <v>0</v>
      </c>
      <c r="AC304">
        <v>-4.4000000000000004</v>
      </c>
    </row>
    <row r="305" spans="1:29" x14ac:dyDescent="0.3">
      <c r="A305" t="s">
        <v>248</v>
      </c>
      <c r="B305" t="s">
        <v>688</v>
      </c>
      <c r="C305">
        <v>26</v>
      </c>
      <c r="D305">
        <v>82</v>
      </c>
      <c r="E305">
        <v>37</v>
      </c>
      <c r="F305">
        <v>45</v>
      </c>
      <c r="G305">
        <v>24.8</v>
      </c>
      <c r="H305">
        <v>11.4</v>
      </c>
      <c r="I305">
        <v>4</v>
      </c>
      <c r="J305">
        <v>9.1999999999999993</v>
      </c>
      <c r="K305">
        <v>43</v>
      </c>
      <c r="L305">
        <v>1.8</v>
      </c>
      <c r="M305">
        <v>5.3</v>
      </c>
      <c r="N305">
        <v>34.700000000000003</v>
      </c>
      <c r="O305">
        <v>1.7</v>
      </c>
      <c r="P305">
        <v>1.9</v>
      </c>
      <c r="Q305">
        <v>86.7</v>
      </c>
      <c r="R305">
        <v>0.6</v>
      </c>
      <c r="S305">
        <v>2.2999999999999998</v>
      </c>
      <c r="T305">
        <v>2.9</v>
      </c>
      <c r="U305">
        <v>1.3</v>
      </c>
      <c r="V305">
        <v>0.8</v>
      </c>
      <c r="W305">
        <v>0.9</v>
      </c>
      <c r="X305">
        <v>0.2</v>
      </c>
      <c r="Y305">
        <v>1.7</v>
      </c>
      <c r="Z305">
        <v>19.3</v>
      </c>
      <c r="AA305">
        <v>0</v>
      </c>
      <c r="AB305">
        <v>0</v>
      </c>
      <c r="AC305">
        <v>-1.9</v>
      </c>
    </row>
    <row r="306" spans="1:29" x14ac:dyDescent="0.3">
      <c r="A306" t="s">
        <v>181</v>
      </c>
      <c r="B306" t="s">
        <v>690</v>
      </c>
      <c r="C306">
        <v>30</v>
      </c>
      <c r="D306">
        <v>78</v>
      </c>
      <c r="E306">
        <v>54</v>
      </c>
      <c r="F306">
        <v>24</v>
      </c>
      <c r="G306">
        <v>34.6</v>
      </c>
      <c r="H306">
        <v>26</v>
      </c>
      <c r="I306">
        <v>9.1999999999999993</v>
      </c>
      <c r="J306">
        <v>17.7</v>
      </c>
      <c r="K306">
        <v>52.1</v>
      </c>
      <c r="L306">
        <v>1.8</v>
      </c>
      <c r="M306">
        <v>5</v>
      </c>
      <c r="N306">
        <v>35.299999999999997</v>
      </c>
      <c r="O306">
        <v>5.7</v>
      </c>
      <c r="P306">
        <v>6.5</v>
      </c>
      <c r="Q306">
        <v>88.5</v>
      </c>
      <c r="R306">
        <v>0.4</v>
      </c>
      <c r="S306">
        <v>5.9</v>
      </c>
      <c r="T306">
        <v>6.4</v>
      </c>
      <c r="U306">
        <v>5.9</v>
      </c>
      <c r="V306">
        <v>2.9</v>
      </c>
      <c r="W306">
        <v>0.7</v>
      </c>
      <c r="X306">
        <v>1.1000000000000001</v>
      </c>
      <c r="Y306">
        <v>2</v>
      </c>
      <c r="Z306">
        <v>45</v>
      </c>
      <c r="AA306">
        <v>16</v>
      </c>
      <c r="AB306">
        <v>2</v>
      </c>
      <c r="AC306">
        <v>8.4</v>
      </c>
    </row>
    <row r="307" spans="1:29" x14ac:dyDescent="0.3">
      <c r="A307" t="s">
        <v>25</v>
      </c>
      <c r="B307" t="s">
        <v>689</v>
      </c>
      <c r="C307">
        <v>20</v>
      </c>
      <c r="D307">
        <v>75</v>
      </c>
      <c r="E307">
        <v>27</v>
      </c>
      <c r="F307">
        <v>48</v>
      </c>
      <c r="G307">
        <v>27.3</v>
      </c>
      <c r="H307">
        <v>9.6999999999999993</v>
      </c>
      <c r="I307">
        <v>3.7</v>
      </c>
      <c r="J307">
        <v>8.8000000000000007</v>
      </c>
      <c r="K307">
        <v>41.9</v>
      </c>
      <c r="L307">
        <v>1.8</v>
      </c>
      <c r="M307">
        <v>4.7</v>
      </c>
      <c r="N307">
        <v>38.5</v>
      </c>
      <c r="O307">
        <v>0.5</v>
      </c>
      <c r="P307">
        <v>0.7</v>
      </c>
      <c r="Q307">
        <v>73.2</v>
      </c>
      <c r="R307">
        <v>0.8</v>
      </c>
      <c r="S307">
        <v>2.5</v>
      </c>
      <c r="T307">
        <v>3.3</v>
      </c>
      <c r="U307">
        <v>2.9</v>
      </c>
      <c r="V307">
        <v>1.5</v>
      </c>
      <c r="W307">
        <v>0.9</v>
      </c>
      <c r="X307">
        <v>0.3</v>
      </c>
      <c r="Y307">
        <v>2.1</v>
      </c>
      <c r="Z307">
        <v>20</v>
      </c>
      <c r="AA307">
        <v>1</v>
      </c>
      <c r="AB307">
        <v>0</v>
      </c>
      <c r="AC307">
        <v>-1.6</v>
      </c>
    </row>
    <row r="308" spans="1:29" x14ac:dyDescent="0.3">
      <c r="A308" t="s">
        <v>353</v>
      </c>
      <c r="B308" t="s">
        <v>691</v>
      </c>
      <c r="C308">
        <v>19</v>
      </c>
      <c r="D308">
        <v>75</v>
      </c>
      <c r="E308">
        <v>15</v>
      </c>
      <c r="F308">
        <v>60</v>
      </c>
      <c r="G308">
        <v>28.8</v>
      </c>
      <c r="H308">
        <v>12.8</v>
      </c>
      <c r="I308">
        <v>4.5</v>
      </c>
      <c r="J308">
        <v>12.2</v>
      </c>
      <c r="K308">
        <v>37</v>
      </c>
      <c r="L308">
        <v>1.7</v>
      </c>
      <c r="M308">
        <v>4.9000000000000004</v>
      </c>
      <c r="N308">
        <v>34.299999999999997</v>
      </c>
      <c r="O308">
        <v>2.2000000000000002</v>
      </c>
      <c r="P308">
        <v>3</v>
      </c>
      <c r="Q308">
        <v>71.7</v>
      </c>
      <c r="R308">
        <v>0.8</v>
      </c>
      <c r="S308">
        <v>3.7</v>
      </c>
      <c r="T308">
        <v>4.5</v>
      </c>
      <c r="U308">
        <v>1.1000000000000001</v>
      </c>
      <c r="V308">
        <v>1.5</v>
      </c>
      <c r="W308">
        <v>0.6</v>
      </c>
      <c r="X308">
        <v>0.3</v>
      </c>
      <c r="Y308">
        <v>2.2999999999999998</v>
      </c>
      <c r="Z308">
        <v>21</v>
      </c>
      <c r="AA308">
        <v>3</v>
      </c>
      <c r="AB308">
        <v>0</v>
      </c>
      <c r="AC308">
        <v>-8.5</v>
      </c>
    </row>
    <row r="309" spans="1:29" x14ac:dyDescent="0.3">
      <c r="A309" t="s">
        <v>105</v>
      </c>
      <c r="B309" t="s">
        <v>696</v>
      </c>
      <c r="C309">
        <v>30</v>
      </c>
      <c r="D309">
        <v>22</v>
      </c>
      <c r="E309">
        <v>7</v>
      </c>
      <c r="F309">
        <v>15</v>
      </c>
      <c r="G309">
        <v>27.2</v>
      </c>
      <c r="H309">
        <v>17</v>
      </c>
      <c r="I309">
        <v>5</v>
      </c>
      <c r="J309">
        <v>12.9</v>
      </c>
      <c r="K309">
        <v>38.5</v>
      </c>
      <c r="L309">
        <v>2.4</v>
      </c>
      <c r="M309">
        <v>6.7</v>
      </c>
      <c r="N309">
        <v>36.1</v>
      </c>
      <c r="O309">
        <v>4.7</v>
      </c>
      <c r="P309">
        <v>5.2</v>
      </c>
      <c r="Q309">
        <v>90.4</v>
      </c>
      <c r="R309">
        <v>1.5</v>
      </c>
      <c r="S309">
        <v>9.4</v>
      </c>
      <c r="T309">
        <v>10.9</v>
      </c>
      <c r="U309">
        <v>2.2000000000000002</v>
      </c>
      <c r="V309">
        <v>1.9</v>
      </c>
      <c r="W309">
        <v>0.3</v>
      </c>
      <c r="X309">
        <v>0.2</v>
      </c>
      <c r="Y309">
        <v>2.5</v>
      </c>
      <c r="Z309">
        <v>32.9</v>
      </c>
      <c r="AA309">
        <v>12</v>
      </c>
      <c r="AB309">
        <v>0</v>
      </c>
      <c r="AC309">
        <v>-2.5</v>
      </c>
    </row>
    <row r="310" spans="1:29" x14ac:dyDescent="0.3">
      <c r="A310" t="s">
        <v>192</v>
      </c>
      <c r="B310" t="s">
        <v>690</v>
      </c>
      <c r="C310">
        <v>23</v>
      </c>
      <c r="D310">
        <v>80</v>
      </c>
      <c r="E310">
        <v>56</v>
      </c>
      <c r="F310">
        <v>24</v>
      </c>
      <c r="G310">
        <v>18.5</v>
      </c>
      <c r="H310">
        <v>6.3</v>
      </c>
      <c r="I310">
        <v>2.7</v>
      </c>
      <c r="J310">
        <v>4.3</v>
      </c>
      <c r="K310">
        <v>62.5</v>
      </c>
      <c r="L310">
        <v>0</v>
      </c>
      <c r="M310">
        <v>0.1</v>
      </c>
      <c r="N310">
        <v>10</v>
      </c>
      <c r="O310">
        <v>0.8</v>
      </c>
      <c r="P310">
        <v>1.3</v>
      </c>
      <c r="Q310">
        <v>61.9</v>
      </c>
      <c r="R310">
        <v>2.4</v>
      </c>
      <c r="S310">
        <v>2.8</v>
      </c>
      <c r="T310">
        <v>5.2</v>
      </c>
      <c r="U310">
        <v>1.5</v>
      </c>
      <c r="V310">
        <v>0.6</v>
      </c>
      <c r="W310">
        <v>0.6</v>
      </c>
      <c r="X310">
        <v>0.7</v>
      </c>
      <c r="Y310">
        <v>2.6</v>
      </c>
      <c r="Z310">
        <v>17.899999999999999</v>
      </c>
      <c r="AA310">
        <v>1</v>
      </c>
      <c r="AB310">
        <v>0</v>
      </c>
      <c r="AC310">
        <v>3.8</v>
      </c>
    </row>
    <row r="311" spans="1:29" x14ac:dyDescent="0.3">
      <c r="A311" t="s">
        <v>393</v>
      </c>
      <c r="B311" t="s">
        <v>681</v>
      </c>
      <c r="C311">
        <v>26</v>
      </c>
      <c r="D311">
        <v>50</v>
      </c>
      <c r="E311">
        <v>26</v>
      </c>
      <c r="F311">
        <v>24</v>
      </c>
      <c r="G311">
        <v>12.9</v>
      </c>
      <c r="H311">
        <v>4.8</v>
      </c>
      <c r="I311">
        <v>1.8</v>
      </c>
      <c r="J311">
        <v>3</v>
      </c>
      <c r="K311">
        <v>60.3</v>
      </c>
      <c r="L311">
        <v>0</v>
      </c>
      <c r="M311">
        <v>0</v>
      </c>
      <c r="N311">
        <v>0</v>
      </c>
      <c r="O311">
        <v>1.2</v>
      </c>
      <c r="P311">
        <v>1.7</v>
      </c>
      <c r="Q311">
        <v>69.900000000000006</v>
      </c>
      <c r="R311">
        <v>1.6</v>
      </c>
      <c r="S311">
        <v>2.2000000000000002</v>
      </c>
      <c r="T311">
        <v>3.8</v>
      </c>
      <c r="U311">
        <v>0.8</v>
      </c>
      <c r="V311">
        <v>0.4</v>
      </c>
      <c r="W311">
        <v>0.4</v>
      </c>
      <c r="X311">
        <v>0.6</v>
      </c>
      <c r="Y311">
        <v>1.4</v>
      </c>
      <c r="Z311">
        <v>12.9</v>
      </c>
      <c r="AA311">
        <v>1</v>
      </c>
      <c r="AB311">
        <v>0</v>
      </c>
      <c r="AC311">
        <v>0.9</v>
      </c>
    </row>
    <row r="312" spans="1:29" x14ac:dyDescent="0.3">
      <c r="A312" t="s">
        <v>300</v>
      </c>
      <c r="B312" t="s">
        <v>705</v>
      </c>
      <c r="C312">
        <v>27</v>
      </c>
      <c r="D312">
        <v>77</v>
      </c>
      <c r="E312">
        <v>56</v>
      </c>
      <c r="F312">
        <v>21</v>
      </c>
      <c r="G312">
        <v>31.1</v>
      </c>
      <c r="H312">
        <v>18.3</v>
      </c>
      <c r="I312">
        <v>6.6</v>
      </c>
      <c r="J312">
        <v>14.9</v>
      </c>
      <c r="K312">
        <v>44.1</v>
      </c>
      <c r="L312">
        <v>2.2999999999999998</v>
      </c>
      <c r="M312">
        <v>6.2</v>
      </c>
      <c r="N312">
        <v>37.799999999999997</v>
      </c>
      <c r="O312">
        <v>2.8</v>
      </c>
      <c r="P312">
        <v>3.4</v>
      </c>
      <c r="Q312">
        <v>83.7</v>
      </c>
      <c r="R312">
        <v>0.6</v>
      </c>
      <c r="S312">
        <v>5.3</v>
      </c>
      <c r="T312">
        <v>6</v>
      </c>
      <c r="U312">
        <v>4.3</v>
      </c>
      <c r="V312">
        <v>2.2999999999999998</v>
      </c>
      <c r="W312">
        <v>1</v>
      </c>
      <c r="X312">
        <v>0.1</v>
      </c>
      <c r="Y312">
        <v>2.2000000000000002</v>
      </c>
      <c r="Z312">
        <v>33</v>
      </c>
      <c r="AA312">
        <v>7</v>
      </c>
      <c r="AB312">
        <v>0</v>
      </c>
      <c r="AC312">
        <v>7.2</v>
      </c>
    </row>
    <row r="313" spans="1:29" x14ac:dyDescent="0.3">
      <c r="A313" t="s">
        <v>158</v>
      </c>
      <c r="B313" t="s">
        <v>693</v>
      </c>
      <c r="C313">
        <v>22</v>
      </c>
      <c r="D313">
        <v>26</v>
      </c>
      <c r="E313">
        <v>13</v>
      </c>
      <c r="F313">
        <v>13</v>
      </c>
      <c r="G313">
        <v>7.5</v>
      </c>
      <c r="H313">
        <v>2.2999999999999998</v>
      </c>
      <c r="I313">
        <v>0.8</v>
      </c>
      <c r="J313">
        <v>2.7</v>
      </c>
      <c r="K313">
        <v>31.9</v>
      </c>
      <c r="L313">
        <v>0.4</v>
      </c>
      <c r="M313">
        <v>1.3</v>
      </c>
      <c r="N313">
        <v>28.6</v>
      </c>
      <c r="O313">
        <v>0.3</v>
      </c>
      <c r="P313">
        <v>0.4</v>
      </c>
      <c r="Q313">
        <v>63.6</v>
      </c>
      <c r="R313">
        <v>0.2</v>
      </c>
      <c r="S313">
        <v>0.6</v>
      </c>
      <c r="T313">
        <v>0.8</v>
      </c>
      <c r="U313">
        <v>0.3</v>
      </c>
      <c r="V313">
        <v>0.2</v>
      </c>
      <c r="W313">
        <v>0.3</v>
      </c>
      <c r="X313">
        <v>0.2</v>
      </c>
      <c r="Y313">
        <v>0.8</v>
      </c>
      <c r="Z313">
        <v>5</v>
      </c>
      <c r="AA313">
        <v>0</v>
      </c>
      <c r="AB313">
        <v>0</v>
      </c>
      <c r="AC313">
        <v>-1.3</v>
      </c>
    </row>
    <row r="314" spans="1:29" x14ac:dyDescent="0.3">
      <c r="A314" t="s">
        <v>178</v>
      </c>
      <c r="B314" t="s">
        <v>690</v>
      </c>
      <c r="C314">
        <v>29</v>
      </c>
      <c r="D314">
        <v>78</v>
      </c>
      <c r="E314">
        <v>55</v>
      </c>
      <c r="F314">
        <v>23</v>
      </c>
      <c r="G314">
        <v>34</v>
      </c>
      <c r="H314">
        <v>21.5</v>
      </c>
      <c r="I314">
        <v>8.4</v>
      </c>
      <c r="J314">
        <v>18</v>
      </c>
      <c r="K314">
        <v>46.7</v>
      </c>
      <c r="L314">
        <v>3.1</v>
      </c>
      <c r="M314">
        <v>7.7</v>
      </c>
      <c r="N314">
        <v>40.200000000000003</v>
      </c>
      <c r="O314">
        <v>1.7</v>
      </c>
      <c r="P314">
        <v>2</v>
      </c>
      <c r="Q314">
        <v>81.599999999999994</v>
      </c>
      <c r="R314">
        <v>0.5</v>
      </c>
      <c r="S314">
        <v>3.4</v>
      </c>
      <c r="T314">
        <v>3.8</v>
      </c>
      <c r="U314">
        <v>2.4</v>
      </c>
      <c r="V314">
        <v>1.5</v>
      </c>
      <c r="W314">
        <v>1.1000000000000001</v>
      </c>
      <c r="X314">
        <v>0.6</v>
      </c>
      <c r="Y314">
        <v>2</v>
      </c>
      <c r="Z314">
        <v>33.299999999999997</v>
      </c>
      <c r="AA314">
        <v>0</v>
      </c>
      <c r="AB314">
        <v>0</v>
      </c>
      <c r="AC314">
        <v>4.5</v>
      </c>
    </row>
    <row r="315" spans="1:29" x14ac:dyDescent="0.3">
      <c r="A315" t="s">
        <v>641</v>
      </c>
      <c r="B315" t="s">
        <v>696</v>
      </c>
      <c r="C315">
        <v>21</v>
      </c>
      <c r="D315">
        <v>1</v>
      </c>
      <c r="E315">
        <v>0</v>
      </c>
      <c r="F315">
        <v>1</v>
      </c>
      <c r="G315">
        <v>1.8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</row>
    <row r="316" spans="1:29" x14ac:dyDescent="0.3">
      <c r="A316" t="s">
        <v>458</v>
      </c>
      <c r="B316" t="s">
        <v>687</v>
      </c>
      <c r="C316">
        <v>30</v>
      </c>
      <c r="D316">
        <v>42</v>
      </c>
      <c r="E316">
        <v>21</v>
      </c>
      <c r="F316">
        <v>21</v>
      </c>
      <c r="G316">
        <v>11.9</v>
      </c>
      <c r="H316">
        <v>3.7</v>
      </c>
      <c r="I316">
        <v>1.7</v>
      </c>
      <c r="J316">
        <v>3.6</v>
      </c>
      <c r="K316">
        <v>47.7</v>
      </c>
      <c r="L316">
        <v>0</v>
      </c>
      <c r="M316">
        <v>0</v>
      </c>
      <c r="N316">
        <v>0</v>
      </c>
      <c r="O316">
        <v>0.2</v>
      </c>
      <c r="P316">
        <v>0.6</v>
      </c>
      <c r="Q316">
        <v>41.7</v>
      </c>
      <c r="R316">
        <v>1.2</v>
      </c>
      <c r="S316">
        <v>3</v>
      </c>
      <c r="T316">
        <v>4.2</v>
      </c>
      <c r="U316">
        <v>0.9</v>
      </c>
      <c r="V316">
        <v>0.6</v>
      </c>
      <c r="W316">
        <v>0.4</v>
      </c>
      <c r="X316">
        <v>0.4</v>
      </c>
      <c r="Y316">
        <v>1.6</v>
      </c>
      <c r="Z316">
        <v>11.8</v>
      </c>
      <c r="AA316">
        <v>0</v>
      </c>
      <c r="AB316">
        <v>0</v>
      </c>
      <c r="AC316">
        <v>-0.8</v>
      </c>
    </row>
    <row r="317" spans="1:29" x14ac:dyDescent="0.3">
      <c r="A317" t="s">
        <v>119</v>
      </c>
      <c r="B317" t="s">
        <v>710</v>
      </c>
      <c r="C317">
        <v>21</v>
      </c>
      <c r="D317">
        <v>2</v>
      </c>
      <c r="E317">
        <v>1</v>
      </c>
      <c r="F317">
        <v>1</v>
      </c>
      <c r="G317">
        <v>5.3</v>
      </c>
      <c r="H317">
        <v>1</v>
      </c>
      <c r="I317">
        <v>0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2</v>
      </c>
      <c r="Q317">
        <v>50</v>
      </c>
      <c r="R317">
        <v>0</v>
      </c>
      <c r="S317">
        <v>0.5</v>
      </c>
      <c r="T317">
        <v>0.5</v>
      </c>
      <c r="U317">
        <v>0</v>
      </c>
      <c r="V317">
        <v>0.5</v>
      </c>
      <c r="W317">
        <v>1</v>
      </c>
      <c r="X317">
        <v>0</v>
      </c>
      <c r="Y317">
        <v>0</v>
      </c>
      <c r="Z317">
        <v>4.0999999999999996</v>
      </c>
      <c r="AA317">
        <v>0</v>
      </c>
      <c r="AB317">
        <v>0</v>
      </c>
      <c r="AC317">
        <v>1.5</v>
      </c>
    </row>
    <row r="318" spans="1:29" x14ac:dyDescent="0.3">
      <c r="A318" t="s">
        <v>82</v>
      </c>
      <c r="B318" t="s">
        <v>697</v>
      </c>
      <c r="C318">
        <v>25</v>
      </c>
      <c r="D318">
        <v>46</v>
      </c>
      <c r="E318">
        <v>14</v>
      </c>
      <c r="F318">
        <v>32</v>
      </c>
      <c r="G318">
        <v>30.2</v>
      </c>
      <c r="H318">
        <v>11.3</v>
      </c>
      <c r="I318">
        <v>4.7</v>
      </c>
      <c r="J318">
        <v>11</v>
      </c>
      <c r="K318">
        <v>42.5</v>
      </c>
      <c r="L318">
        <v>0.7</v>
      </c>
      <c r="M318">
        <v>2.1</v>
      </c>
      <c r="N318">
        <v>35.4</v>
      </c>
      <c r="O318">
        <v>1.2</v>
      </c>
      <c r="P318">
        <v>1.5</v>
      </c>
      <c r="Q318">
        <v>79.7</v>
      </c>
      <c r="R318">
        <v>0.4</v>
      </c>
      <c r="S318">
        <v>3.7</v>
      </c>
      <c r="T318">
        <v>4.0999999999999996</v>
      </c>
      <c r="U318">
        <v>6</v>
      </c>
      <c r="V318">
        <v>2.2999999999999998</v>
      </c>
      <c r="W318">
        <v>1.5</v>
      </c>
      <c r="X318">
        <v>0.5</v>
      </c>
      <c r="Y318">
        <v>3.6</v>
      </c>
      <c r="Z318">
        <v>28.7</v>
      </c>
      <c r="AA318">
        <v>2</v>
      </c>
      <c r="AB318">
        <v>0</v>
      </c>
      <c r="AC318">
        <v>-4.8</v>
      </c>
    </row>
    <row r="319" spans="1:29" x14ac:dyDescent="0.3">
      <c r="A319" t="s">
        <v>278</v>
      </c>
      <c r="B319" t="s">
        <v>699</v>
      </c>
      <c r="C319">
        <v>25</v>
      </c>
      <c r="D319">
        <v>43</v>
      </c>
      <c r="E319">
        <v>19</v>
      </c>
      <c r="F319">
        <v>24</v>
      </c>
      <c r="G319">
        <v>29.8</v>
      </c>
      <c r="H319">
        <v>8</v>
      </c>
      <c r="I319">
        <v>3.5</v>
      </c>
      <c r="J319">
        <v>6.4</v>
      </c>
      <c r="K319">
        <v>54.3</v>
      </c>
      <c r="L319">
        <v>0.2</v>
      </c>
      <c r="M319">
        <v>0.8</v>
      </c>
      <c r="N319">
        <v>26.5</v>
      </c>
      <c r="O319">
        <v>0.9</v>
      </c>
      <c r="P319">
        <v>1.5</v>
      </c>
      <c r="Q319">
        <v>57.8</v>
      </c>
      <c r="R319">
        <v>1.1000000000000001</v>
      </c>
      <c r="S319">
        <v>4.7</v>
      </c>
      <c r="T319">
        <v>5.8</v>
      </c>
      <c r="U319">
        <v>3</v>
      </c>
      <c r="V319">
        <v>1.3</v>
      </c>
      <c r="W319">
        <v>1.3</v>
      </c>
      <c r="X319">
        <v>0.9</v>
      </c>
      <c r="Y319">
        <v>2.6</v>
      </c>
      <c r="Z319">
        <v>24.5</v>
      </c>
      <c r="AA319">
        <v>2</v>
      </c>
      <c r="AB319">
        <v>1</v>
      </c>
      <c r="AC319">
        <v>-1.4</v>
      </c>
    </row>
    <row r="320" spans="1:29" x14ac:dyDescent="0.3">
      <c r="A320" t="s">
        <v>494</v>
      </c>
      <c r="B320" t="s">
        <v>712</v>
      </c>
      <c r="C320">
        <v>38</v>
      </c>
      <c r="D320">
        <v>70</v>
      </c>
      <c r="E320">
        <v>39</v>
      </c>
      <c r="F320">
        <v>31</v>
      </c>
      <c r="G320">
        <v>19.100000000000001</v>
      </c>
      <c r="H320">
        <v>8.6</v>
      </c>
      <c r="I320">
        <v>2.9</v>
      </c>
      <c r="J320">
        <v>6.9</v>
      </c>
      <c r="K320">
        <v>41.6</v>
      </c>
      <c r="L320">
        <v>2</v>
      </c>
      <c r="M320">
        <v>5</v>
      </c>
      <c r="N320">
        <v>39.700000000000003</v>
      </c>
      <c r="O320">
        <v>0.9</v>
      </c>
      <c r="P320">
        <v>1</v>
      </c>
      <c r="Q320">
        <v>82.2</v>
      </c>
      <c r="R320">
        <v>0.1</v>
      </c>
      <c r="S320">
        <v>2.2000000000000002</v>
      </c>
      <c r="T320">
        <v>2.2999999999999998</v>
      </c>
      <c r="U320">
        <v>1.2</v>
      </c>
      <c r="V320">
        <v>0.8</v>
      </c>
      <c r="W320">
        <v>0.4</v>
      </c>
      <c r="X320">
        <v>0.2</v>
      </c>
      <c r="Y320">
        <v>1.5</v>
      </c>
      <c r="Z320">
        <v>13.8</v>
      </c>
      <c r="AA320">
        <v>0</v>
      </c>
      <c r="AB320">
        <v>0</v>
      </c>
      <c r="AC320">
        <v>1.9</v>
      </c>
    </row>
    <row r="321" spans="1:29" x14ac:dyDescent="0.3">
      <c r="A321" t="s">
        <v>252</v>
      </c>
      <c r="B321" t="s">
        <v>688</v>
      </c>
      <c r="C321">
        <v>23</v>
      </c>
      <c r="D321">
        <v>70</v>
      </c>
      <c r="E321">
        <v>33</v>
      </c>
      <c r="F321">
        <v>37</v>
      </c>
      <c r="G321">
        <v>33.1</v>
      </c>
      <c r="H321">
        <v>18.7</v>
      </c>
      <c r="I321">
        <v>7.1</v>
      </c>
      <c r="J321">
        <v>15.5</v>
      </c>
      <c r="K321">
        <v>45.6</v>
      </c>
      <c r="L321">
        <v>1.8</v>
      </c>
      <c r="M321">
        <v>6</v>
      </c>
      <c r="N321">
        <v>30.3</v>
      </c>
      <c r="O321">
        <v>2.7</v>
      </c>
      <c r="P321">
        <v>3.6</v>
      </c>
      <c r="Q321">
        <v>75.2</v>
      </c>
      <c r="R321">
        <v>0.9</v>
      </c>
      <c r="S321">
        <v>4.5999999999999996</v>
      </c>
      <c r="T321">
        <v>5.5</v>
      </c>
      <c r="U321">
        <v>2.5</v>
      </c>
      <c r="V321">
        <v>1.9</v>
      </c>
      <c r="W321">
        <v>0.6</v>
      </c>
      <c r="X321">
        <v>0.4</v>
      </c>
      <c r="Y321">
        <v>2.4</v>
      </c>
      <c r="Z321">
        <v>30</v>
      </c>
      <c r="AA321">
        <v>4</v>
      </c>
      <c r="AB321">
        <v>0</v>
      </c>
      <c r="AC321">
        <v>-0.8</v>
      </c>
    </row>
    <row r="322" spans="1:29" x14ac:dyDescent="0.3">
      <c r="A322" t="s">
        <v>499</v>
      </c>
      <c r="B322" t="s">
        <v>709</v>
      </c>
      <c r="C322">
        <v>33</v>
      </c>
      <c r="D322">
        <v>65</v>
      </c>
      <c r="E322">
        <v>47</v>
      </c>
      <c r="F322">
        <v>18</v>
      </c>
      <c r="G322">
        <v>34.1</v>
      </c>
      <c r="H322">
        <v>14.2</v>
      </c>
      <c r="I322">
        <v>4.7</v>
      </c>
      <c r="J322">
        <v>11.4</v>
      </c>
      <c r="K322">
        <v>41.1</v>
      </c>
      <c r="L322">
        <v>2.4</v>
      </c>
      <c r="M322">
        <v>7</v>
      </c>
      <c r="N322">
        <v>34.700000000000003</v>
      </c>
      <c r="O322">
        <v>2.5</v>
      </c>
      <c r="P322">
        <v>3</v>
      </c>
      <c r="Q322">
        <v>83</v>
      </c>
      <c r="R322">
        <v>0.6</v>
      </c>
      <c r="S322">
        <v>4.2</v>
      </c>
      <c r="T322">
        <v>4.8</v>
      </c>
      <c r="U322">
        <v>8.6999999999999993</v>
      </c>
      <c r="V322">
        <v>2.8</v>
      </c>
      <c r="W322">
        <v>1.4</v>
      </c>
      <c r="X322">
        <v>0.5</v>
      </c>
      <c r="Y322">
        <v>2.6</v>
      </c>
      <c r="Z322">
        <v>35.9</v>
      </c>
      <c r="AA322">
        <v>20</v>
      </c>
      <c r="AB322">
        <v>2</v>
      </c>
      <c r="AC322">
        <v>8.1999999999999993</v>
      </c>
    </row>
    <row r="323" spans="1:29" x14ac:dyDescent="0.3">
      <c r="A323" t="s">
        <v>220</v>
      </c>
      <c r="B323" t="s">
        <v>682</v>
      </c>
      <c r="C323">
        <v>29</v>
      </c>
      <c r="D323">
        <v>45</v>
      </c>
      <c r="E323">
        <v>27</v>
      </c>
      <c r="F323">
        <v>18</v>
      </c>
      <c r="G323">
        <v>8.1999999999999993</v>
      </c>
      <c r="H323">
        <v>3.5</v>
      </c>
      <c r="I323">
        <v>1.5</v>
      </c>
      <c r="J323">
        <v>3</v>
      </c>
      <c r="K323">
        <v>50.7</v>
      </c>
      <c r="L323">
        <v>0</v>
      </c>
      <c r="M323">
        <v>0.3</v>
      </c>
      <c r="N323">
        <v>8.3000000000000007</v>
      </c>
      <c r="O323">
        <v>0.4</v>
      </c>
      <c r="P323">
        <v>0.5</v>
      </c>
      <c r="Q323">
        <v>81</v>
      </c>
      <c r="R323">
        <v>0.6</v>
      </c>
      <c r="S323">
        <v>2</v>
      </c>
      <c r="T323">
        <v>2.6</v>
      </c>
      <c r="U323">
        <v>1.2</v>
      </c>
      <c r="V323">
        <v>0.7</v>
      </c>
      <c r="W323">
        <v>0.2</v>
      </c>
      <c r="X323">
        <v>0.6</v>
      </c>
      <c r="Y323">
        <v>1.5</v>
      </c>
      <c r="Z323">
        <v>10.1</v>
      </c>
      <c r="AA323">
        <v>1</v>
      </c>
      <c r="AB323">
        <v>0</v>
      </c>
      <c r="AC323">
        <v>0.1</v>
      </c>
    </row>
    <row r="324" spans="1:29" x14ac:dyDescent="0.3">
      <c r="A324" t="s">
        <v>29</v>
      </c>
      <c r="B324" t="s">
        <v>684</v>
      </c>
      <c r="C324">
        <v>27</v>
      </c>
      <c r="D324">
        <v>67</v>
      </c>
      <c r="E324">
        <v>37</v>
      </c>
      <c r="F324">
        <v>30</v>
      </c>
      <c r="G324">
        <v>33</v>
      </c>
      <c r="H324">
        <v>23.8</v>
      </c>
      <c r="I324">
        <v>9</v>
      </c>
      <c r="J324">
        <v>18.5</v>
      </c>
      <c r="K324">
        <v>48.7</v>
      </c>
      <c r="L324">
        <v>2.6</v>
      </c>
      <c r="M324">
        <v>6.5</v>
      </c>
      <c r="N324">
        <v>40.1</v>
      </c>
      <c r="O324">
        <v>3.2</v>
      </c>
      <c r="P324">
        <v>3.7</v>
      </c>
      <c r="Q324">
        <v>87.3</v>
      </c>
      <c r="R324">
        <v>1.1000000000000001</v>
      </c>
      <c r="S324">
        <v>3.9</v>
      </c>
      <c r="T324">
        <v>5</v>
      </c>
      <c r="U324">
        <v>6.9</v>
      </c>
      <c r="V324">
        <v>2.6</v>
      </c>
      <c r="W324">
        <v>1.5</v>
      </c>
      <c r="X324">
        <v>0.5</v>
      </c>
      <c r="Y324">
        <v>2.5</v>
      </c>
      <c r="Z324">
        <v>43.8</v>
      </c>
      <c r="AA324">
        <v>21</v>
      </c>
      <c r="AB324">
        <v>1</v>
      </c>
      <c r="AC324">
        <v>5</v>
      </c>
    </row>
    <row r="325" spans="1:29" x14ac:dyDescent="0.3">
      <c r="A325" t="s">
        <v>471</v>
      </c>
      <c r="B325" t="s">
        <v>707</v>
      </c>
      <c r="C325">
        <v>33</v>
      </c>
      <c r="D325">
        <v>81</v>
      </c>
      <c r="E325">
        <v>48</v>
      </c>
      <c r="F325">
        <v>33</v>
      </c>
      <c r="G325">
        <v>33.200000000000003</v>
      </c>
      <c r="H325">
        <v>21.3</v>
      </c>
      <c r="I325">
        <v>8.4</v>
      </c>
      <c r="J325">
        <v>16.3</v>
      </c>
      <c r="K325">
        <v>51.9</v>
      </c>
      <c r="L325">
        <v>0.1</v>
      </c>
      <c r="M325">
        <v>0.5</v>
      </c>
      <c r="N325">
        <v>23.8</v>
      </c>
      <c r="O325">
        <v>4.3</v>
      </c>
      <c r="P325">
        <v>5.0999999999999996</v>
      </c>
      <c r="Q325">
        <v>84.7</v>
      </c>
      <c r="R325">
        <v>3.1</v>
      </c>
      <c r="S325">
        <v>6.1</v>
      </c>
      <c r="T325">
        <v>9.1999999999999993</v>
      </c>
      <c r="U325">
        <v>2.4</v>
      </c>
      <c r="V325">
        <v>1.8</v>
      </c>
      <c r="W325">
        <v>0.5</v>
      </c>
      <c r="X325">
        <v>1.3</v>
      </c>
      <c r="Y325">
        <v>2.2000000000000002</v>
      </c>
      <c r="Z325">
        <v>39.700000000000003</v>
      </c>
      <c r="AA325">
        <v>32</v>
      </c>
      <c r="AB325">
        <v>0</v>
      </c>
      <c r="AC325">
        <v>1.1000000000000001</v>
      </c>
    </row>
    <row r="326" spans="1:29" x14ac:dyDescent="0.3">
      <c r="A326" t="s">
        <v>258</v>
      </c>
      <c r="B326" t="s">
        <v>688</v>
      </c>
      <c r="C326">
        <v>28</v>
      </c>
      <c r="D326">
        <v>68</v>
      </c>
      <c r="E326">
        <v>33</v>
      </c>
      <c r="F326">
        <v>35</v>
      </c>
      <c r="G326">
        <v>16.5</v>
      </c>
      <c r="H326">
        <v>7.2</v>
      </c>
      <c r="I326">
        <v>2.7</v>
      </c>
      <c r="J326">
        <v>6.4</v>
      </c>
      <c r="K326">
        <v>42.6</v>
      </c>
      <c r="L326">
        <v>1.1000000000000001</v>
      </c>
      <c r="M326">
        <v>2.9</v>
      </c>
      <c r="N326">
        <v>37.1</v>
      </c>
      <c r="O326">
        <v>0.7</v>
      </c>
      <c r="P326">
        <v>1.1000000000000001</v>
      </c>
      <c r="Q326">
        <v>68.5</v>
      </c>
      <c r="R326">
        <v>0.5</v>
      </c>
      <c r="S326">
        <v>2.7</v>
      </c>
      <c r="T326">
        <v>3.2</v>
      </c>
      <c r="U326">
        <v>2.1</v>
      </c>
      <c r="V326">
        <v>1.3</v>
      </c>
      <c r="W326">
        <v>0.6</v>
      </c>
      <c r="X326">
        <v>0.1</v>
      </c>
      <c r="Y326">
        <v>1.6</v>
      </c>
      <c r="Z326">
        <v>15</v>
      </c>
      <c r="AA326">
        <v>1</v>
      </c>
      <c r="AB326">
        <v>0</v>
      </c>
      <c r="AC326">
        <v>-1.6</v>
      </c>
    </row>
    <row r="327" spans="1:29" x14ac:dyDescent="0.3">
      <c r="A327" t="s">
        <v>352</v>
      </c>
      <c r="B327" t="s">
        <v>691</v>
      </c>
      <c r="C327">
        <v>30</v>
      </c>
      <c r="D327">
        <v>46</v>
      </c>
      <c r="E327">
        <v>7</v>
      </c>
      <c r="F327">
        <v>39</v>
      </c>
      <c r="G327">
        <v>17</v>
      </c>
      <c r="H327">
        <v>4.5</v>
      </c>
      <c r="I327">
        <v>1.7</v>
      </c>
      <c r="J327">
        <v>4.3</v>
      </c>
      <c r="K327">
        <v>39.6</v>
      </c>
      <c r="L327">
        <v>0.5</v>
      </c>
      <c r="M327">
        <v>1.7</v>
      </c>
      <c r="N327">
        <v>27.8</v>
      </c>
      <c r="O327">
        <v>0.6</v>
      </c>
      <c r="P327">
        <v>0.8</v>
      </c>
      <c r="Q327">
        <v>75</v>
      </c>
      <c r="R327">
        <v>0.5</v>
      </c>
      <c r="S327">
        <v>2.1</v>
      </c>
      <c r="T327">
        <v>2.5</v>
      </c>
      <c r="U327">
        <v>0.6</v>
      </c>
      <c r="V327">
        <v>0.5</v>
      </c>
      <c r="W327">
        <v>0.4</v>
      </c>
      <c r="X327">
        <v>0.2</v>
      </c>
      <c r="Y327">
        <v>1.8</v>
      </c>
      <c r="Z327">
        <v>9.4</v>
      </c>
      <c r="AA327">
        <v>0</v>
      </c>
      <c r="AB327">
        <v>0</v>
      </c>
      <c r="AC327">
        <v>-4.0999999999999996</v>
      </c>
    </row>
    <row r="328" spans="1:29" x14ac:dyDescent="0.3">
      <c r="A328" t="s">
        <v>242</v>
      </c>
      <c r="B328" t="s">
        <v>695</v>
      </c>
      <c r="C328">
        <v>22</v>
      </c>
      <c r="D328">
        <v>79</v>
      </c>
      <c r="E328">
        <v>51</v>
      </c>
      <c r="F328">
        <v>28</v>
      </c>
      <c r="G328">
        <v>22.8</v>
      </c>
      <c r="H328">
        <v>9.1</v>
      </c>
      <c r="I328">
        <v>3</v>
      </c>
      <c r="J328">
        <v>7.1</v>
      </c>
      <c r="K328">
        <v>43.1</v>
      </c>
      <c r="L328">
        <v>2.1</v>
      </c>
      <c r="M328">
        <v>5</v>
      </c>
      <c r="N328">
        <v>42.2</v>
      </c>
      <c r="O328">
        <v>0.9</v>
      </c>
      <c r="P328">
        <v>1.2</v>
      </c>
      <c r="Q328">
        <v>80.599999999999994</v>
      </c>
      <c r="R328">
        <v>0.3</v>
      </c>
      <c r="S328">
        <v>1.4</v>
      </c>
      <c r="T328">
        <v>1.7</v>
      </c>
      <c r="U328">
        <v>1.5</v>
      </c>
      <c r="V328">
        <v>0.6</v>
      </c>
      <c r="W328">
        <v>0.5</v>
      </c>
      <c r="X328">
        <v>0.1</v>
      </c>
      <c r="Y328">
        <v>2</v>
      </c>
      <c r="Z328">
        <v>14.6</v>
      </c>
      <c r="AA328">
        <v>0</v>
      </c>
      <c r="AB328">
        <v>0</v>
      </c>
      <c r="AC328">
        <v>0.8</v>
      </c>
    </row>
    <row r="329" spans="1:29" x14ac:dyDescent="0.3">
      <c r="A329" t="s">
        <v>165</v>
      </c>
      <c r="B329" t="s">
        <v>693</v>
      </c>
      <c r="C329">
        <v>27</v>
      </c>
      <c r="D329">
        <v>80</v>
      </c>
      <c r="E329">
        <v>41</v>
      </c>
      <c r="F329">
        <v>39</v>
      </c>
      <c r="G329">
        <v>21.8</v>
      </c>
      <c r="H329">
        <v>8.4</v>
      </c>
      <c r="I329">
        <v>2.9</v>
      </c>
      <c r="J329">
        <v>7.3</v>
      </c>
      <c r="K329">
        <v>38.799999999999997</v>
      </c>
      <c r="L329">
        <v>1.7</v>
      </c>
      <c r="M329">
        <v>4.8</v>
      </c>
      <c r="N329">
        <v>35.5</v>
      </c>
      <c r="O329">
        <v>1</v>
      </c>
      <c r="P329">
        <v>1.2</v>
      </c>
      <c r="Q329">
        <v>84.4</v>
      </c>
      <c r="R329">
        <v>0.6</v>
      </c>
      <c r="S329">
        <v>1.5</v>
      </c>
      <c r="T329">
        <v>2.1</v>
      </c>
      <c r="U329">
        <v>1.1000000000000001</v>
      </c>
      <c r="V329">
        <v>0.3</v>
      </c>
      <c r="W329">
        <v>0.5</v>
      </c>
      <c r="X329">
        <v>0.1</v>
      </c>
      <c r="Y329">
        <v>1.7</v>
      </c>
      <c r="Z329">
        <v>13.9</v>
      </c>
      <c r="AA329">
        <v>0</v>
      </c>
      <c r="AB329">
        <v>0</v>
      </c>
      <c r="AC329">
        <v>0.5</v>
      </c>
    </row>
    <row r="330" spans="1:29" x14ac:dyDescent="0.3">
      <c r="A330" t="s">
        <v>115</v>
      </c>
      <c r="B330" t="s">
        <v>696</v>
      </c>
      <c r="C330">
        <v>26</v>
      </c>
      <c r="D330">
        <v>67</v>
      </c>
      <c r="E330">
        <v>16</v>
      </c>
      <c r="F330">
        <v>51</v>
      </c>
      <c r="G330">
        <v>26.8</v>
      </c>
      <c r="H330">
        <v>9.4</v>
      </c>
      <c r="I330">
        <v>3.7</v>
      </c>
      <c r="J330">
        <v>7.1</v>
      </c>
      <c r="K330">
        <v>52</v>
      </c>
      <c r="L330">
        <v>0.5</v>
      </c>
      <c r="M330">
        <v>1.5</v>
      </c>
      <c r="N330">
        <v>33.700000000000003</v>
      </c>
      <c r="O330">
        <v>1.4</v>
      </c>
      <c r="P330">
        <v>2</v>
      </c>
      <c r="Q330">
        <v>71.599999999999994</v>
      </c>
      <c r="R330">
        <v>2.5</v>
      </c>
      <c r="S330">
        <v>5.7</v>
      </c>
      <c r="T330">
        <v>8.1999999999999993</v>
      </c>
      <c r="U330">
        <v>3.2</v>
      </c>
      <c r="V330">
        <v>1.4</v>
      </c>
      <c r="W330">
        <v>1.5</v>
      </c>
      <c r="X330">
        <v>0.6</v>
      </c>
      <c r="Y330">
        <v>2.9</v>
      </c>
      <c r="Z330">
        <v>28.9</v>
      </c>
      <c r="AA330">
        <v>18</v>
      </c>
      <c r="AB330">
        <v>0</v>
      </c>
      <c r="AC330">
        <v>-4.8</v>
      </c>
    </row>
    <row r="331" spans="1:29" x14ac:dyDescent="0.3">
      <c r="A331" t="s">
        <v>88</v>
      </c>
      <c r="B331" t="s">
        <v>697</v>
      </c>
      <c r="C331">
        <v>21</v>
      </c>
      <c r="D331">
        <v>52</v>
      </c>
      <c r="E331">
        <v>16</v>
      </c>
      <c r="F331">
        <v>36</v>
      </c>
      <c r="G331">
        <v>32.299999999999997</v>
      </c>
      <c r="H331">
        <v>18.7</v>
      </c>
      <c r="I331">
        <v>6.6</v>
      </c>
      <c r="J331">
        <v>15.3</v>
      </c>
      <c r="K331">
        <v>43</v>
      </c>
      <c r="L331">
        <v>2.2999999999999998</v>
      </c>
      <c r="M331">
        <v>6.4</v>
      </c>
      <c r="N331">
        <v>36.1</v>
      </c>
      <c r="O331">
        <v>3.3</v>
      </c>
      <c r="P331">
        <v>3.8</v>
      </c>
      <c r="Q331">
        <v>87.2</v>
      </c>
      <c r="R331">
        <v>1.4</v>
      </c>
      <c r="S331">
        <v>7.6</v>
      </c>
      <c r="T331">
        <v>9</v>
      </c>
      <c r="U331">
        <v>1.4</v>
      </c>
      <c r="V331">
        <v>1.6</v>
      </c>
      <c r="W331">
        <v>0.7</v>
      </c>
      <c r="X331">
        <v>0.6</v>
      </c>
      <c r="Y331">
        <v>2.2999999999999998</v>
      </c>
      <c r="Z331">
        <v>34.1</v>
      </c>
      <c r="AA331">
        <v>20</v>
      </c>
      <c r="AB331">
        <v>0</v>
      </c>
      <c r="AC331">
        <v>-3.8</v>
      </c>
    </row>
    <row r="332" spans="1:29" x14ac:dyDescent="0.3">
      <c r="A332" t="s">
        <v>250</v>
      </c>
      <c r="B332" t="s">
        <v>688</v>
      </c>
      <c r="C332">
        <v>34</v>
      </c>
      <c r="D332">
        <v>55</v>
      </c>
      <c r="E332">
        <v>28</v>
      </c>
      <c r="F332">
        <v>27</v>
      </c>
      <c r="G332">
        <v>35.200000000000003</v>
      </c>
      <c r="H332">
        <v>27.4</v>
      </c>
      <c r="I332">
        <v>10.1</v>
      </c>
      <c r="J332">
        <v>19.899999999999999</v>
      </c>
      <c r="K332">
        <v>51</v>
      </c>
      <c r="L332">
        <v>2</v>
      </c>
      <c r="M332">
        <v>5.9</v>
      </c>
      <c r="N332">
        <v>33.9</v>
      </c>
      <c r="O332">
        <v>5.0999999999999996</v>
      </c>
      <c r="P332">
        <v>7.6</v>
      </c>
      <c r="Q332">
        <v>66.5</v>
      </c>
      <c r="R332">
        <v>1</v>
      </c>
      <c r="S332">
        <v>7.4</v>
      </c>
      <c r="T332">
        <v>8.5</v>
      </c>
      <c r="U332">
        <v>8.3000000000000007</v>
      </c>
      <c r="V332">
        <v>3.6</v>
      </c>
      <c r="W332">
        <v>1.3</v>
      </c>
      <c r="X332">
        <v>0.6</v>
      </c>
      <c r="Y332">
        <v>1.7</v>
      </c>
      <c r="Z332">
        <v>52</v>
      </c>
      <c r="AA332">
        <v>32</v>
      </c>
      <c r="AB332">
        <v>8</v>
      </c>
      <c r="AC332">
        <v>2.1</v>
      </c>
    </row>
    <row r="333" spans="1:29" x14ac:dyDescent="0.3">
      <c r="A333" t="s">
        <v>475</v>
      </c>
      <c r="B333" t="s">
        <v>707</v>
      </c>
      <c r="C333">
        <v>20</v>
      </c>
      <c r="D333">
        <v>17</v>
      </c>
      <c r="E333">
        <v>12</v>
      </c>
      <c r="F333">
        <v>5</v>
      </c>
      <c r="G333">
        <v>6.9</v>
      </c>
      <c r="H333">
        <v>2.6</v>
      </c>
      <c r="I333">
        <v>0.9</v>
      </c>
      <c r="J333">
        <v>2.7</v>
      </c>
      <c r="K333">
        <v>34.799999999999997</v>
      </c>
      <c r="L333">
        <v>0.3</v>
      </c>
      <c r="M333">
        <v>0.8</v>
      </c>
      <c r="N333">
        <v>38.5</v>
      </c>
      <c r="O333">
        <v>0.5</v>
      </c>
      <c r="P333">
        <v>0.6</v>
      </c>
      <c r="Q333">
        <v>80</v>
      </c>
      <c r="R333">
        <v>0</v>
      </c>
      <c r="S333">
        <v>1</v>
      </c>
      <c r="T333">
        <v>1</v>
      </c>
      <c r="U333">
        <v>0.5</v>
      </c>
      <c r="V333">
        <v>0.2</v>
      </c>
      <c r="W333">
        <v>0.4</v>
      </c>
      <c r="X333">
        <v>0.2</v>
      </c>
      <c r="Y333">
        <v>0.4</v>
      </c>
      <c r="Z333">
        <v>6.2</v>
      </c>
      <c r="AA333">
        <v>0</v>
      </c>
      <c r="AB333">
        <v>0</v>
      </c>
      <c r="AC333">
        <v>-3.2</v>
      </c>
    </row>
    <row r="334" spans="1:29" x14ac:dyDescent="0.3">
      <c r="A334" t="s">
        <v>246</v>
      </c>
      <c r="B334" t="s">
        <v>688</v>
      </c>
      <c r="C334">
        <v>21</v>
      </c>
      <c r="D334">
        <v>47</v>
      </c>
      <c r="E334">
        <v>25</v>
      </c>
      <c r="F334">
        <v>22</v>
      </c>
      <c r="G334">
        <v>30.3</v>
      </c>
      <c r="H334">
        <v>9.9</v>
      </c>
      <c r="I334">
        <v>3.9</v>
      </c>
      <c r="J334">
        <v>9.6999999999999993</v>
      </c>
      <c r="K334">
        <v>40.6</v>
      </c>
      <c r="L334">
        <v>1.6</v>
      </c>
      <c r="M334">
        <v>4.9000000000000004</v>
      </c>
      <c r="N334">
        <v>32.9</v>
      </c>
      <c r="O334">
        <v>0.4</v>
      </c>
      <c r="P334">
        <v>1</v>
      </c>
      <c r="Q334">
        <v>41.7</v>
      </c>
      <c r="R334">
        <v>1.1000000000000001</v>
      </c>
      <c r="S334">
        <v>4.2</v>
      </c>
      <c r="T334">
        <v>5.3</v>
      </c>
      <c r="U334">
        <v>5.4</v>
      </c>
      <c r="V334">
        <v>2.2000000000000002</v>
      </c>
      <c r="W334">
        <v>1.5</v>
      </c>
      <c r="X334">
        <v>0.4</v>
      </c>
      <c r="Y334">
        <v>2.4</v>
      </c>
      <c r="Z334">
        <v>27.9</v>
      </c>
      <c r="AA334">
        <v>4</v>
      </c>
      <c r="AB334">
        <v>1</v>
      </c>
      <c r="AC334">
        <v>-0.3</v>
      </c>
    </row>
    <row r="335" spans="1:29" x14ac:dyDescent="0.3">
      <c r="A335" t="s">
        <v>615</v>
      </c>
      <c r="B335" t="s">
        <v>709</v>
      </c>
      <c r="C335">
        <v>28</v>
      </c>
      <c r="D335">
        <v>26</v>
      </c>
      <c r="E335">
        <v>20</v>
      </c>
      <c r="F335">
        <v>6</v>
      </c>
      <c r="G335">
        <v>8.1999999999999993</v>
      </c>
      <c r="H335">
        <v>2.1</v>
      </c>
      <c r="I335">
        <v>0.9</v>
      </c>
      <c r="J335">
        <v>2.7</v>
      </c>
      <c r="K335">
        <v>32.4</v>
      </c>
      <c r="L335">
        <v>0.2</v>
      </c>
      <c r="M335">
        <v>1.1000000000000001</v>
      </c>
      <c r="N335">
        <v>21.4</v>
      </c>
      <c r="O335">
        <v>0.1</v>
      </c>
      <c r="P335">
        <v>0.1</v>
      </c>
      <c r="Q335">
        <v>100</v>
      </c>
      <c r="R335">
        <v>0.2</v>
      </c>
      <c r="S335">
        <v>1</v>
      </c>
      <c r="T335">
        <v>1.2</v>
      </c>
      <c r="U335">
        <v>1.1000000000000001</v>
      </c>
      <c r="V335">
        <v>0.6</v>
      </c>
      <c r="W335">
        <v>0.5</v>
      </c>
      <c r="X335">
        <v>0.2</v>
      </c>
      <c r="Y335">
        <v>0.8</v>
      </c>
      <c r="Z335">
        <v>6.5</v>
      </c>
      <c r="AA335">
        <v>0</v>
      </c>
      <c r="AB335">
        <v>0</v>
      </c>
      <c r="AC335">
        <v>-1.3</v>
      </c>
    </row>
    <row r="336" spans="1:29" x14ac:dyDescent="0.3">
      <c r="A336" t="s">
        <v>231</v>
      </c>
      <c r="B336" t="s">
        <v>695</v>
      </c>
      <c r="C336">
        <v>32</v>
      </c>
      <c r="D336">
        <v>75</v>
      </c>
      <c r="E336">
        <v>47</v>
      </c>
      <c r="F336">
        <v>28</v>
      </c>
      <c r="G336">
        <v>26.6</v>
      </c>
      <c r="H336">
        <v>20</v>
      </c>
      <c r="I336">
        <v>6.5</v>
      </c>
      <c r="J336">
        <v>15.2</v>
      </c>
      <c r="K336">
        <v>42.5</v>
      </c>
      <c r="L336">
        <v>1.4</v>
      </c>
      <c r="M336">
        <v>3.9</v>
      </c>
      <c r="N336">
        <v>36.1</v>
      </c>
      <c r="O336">
        <v>5.7</v>
      </c>
      <c r="P336">
        <v>6.5</v>
      </c>
      <c r="Q336">
        <v>87.6</v>
      </c>
      <c r="R336">
        <v>0.5</v>
      </c>
      <c r="S336">
        <v>2.4</v>
      </c>
      <c r="T336">
        <v>3</v>
      </c>
      <c r="U336">
        <v>5.4</v>
      </c>
      <c r="V336">
        <v>2.4</v>
      </c>
      <c r="W336">
        <v>0.8</v>
      </c>
      <c r="X336">
        <v>0.1</v>
      </c>
      <c r="Y336">
        <v>1.1000000000000001</v>
      </c>
      <c r="Z336">
        <v>31.9</v>
      </c>
      <c r="AA336">
        <v>7</v>
      </c>
      <c r="AB336">
        <v>1</v>
      </c>
      <c r="AC336">
        <v>2.6</v>
      </c>
    </row>
    <row r="337" spans="1:29" x14ac:dyDescent="0.3">
      <c r="A337" t="s">
        <v>241</v>
      </c>
      <c r="B337" t="s">
        <v>695</v>
      </c>
      <c r="C337">
        <v>32</v>
      </c>
      <c r="D337">
        <v>4</v>
      </c>
      <c r="E337">
        <v>2</v>
      </c>
      <c r="F337">
        <v>2</v>
      </c>
      <c r="G337">
        <v>15.3</v>
      </c>
      <c r="H337">
        <v>5</v>
      </c>
      <c r="I337">
        <v>2</v>
      </c>
      <c r="J337">
        <v>4.5</v>
      </c>
      <c r="K337">
        <v>44.4</v>
      </c>
      <c r="L337">
        <v>0.5</v>
      </c>
      <c r="M337">
        <v>1.5</v>
      </c>
      <c r="N337">
        <v>33.299999999999997</v>
      </c>
      <c r="O337">
        <v>0.5</v>
      </c>
      <c r="P337">
        <v>1.3</v>
      </c>
      <c r="Q337">
        <v>40</v>
      </c>
      <c r="R337">
        <v>0.5</v>
      </c>
      <c r="S337">
        <v>1.3</v>
      </c>
      <c r="T337">
        <v>1.8</v>
      </c>
      <c r="U337">
        <v>0.5</v>
      </c>
      <c r="V337">
        <v>0.5</v>
      </c>
      <c r="W337">
        <v>0.3</v>
      </c>
      <c r="X337">
        <v>0.3</v>
      </c>
      <c r="Y337">
        <v>2</v>
      </c>
      <c r="Z337">
        <v>8.9</v>
      </c>
      <c r="AA337">
        <v>0</v>
      </c>
      <c r="AB337">
        <v>0</v>
      </c>
      <c r="AC337">
        <v>2.8</v>
      </c>
    </row>
    <row r="338" spans="1:29" x14ac:dyDescent="0.3">
      <c r="A338" t="s">
        <v>120</v>
      </c>
      <c r="B338" t="s">
        <v>710</v>
      </c>
      <c r="C338">
        <v>20</v>
      </c>
      <c r="D338">
        <v>72</v>
      </c>
      <c r="E338">
        <v>28</v>
      </c>
      <c r="F338">
        <v>44</v>
      </c>
      <c r="G338">
        <v>32.200000000000003</v>
      </c>
      <c r="H338">
        <v>21.2</v>
      </c>
      <c r="I338">
        <v>7</v>
      </c>
      <c r="J338">
        <v>16.5</v>
      </c>
      <c r="K338">
        <v>42.7</v>
      </c>
      <c r="L338">
        <v>2.2999999999999998</v>
      </c>
      <c r="M338">
        <v>7.1</v>
      </c>
      <c r="N338">
        <v>32.700000000000003</v>
      </c>
      <c r="O338">
        <v>4.8</v>
      </c>
      <c r="P338">
        <v>6.7</v>
      </c>
      <c r="Q338">
        <v>71.3</v>
      </c>
      <c r="R338">
        <v>1.2</v>
      </c>
      <c r="S338">
        <v>6.6</v>
      </c>
      <c r="T338">
        <v>7.8</v>
      </c>
      <c r="U338">
        <v>6</v>
      </c>
      <c r="V338">
        <v>3.4</v>
      </c>
      <c r="W338">
        <v>1.1000000000000001</v>
      </c>
      <c r="X338">
        <v>0.3</v>
      </c>
      <c r="Y338">
        <v>1.9</v>
      </c>
      <c r="Z338">
        <v>40.299999999999997</v>
      </c>
      <c r="AA338">
        <v>24</v>
      </c>
      <c r="AB338">
        <v>8</v>
      </c>
      <c r="AC338">
        <v>-1.6</v>
      </c>
    </row>
    <row r="339" spans="1:29" x14ac:dyDescent="0.3">
      <c r="A339" t="s">
        <v>157</v>
      </c>
      <c r="B339" t="s">
        <v>693</v>
      </c>
      <c r="C339">
        <v>22</v>
      </c>
      <c r="D339">
        <v>63</v>
      </c>
      <c r="E339">
        <v>30</v>
      </c>
      <c r="F339">
        <v>33</v>
      </c>
      <c r="G339">
        <v>22.8</v>
      </c>
      <c r="H339">
        <v>9.6999999999999993</v>
      </c>
      <c r="I339">
        <v>3.6</v>
      </c>
      <c r="J339">
        <v>8.3000000000000007</v>
      </c>
      <c r="K339">
        <v>43.8</v>
      </c>
      <c r="L339">
        <v>1.7</v>
      </c>
      <c r="M339">
        <v>4.3</v>
      </c>
      <c r="N339">
        <v>39.4</v>
      </c>
      <c r="O339">
        <v>0.8</v>
      </c>
      <c r="P339">
        <v>1</v>
      </c>
      <c r="Q339">
        <v>83.6</v>
      </c>
      <c r="R339">
        <v>0.2</v>
      </c>
      <c r="S339">
        <v>2.7</v>
      </c>
      <c r="T339">
        <v>2.9</v>
      </c>
      <c r="U339">
        <v>1.8</v>
      </c>
      <c r="V339">
        <v>0.9</v>
      </c>
      <c r="W339">
        <v>0.4</v>
      </c>
      <c r="X339">
        <v>0.2</v>
      </c>
      <c r="Y339">
        <v>1.5</v>
      </c>
      <c r="Z339">
        <v>16.7</v>
      </c>
      <c r="AA339">
        <v>0</v>
      </c>
      <c r="AB339">
        <v>0</v>
      </c>
      <c r="AC339">
        <v>0.8</v>
      </c>
    </row>
    <row r="340" spans="1:29" x14ac:dyDescent="0.3">
      <c r="A340" t="s">
        <v>356</v>
      </c>
      <c r="B340" t="s">
        <v>691</v>
      </c>
      <c r="C340">
        <v>23</v>
      </c>
      <c r="D340">
        <v>46</v>
      </c>
      <c r="E340">
        <v>9</v>
      </c>
      <c r="F340">
        <v>37</v>
      </c>
      <c r="G340">
        <v>17</v>
      </c>
      <c r="H340">
        <v>7</v>
      </c>
      <c r="I340">
        <v>2.2999999999999998</v>
      </c>
      <c r="J340">
        <v>6.2</v>
      </c>
      <c r="K340">
        <v>37.799999999999997</v>
      </c>
      <c r="L340">
        <v>1.5</v>
      </c>
      <c r="M340">
        <v>4.2</v>
      </c>
      <c r="N340">
        <v>36.299999999999997</v>
      </c>
      <c r="O340">
        <v>0.8</v>
      </c>
      <c r="P340">
        <v>1</v>
      </c>
      <c r="Q340">
        <v>82.6</v>
      </c>
      <c r="R340">
        <v>0.6</v>
      </c>
      <c r="S340">
        <v>2.2999999999999998</v>
      </c>
      <c r="T340">
        <v>2.9</v>
      </c>
      <c r="U340">
        <v>1.2</v>
      </c>
      <c r="V340">
        <v>0.5</v>
      </c>
      <c r="W340">
        <v>0.6</v>
      </c>
      <c r="X340">
        <v>0.9</v>
      </c>
      <c r="Y340">
        <v>0.9</v>
      </c>
      <c r="Z340">
        <v>16.2</v>
      </c>
      <c r="AA340">
        <v>1</v>
      </c>
      <c r="AB340">
        <v>0</v>
      </c>
      <c r="AC340">
        <v>-1.2</v>
      </c>
    </row>
    <row r="341" spans="1:29" x14ac:dyDescent="0.3">
      <c r="A341" t="s">
        <v>327</v>
      </c>
      <c r="B341" t="s">
        <v>658</v>
      </c>
      <c r="C341">
        <v>34</v>
      </c>
      <c r="D341">
        <v>22</v>
      </c>
      <c r="E341">
        <v>11</v>
      </c>
      <c r="F341">
        <v>11</v>
      </c>
      <c r="G341">
        <v>17.8</v>
      </c>
      <c r="H341">
        <v>7.1</v>
      </c>
      <c r="I341">
        <v>2.7</v>
      </c>
      <c r="J341">
        <v>5.4</v>
      </c>
      <c r="K341">
        <v>50</v>
      </c>
      <c r="L341">
        <v>0.6</v>
      </c>
      <c r="M341">
        <v>2</v>
      </c>
      <c r="N341">
        <v>31.8</v>
      </c>
      <c r="O341">
        <v>1.1000000000000001</v>
      </c>
      <c r="P341">
        <v>1.6</v>
      </c>
      <c r="Q341">
        <v>71.400000000000006</v>
      </c>
      <c r="R341">
        <v>0.9</v>
      </c>
      <c r="S341">
        <v>2.4</v>
      </c>
      <c r="T341">
        <v>3.3</v>
      </c>
      <c r="U341">
        <v>0.8</v>
      </c>
      <c r="V341">
        <v>0.6</v>
      </c>
      <c r="W341">
        <v>0.7</v>
      </c>
      <c r="X341">
        <v>0.4</v>
      </c>
      <c r="Y341">
        <v>1.1000000000000001</v>
      </c>
      <c r="Z341">
        <v>14.8</v>
      </c>
      <c r="AA341">
        <v>0</v>
      </c>
      <c r="AB341">
        <v>0</v>
      </c>
      <c r="AC341">
        <v>4</v>
      </c>
    </row>
    <row r="342" spans="1:29" x14ac:dyDescent="0.3">
      <c r="A342" t="s">
        <v>599</v>
      </c>
      <c r="B342" t="s">
        <v>709</v>
      </c>
      <c r="C342">
        <v>23</v>
      </c>
      <c r="D342">
        <v>22</v>
      </c>
      <c r="E342">
        <v>16</v>
      </c>
      <c r="F342">
        <v>6</v>
      </c>
      <c r="G342">
        <v>4.7</v>
      </c>
      <c r="H342">
        <v>1.4</v>
      </c>
      <c r="I342">
        <v>0.4</v>
      </c>
      <c r="J342">
        <v>1.3</v>
      </c>
      <c r="K342">
        <v>31</v>
      </c>
      <c r="L342">
        <v>0.4</v>
      </c>
      <c r="M342">
        <v>1.1000000000000001</v>
      </c>
      <c r="N342">
        <v>32</v>
      </c>
      <c r="O342">
        <v>0.2</v>
      </c>
      <c r="P342">
        <v>0.2</v>
      </c>
      <c r="Q342">
        <v>80</v>
      </c>
      <c r="R342">
        <v>0.1</v>
      </c>
      <c r="S342">
        <v>0.5</v>
      </c>
      <c r="T342">
        <v>0.6</v>
      </c>
      <c r="U342">
        <v>0</v>
      </c>
      <c r="V342">
        <v>0.4</v>
      </c>
      <c r="W342">
        <v>0</v>
      </c>
      <c r="X342">
        <v>0</v>
      </c>
      <c r="Y342">
        <v>0.6</v>
      </c>
      <c r="Z342">
        <v>1.8</v>
      </c>
      <c r="AA342">
        <v>0</v>
      </c>
      <c r="AB342">
        <v>0</v>
      </c>
      <c r="AC342">
        <v>-0.5</v>
      </c>
    </row>
    <row r="343" spans="1:29" x14ac:dyDescent="0.3">
      <c r="A343" t="s">
        <v>312</v>
      </c>
      <c r="B343" t="s">
        <v>705</v>
      </c>
      <c r="C343">
        <v>26</v>
      </c>
      <c r="D343">
        <v>64</v>
      </c>
      <c r="E343">
        <v>49</v>
      </c>
      <c r="F343">
        <v>15</v>
      </c>
      <c r="G343">
        <v>28.6</v>
      </c>
      <c r="H343">
        <v>15.6</v>
      </c>
      <c r="I343">
        <v>5.9</v>
      </c>
      <c r="J343">
        <v>11.7</v>
      </c>
      <c r="K343">
        <v>50.5</v>
      </c>
      <c r="L343">
        <v>1.6</v>
      </c>
      <c r="M343">
        <v>3.8</v>
      </c>
      <c r="N343">
        <v>42.6</v>
      </c>
      <c r="O343">
        <v>2.2000000000000002</v>
      </c>
      <c r="P343">
        <v>2.4</v>
      </c>
      <c r="Q343">
        <v>92.8</v>
      </c>
      <c r="R343">
        <v>1</v>
      </c>
      <c r="S343">
        <v>3.5</v>
      </c>
      <c r="T343">
        <v>4.5</v>
      </c>
      <c r="U343">
        <v>3.2</v>
      </c>
      <c r="V343">
        <v>1.4</v>
      </c>
      <c r="W343">
        <v>0.7</v>
      </c>
      <c r="X343">
        <v>0.2</v>
      </c>
      <c r="Y343">
        <v>1.6</v>
      </c>
      <c r="Z343">
        <v>27.2</v>
      </c>
      <c r="AA343">
        <v>0</v>
      </c>
      <c r="AB343">
        <v>0</v>
      </c>
      <c r="AC343">
        <v>6.6</v>
      </c>
    </row>
    <row r="344" spans="1:29" x14ac:dyDescent="0.3">
      <c r="A344" t="s">
        <v>500</v>
      </c>
      <c r="B344" t="s">
        <v>709</v>
      </c>
      <c r="C344">
        <v>26</v>
      </c>
      <c r="D344">
        <v>10</v>
      </c>
      <c r="E344">
        <v>9</v>
      </c>
      <c r="F344">
        <v>1</v>
      </c>
      <c r="G344">
        <v>6.7</v>
      </c>
      <c r="H344">
        <v>3.5</v>
      </c>
      <c r="I344">
        <v>1.1000000000000001</v>
      </c>
      <c r="J344">
        <v>2.6</v>
      </c>
      <c r="K344">
        <v>42.3</v>
      </c>
      <c r="L344">
        <v>1</v>
      </c>
      <c r="M344">
        <v>2.1</v>
      </c>
      <c r="N344">
        <v>47.6</v>
      </c>
      <c r="O344">
        <v>0.3</v>
      </c>
      <c r="P344">
        <v>0.4</v>
      </c>
      <c r="Q344">
        <v>75</v>
      </c>
      <c r="R344">
        <v>0.1</v>
      </c>
      <c r="S344">
        <v>0.4</v>
      </c>
      <c r="T344">
        <v>0.5</v>
      </c>
      <c r="U344">
        <v>0.1</v>
      </c>
      <c r="V344">
        <v>0.1</v>
      </c>
      <c r="W344">
        <v>0.1</v>
      </c>
      <c r="X344">
        <v>0.1</v>
      </c>
      <c r="Y344">
        <v>0.5</v>
      </c>
      <c r="Z344">
        <v>4.8</v>
      </c>
      <c r="AA344">
        <v>0</v>
      </c>
      <c r="AB344">
        <v>0</v>
      </c>
      <c r="AC344">
        <v>-0.8</v>
      </c>
    </row>
    <row r="345" spans="1:29" x14ac:dyDescent="0.3">
      <c r="A345" t="s">
        <v>152</v>
      </c>
      <c r="B345" t="s">
        <v>706</v>
      </c>
      <c r="C345">
        <v>22</v>
      </c>
      <c r="D345">
        <v>81</v>
      </c>
      <c r="E345">
        <v>53</v>
      </c>
      <c r="F345">
        <v>28</v>
      </c>
      <c r="G345">
        <v>23.2</v>
      </c>
      <c r="H345">
        <v>11.3</v>
      </c>
      <c r="I345">
        <v>4.3</v>
      </c>
      <c r="J345">
        <v>9.1</v>
      </c>
      <c r="K345">
        <v>47.4</v>
      </c>
      <c r="L345">
        <v>2</v>
      </c>
      <c r="M345">
        <v>5</v>
      </c>
      <c r="N345">
        <v>40.200000000000003</v>
      </c>
      <c r="O345">
        <v>0.7</v>
      </c>
      <c r="P345">
        <v>0.8</v>
      </c>
      <c r="Q345">
        <v>84.8</v>
      </c>
      <c r="R345">
        <v>0.4</v>
      </c>
      <c r="S345">
        <v>2</v>
      </c>
      <c r="T345">
        <v>2.5</v>
      </c>
      <c r="U345">
        <v>1.2</v>
      </c>
      <c r="V345">
        <v>0.7</v>
      </c>
      <c r="W345">
        <v>0.7</v>
      </c>
      <c r="X345">
        <v>0.1</v>
      </c>
      <c r="Y345">
        <v>1.4</v>
      </c>
      <c r="Z345">
        <v>17.8</v>
      </c>
      <c r="AA345">
        <v>0</v>
      </c>
      <c r="AB345">
        <v>0</v>
      </c>
      <c r="AC345">
        <v>1.7</v>
      </c>
    </row>
    <row r="346" spans="1:29" x14ac:dyDescent="0.3">
      <c r="A346" t="s">
        <v>75</v>
      </c>
      <c r="B346" t="s">
        <v>703</v>
      </c>
      <c r="C346">
        <v>21</v>
      </c>
      <c r="D346">
        <v>73</v>
      </c>
      <c r="E346">
        <v>34</v>
      </c>
      <c r="F346">
        <v>39</v>
      </c>
      <c r="G346">
        <v>17.2</v>
      </c>
      <c r="H346">
        <v>8.9</v>
      </c>
      <c r="I346">
        <v>3.1</v>
      </c>
      <c r="J346">
        <v>8</v>
      </c>
      <c r="K346">
        <v>38.700000000000003</v>
      </c>
      <c r="L346">
        <v>1.5</v>
      </c>
      <c r="M346">
        <v>4.5</v>
      </c>
      <c r="N346">
        <v>33</v>
      </c>
      <c r="O346">
        <v>1.2</v>
      </c>
      <c r="P346">
        <v>1.4</v>
      </c>
      <c r="Q346">
        <v>88.2</v>
      </c>
      <c r="R346">
        <v>0.2</v>
      </c>
      <c r="S346">
        <v>1.7</v>
      </c>
      <c r="T346">
        <v>1.9</v>
      </c>
      <c r="U346">
        <v>1.6</v>
      </c>
      <c r="V346">
        <v>1.2</v>
      </c>
      <c r="W346">
        <v>0.5</v>
      </c>
      <c r="X346">
        <v>0.3</v>
      </c>
      <c r="Y346">
        <v>1.5</v>
      </c>
      <c r="Z346">
        <v>14.7</v>
      </c>
      <c r="AA346">
        <v>0</v>
      </c>
      <c r="AB346">
        <v>0</v>
      </c>
      <c r="AC346">
        <v>-0.6</v>
      </c>
    </row>
    <row r="347" spans="1:29" x14ac:dyDescent="0.3">
      <c r="A347" t="s">
        <v>598</v>
      </c>
      <c r="B347" t="s">
        <v>699</v>
      </c>
      <c r="C347">
        <v>30</v>
      </c>
      <c r="D347">
        <v>29</v>
      </c>
      <c r="E347">
        <v>15</v>
      </c>
      <c r="F347">
        <v>14</v>
      </c>
      <c r="G347">
        <v>13.3</v>
      </c>
      <c r="H347">
        <v>6.6</v>
      </c>
      <c r="I347">
        <v>2.6</v>
      </c>
      <c r="J347">
        <v>5.8</v>
      </c>
      <c r="K347">
        <v>45</v>
      </c>
      <c r="L347">
        <v>0.5</v>
      </c>
      <c r="M347">
        <v>1.9</v>
      </c>
      <c r="N347">
        <v>27.8</v>
      </c>
      <c r="O347">
        <v>0.8</v>
      </c>
      <c r="P347">
        <v>1.1000000000000001</v>
      </c>
      <c r="Q347">
        <v>69.7</v>
      </c>
      <c r="R347">
        <v>0.4</v>
      </c>
      <c r="S347">
        <v>1.1000000000000001</v>
      </c>
      <c r="T347">
        <v>1.6</v>
      </c>
      <c r="U347">
        <v>0.9</v>
      </c>
      <c r="V347">
        <v>0.7</v>
      </c>
      <c r="W347">
        <v>0.3</v>
      </c>
      <c r="X347">
        <v>0.1</v>
      </c>
      <c r="Y347">
        <v>1.1000000000000001</v>
      </c>
      <c r="Z347">
        <v>10.3</v>
      </c>
      <c r="AA347">
        <v>0</v>
      </c>
      <c r="AB347">
        <v>0</v>
      </c>
      <c r="AC347">
        <v>-0.8</v>
      </c>
    </row>
    <row r="348" spans="1:29" x14ac:dyDescent="0.3">
      <c r="A348" t="s">
        <v>507</v>
      </c>
      <c r="B348" t="s">
        <v>709</v>
      </c>
      <c r="C348">
        <v>34</v>
      </c>
      <c r="D348">
        <v>79</v>
      </c>
      <c r="E348">
        <v>39</v>
      </c>
      <c r="F348">
        <v>40</v>
      </c>
      <c r="G348">
        <v>30.8</v>
      </c>
      <c r="H348">
        <v>13.6</v>
      </c>
      <c r="I348">
        <v>4.9000000000000004</v>
      </c>
      <c r="J348">
        <v>11</v>
      </c>
      <c r="K348">
        <v>44.8</v>
      </c>
      <c r="L348">
        <v>1.3</v>
      </c>
      <c r="M348">
        <v>3.5</v>
      </c>
      <c r="N348">
        <v>36.299999999999997</v>
      </c>
      <c r="O348">
        <v>2.4</v>
      </c>
      <c r="P348">
        <v>3.2</v>
      </c>
      <c r="Q348">
        <v>75.900000000000006</v>
      </c>
      <c r="R348">
        <v>1</v>
      </c>
      <c r="S348">
        <v>6.9</v>
      </c>
      <c r="T348">
        <v>7.9</v>
      </c>
      <c r="U348">
        <v>4.4000000000000004</v>
      </c>
      <c r="V348">
        <v>2</v>
      </c>
      <c r="W348">
        <v>1.1000000000000001</v>
      </c>
      <c r="X348">
        <v>1.1000000000000001</v>
      </c>
      <c r="Y348">
        <v>2.7</v>
      </c>
      <c r="Z348">
        <v>34.200000000000003</v>
      </c>
      <c r="AA348">
        <v>19</v>
      </c>
      <c r="AB348">
        <v>1</v>
      </c>
      <c r="AC348">
        <v>2</v>
      </c>
    </row>
    <row r="349" spans="1:29" x14ac:dyDescent="0.3">
      <c r="A349" t="s">
        <v>559</v>
      </c>
      <c r="B349" t="s">
        <v>695</v>
      </c>
      <c r="C349">
        <v>35</v>
      </c>
      <c r="D349">
        <v>47</v>
      </c>
      <c r="E349">
        <v>25</v>
      </c>
      <c r="F349">
        <v>22</v>
      </c>
      <c r="G349">
        <v>16</v>
      </c>
      <c r="H349">
        <v>5</v>
      </c>
      <c r="I349">
        <v>2.1</v>
      </c>
      <c r="J349">
        <v>4</v>
      </c>
      <c r="K349">
        <v>53.2</v>
      </c>
      <c r="L349">
        <v>0</v>
      </c>
      <c r="M349">
        <v>0</v>
      </c>
      <c r="N349">
        <v>0</v>
      </c>
      <c r="O349">
        <v>0.7</v>
      </c>
      <c r="P349">
        <v>1</v>
      </c>
      <c r="Q349">
        <v>72.900000000000006</v>
      </c>
      <c r="R349">
        <v>1.4</v>
      </c>
      <c r="S349">
        <v>4.0999999999999996</v>
      </c>
      <c r="T349">
        <v>5.6</v>
      </c>
      <c r="U349">
        <v>1.4</v>
      </c>
      <c r="V349">
        <v>1.1000000000000001</v>
      </c>
      <c r="W349">
        <v>0.1</v>
      </c>
      <c r="X349">
        <v>0.5</v>
      </c>
      <c r="Y349">
        <v>2</v>
      </c>
      <c r="Z349">
        <v>14.5</v>
      </c>
      <c r="AA349">
        <v>1</v>
      </c>
      <c r="AB349">
        <v>0</v>
      </c>
      <c r="AC349">
        <v>-2.1</v>
      </c>
    </row>
    <row r="350" spans="1:29" x14ac:dyDescent="0.3">
      <c r="A350" t="s">
        <v>478</v>
      </c>
      <c r="B350" t="s">
        <v>707</v>
      </c>
      <c r="C350">
        <v>33</v>
      </c>
      <c r="D350">
        <v>79</v>
      </c>
      <c r="E350">
        <v>46</v>
      </c>
      <c r="F350">
        <v>33</v>
      </c>
      <c r="G350">
        <v>23</v>
      </c>
      <c r="H350">
        <v>10.5</v>
      </c>
      <c r="I350">
        <v>3.6</v>
      </c>
      <c r="J350">
        <v>8.6999999999999993</v>
      </c>
      <c r="K350">
        <v>41.3</v>
      </c>
      <c r="L350">
        <v>1.9</v>
      </c>
      <c r="M350">
        <v>5</v>
      </c>
      <c r="N350">
        <v>37.200000000000003</v>
      </c>
      <c r="O350">
        <v>1.4</v>
      </c>
      <c r="P350">
        <v>1.6</v>
      </c>
      <c r="Q350">
        <v>90.3</v>
      </c>
      <c r="R350">
        <v>0.2</v>
      </c>
      <c r="S350">
        <v>2.2999999999999998</v>
      </c>
      <c r="T350">
        <v>2.5</v>
      </c>
      <c r="U350">
        <v>1.7</v>
      </c>
      <c r="V350">
        <v>0.9</v>
      </c>
      <c r="W350">
        <v>0.4</v>
      </c>
      <c r="X350">
        <v>0.1</v>
      </c>
      <c r="Y350">
        <v>1.5</v>
      </c>
      <c r="Z350">
        <v>16.7</v>
      </c>
      <c r="AA350">
        <v>1</v>
      </c>
      <c r="AB350">
        <v>0</v>
      </c>
      <c r="AC350">
        <v>0.4</v>
      </c>
    </row>
    <row r="351" spans="1:29" x14ac:dyDescent="0.3">
      <c r="A351" t="s">
        <v>175</v>
      </c>
      <c r="B351" t="s">
        <v>690</v>
      </c>
      <c r="C351">
        <v>23</v>
      </c>
      <c r="D351">
        <v>11</v>
      </c>
      <c r="E351">
        <v>9</v>
      </c>
      <c r="F351">
        <v>2</v>
      </c>
      <c r="G351">
        <v>6.1</v>
      </c>
      <c r="H351">
        <v>4.2</v>
      </c>
      <c r="I351">
        <v>1.5</v>
      </c>
      <c r="J351">
        <v>3</v>
      </c>
      <c r="K351">
        <v>48.5</v>
      </c>
      <c r="L351">
        <v>0.9</v>
      </c>
      <c r="M351">
        <v>1.8</v>
      </c>
      <c r="N351">
        <v>50</v>
      </c>
      <c r="O351">
        <v>0.4</v>
      </c>
      <c r="P351">
        <v>0.5</v>
      </c>
      <c r="Q351">
        <v>80</v>
      </c>
      <c r="R351">
        <v>0.7</v>
      </c>
      <c r="S351">
        <v>0.5</v>
      </c>
      <c r="T351">
        <v>1.2</v>
      </c>
      <c r="U351">
        <v>0.1</v>
      </c>
      <c r="V351">
        <v>0.3</v>
      </c>
      <c r="W351">
        <v>0</v>
      </c>
      <c r="X351">
        <v>0.1</v>
      </c>
      <c r="Y351">
        <v>0.8</v>
      </c>
      <c r="Z351">
        <v>5.7</v>
      </c>
      <c r="AA351">
        <v>0</v>
      </c>
      <c r="AB351">
        <v>0</v>
      </c>
      <c r="AC351">
        <v>-0.9</v>
      </c>
    </row>
    <row r="352" spans="1:29" x14ac:dyDescent="0.3">
      <c r="A352" t="s">
        <v>570</v>
      </c>
      <c r="B352" t="s">
        <v>684</v>
      </c>
      <c r="C352">
        <v>29</v>
      </c>
      <c r="D352">
        <v>75</v>
      </c>
      <c r="E352">
        <v>44</v>
      </c>
      <c r="F352">
        <v>31</v>
      </c>
      <c r="G352">
        <v>27.9</v>
      </c>
      <c r="H352">
        <v>13.9</v>
      </c>
      <c r="I352">
        <v>5</v>
      </c>
      <c r="J352">
        <v>11.3</v>
      </c>
      <c r="K352">
        <v>44.7</v>
      </c>
      <c r="L352">
        <v>1.9</v>
      </c>
      <c r="M352">
        <v>5.2</v>
      </c>
      <c r="N352">
        <v>37.5</v>
      </c>
      <c r="O352">
        <v>1.9</v>
      </c>
      <c r="P352">
        <v>2.2999999999999998</v>
      </c>
      <c r="Q352">
        <v>84.4</v>
      </c>
      <c r="R352">
        <v>1</v>
      </c>
      <c r="S352">
        <v>5.0999999999999996</v>
      </c>
      <c r="T352">
        <v>6.1</v>
      </c>
      <c r="U352">
        <v>1.5</v>
      </c>
      <c r="V352">
        <v>1.2</v>
      </c>
      <c r="W352">
        <v>0.6</v>
      </c>
      <c r="X352">
        <v>0.3</v>
      </c>
      <c r="Y352">
        <v>2.4</v>
      </c>
      <c r="Z352">
        <v>24.9</v>
      </c>
      <c r="AA352">
        <v>5</v>
      </c>
      <c r="AB352">
        <v>0</v>
      </c>
      <c r="AC352">
        <v>1</v>
      </c>
    </row>
    <row r="353" spans="1:29" x14ac:dyDescent="0.3">
      <c r="A353" t="s">
        <v>44</v>
      </c>
      <c r="B353" t="s">
        <v>684</v>
      </c>
      <c r="C353">
        <v>25</v>
      </c>
      <c r="D353">
        <v>80</v>
      </c>
      <c r="E353">
        <v>48</v>
      </c>
      <c r="F353">
        <v>32</v>
      </c>
      <c r="G353">
        <v>27.5</v>
      </c>
      <c r="H353">
        <v>8.9</v>
      </c>
      <c r="I353">
        <v>3</v>
      </c>
      <c r="J353">
        <v>7.1</v>
      </c>
      <c r="K353">
        <v>42.2</v>
      </c>
      <c r="L353">
        <v>1.6</v>
      </c>
      <c r="M353">
        <v>4.3</v>
      </c>
      <c r="N353">
        <v>36.4</v>
      </c>
      <c r="O353">
        <v>1.3</v>
      </c>
      <c r="P353">
        <v>1.6</v>
      </c>
      <c r="Q353">
        <v>80.599999999999994</v>
      </c>
      <c r="R353">
        <v>0.7</v>
      </c>
      <c r="S353">
        <v>2.2000000000000002</v>
      </c>
      <c r="T353">
        <v>2.9</v>
      </c>
      <c r="U353">
        <v>4</v>
      </c>
      <c r="V353">
        <v>1.5</v>
      </c>
      <c r="W353">
        <v>1.8</v>
      </c>
      <c r="X353">
        <v>0.4</v>
      </c>
      <c r="Y353">
        <v>2.5</v>
      </c>
      <c r="Z353">
        <v>23.3</v>
      </c>
      <c r="AA353">
        <v>1</v>
      </c>
      <c r="AB353">
        <v>0</v>
      </c>
      <c r="AC353">
        <v>2.1</v>
      </c>
    </row>
    <row r="354" spans="1:29" x14ac:dyDescent="0.3">
      <c r="A354" t="s">
        <v>359</v>
      </c>
      <c r="B354" t="s">
        <v>691</v>
      </c>
      <c r="C354">
        <v>24</v>
      </c>
      <c r="D354">
        <v>58</v>
      </c>
      <c r="E354">
        <v>12</v>
      </c>
      <c r="F354">
        <v>46</v>
      </c>
      <c r="G354">
        <v>20.8</v>
      </c>
      <c r="H354">
        <v>8.8000000000000007</v>
      </c>
      <c r="I354">
        <v>3.3</v>
      </c>
      <c r="J354">
        <v>8</v>
      </c>
      <c r="K354">
        <v>41.2</v>
      </c>
      <c r="L354">
        <v>0.7</v>
      </c>
      <c r="M354">
        <v>2.6</v>
      </c>
      <c r="N354">
        <v>27.6</v>
      </c>
      <c r="O354">
        <v>1.5</v>
      </c>
      <c r="P354">
        <v>2</v>
      </c>
      <c r="Q354">
        <v>76.3</v>
      </c>
      <c r="R354">
        <v>0.5</v>
      </c>
      <c r="S354">
        <v>3.6</v>
      </c>
      <c r="T354">
        <v>4.0999999999999996</v>
      </c>
      <c r="U354">
        <v>1.5</v>
      </c>
      <c r="V354">
        <v>1.5</v>
      </c>
      <c r="W354">
        <v>1</v>
      </c>
      <c r="X354">
        <v>0.1</v>
      </c>
      <c r="Y354">
        <v>1.9</v>
      </c>
      <c r="Z354">
        <v>17.899999999999999</v>
      </c>
      <c r="AA354">
        <v>1</v>
      </c>
      <c r="AB354">
        <v>1</v>
      </c>
      <c r="AC354">
        <v>-4.5</v>
      </c>
    </row>
    <row r="355" spans="1:29" x14ac:dyDescent="0.3">
      <c r="A355" t="s">
        <v>396</v>
      </c>
      <c r="B355" t="s">
        <v>681</v>
      </c>
      <c r="C355">
        <v>20</v>
      </c>
      <c r="D355">
        <v>19</v>
      </c>
      <c r="E355">
        <v>12</v>
      </c>
      <c r="F355">
        <v>7</v>
      </c>
      <c r="G355">
        <v>22.5</v>
      </c>
      <c r="H355">
        <v>8.1999999999999993</v>
      </c>
      <c r="I355">
        <v>3.4</v>
      </c>
      <c r="J355">
        <v>8.1999999999999993</v>
      </c>
      <c r="K355">
        <v>41.9</v>
      </c>
      <c r="L355">
        <v>0.2</v>
      </c>
      <c r="M355">
        <v>0.7</v>
      </c>
      <c r="N355">
        <v>28.6</v>
      </c>
      <c r="O355">
        <v>1.1000000000000001</v>
      </c>
      <c r="P355">
        <v>1.9</v>
      </c>
      <c r="Q355">
        <v>56.8</v>
      </c>
      <c r="R355">
        <v>1.4</v>
      </c>
      <c r="S355">
        <v>2.2999999999999998</v>
      </c>
      <c r="T355">
        <v>3.7</v>
      </c>
      <c r="U355">
        <v>3.1</v>
      </c>
      <c r="V355">
        <v>1.3</v>
      </c>
      <c r="W355">
        <v>0.9</v>
      </c>
      <c r="X355">
        <v>0.3</v>
      </c>
      <c r="Y355">
        <v>2.7</v>
      </c>
      <c r="Z355">
        <v>19.399999999999999</v>
      </c>
      <c r="AA355">
        <v>0</v>
      </c>
      <c r="AB355">
        <v>0</v>
      </c>
      <c r="AC355">
        <v>-0.4</v>
      </c>
    </row>
    <row r="356" spans="1:29" x14ac:dyDescent="0.3">
      <c r="A356" t="s">
        <v>377</v>
      </c>
      <c r="B356" t="s">
        <v>683</v>
      </c>
      <c r="C356">
        <v>29</v>
      </c>
      <c r="D356">
        <v>58</v>
      </c>
      <c r="E356">
        <v>24</v>
      </c>
      <c r="F356">
        <v>34</v>
      </c>
      <c r="G356">
        <v>21.9</v>
      </c>
      <c r="H356">
        <v>9.4</v>
      </c>
      <c r="I356">
        <v>3.5</v>
      </c>
      <c r="J356">
        <v>8.3000000000000007</v>
      </c>
      <c r="K356">
        <v>42.1</v>
      </c>
      <c r="L356">
        <v>1.2</v>
      </c>
      <c r="M356">
        <v>3.5</v>
      </c>
      <c r="N356">
        <v>33.5</v>
      </c>
      <c r="O356">
        <v>1.2</v>
      </c>
      <c r="P356">
        <v>1.6</v>
      </c>
      <c r="Q356">
        <v>77.2</v>
      </c>
      <c r="R356">
        <v>1.1000000000000001</v>
      </c>
      <c r="S356">
        <v>3.5</v>
      </c>
      <c r="T356">
        <v>4.5999999999999996</v>
      </c>
      <c r="U356">
        <v>1.4</v>
      </c>
      <c r="V356">
        <v>0.9</v>
      </c>
      <c r="W356">
        <v>0.6</v>
      </c>
      <c r="X356">
        <v>0.4</v>
      </c>
      <c r="Y356">
        <v>3</v>
      </c>
      <c r="Z356">
        <v>19</v>
      </c>
      <c r="AA356">
        <v>2</v>
      </c>
      <c r="AB356">
        <v>0</v>
      </c>
      <c r="AC356">
        <v>-2.8</v>
      </c>
    </row>
    <row r="357" spans="1:29" x14ac:dyDescent="0.3">
      <c r="A357" t="s">
        <v>106</v>
      </c>
      <c r="B357" t="s">
        <v>696</v>
      </c>
      <c r="C357">
        <v>21</v>
      </c>
      <c r="D357">
        <v>43</v>
      </c>
      <c r="E357">
        <v>17</v>
      </c>
      <c r="F357">
        <v>26</v>
      </c>
      <c r="G357">
        <v>11.6</v>
      </c>
      <c r="H357">
        <v>4.2</v>
      </c>
      <c r="I357">
        <v>1.6</v>
      </c>
      <c r="J357">
        <v>4.2</v>
      </c>
      <c r="K357">
        <v>37.200000000000003</v>
      </c>
      <c r="L357">
        <v>0.4</v>
      </c>
      <c r="M357">
        <v>1.7</v>
      </c>
      <c r="N357">
        <v>22.2</v>
      </c>
      <c r="O357">
        <v>0.7</v>
      </c>
      <c r="P357">
        <v>1</v>
      </c>
      <c r="Q357">
        <v>71.099999999999994</v>
      </c>
      <c r="R357">
        <v>0.9</v>
      </c>
      <c r="S357">
        <v>2.4</v>
      </c>
      <c r="T357">
        <v>3.3</v>
      </c>
      <c r="U357">
        <v>0.5</v>
      </c>
      <c r="V357">
        <v>0.8</v>
      </c>
      <c r="W357">
        <v>0.4</v>
      </c>
      <c r="X357">
        <v>0.3</v>
      </c>
      <c r="Y357">
        <v>1.9</v>
      </c>
      <c r="Z357">
        <v>10.1</v>
      </c>
      <c r="AA357">
        <v>1</v>
      </c>
      <c r="AB357">
        <v>0</v>
      </c>
      <c r="AC357">
        <v>-4</v>
      </c>
    </row>
    <row r="358" spans="1:29" x14ac:dyDescent="0.3">
      <c r="A358" t="s">
        <v>454</v>
      </c>
      <c r="B358" t="s">
        <v>687</v>
      </c>
      <c r="C358">
        <v>20</v>
      </c>
      <c r="D358">
        <v>62</v>
      </c>
      <c r="E358">
        <v>30</v>
      </c>
      <c r="F358">
        <v>32</v>
      </c>
      <c r="G358">
        <v>25.3</v>
      </c>
      <c r="H358">
        <v>14.9</v>
      </c>
      <c r="I358">
        <v>5.7</v>
      </c>
      <c r="J358">
        <v>11.4</v>
      </c>
      <c r="K358">
        <v>50.4</v>
      </c>
      <c r="L358">
        <v>0.5</v>
      </c>
      <c r="M358">
        <v>1.5</v>
      </c>
      <c r="N358">
        <v>31.3</v>
      </c>
      <c r="O358">
        <v>2.9</v>
      </c>
      <c r="P358">
        <v>4.2</v>
      </c>
      <c r="Q358">
        <v>69.099999999999994</v>
      </c>
      <c r="R358">
        <v>2.6</v>
      </c>
      <c r="S358">
        <v>5</v>
      </c>
      <c r="T358">
        <v>7.6</v>
      </c>
      <c r="U358">
        <v>1</v>
      </c>
      <c r="V358">
        <v>1.6</v>
      </c>
      <c r="W358">
        <v>0.5</v>
      </c>
      <c r="X358">
        <v>1</v>
      </c>
      <c r="Y358">
        <v>1.9</v>
      </c>
      <c r="Z358">
        <v>28.4</v>
      </c>
      <c r="AA358">
        <v>19</v>
      </c>
      <c r="AB358">
        <v>0</v>
      </c>
      <c r="AC358">
        <v>-1.7</v>
      </c>
    </row>
    <row r="359" spans="1:29" x14ac:dyDescent="0.3">
      <c r="A359" t="s">
        <v>71</v>
      </c>
      <c r="B359" t="s">
        <v>703</v>
      </c>
      <c r="C359">
        <v>32</v>
      </c>
      <c r="D359">
        <v>75</v>
      </c>
      <c r="E359">
        <v>35</v>
      </c>
      <c r="F359">
        <v>40</v>
      </c>
      <c r="G359">
        <v>28.4</v>
      </c>
      <c r="H359">
        <v>10.1</v>
      </c>
      <c r="I359">
        <v>3.7</v>
      </c>
      <c r="J359">
        <v>8.6999999999999993</v>
      </c>
      <c r="K359">
        <v>42.2</v>
      </c>
      <c r="L359">
        <v>1.9</v>
      </c>
      <c r="M359">
        <v>5.0999999999999996</v>
      </c>
      <c r="N359">
        <v>36.6</v>
      </c>
      <c r="O359">
        <v>0.9</v>
      </c>
      <c r="P359">
        <v>1.1000000000000001</v>
      </c>
      <c r="Q359">
        <v>76.7</v>
      </c>
      <c r="R359">
        <v>1</v>
      </c>
      <c r="S359">
        <v>4.4000000000000004</v>
      </c>
      <c r="T359">
        <v>5.4</v>
      </c>
      <c r="U359">
        <v>1.2</v>
      </c>
      <c r="V359">
        <v>0.6</v>
      </c>
      <c r="W359">
        <v>0.9</v>
      </c>
      <c r="X359">
        <v>0.8</v>
      </c>
      <c r="Y359">
        <v>2.1</v>
      </c>
      <c r="Z359">
        <v>23.1</v>
      </c>
      <c r="AA359">
        <v>5</v>
      </c>
      <c r="AB359">
        <v>0</v>
      </c>
      <c r="AC359">
        <v>-0.1</v>
      </c>
    </row>
    <row r="360" spans="1:29" x14ac:dyDescent="0.3">
      <c r="A360" t="s">
        <v>151</v>
      </c>
      <c r="B360" t="s">
        <v>706</v>
      </c>
      <c r="C360">
        <v>29</v>
      </c>
      <c r="D360">
        <v>82</v>
      </c>
      <c r="E360">
        <v>54</v>
      </c>
      <c r="F360">
        <v>28</v>
      </c>
      <c r="G360">
        <v>21.1</v>
      </c>
      <c r="H360">
        <v>7.8</v>
      </c>
      <c r="I360">
        <v>3.2</v>
      </c>
      <c r="J360">
        <v>5.4</v>
      </c>
      <c r="K360">
        <v>59.3</v>
      </c>
      <c r="L360">
        <v>0</v>
      </c>
      <c r="M360">
        <v>0.1</v>
      </c>
      <c r="N360">
        <v>20</v>
      </c>
      <c r="O360">
        <v>1.4</v>
      </c>
      <c r="P360">
        <v>2.4</v>
      </c>
      <c r="Q360">
        <v>56.1</v>
      </c>
      <c r="R360">
        <v>2</v>
      </c>
      <c r="S360">
        <v>4.4000000000000004</v>
      </c>
      <c r="T360">
        <v>6.4</v>
      </c>
      <c r="U360">
        <v>3</v>
      </c>
      <c r="V360">
        <v>1.5</v>
      </c>
      <c r="W360">
        <v>0.8</v>
      </c>
      <c r="X360">
        <v>0.9</v>
      </c>
      <c r="Y360">
        <v>3.1</v>
      </c>
      <c r="Z360">
        <v>23.5</v>
      </c>
      <c r="AA360">
        <v>9</v>
      </c>
      <c r="AB360">
        <v>0</v>
      </c>
      <c r="AC360">
        <v>0.9</v>
      </c>
    </row>
    <row r="361" spans="1:29" x14ac:dyDescent="0.3">
      <c r="A361" t="s">
        <v>109</v>
      </c>
      <c r="B361" t="s">
        <v>696</v>
      </c>
      <c r="C361">
        <v>28</v>
      </c>
      <c r="D361">
        <v>48</v>
      </c>
      <c r="E361">
        <v>20</v>
      </c>
      <c r="F361">
        <v>28</v>
      </c>
      <c r="G361">
        <v>16.899999999999999</v>
      </c>
      <c r="H361">
        <v>5.9</v>
      </c>
      <c r="I361">
        <v>2</v>
      </c>
      <c r="J361">
        <v>5</v>
      </c>
      <c r="K361">
        <v>40.5</v>
      </c>
      <c r="L361">
        <v>0.9</v>
      </c>
      <c r="M361">
        <v>2.7</v>
      </c>
      <c r="N361">
        <v>33.799999999999997</v>
      </c>
      <c r="O361">
        <v>0.9</v>
      </c>
      <c r="P361">
        <v>1.1000000000000001</v>
      </c>
      <c r="Q361">
        <v>80.8</v>
      </c>
      <c r="R361">
        <v>0.1</v>
      </c>
      <c r="S361">
        <v>1.5</v>
      </c>
      <c r="T361">
        <v>1.6</v>
      </c>
      <c r="U361">
        <v>3.8</v>
      </c>
      <c r="V361">
        <v>1.4</v>
      </c>
      <c r="W361">
        <v>0.3</v>
      </c>
      <c r="X361">
        <v>0</v>
      </c>
      <c r="Y361">
        <v>1.6</v>
      </c>
      <c r="Z361">
        <v>13</v>
      </c>
      <c r="AA361">
        <v>0</v>
      </c>
      <c r="AB361">
        <v>0</v>
      </c>
      <c r="AC361">
        <v>-1.3</v>
      </c>
    </row>
    <row r="362" spans="1:29" x14ac:dyDescent="0.3">
      <c r="A362" t="s">
        <v>442</v>
      </c>
      <c r="B362" t="s">
        <v>685</v>
      </c>
      <c r="C362">
        <v>25</v>
      </c>
      <c r="D362">
        <v>60</v>
      </c>
      <c r="E362">
        <v>37</v>
      </c>
      <c r="F362">
        <v>23</v>
      </c>
      <c r="G362">
        <v>23.6</v>
      </c>
      <c r="H362">
        <v>7.7</v>
      </c>
      <c r="I362">
        <v>3.2</v>
      </c>
      <c r="J362">
        <v>6.5</v>
      </c>
      <c r="K362">
        <v>48.7</v>
      </c>
      <c r="L362">
        <v>0.6</v>
      </c>
      <c r="M362">
        <v>2</v>
      </c>
      <c r="N362">
        <v>27.5</v>
      </c>
      <c r="O362">
        <v>0.8</v>
      </c>
      <c r="P362">
        <v>1.2</v>
      </c>
      <c r="Q362">
        <v>67.099999999999994</v>
      </c>
      <c r="R362">
        <v>1.3</v>
      </c>
      <c r="S362">
        <v>3.2</v>
      </c>
      <c r="T362">
        <v>4.5</v>
      </c>
      <c r="U362">
        <v>1.2</v>
      </c>
      <c r="V362">
        <v>0.8</v>
      </c>
      <c r="W362">
        <v>1.1000000000000001</v>
      </c>
      <c r="X362">
        <v>0.9</v>
      </c>
      <c r="Y362">
        <v>2.7</v>
      </c>
      <c r="Z362">
        <v>20.100000000000001</v>
      </c>
      <c r="AA362">
        <v>2</v>
      </c>
      <c r="AB362">
        <v>0</v>
      </c>
      <c r="AC362">
        <v>4</v>
      </c>
    </row>
    <row r="363" spans="1:29" x14ac:dyDescent="0.3">
      <c r="A363" t="s">
        <v>130</v>
      </c>
      <c r="B363" t="s">
        <v>710</v>
      </c>
      <c r="C363">
        <v>27</v>
      </c>
      <c r="D363">
        <v>71</v>
      </c>
      <c r="E363">
        <v>30</v>
      </c>
      <c r="F363">
        <v>41</v>
      </c>
      <c r="G363">
        <v>21.2</v>
      </c>
      <c r="H363">
        <v>6.8</v>
      </c>
      <c r="I363">
        <v>2.5</v>
      </c>
      <c r="J363">
        <v>5.4</v>
      </c>
      <c r="K363">
        <v>45.3</v>
      </c>
      <c r="L363">
        <v>1.1000000000000001</v>
      </c>
      <c r="M363">
        <v>3.1</v>
      </c>
      <c r="N363">
        <v>35.299999999999997</v>
      </c>
      <c r="O363">
        <v>0.8</v>
      </c>
      <c r="P363">
        <v>1</v>
      </c>
      <c r="Q363">
        <v>78.400000000000006</v>
      </c>
      <c r="R363">
        <v>1.3</v>
      </c>
      <c r="S363">
        <v>3.4</v>
      </c>
      <c r="T363">
        <v>4.5999999999999996</v>
      </c>
      <c r="U363">
        <v>1</v>
      </c>
      <c r="V363">
        <v>0.8</v>
      </c>
      <c r="W363">
        <v>0.5</v>
      </c>
      <c r="X363">
        <v>1.1000000000000001</v>
      </c>
      <c r="Y363">
        <v>2</v>
      </c>
      <c r="Z363">
        <v>17.899999999999999</v>
      </c>
      <c r="AA363">
        <v>3</v>
      </c>
      <c r="AB363">
        <v>0</v>
      </c>
      <c r="AC363">
        <v>0.9</v>
      </c>
    </row>
    <row r="364" spans="1:29" x14ac:dyDescent="0.3">
      <c r="A364" t="s">
        <v>726</v>
      </c>
      <c r="B364" t="s">
        <v>681</v>
      </c>
      <c r="C364">
        <v>22</v>
      </c>
      <c r="D364">
        <v>10</v>
      </c>
      <c r="E364">
        <v>8</v>
      </c>
      <c r="F364">
        <v>2</v>
      </c>
      <c r="G364">
        <v>4.4000000000000004</v>
      </c>
      <c r="H364">
        <v>1.5</v>
      </c>
      <c r="I364">
        <v>0.7</v>
      </c>
      <c r="J364">
        <v>2.1</v>
      </c>
      <c r="K364">
        <v>33.299999999999997</v>
      </c>
      <c r="L364">
        <v>0</v>
      </c>
      <c r="M364">
        <v>0.6</v>
      </c>
      <c r="N364">
        <v>0</v>
      </c>
      <c r="O364">
        <v>0.1</v>
      </c>
      <c r="P364">
        <v>0.4</v>
      </c>
      <c r="Q364">
        <v>25</v>
      </c>
      <c r="R364">
        <v>0.3</v>
      </c>
      <c r="S364">
        <v>0.2</v>
      </c>
      <c r="T364">
        <v>0.5</v>
      </c>
      <c r="U364">
        <v>0.1</v>
      </c>
      <c r="V364">
        <v>0.1</v>
      </c>
      <c r="W364">
        <v>0.1</v>
      </c>
      <c r="X364">
        <v>0</v>
      </c>
      <c r="Y364">
        <v>0.6</v>
      </c>
      <c r="Z364">
        <v>2.5</v>
      </c>
      <c r="AA364">
        <v>0</v>
      </c>
      <c r="AB364">
        <v>0</v>
      </c>
      <c r="AC364">
        <v>-0.9</v>
      </c>
    </row>
    <row r="365" spans="1:29" x14ac:dyDescent="0.3">
      <c r="A365" t="s">
        <v>445</v>
      </c>
      <c r="B365" t="s">
        <v>685</v>
      </c>
      <c r="C365">
        <v>27</v>
      </c>
      <c r="D365">
        <v>61</v>
      </c>
      <c r="E365">
        <v>35</v>
      </c>
      <c r="F365">
        <v>26</v>
      </c>
      <c r="G365">
        <v>14.4</v>
      </c>
      <c r="H365">
        <v>5.9</v>
      </c>
      <c r="I365">
        <v>2.2000000000000002</v>
      </c>
      <c r="J365">
        <v>4</v>
      </c>
      <c r="K365">
        <v>54.5</v>
      </c>
      <c r="L365">
        <v>0.8</v>
      </c>
      <c r="M365">
        <v>1.8</v>
      </c>
      <c r="N365">
        <v>45</v>
      </c>
      <c r="O365">
        <v>0.7</v>
      </c>
      <c r="P365">
        <v>0.8</v>
      </c>
      <c r="Q365">
        <v>84.3</v>
      </c>
      <c r="R365">
        <v>0.8</v>
      </c>
      <c r="S365">
        <v>3</v>
      </c>
      <c r="T365">
        <v>3.8</v>
      </c>
      <c r="U365">
        <v>1.2</v>
      </c>
      <c r="V365">
        <v>0.7</v>
      </c>
      <c r="W365">
        <v>0.2</v>
      </c>
      <c r="X365">
        <v>0.1</v>
      </c>
      <c r="Y365">
        <v>1.7</v>
      </c>
      <c r="Z365">
        <v>12.7</v>
      </c>
      <c r="AA365">
        <v>2</v>
      </c>
      <c r="AB365">
        <v>0</v>
      </c>
      <c r="AC365">
        <v>-1.3</v>
      </c>
    </row>
    <row r="366" spans="1:29" x14ac:dyDescent="0.3">
      <c r="A366" t="s">
        <v>579</v>
      </c>
      <c r="B366" t="s">
        <v>688</v>
      </c>
      <c r="C366">
        <v>30</v>
      </c>
      <c r="D366">
        <v>26</v>
      </c>
      <c r="E366">
        <v>11</v>
      </c>
      <c r="F366">
        <v>15</v>
      </c>
      <c r="G366">
        <v>10.7</v>
      </c>
      <c r="H366">
        <v>7</v>
      </c>
      <c r="I366">
        <v>2.9</v>
      </c>
      <c r="J366">
        <v>5.9</v>
      </c>
      <c r="K366">
        <v>49</v>
      </c>
      <c r="L366">
        <v>0.1</v>
      </c>
      <c r="M366">
        <v>0.7</v>
      </c>
      <c r="N366">
        <v>17.600000000000001</v>
      </c>
      <c r="O366">
        <v>1.1000000000000001</v>
      </c>
      <c r="P366">
        <v>1.5</v>
      </c>
      <c r="Q366">
        <v>71.8</v>
      </c>
      <c r="R366">
        <v>0.5</v>
      </c>
      <c r="S366">
        <v>1.8</v>
      </c>
      <c r="T366">
        <v>2.2999999999999998</v>
      </c>
      <c r="U366">
        <v>1</v>
      </c>
      <c r="V366">
        <v>1</v>
      </c>
      <c r="W366">
        <v>0.3</v>
      </c>
      <c r="X366">
        <v>0.4</v>
      </c>
      <c r="Y366">
        <v>1.6</v>
      </c>
      <c r="Z366">
        <v>12.3</v>
      </c>
      <c r="AA366">
        <v>0</v>
      </c>
      <c r="AB366">
        <v>0</v>
      </c>
      <c r="AC366">
        <v>-1.5</v>
      </c>
    </row>
    <row r="367" spans="1:29" x14ac:dyDescent="0.3">
      <c r="A367" t="s">
        <v>391</v>
      </c>
      <c r="B367" t="s">
        <v>681</v>
      </c>
      <c r="C367">
        <v>27</v>
      </c>
      <c r="D367">
        <v>28</v>
      </c>
      <c r="E367">
        <v>17</v>
      </c>
      <c r="F367">
        <v>11</v>
      </c>
      <c r="G367">
        <v>13.3</v>
      </c>
      <c r="H367">
        <v>4.8</v>
      </c>
      <c r="I367">
        <v>1.6</v>
      </c>
      <c r="J367">
        <v>4.4000000000000004</v>
      </c>
      <c r="K367">
        <v>37.4</v>
      </c>
      <c r="L367">
        <v>0.4</v>
      </c>
      <c r="M367">
        <v>1.4</v>
      </c>
      <c r="N367">
        <v>26.3</v>
      </c>
      <c r="O367">
        <v>1.1000000000000001</v>
      </c>
      <c r="P367">
        <v>1.9</v>
      </c>
      <c r="Q367">
        <v>60.4</v>
      </c>
      <c r="R367">
        <v>0.7</v>
      </c>
      <c r="S367">
        <v>1.8</v>
      </c>
      <c r="T367">
        <v>2.5</v>
      </c>
      <c r="U367">
        <v>2.5</v>
      </c>
      <c r="V367">
        <v>0.7</v>
      </c>
      <c r="W367">
        <v>0.7</v>
      </c>
      <c r="X367">
        <v>0.5</v>
      </c>
      <c r="Y367">
        <v>1.7</v>
      </c>
      <c r="Z367">
        <v>14.6</v>
      </c>
      <c r="AA367">
        <v>0</v>
      </c>
      <c r="AB367">
        <v>0</v>
      </c>
      <c r="AC367">
        <v>0.1</v>
      </c>
    </row>
    <row r="368" spans="1:29" x14ac:dyDescent="0.3">
      <c r="A368" t="s">
        <v>69</v>
      </c>
      <c r="B368" t="s">
        <v>703</v>
      </c>
      <c r="C368">
        <v>25</v>
      </c>
      <c r="D368">
        <v>64</v>
      </c>
      <c r="E368">
        <v>29</v>
      </c>
      <c r="F368">
        <v>35</v>
      </c>
      <c r="G368">
        <v>18.399999999999999</v>
      </c>
      <c r="H368">
        <v>6.7</v>
      </c>
      <c r="I368">
        <v>2.5</v>
      </c>
      <c r="J368">
        <v>5.2</v>
      </c>
      <c r="K368">
        <v>47.6</v>
      </c>
      <c r="L368">
        <v>0.3</v>
      </c>
      <c r="M368">
        <v>0.7</v>
      </c>
      <c r="N368">
        <v>34</v>
      </c>
      <c r="O368">
        <v>1.5</v>
      </c>
      <c r="P368">
        <v>1.9</v>
      </c>
      <c r="Q368">
        <v>77.2</v>
      </c>
      <c r="R368">
        <v>1.4</v>
      </c>
      <c r="S368">
        <v>2.5</v>
      </c>
      <c r="T368">
        <v>3.8</v>
      </c>
      <c r="U368">
        <v>1</v>
      </c>
      <c r="V368">
        <v>0.7</v>
      </c>
      <c r="W368">
        <v>0.5</v>
      </c>
      <c r="X368">
        <v>0.6</v>
      </c>
      <c r="Y368">
        <v>2.4</v>
      </c>
      <c r="Z368">
        <v>15.4</v>
      </c>
      <c r="AA368">
        <v>1</v>
      </c>
      <c r="AB368">
        <v>0</v>
      </c>
      <c r="AC368">
        <v>-0.8</v>
      </c>
    </row>
    <row r="369" spans="1:29" x14ac:dyDescent="0.3">
      <c r="A369" t="s">
        <v>428</v>
      </c>
      <c r="B369" t="s">
        <v>714</v>
      </c>
      <c r="C369">
        <v>22</v>
      </c>
      <c r="D369">
        <v>82</v>
      </c>
      <c r="E369">
        <v>19</v>
      </c>
      <c r="F369">
        <v>63</v>
      </c>
      <c r="G369">
        <v>29.5</v>
      </c>
      <c r="H369">
        <v>8.3000000000000007</v>
      </c>
      <c r="I369">
        <v>3</v>
      </c>
      <c r="J369">
        <v>6.9</v>
      </c>
      <c r="K369">
        <v>43</v>
      </c>
      <c r="L369">
        <v>1.3</v>
      </c>
      <c r="M369">
        <v>3.8</v>
      </c>
      <c r="N369">
        <v>33.5</v>
      </c>
      <c r="O369">
        <v>1.2</v>
      </c>
      <c r="P369">
        <v>1.4</v>
      </c>
      <c r="Q369">
        <v>80.5</v>
      </c>
      <c r="R369">
        <v>0.7</v>
      </c>
      <c r="S369">
        <v>2.5</v>
      </c>
      <c r="T369">
        <v>3.2</v>
      </c>
      <c r="U369">
        <v>2.1</v>
      </c>
      <c r="V369">
        <v>0.9</v>
      </c>
      <c r="W369">
        <v>1.6</v>
      </c>
      <c r="X369">
        <v>0.5</v>
      </c>
      <c r="Y369">
        <v>2.5</v>
      </c>
      <c r="Z369">
        <v>20.6</v>
      </c>
      <c r="AA369">
        <v>0</v>
      </c>
      <c r="AB369">
        <v>0</v>
      </c>
      <c r="AC369">
        <v>-4.7</v>
      </c>
    </row>
    <row r="370" spans="1:29" x14ac:dyDescent="0.3">
      <c r="A370" t="s">
        <v>265</v>
      </c>
      <c r="B370" t="s">
        <v>699</v>
      </c>
      <c r="C370">
        <v>31</v>
      </c>
      <c r="D370">
        <v>70</v>
      </c>
      <c r="E370">
        <v>30</v>
      </c>
      <c r="F370">
        <v>40</v>
      </c>
      <c r="G370">
        <v>33.5</v>
      </c>
      <c r="H370">
        <v>21.1</v>
      </c>
      <c r="I370">
        <v>7</v>
      </c>
      <c r="J370">
        <v>16</v>
      </c>
      <c r="K370">
        <v>43.8</v>
      </c>
      <c r="L370">
        <v>2.2000000000000002</v>
      </c>
      <c r="M370">
        <v>6.1</v>
      </c>
      <c r="N370">
        <v>36.4</v>
      </c>
      <c r="O370">
        <v>4.9000000000000004</v>
      </c>
      <c r="P370">
        <v>5.8</v>
      </c>
      <c r="Q370">
        <v>84.5</v>
      </c>
      <c r="R370">
        <v>0.6</v>
      </c>
      <c r="S370">
        <v>2.8</v>
      </c>
      <c r="T370">
        <v>3.4</v>
      </c>
      <c r="U370">
        <v>6.4</v>
      </c>
      <c r="V370">
        <v>1.9</v>
      </c>
      <c r="W370">
        <v>1.3</v>
      </c>
      <c r="X370">
        <v>0.3</v>
      </c>
      <c r="Y370">
        <v>1.8</v>
      </c>
      <c r="Z370">
        <v>37.9</v>
      </c>
      <c r="AA370">
        <v>10</v>
      </c>
      <c r="AB370">
        <v>0</v>
      </c>
      <c r="AC370">
        <v>0.3</v>
      </c>
    </row>
    <row r="371" spans="1:29" x14ac:dyDescent="0.3">
      <c r="A371" t="s">
        <v>256</v>
      </c>
      <c r="B371" t="s">
        <v>688</v>
      </c>
      <c r="C371">
        <v>27</v>
      </c>
      <c r="D371">
        <v>64</v>
      </c>
      <c r="E371">
        <v>35</v>
      </c>
      <c r="F371">
        <v>29</v>
      </c>
      <c r="G371">
        <v>20.399999999999999</v>
      </c>
      <c r="H371">
        <v>7</v>
      </c>
      <c r="I371">
        <v>2.2999999999999998</v>
      </c>
      <c r="J371">
        <v>5.6</v>
      </c>
      <c r="K371">
        <v>40.200000000000003</v>
      </c>
      <c r="L371">
        <v>1.4</v>
      </c>
      <c r="M371">
        <v>4</v>
      </c>
      <c r="N371">
        <v>34.799999999999997</v>
      </c>
      <c r="O371">
        <v>1.1000000000000001</v>
      </c>
      <c r="P371">
        <v>1.3</v>
      </c>
      <c r="Q371">
        <v>82.4</v>
      </c>
      <c r="R371">
        <v>0.9</v>
      </c>
      <c r="S371">
        <v>2.9</v>
      </c>
      <c r="T371">
        <v>3.8</v>
      </c>
      <c r="U371">
        <v>1.2</v>
      </c>
      <c r="V371">
        <v>0.8</v>
      </c>
      <c r="W371">
        <v>0.3</v>
      </c>
      <c r="X371">
        <v>0.6</v>
      </c>
      <c r="Y371">
        <v>2</v>
      </c>
      <c r="Z371">
        <v>15.4</v>
      </c>
      <c r="AA371">
        <v>1</v>
      </c>
      <c r="AB371">
        <v>0</v>
      </c>
      <c r="AC371">
        <v>0.5</v>
      </c>
    </row>
    <row r="372" spans="1:29" x14ac:dyDescent="0.3">
      <c r="A372" t="s">
        <v>411</v>
      </c>
      <c r="B372" t="s">
        <v>692</v>
      </c>
      <c r="C372">
        <v>30</v>
      </c>
      <c r="D372">
        <v>79</v>
      </c>
      <c r="E372">
        <v>44</v>
      </c>
      <c r="F372">
        <v>35</v>
      </c>
      <c r="G372">
        <v>17.7</v>
      </c>
      <c r="H372">
        <v>5.8</v>
      </c>
      <c r="I372">
        <v>2.1</v>
      </c>
      <c r="J372">
        <v>5.3</v>
      </c>
      <c r="K372">
        <v>40</v>
      </c>
      <c r="L372">
        <v>1.3</v>
      </c>
      <c r="M372">
        <v>3.2</v>
      </c>
      <c r="N372">
        <v>40.1</v>
      </c>
      <c r="O372">
        <v>0.3</v>
      </c>
      <c r="P372">
        <v>0.4</v>
      </c>
      <c r="Q372">
        <v>66.7</v>
      </c>
      <c r="R372">
        <v>0.5</v>
      </c>
      <c r="S372">
        <v>2.9</v>
      </c>
      <c r="T372">
        <v>3.5</v>
      </c>
      <c r="U372">
        <v>0.8</v>
      </c>
      <c r="V372">
        <v>0.6</v>
      </c>
      <c r="W372">
        <v>0.3</v>
      </c>
      <c r="X372">
        <v>0.2</v>
      </c>
      <c r="Y372">
        <v>2</v>
      </c>
      <c r="Z372">
        <v>12.2</v>
      </c>
      <c r="AA372">
        <v>0</v>
      </c>
      <c r="AB372">
        <v>0</v>
      </c>
      <c r="AC372">
        <v>0.5</v>
      </c>
    </row>
    <row r="373" spans="1:29" x14ac:dyDescent="0.3">
      <c r="A373" t="s">
        <v>74</v>
      </c>
      <c r="B373" t="s">
        <v>703</v>
      </c>
      <c r="C373">
        <v>21</v>
      </c>
      <c r="D373">
        <v>80</v>
      </c>
      <c r="E373">
        <v>38</v>
      </c>
      <c r="F373">
        <v>42</v>
      </c>
      <c r="G373">
        <v>21.2</v>
      </c>
      <c r="H373">
        <v>7.5</v>
      </c>
      <c r="I373">
        <v>3</v>
      </c>
      <c r="J373">
        <v>6.4</v>
      </c>
      <c r="K373">
        <v>46.4</v>
      </c>
      <c r="L373">
        <v>0.8</v>
      </c>
      <c r="M373">
        <v>2.5</v>
      </c>
      <c r="N373">
        <v>32.5</v>
      </c>
      <c r="O373">
        <v>0.7</v>
      </c>
      <c r="P373">
        <v>1</v>
      </c>
      <c r="Q373">
        <v>75.3</v>
      </c>
      <c r="R373">
        <v>0.8</v>
      </c>
      <c r="S373">
        <v>3.2</v>
      </c>
      <c r="T373">
        <v>4</v>
      </c>
      <c r="U373">
        <v>1.2</v>
      </c>
      <c r="V373">
        <v>0.6</v>
      </c>
      <c r="W373">
        <v>0.7</v>
      </c>
      <c r="X373">
        <v>0.6</v>
      </c>
      <c r="Y373">
        <v>1.4</v>
      </c>
      <c r="Z373">
        <v>17.399999999999999</v>
      </c>
      <c r="AA373">
        <v>1</v>
      </c>
      <c r="AB373">
        <v>0</v>
      </c>
      <c r="AC373">
        <v>-1.6</v>
      </c>
    </row>
    <row r="374" spans="1:29" x14ac:dyDescent="0.3">
      <c r="A374" t="s">
        <v>14</v>
      </c>
      <c r="B374" t="s">
        <v>689</v>
      </c>
      <c r="C374">
        <v>30</v>
      </c>
      <c r="D374">
        <v>18</v>
      </c>
      <c r="E374">
        <v>1</v>
      </c>
      <c r="F374">
        <v>17</v>
      </c>
      <c r="G374">
        <v>9.6</v>
      </c>
      <c r="H374">
        <v>4.4000000000000004</v>
      </c>
      <c r="I374">
        <v>1.8</v>
      </c>
      <c r="J374">
        <v>2.7</v>
      </c>
      <c r="K374">
        <v>66.7</v>
      </c>
      <c r="L374">
        <v>0</v>
      </c>
      <c r="M374">
        <v>0</v>
      </c>
      <c r="N374">
        <v>0</v>
      </c>
      <c r="O374">
        <v>0.9</v>
      </c>
      <c r="P374">
        <v>1.7</v>
      </c>
      <c r="Q374">
        <v>53.3</v>
      </c>
      <c r="R374">
        <v>0.9</v>
      </c>
      <c r="S374">
        <v>1.3</v>
      </c>
      <c r="T374">
        <v>2.2000000000000002</v>
      </c>
      <c r="U374">
        <v>0.9</v>
      </c>
      <c r="V374">
        <v>0.6</v>
      </c>
      <c r="W374">
        <v>0.3</v>
      </c>
      <c r="X374">
        <v>0.2</v>
      </c>
      <c r="Y374">
        <v>0.8</v>
      </c>
      <c r="Z374">
        <v>9.6</v>
      </c>
      <c r="AA374">
        <v>0</v>
      </c>
      <c r="AB374">
        <v>0</v>
      </c>
      <c r="AC374">
        <v>-2.4</v>
      </c>
    </row>
    <row r="375" spans="1:29" x14ac:dyDescent="0.3">
      <c r="A375" t="s">
        <v>564</v>
      </c>
      <c r="B375" t="s">
        <v>695</v>
      </c>
      <c r="C375">
        <v>32</v>
      </c>
      <c r="D375">
        <v>15</v>
      </c>
      <c r="E375">
        <v>8</v>
      </c>
      <c r="F375">
        <v>7</v>
      </c>
      <c r="G375">
        <v>10</v>
      </c>
      <c r="H375">
        <v>3.2</v>
      </c>
      <c r="I375">
        <v>1.1000000000000001</v>
      </c>
      <c r="J375">
        <v>2.7</v>
      </c>
      <c r="K375">
        <v>42.5</v>
      </c>
      <c r="L375">
        <v>0.7</v>
      </c>
      <c r="M375">
        <v>1.8</v>
      </c>
      <c r="N375">
        <v>37</v>
      </c>
      <c r="O375">
        <v>0.3</v>
      </c>
      <c r="P375">
        <v>0.5</v>
      </c>
      <c r="Q375">
        <v>57.1</v>
      </c>
      <c r="R375">
        <v>0.2</v>
      </c>
      <c r="S375">
        <v>0.9</v>
      </c>
      <c r="T375">
        <v>1.1000000000000001</v>
      </c>
      <c r="U375">
        <v>2.1</v>
      </c>
      <c r="V375">
        <v>1.4</v>
      </c>
      <c r="W375">
        <v>0.2</v>
      </c>
      <c r="X375">
        <v>0.1</v>
      </c>
      <c r="Y375">
        <v>1.8</v>
      </c>
      <c r="Z375">
        <v>7.1</v>
      </c>
      <c r="AA375">
        <v>0</v>
      </c>
      <c r="AB375">
        <v>0</v>
      </c>
      <c r="AC375">
        <v>1.7</v>
      </c>
    </row>
    <row r="376" spans="1:29" x14ac:dyDescent="0.3">
      <c r="A376" t="s">
        <v>314</v>
      </c>
      <c r="B376" t="s">
        <v>658</v>
      </c>
      <c r="C376">
        <v>26</v>
      </c>
      <c r="D376">
        <v>5</v>
      </c>
      <c r="E376">
        <v>1</v>
      </c>
      <c r="F376">
        <v>4</v>
      </c>
      <c r="G376">
        <v>9.4</v>
      </c>
      <c r="H376">
        <v>4.2</v>
      </c>
      <c r="I376">
        <v>1.6</v>
      </c>
      <c r="J376">
        <v>3.2</v>
      </c>
      <c r="K376">
        <v>50</v>
      </c>
      <c r="L376">
        <v>0</v>
      </c>
      <c r="M376">
        <v>0.4</v>
      </c>
      <c r="N376">
        <v>0</v>
      </c>
      <c r="O376">
        <v>1</v>
      </c>
      <c r="P376">
        <v>1.4</v>
      </c>
      <c r="Q376">
        <v>71.400000000000006</v>
      </c>
      <c r="R376">
        <v>1.2</v>
      </c>
      <c r="S376">
        <v>1.2</v>
      </c>
      <c r="T376">
        <v>2.4</v>
      </c>
      <c r="U376">
        <v>1.2</v>
      </c>
      <c r="V376">
        <v>0.2</v>
      </c>
      <c r="W376">
        <v>0.4</v>
      </c>
      <c r="X376">
        <v>0</v>
      </c>
      <c r="Y376">
        <v>0.6</v>
      </c>
      <c r="Z376">
        <v>9.9</v>
      </c>
      <c r="AA376">
        <v>0</v>
      </c>
      <c r="AB376">
        <v>0</v>
      </c>
      <c r="AC376">
        <v>1.4</v>
      </c>
    </row>
    <row r="377" spans="1:29" x14ac:dyDescent="0.3">
      <c r="A377" t="s">
        <v>362</v>
      </c>
      <c r="B377" t="s">
        <v>691</v>
      </c>
      <c r="C377">
        <v>21</v>
      </c>
      <c r="D377">
        <v>66</v>
      </c>
      <c r="E377">
        <v>16</v>
      </c>
      <c r="F377">
        <v>50</v>
      </c>
      <c r="G377">
        <v>20.6</v>
      </c>
      <c r="H377">
        <v>7.3</v>
      </c>
      <c r="I377">
        <v>3.1</v>
      </c>
      <c r="J377">
        <v>4.4000000000000004</v>
      </c>
      <c r="K377">
        <v>69.400000000000006</v>
      </c>
      <c r="L377">
        <v>0</v>
      </c>
      <c r="M377">
        <v>0</v>
      </c>
      <c r="N377">
        <v>0</v>
      </c>
      <c r="O377">
        <v>1.2</v>
      </c>
      <c r="P377">
        <v>2</v>
      </c>
      <c r="Q377">
        <v>60</v>
      </c>
      <c r="R377">
        <v>2.7</v>
      </c>
      <c r="S377">
        <v>3.7</v>
      </c>
      <c r="T377">
        <v>6.4</v>
      </c>
      <c r="U377">
        <v>0.6</v>
      </c>
      <c r="V377">
        <v>0.5</v>
      </c>
      <c r="W377">
        <v>0.8</v>
      </c>
      <c r="X377">
        <v>2.4</v>
      </c>
      <c r="Y377">
        <v>3.3</v>
      </c>
      <c r="Z377">
        <v>25</v>
      </c>
      <c r="AA377">
        <v>11</v>
      </c>
      <c r="AB377">
        <v>0</v>
      </c>
      <c r="AC377">
        <v>-3.1</v>
      </c>
    </row>
    <row r="378" spans="1:29" x14ac:dyDescent="0.3">
      <c r="A378" t="s">
        <v>727</v>
      </c>
      <c r="B378" t="s">
        <v>681</v>
      </c>
      <c r="C378">
        <v>20</v>
      </c>
      <c r="D378">
        <v>47</v>
      </c>
      <c r="E378">
        <v>19</v>
      </c>
      <c r="F378">
        <v>28</v>
      </c>
      <c r="G378">
        <v>16.3</v>
      </c>
      <c r="H378">
        <v>6.2</v>
      </c>
      <c r="I378">
        <v>2.5</v>
      </c>
      <c r="J378">
        <v>5.2</v>
      </c>
      <c r="K378">
        <v>48.1</v>
      </c>
      <c r="L378">
        <v>0.4</v>
      </c>
      <c r="M378">
        <v>1.5</v>
      </c>
      <c r="N378">
        <v>30</v>
      </c>
      <c r="O378">
        <v>0.8</v>
      </c>
      <c r="P378">
        <v>1.3</v>
      </c>
      <c r="Q378">
        <v>58.7</v>
      </c>
      <c r="R378">
        <v>1.4</v>
      </c>
      <c r="S378">
        <v>3.6</v>
      </c>
      <c r="T378">
        <v>5</v>
      </c>
      <c r="U378">
        <v>0.8</v>
      </c>
      <c r="V378">
        <v>0.9</v>
      </c>
      <c r="W378">
        <v>0.3</v>
      </c>
      <c r="X378">
        <v>1.4</v>
      </c>
      <c r="Y378">
        <v>2.2000000000000002</v>
      </c>
      <c r="Z378">
        <v>17.399999999999999</v>
      </c>
      <c r="AA378">
        <v>1</v>
      </c>
      <c r="AB378">
        <v>0</v>
      </c>
      <c r="AC378">
        <v>-5.0999999999999996</v>
      </c>
    </row>
    <row r="379" spans="1:29" x14ac:dyDescent="0.3">
      <c r="A379" t="s">
        <v>150</v>
      </c>
      <c r="B379" t="s">
        <v>706</v>
      </c>
      <c r="C379">
        <v>23</v>
      </c>
      <c r="D379">
        <v>82</v>
      </c>
      <c r="E379">
        <v>54</v>
      </c>
      <c r="F379">
        <v>28</v>
      </c>
      <c r="G379">
        <v>24</v>
      </c>
      <c r="H379">
        <v>10.4</v>
      </c>
      <c r="I379">
        <v>4.2</v>
      </c>
      <c r="J379">
        <v>8.6</v>
      </c>
      <c r="K379">
        <v>49.3</v>
      </c>
      <c r="L379">
        <v>1.1000000000000001</v>
      </c>
      <c r="M379">
        <v>2.8</v>
      </c>
      <c r="N379">
        <v>41.4</v>
      </c>
      <c r="O379">
        <v>0.8</v>
      </c>
      <c r="P379">
        <v>1</v>
      </c>
      <c r="Q379">
        <v>80.2</v>
      </c>
      <c r="R379">
        <v>0.4</v>
      </c>
      <c r="S379">
        <v>1.9</v>
      </c>
      <c r="T379">
        <v>2.4</v>
      </c>
      <c r="U379">
        <v>3.6</v>
      </c>
      <c r="V379">
        <v>0.6</v>
      </c>
      <c r="W379">
        <v>0.9</v>
      </c>
      <c r="X379">
        <v>0</v>
      </c>
      <c r="Y379">
        <v>1.2</v>
      </c>
      <c r="Z379">
        <v>20.8</v>
      </c>
      <c r="AA379">
        <v>1</v>
      </c>
      <c r="AB379">
        <v>0</v>
      </c>
      <c r="AC379">
        <v>2.2000000000000002</v>
      </c>
    </row>
    <row r="380" spans="1:29" x14ac:dyDescent="0.3">
      <c r="A380" t="s">
        <v>235</v>
      </c>
      <c r="B380" t="s">
        <v>695</v>
      </c>
      <c r="C380">
        <v>25</v>
      </c>
      <c r="D380">
        <v>82</v>
      </c>
      <c r="E380">
        <v>48</v>
      </c>
      <c r="F380">
        <v>34</v>
      </c>
      <c r="G380">
        <v>26.3</v>
      </c>
      <c r="H380">
        <v>16.600000000000001</v>
      </c>
      <c r="I380">
        <v>6.7</v>
      </c>
      <c r="J380">
        <v>10.8</v>
      </c>
      <c r="K380">
        <v>61.5</v>
      </c>
      <c r="L380">
        <v>0</v>
      </c>
      <c r="M380">
        <v>0.2</v>
      </c>
      <c r="N380">
        <v>17.600000000000001</v>
      </c>
      <c r="O380">
        <v>3.2</v>
      </c>
      <c r="P380">
        <v>5</v>
      </c>
      <c r="Q380">
        <v>64.3</v>
      </c>
      <c r="R380">
        <v>2.2000000000000002</v>
      </c>
      <c r="S380">
        <v>4.3</v>
      </c>
      <c r="T380">
        <v>6.5</v>
      </c>
      <c r="U380">
        <v>2</v>
      </c>
      <c r="V380">
        <v>1.6</v>
      </c>
      <c r="W380">
        <v>0.9</v>
      </c>
      <c r="X380">
        <v>1.3</v>
      </c>
      <c r="Y380">
        <v>3.1</v>
      </c>
      <c r="Z380">
        <v>32.4</v>
      </c>
      <c r="AA380">
        <v>17</v>
      </c>
      <c r="AB380">
        <v>0</v>
      </c>
      <c r="AC380">
        <v>0.7</v>
      </c>
    </row>
    <row r="381" spans="1:29" x14ac:dyDescent="0.3">
      <c r="A381" t="s">
        <v>255</v>
      </c>
      <c r="B381" t="s">
        <v>688</v>
      </c>
      <c r="C381">
        <v>21</v>
      </c>
      <c r="D381">
        <v>43</v>
      </c>
      <c r="E381">
        <v>15</v>
      </c>
      <c r="F381">
        <v>28</v>
      </c>
      <c r="G381">
        <v>10.4</v>
      </c>
      <c r="H381">
        <v>4.8</v>
      </c>
      <c r="I381">
        <v>1.7</v>
      </c>
      <c r="J381">
        <v>4</v>
      </c>
      <c r="K381">
        <v>41.5</v>
      </c>
      <c r="L381">
        <v>0.5</v>
      </c>
      <c r="M381">
        <v>1.8</v>
      </c>
      <c r="N381">
        <v>28.6</v>
      </c>
      <c r="O381">
        <v>1</v>
      </c>
      <c r="P381">
        <v>1.2</v>
      </c>
      <c r="Q381">
        <v>81.099999999999994</v>
      </c>
      <c r="R381">
        <v>0.4</v>
      </c>
      <c r="S381">
        <v>1.6</v>
      </c>
      <c r="T381">
        <v>2</v>
      </c>
      <c r="U381">
        <v>0.6</v>
      </c>
      <c r="V381">
        <v>0.9</v>
      </c>
      <c r="W381">
        <v>0.3</v>
      </c>
      <c r="X381">
        <v>0.3</v>
      </c>
      <c r="Y381">
        <v>1.3</v>
      </c>
      <c r="Z381">
        <v>8.8000000000000007</v>
      </c>
      <c r="AA381">
        <v>0</v>
      </c>
      <c r="AB381">
        <v>0</v>
      </c>
      <c r="AC381">
        <v>-2.2999999999999998</v>
      </c>
    </row>
    <row r="382" spans="1:29" x14ac:dyDescent="0.3">
      <c r="A382" t="s">
        <v>221</v>
      </c>
      <c r="B382" t="s">
        <v>682</v>
      </c>
      <c r="C382">
        <v>23</v>
      </c>
      <c r="D382">
        <v>74</v>
      </c>
      <c r="E382">
        <v>43</v>
      </c>
      <c r="F382">
        <v>31</v>
      </c>
      <c r="G382">
        <v>28.6</v>
      </c>
      <c r="H382">
        <v>13.3</v>
      </c>
      <c r="I382">
        <v>5.0999999999999996</v>
      </c>
      <c r="J382">
        <v>10.5</v>
      </c>
      <c r="K382">
        <v>48.7</v>
      </c>
      <c r="L382">
        <v>1</v>
      </c>
      <c r="M382">
        <v>2.6</v>
      </c>
      <c r="N382">
        <v>38.799999999999997</v>
      </c>
      <c r="O382">
        <v>2</v>
      </c>
      <c r="P382">
        <v>2.7</v>
      </c>
      <c r="Q382">
        <v>73.599999999999994</v>
      </c>
      <c r="R382">
        <v>1.4</v>
      </c>
      <c r="S382">
        <v>5.8</v>
      </c>
      <c r="T382">
        <v>7.2</v>
      </c>
      <c r="U382">
        <v>1.6</v>
      </c>
      <c r="V382">
        <v>1.4</v>
      </c>
      <c r="W382">
        <v>0.8</v>
      </c>
      <c r="X382">
        <v>2.7</v>
      </c>
      <c r="Y382">
        <v>2.6</v>
      </c>
      <c r="Z382">
        <v>33.4</v>
      </c>
      <c r="AA382">
        <v>17</v>
      </c>
      <c r="AB382">
        <v>0</v>
      </c>
      <c r="AC382">
        <v>1.6</v>
      </c>
    </row>
    <row r="383" spans="1:29" x14ac:dyDescent="0.3">
      <c r="A383" t="s">
        <v>481</v>
      </c>
      <c r="B383" t="s">
        <v>712</v>
      </c>
      <c r="C383">
        <v>25</v>
      </c>
      <c r="D383">
        <v>14</v>
      </c>
      <c r="E383">
        <v>9</v>
      </c>
      <c r="F383">
        <v>5</v>
      </c>
      <c r="G383">
        <v>6</v>
      </c>
      <c r="H383">
        <v>1.1000000000000001</v>
      </c>
      <c r="I383">
        <v>0.4</v>
      </c>
      <c r="J383">
        <v>1.4</v>
      </c>
      <c r="K383">
        <v>30</v>
      </c>
      <c r="L383">
        <v>0.1</v>
      </c>
      <c r="M383">
        <v>0.8</v>
      </c>
      <c r="N383">
        <v>18.2</v>
      </c>
      <c r="O383">
        <v>0.1</v>
      </c>
      <c r="P383">
        <v>0.1</v>
      </c>
      <c r="Q383">
        <v>100</v>
      </c>
      <c r="R383">
        <v>0.1</v>
      </c>
      <c r="S383">
        <v>0.4</v>
      </c>
      <c r="T383">
        <v>0.4</v>
      </c>
      <c r="U383">
        <v>1.1000000000000001</v>
      </c>
      <c r="V383">
        <v>0.6</v>
      </c>
      <c r="W383">
        <v>0.1</v>
      </c>
      <c r="X383">
        <v>0.1</v>
      </c>
      <c r="Y383">
        <v>0.7</v>
      </c>
      <c r="Z383">
        <v>3.1</v>
      </c>
      <c r="AA383">
        <v>0</v>
      </c>
      <c r="AB383">
        <v>0</v>
      </c>
      <c r="AC383">
        <v>-2.8</v>
      </c>
    </row>
    <row r="384" spans="1:29" x14ac:dyDescent="0.3">
      <c r="A384" t="s">
        <v>462</v>
      </c>
      <c r="B384" t="s">
        <v>687</v>
      </c>
      <c r="C384">
        <v>30</v>
      </c>
      <c r="D384">
        <v>77</v>
      </c>
      <c r="E384">
        <v>38</v>
      </c>
      <c r="F384">
        <v>39</v>
      </c>
      <c r="G384">
        <v>23.2</v>
      </c>
      <c r="H384">
        <v>9.6</v>
      </c>
      <c r="I384">
        <v>3.7</v>
      </c>
      <c r="J384">
        <v>7.7</v>
      </c>
      <c r="K384">
        <v>47.9</v>
      </c>
      <c r="L384">
        <v>1.3</v>
      </c>
      <c r="M384">
        <v>3.3</v>
      </c>
      <c r="N384">
        <v>40.1</v>
      </c>
      <c r="O384">
        <v>0.9</v>
      </c>
      <c r="P384">
        <v>1.2</v>
      </c>
      <c r="Q384">
        <v>76.099999999999994</v>
      </c>
      <c r="R384">
        <v>1.6</v>
      </c>
      <c r="S384">
        <v>4.0999999999999996</v>
      </c>
      <c r="T384">
        <v>5.8</v>
      </c>
      <c r="U384">
        <v>1.9</v>
      </c>
      <c r="V384">
        <v>1.1000000000000001</v>
      </c>
      <c r="W384">
        <v>0.7</v>
      </c>
      <c r="X384">
        <v>0.7</v>
      </c>
      <c r="Y384">
        <v>2.6</v>
      </c>
      <c r="Z384">
        <v>22.6</v>
      </c>
      <c r="AA384">
        <v>9</v>
      </c>
      <c r="AB384">
        <v>0</v>
      </c>
      <c r="AC384">
        <v>1.1000000000000001</v>
      </c>
    </row>
    <row r="385" spans="1:29" x14ac:dyDescent="0.3">
      <c r="A385" t="s">
        <v>205</v>
      </c>
      <c r="B385" t="s">
        <v>698</v>
      </c>
      <c r="C385">
        <v>36</v>
      </c>
      <c r="D385">
        <v>42</v>
      </c>
      <c r="E385">
        <v>29</v>
      </c>
      <c r="F385">
        <v>13</v>
      </c>
      <c r="G385">
        <v>13</v>
      </c>
      <c r="H385">
        <v>3.6</v>
      </c>
      <c r="I385">
        <v>1.4</v>
      </c>
      <c r="J385">
        <v>2.8</v>
      </c>
      <c r="K385">
        <v>51.7</v>
      </c>
      <c r="L385">
        <v>0</v>
      </c>
      <c r="M385">
        <v>0.1</v>
      </c>
      <c r="N385">
        <v>0</v>
      </c>
      <c r="O385">
        <v>0.7</v>
      </c>
      <c r="P385">
        <v>1.1000000000000001</v>
      </c>
      <c r="Q385">
        <v>66</v>
      </c>
      <c r="R385">
        <v>0.8</v>
      </c>
      <c r="S385">
        <v>2.1</v>
      </c>
      <c r="T385">
        <v>2.9</v>
      </c>
      <c r="U385">
        <v>0.6</v>
      </c>
      <c r="V385">
        <v>0.3</v>
      </c>
      <c r="W385">
        <v>0.4</v>
      </c>
      <c r="X385">
        <v>0.4</v>
      </c>
      <c r="Y385">
        <v>2.1</v>
      </c>
      <c r="Z385">
        <v>10.1</v>
      </c>
      <c r="AA385">
        <v>0</v>
      </c>
      <c r="AB385">
        <v>0</v>
      </c>
      <c r="AC385">
        <v>2.4</v>
      </c>
    </row>
    <row r="386" spans="1:29" x14ac:dyDescent="0.3">
      <c r="A386" t="s">
        <v>379</v>
      </c>
      <c r="B386" t="s">
        <v>683</v>
      </c>
      <c r="C386">
        <v>25</v>
      </c>
      <c r="D386">
        <v>77</v>
      </c>
      <c r="E386">
        <v>48</v>
      </c>
      <c r="F386">
        <v>29</v>
      </c>
      <c r="G386">
        <v>13.7</v>
      </c>
      <c r="H386">
        <v>4.9000000000000004</v>
      </c>
      <c r="I386">
        <v>2.1</v>
      </c>
      <c r="J386">
        <v>3.6</v>
      </c>
      <c r="K386">
        <v>58.7</v>
      </c>
      <c r="L386">
        <v>0</v>
      </c>
      <c r="M386">
        <v>0</v>
      </c>
      <c r="N386">
        <v>0</v>
      </c>
      <c r="O386">
        <v>0.7</v>
      </c>
      <c r="P386">
        <v>1</v>
      </c>
      <c r="Q386">
        <v>68.400000000000006</v>
      </c>
      <c r="R386">
        <v>1.6</v>
      </c>
      <c r="S386">
        <v>2.6</v>
      </c>
      <c r="T386">
        <v>4.2</v>
      </c>
      <c r="U386">
        <v>0.6</v>
      </c>
      <c r="V386">
        <v>0.6</v>
      </c>
      <c r="W386">
        <v>0.9</v>
      </c>
      <c r="X386">
        <v>1.2</v>
      </c>
      <c r="Y386">
        <v>2.2000000000000002</v>
      </c>
      <c r="Z386">
        <v>16.5</v>
      </c>
      <c r="AA386">
        <v>2</v>
      </c>
      <c r="AB386">
        <v>0</v>
      </c>
      <c r="AC386">
        <v>-1</v>
      </c>
    </row>
    <row r="387" spans="1:29" x14ac:dyDescent="0.3">
      <c r="A387" t="s">
        <v>626</v>
      </c>
      <c r="B387" t="s">
        <v>706</v>
      </c>
      <c r="C387">
        <v>33</v>
      </c>
      <c r="D387">
        <v>4</v>
      </c>
      <c r="E387">
        <v>3</v>
      </c>
      <c r="F387">
        <v>1</v>
      </c>
      <c r="G387">
        <v>9.3000000000000007</v>
      </c>
      <c r="H387">
        <v>2.2999999999999998</v>
      </c>
      <c r="I387">
        <v>0.8</v>
      </c>
      <c r="J387">
        <v>2.2999999999999998</v>
      </c>
      <c r="K387">
        <v>33.299999999999997</v>
      </c>
      <c r="L387">
        <v>0.8</v>
      </c>
      <c r="M387">
        <v>2</v>
      </c>
      <c r="N387">
        <v>37.5</v>
      </c>
      <c r="O387">
        <v>0</v>
      </c>
      <c r="P387">
        <v>0</v>
      </c>
      <c r="Q387">
        <v>0</v>
      </c>
      <c r="R387">
        <v>0</v>
      </c>
      <c r="S387">
        <v>0.3</v>
      </c>
      <c r="T387">
        <v>0.3</v>
      </c>
      <c r="U387">
        <v>0.5</v>
      </c>
      <c r="V387">
        <v>0.5</v>
      </c>
      <c r="W387">
        <v>0</v>
      </c>
      <c r="X387">
        <v>0.3</v>
      </c>
      <c r="Y387">
        <v>1</v>
      </c>
      <c r="Z387">
        <v>3.6</v>
      </c>
      <c r="AA387">
        <v>0</v>
      </c>
      <c r="AB387">
        <v>0</v>
      </c>
      <c r="AC387">
        <v>-1.3</v>
      </c>
    </row>
    <row r="388" spans="1:29" x14ac:dyDescent="0.3">
      <c r="A388" t="s">
        <v>78</v>
      </c>
      <c r="B388" t="s">
        <v>703</v>
      </c>
      <c r="C388">
        <v>30</v>
      </c>
      <c r="D388">
        <v>75</v>
      </c>
      <c r="E388">
        <v>35</v>
      </c>
      <c r="F388">
        <v>40</v>
      </c>
      <c r="G388">
        <v>31.4</v>
      </c>
      <c r="H388">
        <v>9.3000000000000007</v>
      </c>
      <c r="I388">
        <v>3.4</v>
      </c>
      <c r="J388">
        <v>7.5</v>
      </c>
      <c r="K388">
        <v>45</v>
      </c>
      <c r="L388">
        <v>1.5</v>
      </c>
      <c r="M388">
        <v>4</v>
      </c>
      <c r="N388">
        <v>38.9</v>
      </c>
      <c r="O388">
        <v>1</v>
      </c>
      <c r="P388">
        <v>1.2</v>
      </c>
      <c r="Q388">
        <v>86.5</v>
      </c>
      <c r="R388">
        <v>0.9</v>
      </c>
      <c r="S388">
        <v>4.3</v>
      </c>
      <c r="T388">
        <v>5.2</v>
      </c>
      <c r="U388">
        <v>3.3</v>
      </c>
      <c r="V388">
        <v>1.6</v>
      </c>
      <c r="W388">
        <v>0.9</v>
      </c>
      <c r="X388">
        <v>0.6</v>
      </c>
      <c r="Y388">
        <v>1.9</v>
      </c>
      <c r="Z388">
        <v>23.5</v>
      </c>
      <c r="AA388">
        <v>0</v>
      </c>
      <c r="AB388">
        <v>0</v>
      </c>
      <c r="AC388">
        <v>-0.3</v>
      </c>
    </row>
    <row r="389" spans="1:29" x14ac:dyDescent="0.3">
      <c r="A389" t="s">
        <v>104</v>
      </c>
      <c r="B389" t="s">
        <v>696</v>
      </c>
      <c r="C389">
        <v>25</v>
      </c>
      <c r="D389">
        <v>68</v>
      </c>
      <c r="E389">
        <v>33</v>
      </c>
      <c r="F389">
        <v>35</v>
      </c>
      <c r="G389">
        <v>14.9</v>
      </c>
      <c r="H389">
        <v>5.9</v>
      </c>
      <c r="I389">
        <v>2</v>
      </c>
      <c r="J389">
        <v>5</v>
      </c>
      <c r="K389">
        <v>40.200000000000003</v>
      </c>
      <c r="L389">
        <v>1</v>
      </c>
      <c r="M389">
        <v>2.8</v>
      </c>
      <c r="N389">
        <v>37.200000000000003</v>
      </c>
      <c r="O389">
        <v>0.8</v>
      </c>
      <c r="P389">
        <v>0.9</v>
      </c>
      <c r="Q389">
        <v>89.1</v>
      </c>
      <c r="R389">
        <v>0.3</v>
      </c>
      <c r="S389">
        <v>1.6</v>
      </c>
      <c r="T389">
        <v>1.9</v>
      </c>
      <c r="U389">
        <v>1.2</v>
      </c>
      <c r="V389">
        <v>0.8</v>
      </c>
      <c r="W389">
        <v>0.3</v>
      </c>
      <c r="X389">
        <v>0.1</v>
      </c>
      <c r="Y389">
        <v>0.7</v>
      </c>
      <c r="Z389">
        <v>10.4</v>
      </c>
      <c r="AA389">
        <v>0</v>
      </c>
      <c r="AB389">
        <v>0</v>
      </c>
      <c r="AC389">
        <v>-3.8</v>
      </c>
    </row>
    <row r="390" spans="1:29" x14ac:dyDescent="0.3">
      <c r="A390" t="s">
        <v>145</v>
      </c>
      <c r="B390" t="s">
        <v>706</v>
      </c>
      <c r="C390">
        <v>24</v>
      </c>
      <c r="D390">
        <v>80</v>
      </c>
      <c r="E390">
        <v>53</v>
      </c>
      <c r="F390">
        <v>27</v>
      </c>
      <c r="G390">
        <v>31.3</v>
      </c>
      <c r="H390">
        <v>20.100000000000001</v>
      </c>
      <c r="I390">
        <v>7.7</v>
      </c>
      <c r="J390">
        <v>15.1</v>
      </c>
      <c r="K390">
        <v>51.1</v>
      </c>
      <c r="L390">
        <v>1</v>
      </c>
      <c r="M390">
        <v>3.4</v>
      </c>
      <c r="N390">
        <v>30.7</v>
      </c>
      <c r="O390">
        <v>3.6</v>
      </c>
      <c r="P390">
        <v>4.4000000000000004</v>
      </c>
      <c r="Q390">
        <v>82.1</v>
      </c>
      <c r="R390">
        <v>2.9</v>
      </c>
      <c r="S390">
        <v>8</v>
      </c>
      <c r="T390">
        <v>10.8</v>
      </c>
      <c r="U390">
        <v>7.3</v>
      </c>
      <c r="V390">
        <v>3.1</v>
      </c>
      <c r="W390">
        <v>1.4</v>
      </c>
      <c r="X390">
        <v>0.7</v>
      </c>
      <c r="Y390">
        <v>2.9</v>
      </c>
      <c r="Z390">
        <v>46.9</v>
      </c>
      <c r="AA390">
        <v>56</v>
      </c>
      <c r="AB390">
        <v>12</v>
      </c>
      <c r="AC390">
        <v>3.9</v>
      </c>
    </row>
    <row r="391" spans="1:29" x14ac:dyDescent="0.3">
      <c r="A391" t="s">
        <v>304</v>
      </c>
      <c r="B391" t="s">
        <v>705</v>
      </c>
      <c r="C391">
        <v>28</v>
      </c>
      <c r="D391">
        <v>46</v>
      </c>
      <c r="E391">
        <v>24</v>
      </c>
      <c r="F391">
        <v>22</v>
      </c>
      <c r="G391">
        <v>27.1</v>
      </c>
      <c r="H391">
        <v>15.2</v>
      </c>
      <c r="I391">
        <v>5.2</v>
      </c>
      <c r="J391">
        <v>11.8</v>
      </c>
      <c r="K391">
        <v>43.9</v>
      </c>
      <c r="L391">
        <v>2.5</v>
      </c>
      <c r="M391">
        <v>6.9</v>
      </c>
      <c r="N391">
        <v>36.5</v>
      </c>
      <c r="O391">
        <v>2.2999999999999998</v>
      </c>
      <c r="P391">
        <v>2.7</v>
      </c>
      <c r="Q391">
        <v>84.7</v>
      </c>
      <c r="R391">
        <v>1.3</v>
      </c>
      <c r="S391">
        <v>6.1</v>
      </c>
      <c r="T391">
        <v>7.4</v>
      </c>
      <c r="U391">
        <v>1.2</v>
      </c>
      <c r="V391">
        <v>1</v>
      </c>
      <c r="W391">
        <v>0.7</v>
      </c>
      <c r="X391">
        <v>0.7</v>
      </c>
      <c r="Y391">
        <v>2.2999999999999998</v>
      </c>
      <c r="Z391">
        <v>29</v>
      </c>
      <c r="AA391">
        <v>11</v>
      </c>
      <c r="AB391">
        <v>0</v>
      </c>
      <c r="AC391">
        <v>2.6</v>
      </c>
    </row>
    <row r="392" spans="1:29" x14ac:dyDescent="0.3">
      <c r="A392" t="s">
        <v>390</v>
      </c>
      <c r="B392" t="s">
        <v>681</v>
      </c>
      <c r="C392">
        <v>28</v>
      </c>
      <c r="D392">
        <v>80</v>
      </c>
      <c r="E392">
        <v>41</v>
      </c>
      <c r="F392">
        <v>39</v>
      </c>
      <c r="G392">
        <v>31.4</v>
      </c>
      <c r="H392">
        <v>20.8</v>
      </c>
      <c r="I392">
        <v>8.8000000000000007</v>
      </c>
      <c r="J392">
        <v>16.899999999999999</v>
      </c>
      <c r="K392">
        <v>51.8</v>
      </c>
      <c r="L392">
        <v>1.1000000000000001</v>
      </c>
      <c r="M392">
        <v>2.9</v>
      </c>
      <c r="N392">
        <v>36.4</v>
      </c>
      <c r="O392">
        <v>2.2000000000000002</v>
      </c>
      <c r="P392">
        <v>2.8</v>
      </c>
      <c r="Q392">
        <v>78.900000000000006</v>
      </c>
      <c r="R392">
        <v>2.8</v>
      </c>
      <c r="S392">
        <v>9.1999999999999993</v>
      </c>
      <c r="T392">
        <v>12</v>
      </c>
      <c r="U392">
        <v>3.8</v>
      </c>
      <c r="V392">
        <v>2</v>
      </c>
      <c r="W392">
        <v>1</v>
      </c>
      <c r="X392">
        <v>1.1000000000000001</v>
      </c>
      <c r="Y392">
        <v>2</v>
      </c>
      <c r="Z392">
        <v>45.4</v>
      </c>
      <c r="AA392">
        <v>60</v>
      </c>
      <c r="AB392">
        <v>1</v>
      </c>
      <c r="AC392">
        <v>2.7</v>
      </c>
    </row>
    <row r="393" spans="1:29" x14ac:dyDescent="0.3">
      <c r="A393" t="s">
        <v>355</v>
      </c>
      <c r="B393" t="s">
        <v>691</v>
      </c>
      <c r="C393">
        <v>23</v>
      </c>
      <c r="D393">
        <v>68</v>
      </c>
      <c r="E393">
        <v>13</v>
      </c>
      <c r="F393">
        <v>55</v>
      </c>
      <c r="G393">
        <v>25.3</v>
      </c>
      <c r="H393">
        <v>8.4</v>
      </c>
      <c r="I393">
        <v>3</v>
      </c>
      <c r="J393">
        <v>6.5</v>
      </c>
      <c r="K393">
        <v>47</v>
      </c>
      <c r="L393">
        <v>0.7</v>
      </c>
      <c r="M393">
        <v>2</v>
      </c>
      <c r="N393">
        <v>33.6</v>
      </c>
      <c r="O393">
        <v>1.6</v>
      </c>
      <c r="P393">
        <v>2.2999999999999998</v>
      </c>
      <c r="Q393">
        <v>71.2</v>
      </c>
      <c r="R393">
        <v>1.7</v>
      </c>
      <c r="S393">
        <v>6.1</v>
      </c>
      <c r="T393">
        <v>7.8</v>
      </c>
      <c r="U393">
        <v>1.9</v>
      </c>
      <c r="V393">
        <v>1.3</v>
      </c>
      <c r="W393">
        <v>0.7</v>
      </c>
      <c r="X393">
        <v>0.8</v>
      </c>
      <c r="Y393">
        <v>2.6</v>
      </c>
      <c r="Z393">
        <v>23.5</v>
      </c>
      <c r="AA393">
        <v>18</v>
      </c>
      <c r="AB393">
        <v>0</v>
      </c>
      <c r="AC393">
        <v>-4.3</v>
      </c>
    </row>
    <row r="394" spans="1:29" x14ac:dyDescent="0.3">
      <c r="A394" t="s">
        <v>509</v>
      </c>
      <c r="B394" t="s">
        <v>709</v>
      </c>
      <c r="C394">
        <v>25</v>
      </c>
      <c r="D394">
        <v>60</v>
      </c>
      <c r="E394">
        <v>45</v>
      </c>
      <c r="F394">
        <v>15</v>
      </c>
      <c r="G394">
        <v>18.8</v>
      </c>
      <c r="H394">
        <v>8.6</v>
      </c>
      <c r="I394">
        <v>3.2</v>
      </c>
      <c r="J394">
        <v>6.7</v>
      </c>
      <c r="K394">
        <v>48.3</v>
      </c>
      <c r="L394">
        <v>1.1000000000000001</v>
      </c>
      <c r="M394">
        <v>2.8</v>
      </c>
      <c r="N394">
        <v>40</v>
      </c>
      <c r="O394">
        <v>1</v>
      </c>
      <c r="P394">
        <v>1.3</v>
      </c>
      <c r="Q394">
        <v>82.7</v>
      </c>
      <c r="R394">
        <v>0.3</v>
      </c>
      <c r="S394">
        <v>2.1</v>
      </c>
      <c r="T394">
        <v>2.2999999999999998</v>
      </c>
      <c r="U394">
        <v>1.5</v>
      </c>
      <c r="V394">
        <v>1.1000000000000001</v>
      </c>
      <c r="W394">
        <v>0.7</v>
      </c>
      <c r="X394">
        <v>0.2</v>
      </c>
      <c r="Y394">
        <v>1.6</v>
      </c>
      <c r="Z394">
        <v>15.2</v>
      </c>
      <c r="AA394">
        <v>0</v>
      </c>
      <c r="AB394">
        <v>0</v>
      </c>
      <c r="AC394">
        <v>0.3</v>
      </c>
    </row>
    <row r="395" spans="1:29" x14ac:dyDescent="0.3">
      <c r="A395" t="s">
        <v>508</v>
      </c>
      <c r="B395" t="s">
        <v>709</v>
      </c>
      <c r="C395">
        <v>21</v>
      </c>
      <c r="D395">
        <v>67</v>
      </c>
      <c r="E395">
        <v>46</v>
      </c>
      <c r="F395">
        <v>21</v>
      </c>
      <c r="G395">
        <v>20.2</v>
      </c>
      <c r="H395">
        <v>7</v>
      </c>
      <c r="I395">
        <v>2.7</v>
      </c>
      <c r="J395">
        <v>6</v>
      </c>
      <c r="K395">
        <v>45.3</v>
      </c>
      <c r="L395">
        <v>1</v>
      </c>
      <c r="M395">
        <v>3</v>
      </c>
      <c r="N395">
        <v>33.200000000000003</v>
      </c>
      <c r="O395">
        <v>0.5</v>
      </c>
      <c r="P395">
        <v>0.9</v>
      </c>
      <c r="Q395">
        <v>58.1</v>
      </c>
      <c r="R395">
        <v>0.9</v>
      </c>
      <c r="S395">
        <v>2.1</v>
      </c>
      <c r="T395">
        <v>2.9</v>
      </c>
      <c r="U395">
        <v>0.7</v>
      </c>
      <c r="V395">
        <v>0.8</v>
      </c>
      <c r="W395">
        <v>0.7</v>
      </c>
      <c r="X395">
        <v>0.3</v>
      </c>
      <c r="Y395">
        <v>2.1</v>
      </c>
      <c r="Z395">
        <v>13.8</v>
      </c>
      <c r="AA395">
        <v>0</v>
      </c>
      <c r="AB395">
        <v>0</v>
      </c>
      <c r="AC395">
        <v>-0.7</v>
      </c>
    </row>
    <row r="396" spans="1:29" x14ac:dyDescent="0.3">
      <c r="A396" t="s">
        <v>627</v>
      </c>
      <c r="B396" t="s">
        <v>704</v>
      </c>
      <c r="C396">
        <v>26</v>
      </c>
      <c r="D396">
        <v>3</v>
      </c>
      <c r="E396">
        <v>2</v>
      </c>
      <c r="F396">
        <v>1</v>
      </c>
      <c r="G396">
        <v>2.1</v>
      </c>
      <c r="H396">
        <v>0</v>
      </c>
      <c r="I396">
        <v>0</v>
      </c>
      <c r="J396">
        <v>0.7</v>
      </c>
      <c r="K396">
        <v>0</v>
      </c>
      <c r="L396">
        <v>0</v>
      </c>
      <c r="M396">
        <v>0.7</v>
      </c>
      <c r="N396">
        <v>0</v>
      </c>
      <c r="O396">
        <v>0</v>
      </c>
      <c r="P396">
        <v>0</v>
      </c>
      <c r="Q396">
        <v>0</v>
      </c>
      <c r="R396">
        <v>0.3</v>
      </c>
      <c r="S396">
        <v>0.3</v>
      </c>
      <c r="T396">
        <v>0.7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0.8</v>
      </c>
      <c r="AA396">
        <v>0</v>
      </c>
      <c r="AB396">
        <v>0</v>
      </c>
      <c r="AC396">
        <v>-1</v>
      </c>
    </row>
    <row r="397" spans="1:29" x14ac:dyDescent="0.3">
      <c r="A397" t="s">
        <v>22</v>
      </c>
      <c r="B397" t="s">
        <v>689</v>
      </c>
      <c r="C397">
        <v>21</v>
      </c>
      <c r="D397">
        <v>46</v>
      </c>
      <c r="E397">
        <v>15</v>
      </c>
      <c r="F397">
        <v>31</v>
      </c>
      <c r="G397">
        <v>17.5</v>
      </c>
      <c r="H397">
        <v>5.9</v>
      </c>
      <c r="I397">
        <v>2.1</v>
      </c>
      <c r="J397">
        <v>5.3</v>
      </c>
      <c r="K397">
        <v>40.200000000000003</v>
      </c>
      <c r="L397">
        <v>1</v>
      </c>
      <c r="M397">
        <v>2.8</v>
      </c>
      <c r="N397">
        <v>34.4</v>
      </c>
      <c r="O397">
        <v>0.7</v>
      </c>
      <c r="P397">
        <v>1</v>
      </c>
      <c r="Q397">
        <v>71.099999999999994</v>
      </c>
      <c r="R397">
        <v>1.6</v>
      </c>
      <c r="S397">
        <v>2.7</v>
      </c>
      <c r="T397">
        <v>4.2</v>
      </c>
      <c r="U397">
        <v>1</v>
      </c>
      <c r="V397">
        <v>0.7</v>
      </c>
      <c r="W397">
        <v>0.6</v>
      </c>
      <c r="X397">
        <v>0.5</v>
      </c>
      <c r="Y397">
        <v>1.5</v>
      </c>
      <c r="Z397">
        <v>15.2</v>
      </c>
      <c r="AA397">
        <v>4</v>
      </c>
      <c r="AB397">
        <v>0</v>
      </c>
      <c r="AC397">
        <v>-4.4000000000000004</v>
      </c>
    </row>
    <row r="398" spans="1:29" x14ac:dyDescent="0.3">
      <c r="A398" t="s">
        <v>590</v>
      </c>
      <c r="B398" t="s">
        <v>699</v>
      </c>
      <c r="C398">
        <v>30</v>
      </c>
      <c r="D398">
        <v>36</v>
      </c>
      <c r="E398">
        <v>14</v>
      </c>
      <c r="F398">
        <v>22</v>
      </c>
      <c r="G398">
        <v>14.5</v>
      </c>
      <c r="H398">
        <v>6.3</v>
      </c>
      <c r="I398">
        <v>2.4</v>
      </c>
      <c r="J398">
        <v>4.5</v>
      </c>
      <c r="K398">
        <v>53.4</v>
      </c>
      <c r="L398">
        <v>0.4</v>
      </c>
      <c r="M398">
        <v>1.2</v>
      </c>
      <c r="N398">
        <v>34.9</v>
      </c>
      <c r="O398">
        <v>1.1000000000000001</v>
      </c>
      <c r="P398">
        <v>1.6</v>
      </c>
      <c r="Q398">
        <v>67.2</v>
      </c>
      <c r="R398">
        <v>0.5</v>
      </c>
      <c r="S398">
        <v>2.7</v>
      </c>
      <c r="T398">
        <v>3.2</v>
      </c>
      <c r="U398">
        <v>0.7</v>
      </c>
      <c r="V398">
        <v>0.6</v>
      </c>
      <c r="W398">
        <v>0.6</v>
      </c>
      <c r="X398">
        <v>0.3</v>
      </c>
      <c r="Y398">
        <v>1</v>
      </c>
      <c r="Z398">
        <v>13</v>
      </c>
      <c r="AA398">
        <v>0</v>
      </c>
      <c r="AB398">
        <v>0</v>
      </c>
      <c r="AC398">
        <v>0.5</v>
      </c>
    </row>
    <row r="399" spans="1:29" x14ac:dyDescent="0.3">
      <c r="A399" t="s">
        <v>86</v>
      </c>
      <c r="B399" t="s">
        <v>697</v>
      </c>
      <c r="C399">
        <v>25</v>
      </c>
      <c r="D399">
        <v>56</v>
      </c>
      <c r="E399">
        <v>25</v>
      </c>
      <c r="F399">
        <v>31</v>
      </c>
      <c r="G399">
        <v>30.1</v>
      </c>
      <c r="H399">
        <v>13.9</v>
      </c>
      <c r="I399">
        <v>5.3</v>
      </c>
      <c r="J399">
        <v>11.5</v>
      </c>
      <c r="K399">
        <v>46.5</v>
      </c>
      <c r="L399">
        <v>1.9</v>
      </c>
      <c r="M399">
        <v>4.5999999999999996</v>
      </c>
      <c r="N399">
        <v>40.6</v>
      </c>
      <c r="O399">
        <v>1.4</v>
      </c>
      <c r="P399">
        <v>1.7</v>
      </c>
      <c r="Q399">
        <v>81.3</v>
      </c>
      <c r="R399">
        <v>1</v>
      </c>
      <c r="S399">
        <v>4.5999999999999996</v>
      </c>
      <c r="T399">
        <v>5.6</v>
      </c>
      <c r="U399">
        <v>2.1</v>
      </c>
      <c r="V399">
        <v>1.2</v>
      </c>
      <c r="W399">
        <v>1.5</v>
      </c>
      <c r="X399">
        <v>0.6</v>
      </c>
      <c r="Y399">
        <v>1.9</v>
      </c>
      <c r="Z399">
        <v>28.8</v>
      </c>
      <c r="AA399">
        <v>6</v>
      </c>
      <c r="AB399">
        <v>0</v>
      </c>
      <c r="AC399">
        <v>-0.4</v>
      </c>
    </row>
    <row r="400" spans="1:29" x14ac:dyDescent="0.3">
      <c r="A400" t="s">
        <v>728</v>
      </c>
      <c r="B400" t="s">
        <v>684</v>
      </c>
      <c r="C400">
        <v>22</v>
      </c>
      <c r="D400">
        <v>6</v>
      </c>
      <c r="E400">
        <v>5</v>
      </c>
      <c r="F400">
        <v>1</v>
      </c>
      <c r="G400">
        <v>8.5</v>
      </c>
      <c r="H400">
        <v>3.2</v>
      </c>
      <c r="I400">
        <v>1.3</v>
      </c>
      <c r="J400">
        <v>3.5</v>
      </c>
      <c r="K400">
        <v>38.1</v>
      </c>
      <c r="L400">
        <v>0.3</v>
      </c>
      <c r="M400">
        <v>1.3</v>
      </c>
      <c r="N400">
        <v>25</v>
      </c>
      <c r="O400">
        <v>0.2</v>
      </c>
      <c r="P400">
        <v>0.3</v>
      </c>
      <c r="Q400">
        <v>50</v>
      </c>
      <c r="R400">
        <v>1</v>
      </c>
      <c r="S400">
        <v>1.8</v>
      </c>
      <c r="T400">
        <v>2.8</v>
      </c>
      <c r="U400">
        <v>0.8</v>
      </c>
      <c r="V400">
        <v>0</v>
      </c>
      <c r="W400">
        <v>0.3</v>
      </c>
      <c r="X400">
        <v>0</v>
      </c>
      <c r="Y400">
        <v>0.3</v>
      </c>
      <c r="Z400">
        <v>8.8000000000000007</v>
      </c>
      <c r="AA400">
        <v>1</v>
      </c>
      <c r="AB400">
        <v>0</v>
      </c>
      <c r="AC400">
        <v>4.2</v>
      </c>
    </row>
    <row r="401" spans="1:29" x14ac:dyDescent="0.3">
      <c r="A401" t="s">
        <v>729</v>
      </c>
      <c r="B401" t="s">
        <v>698</v>
      </c>
      <c r="C401">
        <v>33</v>
      </c>
      <c r="D401">
        <v>82</v>
      </c>
      <c r="E401">
        <v>53</v>
      </c>
      <c r="F401">
        <v>29</v>
      </c>
      <c r="G401">
        <v>34.200000000000003</v>
      </c>
      <c r="H401">
        <v>7.3</v>
      </c>
      <c r="I401">
        <v>2.5</v>
      </c>
      <c r="J401">
        <v>6.4</v>
      </c>
      <c r="K401">
        <v>39.6</v>
      </c>
      <c r="L401">
        <v>1.8</v>
      </c>
      <c r="M401">
        <v>4.7</v>
      </c>
      <c r="N401">
        <v>37.700000000000003</v>
      </c>
      <c r="O401">
        <v>0.5</v>
      </c>
      <c r="P401">
        <v>0.7</v>
      </c>
      <c r="Q401">
        <v>69.5</v>
      </c>
      <c r="R401">
        <v>1.5</v>
      </c>
      <c r="S401">
        <v>4.4000000000000004</v>
      </c>
      <c r="T401">
        <v>5.8</v>
      </c>
      <c r="U401">
        <v>1.2</v>
      </c>
      <c r="V401">
        <v>0.8</v>
      </c>
      <c r="W401">
        <v>1.6</v>
      </c>
      <c r="X401">
        <v>0.5</v>
      </c>
      <c r="Y401">
        <v>3.1</v>
      </c>
      <c r="Z401">
        <v>21.6</v>
      </c>
      <c r="AA401">
        <v>3</v>
      </c>
      <c r="AB401">
        <v>0</v>
      </c>
      <c r="AC401">
        <v>3</v>
      </c>
    </row>
    <row r="402" spans="1:29" x14ac:dyDescent="0.3">
      <c r="A402" t="s">
        <v>505</v>
      </c>
      <c r="B402" t="s">
        <v>709</v>
      </c>
      <c r="C402">
        <v>25</v>
      </c>
      <c r="D402">
        <v>80</v>
      </c>
      <c r="E402">
        <v>57</v>
      </c>
      <c r="F402">
        <v>23</v>
      </c>
      <c r="G402">
        <v>31.8</v>
      </c>
      <c r="H402">
        <v>16.899999999999999</v>
      </c>
      <c r="I402">
        <v>6.5</v>
      </c>
      <c r="J402">
        <v>11.8</v>
      </c>
      <c r="K402">
        <v>54.9</v>
      </c>
      <c r="L402">
        <v>1</v>
      </c>
      <c r="M402">
        <v>2.7</v>
      </c>
      <c r="N402">
        <v>36.9</v>
      </c>
      <c r="O402">
        <v>3</v>
      </c>
      <c r="P402">
        <v>3.8</v>
      </c>
      <c r="Q402">
        <v>78.5</v>
      </c>
      <c r="R402">
        <v>1.6</v>
      </c>
      <c r="S402">
        <v>5.3</v>
      </c>
      <c r="T402">
        <v>6.9</v>
      </c>
      <c r="U402">
        <v>3.1</v>
      </c>
      <c r="V402">
        <v>1.9</v>
      </c>
      <c r="W402">
        <v>0.9</v>
      </c>
      <c r="X402">
        <v>0.7</v>
      </c>
      <c r="Y402">
        <v>3</v>
      </c>
      <c r="Z402">
        <v>32.6</v>
      </c>
      <c r="AA402">
        <v>18</v>
      </c>
      <c r="AB402">
        <v>0</v>
      </c>
      <c r="AC402">
        <v>7.4</v>
      </c>
    </row>
    <row r="403" spans="1:29" x14ac:dyDescent="0.3">
      <c r="A403" t="s">
        <v>308</v>
      </c>
      <c r="B403" t="s">
        <v>705</v>
      </c>
      <c r="C403">
        <v>26</v>
      </c>
      <c r="D403">
        <v>61</v>
      </c>
      <c r="E403">
        <v>43</v>
      </c>
      <c r="F403">
        <v>18</v>
      </c>
      <c r="G403">
        <v>20.7</v>
      </c>
      <c r="H403">
        <v>6.9</v>
      </c>
      <c r="I403">
        <v>2.7</v>
      </c>
      <c r="J403">
        <v>5.7</v>
      </c>
      <c r="K403">
        <v>46.6</v>
      </c>
      <c r="L403">
        <v>1.1000000000000001</v>
      </c>
      <c r="M403">
        <v>3.3</v>
      </c>
      <c r="N403">
        <v>33</v>
      </c>
      <c r="O403">
        <v>0.5</v>
      </c>
      <c r="P403">
        <v>0.7</v>
      </c>
      <c r="Q403">
        <v>72.5</v>
      </c>
      <c r="R403">
        <v>1</v>
      </c>
      <c r="S403">
        <v>3.2</v>
      </c>
      <c r="T403">
        <v>4.2</v>
      </c>
      <c r="U403">
        <v>2</v>
      </c>
      <c r="V403">
        <v>0.5</v>
      </c>
      <c r="W403">
        <v>0.5</v>
      </c>
      <c r="X403">
        <v>0.4</v>
      </c>
      <c r="Y403">
        <v>1.3</v>
      </c>
      <c r="Z403">
        <v>17.3</v>
      </c>
      <c r="AA403">
        <v>1</v>
      </c>
      <c r="AB403">
        <v>0</v>
      </c>
      <c r="AC403">
        <v>1.9</v>
      </c>
    </row>
    <row r="404" spans="1:29" x14ac:dyDescent="0.3">
      <c r="A404" t="s">
        <v>229</v>
      </c>
      <c r="B404" t="s">
        <v>695</v>
      </c>
      <c r="C404">
        <v>30</v>
      </c>
      <c r="D404">
        <v>78</v>
      </c>
      <c r="E404">
        <v>48</v>
      </c>
      <c r="F404">
        <v>30</v>
      </c>
      <c r="G404">
        <v>27.4</v>
      </c>
      <c r="H404">
        <v>7.6</v>
      </c>
      <c r="I404">
        <v>2.5</v>
      </c>
      <c r="J404">
        <v>6.1</v>
      </c>
      <c r="K404">
        <v>40.700000000000003</v>
      </c>
      <c r="L404">
        <v>1.4</v>
      </c>
      <c r="M404">
        <v>3.6</v>
      </c>
      <c r="N404">
        <v>39.700000000000003</v>
      </c>
      <c r="O404">
        <v>1.2</v>
      </c>
      <c r="P404">
        <v>1.6</v>
      </c>
      <c r="Q404">
        <v>78</v>
      </c>
      <c r="R404">
        <v>1</v>
      </c>
      <c r="S404">
        <v>4</v>
      </c>
      <c r="T404">
        <v>5</v>
      </c>
      <c r="U404">
        <v>3.8</v>
      </c>
      <c r="V404">
        <v>1.1000000000000001</v>
      </c>
      <c r="W404">
        <v>0.9</v>
      </c>
      <c r="X404">
        <v>0.6</v>
      </c>
      <c r="Y404">
        <v>3.4</v>
      </c>
      <c r="Z404">
        <v>22.5</v>
      </c>
      <c r="AA404">
        <v>6</v>
      </c>
      <c r="AB404">
        <v>0</v>
      </c>
      <c r="AC404">
        <v>1.9</v>
      </c>
    </row>
    <row r="405" spans="1:29" x14ac:dyDescent="0.3">
      <c r="A405" t="s">
        <v>504</v>
      </c>
      <c r="B405" t="s">
        <v>709</v>
      </c>
      <c r="C405">
        <v>23</v>
      </c>
      <c r="D405">
        <v>29</v>
      </c>
      <c r="E405">
        <v>17</v>
      </c>
      <c r="F405">
        <v>12</v>
      </c>
      <c r="G405">
        <v>13.7</v>
      </c>
      <c r="H405">
        <v>2.6</v>
      </c>
      <c r="I405">
        <v>0.9</v>
      </c>
      <c r="J405">
        <v>2.2000000000000002</v>
      </c>
      <c r="K405">
        <v>41.3</v>
      </c>
      <c r="L405">
        <v>0.3</v>
      </c>
      <c r="M405">
        <v>1</v>
      </c>
      <c r="N405">
        <v>32.1</v>
      </c>
      <c r="O405">
        <v>0.4</v>
      </c>
      <c r="P405">
        <v>0.5</v>
      </c>
      <c r="Q405">
        <v>86.7</v>
      </c>
      <c r="R405">
        <v>0.2</v>
      </c>
      <c r="S405">
        <v>1.4</v>
      </c>
      <c r="T405">
        <v>1.7</v>
      </c>
      <c r="U405">
        <v>1</v>
      </c>
      <c r="V405">
        <v>0.6</v>
      </c>
      <c r="W405">
        <v>0.8</v>
      </c>
      <c r="X405">
        <v>0.1</v>
      </c>
      <c r="Y405">
        <v>1.3</v>
      </c>
      <c r="Z405">
        <v>8</v>
      </c>
      <c r="AA405">
        <v>0</v>
      </c>
      <c r="AB405">
        <v>0</v>
      </c>
      <c r="AC405">
        <v>-2.1</v>
      </c>
    </row>
    <row r="406" spans="1:29" x14ac:dyDescent="0.3">
      <c r="A406" t="s">
        <v>376</v>
      </c>
      <c r="B406" t="s">
        <v>683</v>
      </c>
      <c r="C406">
        <v>30</v>
      </c>
      <c r="D406">
        <v>63</v>
      </c>
      <c r="E406">
        <v>40</v>
      </c>
      <c r="F406">
        <v>23</v>
      </c>
      <c r="G406">
        <v>13.7</v>
      </c>
      <c r="H406">
        <v>3.6</v>
      </c>
      <c r="I406">
        <v>1.3</v>
      </c>
      <c r="J406">
        <v>3.5</v>
      </c>
      <c r="K406">
        <v>37.4</v>
      </c>
      <c r="L406">
        <v>0.7</v>
      </c>
      <c r="M406">
        <v>2.2000000000000002</v>
      </c>
      <c r="N406">
        <v>33.6</v>
      </c>
      <c r="O406">
        <v>0.3</v>
      </c>
      <c r="P406">
        <v>0.5</v>
      </c>
      <c r="Q406">
        <v>63.3</v>
      </c>
      <c r="R406">
        <v>0.7</v>
      </c>
      <c r="S406">
        <v>1.7</v>
      </c>
      <c r="T406">
        <v>2.2999999999999998</v>
      </c>
      <c r="U406">
        <v>0.5</v>
      </c>
      <c r="V406">
        <v>0.3</v>
      </c>
      <c r="W406">
        <v>0.3</v>
      </c>
      <c r="X406">
        <v>0.2</v>
      </c>
      <c r="Y406">
        <v>0.7</v>
      </c>
      <c r="Z406">
        <v>8.1999999999999993</v>
      </c>
      <c r="AA406">
        <v>0</v>
      </c>
      <c r="AB406">
        <v>0</v>
      </c>
      <c r="AC406">
        <v>-1.7</v>
      </c>
    </row>
    <row r="407" spans="1:29" x14ac:dyDescent="0.3">
      <c r="A407" t="s">
        <v>477</v>
      </c>
      <c r="B407" t="s">
        <v>707</v>
      </c>
      <c r="C407">
        <v>30</v>
      </c>
      <c r="D407">
        <v>82</v>
      </c>
      <c r="E407">
        <v>48</v>
      </c>
      <c r="F407">
        <v>34</v>
      </c>
      <c r="G407">
        <v>23.3</v>
      </c>
      <c r="H407">
        <v>9.9</v>
      </c>
      <c r="I407">
        <v>3.4</v>
      </c>
      <c r="J407">
        <v>8.1</v>
      </c>
      <c r="K407">
        <v>42.5</v>
      </c>
      <c r="L407">
        <v>1.9</v>
      </c>
      <c r="M407">
        <v>4.9000000000000004</v>
      </c>
      <c r="N407">
        <v>39.4</v>
      </c>
      <c r="O407">
        <v>1.1000000000000001</v>
      </c>
      <c r="P407">
        <v>1.3</v>
      </c>
      <c r="Q407">
        <v>85.4</v>
      </c>
      <c r="R407">
        <v>0.3</v>
      </c>
      <c r="S407">
        <v>1.9</v>
      </c>
      <c r="T407">
        <v>2.2000000000000002</v>
      </c>
      <c r="U407">
        <v>3</v>
      </c>
      <c r="V407">
        <v>1.1000000000000001</v>
      </c>
      <c r="W407">
        <v>0.6</v>
      </c>
      <c r="X407">
        <v>0.1</v>
      </c>
      <c r="Y407">
        <v>1.6</v>
      </c>
      <c r="Z407">
        <v>18.100000000000001</v>
      </c>
      <c r="AA407">
        <v>0</v>
      </c>
      <c r="AB407">
        <v>0</v>
      </c>
      <c r="AC407">
        <v>2.5</v>
      </c>
    </row>
    <row r="408" spans="1:29" x14ac:dyDescent="0.3">
      <c r="A408" t="s">
        <v>311</v>
      </c>
      <c r="B408" t="s">
        <v>705</v>
      </c>
      <c r="C408">
        <v>38</v>
      </c>
      <c r="D408">
        <v>30</v>
      </c>
      <c r="E408">
        <v>17</v>
      </c>
      <c r="F408">
        <v>13</v>
      </c>
      <c r="G408">
        <v>12</v>
      </c>
      <c r="H408">
        <v>3.9</v>
      </c>
      <c r="I408">
        <v>1.4</v>
      </c>
      <c r="J408">
        <v>3.1</v>
      </c>
      <c r="K408">
        <v>44.7</v>
      </c>
      <c r="L408">
        <v>0.2</v>
      </c>
      <c r="M408">
        <v>0.4</v>
      </c>
      <c r="N408">
        <v>46.2</v>
      </c>
      <c r="O408">
        <v>0.9</v>
      </c>
      <c r="P408">
        <v>1.3</v>
      </c>
      <c r="Q408">
        <v>70</v>
      </c>
      <c r="R408">
        <v>0.7</v>
      </c>
      <c r="S408">
        <v>3.8</v>
      </c>
      <c r="T408">
        <v>4.5999999999999996</v>
      </c>
      <c r="U408">
        <v>1.7</v>
      </c>
      <c r="V408">
        <v>0.5</v>
      </c>
      <c r="W408">
        <v>0.2</v>
      </c>
      <c r="X408">
        <v>0.5</v>
      </c>
      <c r="Y408">
        <v>1</v>
      </c>
      <c r="Z408">
        <v>13.5</v>
      </c>
      <c r="AA408">
        <v>1</v>
      </c>
      <c r="AB408">
        <v>0</v>
      </c>
      <c r="AC408">
        <v>-1.1000000000000001</v>
      </c>
    </row>
    <row r="409" spans="1:29" x14ac:dyDescent="0.3">
      <c r="A409" t="s">
        <v>369</v>
      </c>
      <c r="B409" t="s">
        <v>683</v>
      </c>
      <c r="C409">
        <v>28</v>
      </c>
      <c r="D409">
        <v>77</v>
      </c>
      <c r="E409">
        <v>46</v>
      </c>
      <c r="F409">
        <v>31</v>
      </c>
      <c r="G409">
        <v>36.9</v>
      </c>
      <c r="H409">
        <v>28</v>
      </c>
      <c r="I409">
        <v>9.1999999999999993</v>
      </c>
      <c r="J409">
        <v>21</v>
      </c>
      <c r="K409">
        <v>43.8</v>
      </c>
      <c r="L409">
        <v>3.8</v>
      </c>
      <c r="M409">
        <v>9.8000000000000007</v>
      </c>
      <c r="N409">
        <v>38.6</v>
      </c>
      <c r="O409">
        <v>5.9</v>
      </c>
      <c r="P409">
        <v>7</v>
      </c>
      <c r="Q409">
        <v>83.9</v>
      </c>
      <c r="R409">
        <v>1.4</v>
      </c>
      <c r="S409">
        <v>6.8</v>
      </c>
      <c r="T409">
        <v>8.1999999999999993</v>
      </c>
      <c r="U409">
        <v>4.0999999999999996</v>
      </c>
      <c r="V409">
        <v>2.7</v>
      </c>
      <c r="W409">
        <v>2.2000000000000002</v>
      </c>
      <c r="X409">
        <v>0.4</v>
      </c>
      <c r="Y409">
        <v>2.8</v>
      </c>
      <c r="Z409">
        <v>49.3</v>
      </c>
      <c r="AA409">
        <v>24</v>
      </c>
      <c r="AB409">
        <v>1</v>
      </c>
      <c r="AC409">
        <v>6.4</v>
      </c>
    </row>
    <row r="410" spans="1:29" x14ac:dyDescent="0.3">
      <c r="A410" t="s">
        <v>143</v>
      </c>
      <c r="B410" t="s">
        <v>706</v>
      </c>
      <c r="C410">
        <v>34</v>
      </c>
      <c r="D410">
        <v>70</v>
      </c>
      <c r="E410">
        <v>49</v>
      </c>
      <c r="F410">
        <v>21</v>
      </c>
      <c r="G410">
        <v>27.1</v>
      </c>
      <c r="H410">
        <v>12.6</v>
      </c>
      <c r="I410">
        <v>4.5999999999999996</v>
      </c>
      <c r="J410">
        <v>9.5</v>
      </c>
      <c r="K410">
        <v>48.4</v>
      </c>
      <c r="L410">
        <v>0.8</v>
      </c>
      <c r="M410">
        <v>2.2999999999999998</v>
      </c>
      <c r="N410">
        <v>36.5</v>
      </c>
      <c r="O410">
        <v>2.6</v>
      </c>
      <c r="P410">
        <v>3.6</v>
      </c>
      <c r="Q410">
        <v>72.7</v>
      </c>
      <c r="R410">
        <v>2.2000000000000002</v>
      </c>
      <c r="S410">
        <v>5</v>
      </c>
      <c r="T410">
        <v>7.2</v>
      </c>
      <c r="U410">
        <v>2</v>
      </c>
      <c r="V410">
        <v>1.4</v>
      </c>
      <c r="W410">
        <v>1.2</v>
      </c>
      <c r="X410">
        <v>0.8</v>
      </c>
      <c r="Y410">
        <v>2.6</v>
      </c>
      <c r="Z410">
        <v>28.8</v>
      </c>
      <c r="AA410">
        <v>14</v>
      </c>
      <c r="AB410">
        <v>0</v>
      </c>
      <c r="AC410">
        <v>4.9000000000000004</v>
      </c>
    </row>
    <row r="411" spans="1:29" x14ac:dyDescent="0.3">
      <c r="A411" t="s">
        <v>630</v>
      </c>
      <c r="B411" t="s">
        <v>714</v>
      </c>
      <c r="C411">
        <v>28</v>
      </c>
      <c r="D411">
        <v>10</v>
      </c>
      <c r="E411">
        <v>2</v>
      </c>
      <c r="F411">
        <v>8</v>
      </c>
      <c r="G411">
        <v>12.3</v>
      </c>
      <c r="H411">
        <v>1.7</v>
      </c>
      <c r="I411">
        <v>0.4</v>
      </c>
      <c r="J411">
        <v>1.8</v>
      </c>
      <c r="K411">
        <v>22.2</v>
      </c>
      <c r="L411">
        <v>0.2</v>
      </c>
      <c r="M411">
        <v>1.5</v>
      </c>
      <c r="N411">
        <v>13.3</v>
      </c>
      <c r="O411">
        <v>0.7</v>
      </c>
      <c r="P411">
        <v>1</v>
      </c>
      <c r="Q411">
        <v>70</v>
      </c>
      <c r="R411">
        <v>0.3</v>
      </c>
      <c r="S411">
        <v>2.2000000000000002</v>
      </c>
      <c r="T411">
        <v>2.5</v>
      </c>
      <c r="U411">
        <v>0.8</v>
      </c>
      <c r="V411">
        <v>0.4</v>
      </c>
      <c r="W411">
        <v>0.1</v>
      </c>
      <c r="X411">
        <v>0.4</v>
      </c>
      <c r="Y411">
        <v>2.4</v>
      </c>
      <c r="Z411">
        <v>7</v>
      </c>
      <c r="AA411">
        <v>0</v>
      </c>
      <c r="AB411">
        <v>0</v>
      </c>
      <c r="AC411">
        <v>0.4</v>
      </c>
    </row>
    <row r="412" spans="1:29" x14ac:dyDescent="0.3">
      <c r="A412" t="s">
        <v>472</v>
      </c>
      <c r="B412" t="s">
        <v>707</v>
      </c>
      <c r="C412">
        <v>31</v>
      </c>
      <c r="D412">
        <v>53</v>
      </c>
      <c r="E412">
        <v>29</v>
      </c>
      <c r="F412">
        <v>24</v>
      </c>
      <c r="G412">
        <v>5.5</v>
      </c>
      <c r="H412">
        <v>1.8</v>
      </c>
      <c r="I412">
        <v>0.5</v>
      </c>
      <c r="J412">
        <v>1.1000000000000001</v>
      </c>
      <c r="K412">
        <v>50</v>
      </c>
      <c r="L412">
        <v>0.1</v>
      </c>
      <c r="M412">
        <v>0.3</v>
      </c>
      <c r="N412">
        <v>33.299999999999997</v>
      </c>
      <c r="O412">
        <v>0.6</v>
      </c>
      <c r="P412">
        <v>0.8</v>
      </c>
      <c r="Q412">
        <v>81</v>
      </c>
      <c r="R412">
        <v>0.2</v>
      </c>
      <c r="S412">
        <v>0.7</v>
      </c>
      <c r="T412">
        <v>0.9</v>
      </c>
      <c r="U412">
        <v>0.5</v>
      </c>
      <c r="V412">
        <v>0.2</v>
      </c>
      <c r="W412">
        <v>0.2</v>
      </c>
      <c r="X412">
        <v>0</v>
      </c>
      <c r="Y412">
        <v>0.5</v>
      </c>
      <c r="Z412">
        <v>4</v>
      </c>
      <c r="AA412">
        <v>0</v>
      </c>
      <c r="AB412">
        <v>0</v>
      </c>
      <c r="AC412">
        <v>-0.3</v>
      </c>
    </row>
    <row r="413" spans="1:29" x14ac:dyDescent="0.3">
      <c r="A413" t="s">
        <v>186</v>
      </c>
      <c r="B413" t="s">
        <v>690</v>
      </c>
      <c r="C413">
        <v>26</v>
      </c>
      <c r="D413">
        <v>74</v>
      </c>
      <c r="E413">
        <v>49</v>
      </c>
      <c r="F413">
        <v>25</v>
      </c>
      <c r="G413">
        <v>14.3</v>
      </c>
      <c r="H413">
        <v>6.9</v>
      </c>
      <c r="I413">
        <v>2.8</v>
      </c>
      <c r="J413">
        <v>5.9</v>
      </c>
      <c r="K413">
        <v>46.5</v>
      </c>
      <c r="L413">
        <v>1.1000000000000001</v>
      </c>
      <c r="M413">
        <v>2.7</v>
      </c>
      <c r="N413">
        <v>40.5</v>
      </c>
      <c r="O413">
        <v>0.3</v>
      </c>
      <c r="P413">
        <v>0.4</v>
      </c>
      <c r="Q413">
        <v>76.900000000000006</v>
      </c>
      <c r="R413">
        <v>0.3</v>
      </c>
      <c r="S413">
        <v>1.8</v>
      </c>
      <c r="T413">
        <v>2.1</v>
      </c>
      <c r="U413">
        <v>1.6</v>
      </c>
      <c r="V413">
        <v>0.7</v>
      </c>
      <c r="W413">
        <v>0.3</v>
      </c>
      <c r="X413">
        <v>0</v>
      </c>
      <c r="Y413">
        <v>1.2</v>
      </c>
      <c r="Z413">
        <v>12</v>
      </c>
      <c r="AA413">
        <v>0</v>
      </c>
      <c r="AB413">
        <v>0</v>
      </c>
      <c r="AC413">
        <v>-1.8</v>
      </c>
    </row>
    <row r="414" spans="1:29" x14ac:dyDescent="0.3">
      <c r="A414" t="s">
        <v>730</v>
      </c>
      <c r="B414" t="s">
        <v>684</v>
      </c>
      <c r="C414">
        <v>25</v>
      </c>
      <c r="D414">
        <v>1</v>
      </c>
      <c r="E414">
        <v>1</v>
      </c>
      <c r="F414">
        <v>0</v>
      </c>
      <c r="G414">
        <v>25.7</v>
      </c>
      <c r="H414">
        <v>17</v>
      </c>
      <c r="I414">
        <v>6</v>
      </c>
      <c r="J414">
        <v>13</v>
      </c>
      <c r="K414">
        <v>46.2</v>
      </c>
      <c r="L414">
        <v>4</v>
      </c>
      <c r="M414">
        <v>10</v>
      </c>
      <c r="N414">
        <v>40</v>
      </c>
      <c r="O414">
        <v>1</v>
      </c>
      <c r="P414">
        <v>2</v>
      </c>
      <c r="Q414">
        <v>50</v>
      </c>
      <c r="R414">
        <v>1</v>
      </c>
      <c r="S414">
        <v>2</v>
      </c>
      <c r="T414">
        <v>3</v>
      </c>
      <c r="U414">
        <v>3</v>
      </c>
      <c r="V414">
        <v>0</v>
      </c>
      <c r="W414">
        <v>1</v>
      </c>
      <c r="X414">
        <v>0</v>
      </c>
      <c r="Y414">
        <v>3</v>
      </c>
      <c r="Z414">
        <v>28.1</v>
      </c>
      <c r="AA414">
        <v>0</v>
      </c>
      <c r="AB414">
        <v>0</v>
      </c>
      <c r="AC414">
        <v>28</v>
      </c>
    </row>
    <row r="415" spans="1:29" x14ac:dyDescent="0.3">
      <c r="A415" t="s">
        <v>261</v>
      </c>
      <c r="B415" t="s">
        <v>688</v>
      </c>
      <c r="C415">
        <v>33</v>
      </c>
      <c r="D415">
        <v>46</v>
      </c>
      <c r="E415">
        <v>19</v>
      </c>
      <c r="F415">
        <v>27</v>
      </c>
      <c r="G415">
        <v>29.8</v>
      </c>
      <c r="H415">
        <v>9.1999999999999993</v>
      </c>
      <c r="I415">
        <v>3.8</v>
      </c>
      <c r="J415">
        <v>9.4</v>
      </c>
      <c r="K415">
        <v>40.5</v>
      </c>
      <c r="L415">
        <v>1.1000000000000001</v>
      </c>
      <c r="M415">
        <v>3.1</v>
      </c>
      <c r="N415">
        <v>35.9</v>
      </c>
      <c r="O415">
        <v>0.5</v>
      </c>
      <c r="P415">
        <v>0.8</v>
      </c>
      <c r="Q415">
        <v>63.9</v>
      </c>
      <c r="R415">
        <v>0.7</v>
      </c>
      <c r="S415">
        <v>4.5</v>
      </c>
      <c r="T415">
        <v>5.3</v>
      </c>
      <c r="U415">
        <v>8</v>
      </c>
      <c r="V415">
        <v>2.8</v>
      </c>
      <c r="W415">
        <v>1.2</v>
      </c>
      <c r="X415">
        <v>0.2</v>
      </c>
      <c r="Y415">
        <v>2.2000000000000002</v>
      </c>
      <c r="Z415">
        <v>28.9</v>
      </c>
      <c r="AA415">
        <v>14</v>
      </c>
      <c r="AB415">
        <v>1</v>
      </c>
      <c r="AC415">
        <v>-5.3</v>
      </c>
    </row>
    <row r="416" spans="1:29" x14ac:dyDescent="0.3">
      <c r="A416" t="s">
        <v>491</v>
      </c>
      <c r="B416" t="s">
        <v>712</v>
      </c>
      <c r="C416">
        <v>26</v>
      </c>
      <c r="D416">
        <v>37</v>
      </c>
      <c r="E416">
        <v>26</v>
      </c>
      <c r="F416">
        <v>11</v>
      </c>
      <c r="G416">
        <v>12.8</v>
      </c>
      <c r="H416">
        <v>5.3</v>
      </c>
      <c r="I416">
        <v>2</v>
      </c>
      <c r="J416">
        <v>4.4000000000000004</v>
      </c>
      <c r="K416">
        <v>46</v>
      </c>
      <c r="L416">
        <v>0.5</v>
      </c>
      <c r="M416">
        <v>1.6</v>
      </c>
      <c r="N416">
        <v>33.299999999999997</v>
      </c>
      <c r="O416">
        <v>0.8</v>
      </c>
      <c r="P416">
        <v>0.9</v>
      </c>
      <c r="Q416">
        <v>84.8</v>
      </c>
      <c r="R416">
        <v>0.2</v>
      </c>
      <c r="S416">
        <v>1.5</v>
      </c>
      <c r="T416">
        <v>1.7</v>
      </c>
      <c r="U416">
        <v>2.5</v>
      </c>
      <c r="V416">
        <v>0.9</v>
      </c>
      <c r="W416">
        <v>0.4</v>
      </c>
      <c r="X416">
        <v>0.1</v>
      </c>
      <c r="Y416">
        <v>1.3</v>
      </c>
      <c r="Z416">
        <v>11.6</v>
      </c>
      <c r="AA416">
        <v>0</v>
      </c>
      <c r="AB416">
        <v>0</v>
      </c>
      <c r="AC416">
        <v>4.7</v>
      </c>
    </row>
    <row r="417" spans="1:29" x14ac:dyDescent="0.3">
      <c r="A417" t="s">
        <v>85</v>
      </c>
      <c r="B417" t="s">
        <v>697</v>
      </c>
      <c r="C417">
        <v>21</v>
      </c>
      <c r="D417">
        <v>10</v>
      </c>
      <c r="E417">
        <v>3</v>
      </c>
      <c r="F417">
        <v>7</v>
      </c>
      <c r="G417">
        <v>12</v>
      </c>
      <c r="H417">
        <v>3.7</v>
      </c>
      <c r="I417">
        <v>1.3</v>
      </c>
      <c r="J417">
        <v>3.9</v>
      </c>
      <c r="K417">
        <v>33.299999999999997</v>
      </c>
      <c r="L417">
        <v>0.3</v>
      </c>
      <c r="M417">
        <v>1.2</v>
      </c>
      <c r="N417">
        <v>25</v>
      </c>
      <c r="O417">
        <v>0.8</v>
      </c>
      <c r="P417">
        <v>1.2</v>
      </c>
      <c r="Q417">
        <v>66.7</v>
      </c>
      <c r="R417">
        <v>1.1000000000000001</v>
      </c>
      <c r="S417">
        <v>1.5</v>
      </c>
      <c r="T417">
        <v>2.6</v>
      </c>
      <c r="U417">
        <v>1.3</v>
      </c>
      <c r="V417">
        <v>0.8</v>
      </c>
      <c r="W417">
        <v>0.1</v>
      </c>
      <c r="X417">
        <v>0</v>
      </c>
      <c r="Y417">
        <v>0.7</v>
      </c>
      <c r="Z417">
        <v>8.3000000000000007</v>
      </c>
      <c r="AA417">
        <v>0</v>
      </c>
      <c r="AB417">
        <v>0</v>
      </c>
      <c r="AC417">
        <v>-1.3</v>
      </c>
    </row>
    <row r="418" spans="1:29" x14ac:dyDescent="0.3">
      <c r="A418" t="s">
        <v>418</v>
      </c>
      <c r="B418" t="s">
        <v>714</v>
      </c>
      <c r="C418">
        <v>22</v>
      </c>
      <c r="D418">
        <v>14</v>
      </c>
      <c r="E418">
        <v>3</v>
      </c>
      <c r="F418">
        <v>11</v>
      </c>
      <c r="G418">
        <v>10.5</v>
      </c>
      <c r="H418">
        <v>3.9</v>
      </c>
      <c r="I418">
        <v>1.8</v>
      </c>
      <c r="J418">
        <v>3.4</v>
      </c>
      <c r="K418">
        <v>53.2</v>
      </c>
      <c r="L418">
        <v>0</v>
      </c>
      <c r="M418">
        <v>0.2</v>
      </c>
      <c r="N418">
        <v>0</v>
      </c>
      <c r="O418">
        <v>0.3</v>
      </c>
      <c r="P418">
        <v>0.9</v>
      </c>
      <c r="Q418">
        <v>33.299999999999997</v>
      </c>
      <c r="R418">
        <v>1.1000000000000001</v>
      </c>
      <c r="S418">
        <v>2.4</v>
      </c>
      <c r="T418">
        <v>3.4</v>
      </c>
      <c r="U418">
        <v>0.4</v>
      </c>
      <c r="V418">
        <v>0.6</v>
      </c>
      <c r="W418">
        <v>0.6</v>
      </c>
      <c r="X418">
        <v>0.6</v>
      </c>
      <c r="Y418">
        <v>1.6</v>
      </c>
      <c r="Z418">
        <v>11.5</v>
      </c>
      <c r="AA418">
        <v>1</v>
      </c>
      <c r="AB418">
        <v>0</v>
      </c>
      <c r="AC418">
        <v>-1.5</v>
      </c>
    </row>
    <row r="419" spans="1:29" x14ac:dyDescent="0.3">
      <c r="A419" t="s">
        <v>375</v>
      </c>
      <c r="B419" t="s">
        <v>683</v>
      </c>
      <c r="C419">
        <v>34</v>
      </c>
      <c r="D419">
        <v>33</v>
      </c>
      <c r="E419">
        <v>19</v>
      </c>
      <c r="F419">
        <v>14</v>
      </c>
      <c r="G419">
        <v>11.5</v>
      </c>
      <c r="H419">
        <v>4.3</v>
      </c>
      <c r="I419">
        <v>1.7</v>
      </c>
      <c r="J419">
        <v>4.0999999999999996</v>
      </c>
      <c r="K419">
        <v>40.700000000000003</v>
      </c>
      <c r="L419">
        <v>0.6</v>
      </c>
      <c r="M419">
        <v>1.8</v>
      </c>
      <c r="N419">
        <v>32.799999999999997</v>
      </c>
      <c r="O419">
        <v>0.4</v>
      </c>
      <c r="P419">
        <v>0.4</v>
      </c>
      <c r="Q419">
        <v>92.3</v>
      </c>
      <c r="R419">
        <v>0.1</v>
      </c>
      <c r="S419">
        <v>0.9</v>
      </c>
      <c r="T419">
        <v>1</v>
      </c>
      <c r="U419">
        <v>1.6</v>
      </c>
      <c r="V419">
        <v>0.4</v>
      </c>
      <c r="W419">
        <v>0.3</v>
      </c>
      <c r="X419">
        <v>0.2</v>
      </c>
      <c r="Y419">
        <v>0.9</v>
      </c>
      <c r="Z419">
        <v>8.9</v>
      </c>
      <c r="AA419">
        <v>0</v>
      </c>
      <c r="AB419">
        <v>0</v>
      </c>
      <c r="AC419">
        <v>0.5</v>
      </c>
    </row>
    <row r="420" spans="1:29" x14ac:dyDescent="0.3">
      <c r="A420" t="s">
        <v>260</v>
      </c>
      <c r="B420" t="s">
        <v>688</v>
      </c>
      <c r="C420">
        <v>28</v>
      </c>
      <c r="D420">
        <v>63</v>
      </c>
      <c r="E420">
        <v>27</v>
      </c>
      <c r="F420">
        <v>36</v>
      </c>
      <c r="G420">
        <v>29.8</v>
      </c>
      <c r="H420">
        <v>11.3</v>
      </c>
      <c r="I420">
        <v>3.9</v>
      </c>
      <c r="J420">
        <v>9.4</v>
      </c>
      <c r="K420">
        <v>41.2</v>
      </c>
      <c r="L420">
        <v>2.2999999999999998</v>
      </c>
      <c r="M420">
        <v>6.2</v>
      </c>
      <c r="N420">
        <v>37.700000000000003</v>
      </c>
      <c r="O420">
        <v>1.2</v>
      </c>
      <c r="P420">
        <v>1.3</v>
      </c>
      <c r="Q420">
        <v>85.9</v>
      </c>
      <c r="R420">
        <v>0.3</v>
      </c>
      <c r="S420">
        <v>2.4</v>
      </c>
      <c r="T420">
        <v>2.7</v>
      </c>
      <c r="U420">
        <v>2</v>
      </c>
      <c r="V420">
        <v>1</v>
      </c>
      <c r="W420">
        <v>0.6</v>
      </c>
      <c r="X420">
        <v>0.2</v>
      </c>
      <c r="Y420">
        <v>1.7</v>
      </c>
      <c r="Z420">
        <v>19.100000000000001</v>
      </c>
      <c r="AA420">
        <v>0</v>
      </c>
      <c r="AB420">
        <v>0</v>
      </c>
      <c r="AC420">
        <v>-0.8</v>
      </c>
    </row>
    <row r="421" spans="1:29" x14ac:dyDescent="0.3">
      <c r="A421" t="s">
        <v>155</v>
      </c>
      <c r="B421" t="s">
        <v>693</v>
      </c>
      <c r="C421">
        <v>29</v>
      </c>
      <c r="D421">
        <v>82</v>
      </c>
      <c r="E421">
        <v>41</v>
      </c>
      <c r="F421">
        <v>41</v>
      </c>
      <c r="G421">
        <v>27.9</v>
      </c>
      <c r="H421">
        <v>15.4</v>
      </c>
      <c r="I421">
        <v>5.4</v>
      </c>
      <c r="J421">
        <v>12.8</v>
      </c>
      <c r="K421">
        <v>42.1</v>
      </c>
      <c r="L421">
        <v>2.1</v>
      </c>
      <c r="M421">
        <v>5.7</v>
      </c>
      <c r="N421">
        <v>36.9</v>
      </c>
      <c r="O421">
        <v>2.5</v>
      </c>
      <c r="P421">
        <v>2.9</v>
      </c>
      <c r="Q421">
        <v>86.4</v>
      </c>
      <c r="R421">
        <v>0.5</v>
      </c>
      <c r="S421">
        <v>2.1</v>
      </c>
      <c r="T421">
        <v>2.6</v>
      </c>
      <c r="U421">
        <v>4.2</v>
      </c>
      <c r="V421">
        <v>1.8</v>
      </c>
      <c r="W421">
        <v>0.7</v>
      </c>
      <c r="X421">
        <v>0.1</v>
      </c>
      <c r="Y421">
        <v>2.5</v>
      </c>
      <c r="Z421">
        <v>25.4</v>
      </c>
      <c r="AA421">
        <v>0</v>
      </c>
      <c r="AB421">
        <v>0</v>
      </c>
      <c r="AC421">
        <v>0.5</v>
      </c>
    </row>
    <row r="422" spans="1:29" x14ac:dyDescent="0.3">
      <c r="A422" t="s">
        <v>430</v>
      </c>
      <c r="B422" t="s">
        <v>714</v>
      </c>
      <c r="C422">
        <v>25</v>
      </c>
      <c r="D422">
        <v>70</v>
      </c>
      <c r="E422">
        <v>16</v>
      </c>
      <c r="F422">
        <v>54</v>
      </c>
      <c r="G422">
        <v>16.899999999999999</v>
      </c>
      <c r="H422">
        <v>8.1999999999999993</v>
      </c>
      <c r="I422">
        <v>3.2</v>
      </c>
      <c r="J422">
        <v>5.2</v>
      </c>
      <c r="K422">
        <v>60.8</v>
      </c>
      <c r="L422">
        <v>0</v>
      </c>
      <c r="M422">
        <v>0</v>
      </c>
      <c r="N422">
        <v>0</v>
      </c>
      <c r="O422">
        <v>1.8</v>
      </c>
      <c r="P422">
        <v>2.5</v>
      </c>
      <c r="Q422">
        <v>73.099999999999994</v>
      </c>
      <c r="R422">
        <v>1.6</v>
      </c>
      <c r="S422">
        <v>3.1</v>
      </c>
      <c r="T422">
        <v>4.7</v>
      </c>
      <c r="U422">
        <v>0.9</v>
      </c>
      <c r="V422">
        <v>0.7</v>
      </c>
      <c r="W422">
        <v>0.6</v>
      </c>
      <c r="X422">
        <v>1.1000000000000001</v>
      </c>
      <c r="Y422">
        <v>2.8</v>
      </c>
      <c r="Z422">
        <v>19.600000000000001</v>
      </c>
      <c r="AA422">
        <v>5</v>
      </c>
      <c r="AB422">
        <v>0</v>
      </c>
      <c r="AC422">
        <v>-2.5</v>
      </c>
    </row>
    <row r="423" spans="1:29" x14ac:dyDescent="0.3">
      <c r="A423" t="s">
        <v>482</v>
      </c>
      <c r="B423" t="s">
        <v>712</v>
      </c>
      <c r="C423">
        <v>28</v>
      </c>
      <c r="D423">
        <v>68</v>
      </c>
      <c r="E423">
        <v>40</v>
      </c>
      <c r="F423">
        <v>28</v>
      </c>
      <c r="G423">
        <v>27.9</v>
      </c>
      <c r="H423">
        <v>12.7</v>
      </c>
      <c r="I423">
        <v>4.3</v>
      </c>
      <c r="J423">
        <v>10.7</v>
      </c>
      <c r="K423">
        <v>40.4</v>
      </c>
      <c r="L423">
        <v>1.2</v>
      </c>
      <c r="M423">
        <v>3.7</v>
      </c>
      <c r="N423">
        <v>31.1</v>
      </c>
      <c r="O423">
        <v>2.9</v>
      </c>
      <c r="P423">
        <v>3.4</v>
      </c>
      <c r="Q423">
        <v>85.5</v>
      </c>
      <c r="R423">
        <v>0.5</v>
      </c>
      <c r="S423">
        <v>3.1</v>
      </c>
      <c r="T423">
        <v>3.6</v>
      </c>
      <c r="U423">
        <v>6.1</v>
      </c>
      <c r="V423">
        <v>2.6</v>
      </c>
      <c r="W423">
        <v>1.3</v>
      </c>
      <c r="X423">
        <v>0.1</v>
      </c>
      <c r="Y423">
        <v>2.6</v>
      </c>
      <c r="Z423">
        <v>28</v>
      </c>
      <c r="AA423">
        <v>7</v>
      </c>
      <c r="AB423">
        <v>0</v>
      </c>
      <c r="AC423">
        <v>3.7</v>
      </c>
    </row>
    <row r="424" spans="1:29" x14ac:dyDescent="0.3">
      <c r="A424" t="s">
        <v>331</v>
      </c>
      <c r="B424" t="s">
        <v>658</v>
      </c>
      <c r="C424">
        <v>28</v>
      </c>
      <c r="D424">
        <v>35</v>
      </c>
      <c r="E424">
        <v>20</v>
      </c>
      <c r="F424">
        <v>15</v>
      </c>
      <c r="G424">
        <v>34.4</v>
      </c>
      <c r="H424">
        <v>13.3</v>
      </c>
      <c r="I424">
        <v>4.5</v>
      </c>
      <c r="J424">
        <v>10.3</v>
      </c>
      <c r="K424">
        <v>43.1</v>
      </c>
      <c r="L424">
        <v>2.4</v>
      </c>
      <c r="M424">
        <v>6.4</v>
      </c>
      <c r="N424">
        <v>37.799999999999997</v>
      </c>
      <c r="O424">
        <v>1.9</v>
      </c>
      <c r="P424">
        <v>2.5</v>
      </c>
      <c r="Q424">
        <v>76.400000000000006</v>
      </c>
      <c r="R424">
        <v>0.8</v>
      </c>
      <c r="S424">
        <v>4.7</v>
      </c>
      <c r="T424">
        <v>5.5</v>
      </c>
      <c r="U424">
        <v>1.3</v>
      </c>
      <c r="V424">
        <v>1.3</v>
      </c>
      <c r="W424">
        <v>2.1</v>
      </c>
      <c r="X424">
        <v>1.3</v>
      </c>
      <c r="Y424">
        <v>3.6</v>
      </c>
      <c r="Z424">
        <v>30.9</v>
      </c>
      <c r="AA424">
        <v>2</v>
      </c>
      <c r="AB424">
        <v>0</v>
      </c>
      <c r="AC424">
        <v>1.8</v>
      </c>
    </row>
    <row r="425" spans="1:29" x14ac:dyDescent="0.3">
      <c r="A425" t="s">
        <v>731</v>
      </c>
      <c r="B425" t="s">
        <v>684</v>
      </c>
      <c r="C425">
        <v>21</v>
      </c>
      <c r="D425">
        <v>32</v>
      </c>
      <c r="E425">
        <v>18</v>
      </c>
      <c r="F425">
        <v>14</v>
      </c>
      <c r="G425">
        <v>8.8000000000000007</v>
      </c>
      <c r="H425">
        <v>2.5</v>
      </c>
      <c r="I425">
        <v>1.1000000000000001</v>
      </c>
      <c r="J425">
        <v>1.6</v>
      </c>
      <c r="K425">
        <v>70.599999999999994</v>
      </c>
      <c r="L425">
        <v>0</v>
      </c>
      <c r="M425">
        <v>0</v>
      </c>
      <c r="N425">
        <v>0</v>
      </c>
      <c r="O425">
        <v>0.3</v>
      </c>
      <c r="P425">
        <v>0.5</v>
      </c>
      <c r="Q425">
        <v>60</v>
      </c>
      <c r="R425">
        <v>0.8</v>
      </c>
      <c r="S425">
        <v>1.7</v>
      </c>
      <c r="T425">
        <v>2.5</v>
      </c>
      <c r="U425">
        <v>0.2</v>
      </c>
      <c r="V425">
        <v>0.3</v>
      </c>
      <c r="W425">
        <v>0.3</v>
      </c>
      <c r="X425">
        <v>1.3</v>
      </c>
      <c r="Y425">
        <v>1.1000000000000001</v>
      </c>
      <c r="Z425">
        <v>10.199999999999999</v>
      </c>
      <c r="AA425">
        <v>0</v>
      </c>
      <c r="AB425">
        <v>0</v>
      </c>
      <c r="AC425">
        <v>-1.6</v>
      </c>
    </row>
    <row r="426" spans="1:29" x14ac:dyDescent="0.3">
      <c r="A426" t="s">
        <v>90</v>
      </c>
      <c r="B426" t="s">
        <v>697</v>
      </c>
      <c r="C426">
        <v>31</v>
      </c>
      <c r="D426">
        <v>74</v>
      </c>
      <c r="E426">
        <v>20</v>
      </c>
      <c r="F426">
        <v>54</v>
      </c>
      <c r="G426">
        <v>21.7</v>
      </c>
      <c r="H426">
        <v>9.5</v>
      </c>
      <c r="I426">
        <v>4.0999999999999996</v>
      </c>
      <c r="J426">
        <v>7.2</v>
      </c>
      <c r="K426">
        <v>56.8</v>
      </c>
      <c r="L426">
        <v>0.1</v>
      </c>
      <c r="M426">
        <v>0.4</v>
      </c>
      <c r="N426">
        <v>22.6</v>
      </c>
      <c r="O426">
        <v>1.2</v>
      </c>
      <c r="P426">
        <v>1.7</v>
      </c>
      <c r="Q426">
        <v>72.400000000000006</v>
      </c>
      <c r="R426">
        <v>1.9</v>
      </c>
      <c r="S426">
        <v>2</v>
      </c>
      <c r="T426">
        <v>3.9</v>
      </c>
      <c r="U426">
        <v>1.2</v>
      </c>
      <c r="V426">
        <v>1.3</v>
      </c>
      <c r="W426">
        <v>0.1</v>
      </c>
      <c r="X426">
        <v>1.1000000000000001</v>
      </c>
      <c r="Y426">
        <v>1.7</v>
      </c>
      <c r="Z426">
        <v>18.3</v>
      </c>
      <c r="AA426">
        <v>2</v>
      </c>
      <c r="AB426">
        <v>0</v>
      </c>
      <c r="AC426">
        <v>-1.9</v>
      </c>
    </row>
    <row r="427" spans="1:29" x14ac:dyDescent="0.3">
      <c r="A427" t="s">
        <v>58</v>
      </c>
      <c r="B427" t="s">
        <v>686</v>
      </c>
      <c r="C427">
        <v>21</v>
      </c>
      <c r="D427">
        <v>63</v>
      </c>
      <c r="E427">
        <v>36</v>
      </c>
      <c r="F427">
        <v>27</v>
      </c>
      <c r="G427">
        <v>20.5</v>
      </c>
      <c r="H427">
        <v>8.5</v>
      </c>
      <c r="I427">
        <v>3.2</v>
      </c>
      <c r="J427">
        <v>7.1</v>
      </c>
      <c r="K427">
        <v>45</v>
      </c>
      <c r="L427">
        <v>0.9</v>
      </c>
      <c r="M427">
        <v>2.9</v>
      </c>
      <c r="N427">
        <v>31.5</v>
      </c>
      <c r="O427">
        <v>1.1000000000000001</v>
      </c>
      <c r="P427">
        <v>1.5</v>
      </c>
      <c r="Q427">
        <v>78.3</v>
      </c>
      <c r="R427">
        <v>0.9</v>
      </c>
      <c r="S427">
        <v>3</v>
      </c>
      <c r="T427">
        <v>3.9</v>
      </c>
      <c r="U427">
        <v>0.8</v>
      </c>
      <c r="V427">
        <v>1.2</v>
      </c>
      <c r="W427">
        <v>0.7</v>
      </c>
      <c r="X427">
        <v>0.4</v>
      </c>
      <c r="Y427">
        <v>2.2999999999999998</v>
      </c>
      <c r="Z427">
        <v>16.3</v>
      </c>
      <c r="AA427">
        <v>2</v>
      </c>
      <c r="AB427">
        <v>0</v>
      </c>
      <c r="AC427">
        <v>0</v>
      </c>
    </row>
    <row r="428" spans="1:29" x14ac:dyDescent="0.3">
      <c r="A428" t="s">
        <v>444</v>
      </c>
      <c r="B428" t="s">
        <v>685</v>
      </c>
      <c r="C428">
        <v>26</v>
      </c>
      <c r="D428">
        <v>72</v>
      </c>
      <c r="E428">
        <v>29</v>
      </c>
      <c r="F428">
        <v>43</v>
      </c>
      <c r="G428">
        <v>26.3</v>
      </c>
      <c r="H428">
        <v>11.2</v>
      </c>
      <c r="I428">
        <v>4.0999999999999996</v>
      </c>
      <c r="J428">
        <v>9.3000000000000007</v>
      </c>
      <c r="K428">
        <v>43.5</v>
      </c>
      <c r="L428">
        <v>1.2</v>
      </c>
      <c r="M428">
        <v>3.3</v>
      </c>
      <c r="N428">
        <v>35.6</v>
      </c>
      <c r="O428">
        <v>1.9</v>
      </c>
      <c r="P428">
        <v>2.2000000000000002</v>
      </c>
      <c r="Q428">
        <v>88.4</v>
      </c>
      <c r="R428">
        <v>0.3</v>
      </c>
      <c r="S428">
        <v>1.8</v>
      </c>
      <c r="T428">
        <v>2.2000000000000002</v>
      </c>
      <c r="U428">
        <v>1.8</v>
      </c>
      <c r="V428">
        <v>0.8</v>
      </c>
      <c r="W428">
        <v>0.8</v>
      </c>
      <c r="X428">
        <v>0.2</v>
      </c>
      <c r="Y428">
        <v>2</v>
      </c>
      <c r="Z428">
        <v>18.600000000000001</v>
      </c>
      <c r="AA428">
        <v>0</v>
      </c>
      <c r="AB428">
        <v>0</v>
      </c>
      <c r="AC428">
        <v>-3.8</v>
      </c>
    </row>
    <row r="429" spans="1:29" x14ac:dyDescent="0.3">
      <c r="A429" t="s">
        <v>289</v>
      </c>
      <c r="B429" t="s">
        <v>695</v>
      </c>
      <c r="C429">
        <v>27</v>
      </c>
      <c r="D429">
        <v>66</v>
      </c>
      <c r="E429">
        <v>31</v>
      </c>
      <c r="F429">
        <v>35</v>
      </c>
      <c r="G429">
        <v>23.5</v>
      </c>
      <c r="H429">
        <v>7.6</v>
      </c>
      <c r="I429">
        <v>2.8</v>
      </c>
      <c r="J429">
        <v>7</v>
      </c>
      <c r="K429">
        <v>40.299999999999997</v>
      </c>
      <c r="L429">
        <v>1.2</v>
      </c>
      <c r="M429">
        <v>3.4</v>
      </c>
      <c r="N429">
        <v>35.1</v>
      </c>
      <c r="O429">
        <v>0.8</v>
      </c>
      <c r="P429">
        <v>1.1000000000000001</v>
      </c>
      <c r="Q429">
        <v>72.2</v>
      </c>
      <c r="R429">
        <v>0.9</v>
      </c>
      <c r="S429">
        <v>2.7</v>
      </c>
      <c r="T429">
        <v>3.6</v>
      </c>
      <c r="U429">
        <v>1.7</v>
      </c>
      <c r="V429">
        <v>1</v>
      </c>
      <c r="W429">
        <v>0.5</v>
      </c>
      <c r="X429">
        <v>0.2</v>
      </c>
      <c r="Y429">
        <v>1.7</v>
      </c>
      <c r="Z429">
        <v>15.7</v>
      </c>
      <c r="AA429">
        <v>2</v>
      </c>
      <c r="AB429">
        <v>0</v>
      </c>
      <c r="AC429">
        <v>-0.6</v>
      </c>
    </row>
    <row r="430" spans="1:29" x14ac:dyDescent="0.3">
      <c r="A430" t="s">
        <v>573</v>
      </c>
      <c r="B430" t="s">
        <v>704</v>
      </c>
      <c r="C430">
        <v>26</v>
      </c>
      <c r="D430">
        <v>15</v>
      </c>
      <c r="E430">
        <v>4</v>
      </c>
      <c r="F430">
        <v>11</v>
      </c>
      <c r="G430">
        <v>10.1</v>
      </c>
      <c r="H430">
        <v>0.9</v>
      </c>
      <c r="I430">
        <v>0.3</v>
      </c>
      <c r="J430">
        <v>1.3</v>
      </c>
      <c r="K430">
        <v>20</v>
      </c>
      <c r="L430">
        <v>0.1</v>
      </c>
      <c r="M430">
        <v>0.9</v>
      </c>
      <c r="N430">
        <v>7.7</v>
      </c>
      <c r="O430">
        <v>0.3</v>
      </c>
      <c r="P430">
        <v>0.4</v>
      </c>
      <c r="Q430">
        <v>83.3</v>
      </c>
      <c r="R430">
        <v>0.1</v>
      </c>
      <c r="S430">
        <v>0.7</v>
      </c>
      <c r="T430">
        <v>0.7</v>
      </c>
      <c r="U430">
        <v>1</v>
      </c>
      <c r="V430">
        <v>0.3</v>
      </c>
      <c r="W430">
        <v>0.4</v>
      </c>
      <c r="X430">
        <v>0.1</v>
      </c>
      <c r="Y430">
        <v>1.2</v>
      </c>
      <c r="Z430">
        <v>4.4000000000000004</v>
      </c>
      <c r="AA430">
        <v>0</v>
      </c>
      <c r="AB430">
        <v>0</v>
      </c>
      <c r="AC430">
        <v>-1.3</v>
      </c>
    </row>
    <row r="431" spans="1:29" x14ac:dyDescent="0.3">
      <c r="A431" t="s">
        <v>55</v>
      </c>
      <c r="B431" t="s">
        <v>686</v>
      </c>
      <c r="C431">
        <v>24</v>
      </c>
      <c r="D431">
        <v>59</v>
      </c>
      <c r="E431">
        <v>27</v>
      </c>
      <c r="F431">
        <v>32</v>
      </c>
      <c r="G431">
        <v>20.9</v>
      </c>
      <c r="H431">
        <v>8.9</v>
      </c>
      <c r="I431">
        <v>3.4</v>
      </c>
      <c r="J431">
        <v>8.3000000000000007</v>
      </c>
      <c r="K431">
        <v>41.1</v>
      </c>
      <c r="L431">
        <v>0.2</v>
      </c>
      <c r="M431">
        <v>0.8</v>
      </c>
      <c r="N431">
        <v>18.399999999999999</v>
      </c>
      <c r="O431">
        <v>2</v>
      </c>
      <c r="P431">
        <v>3.1</v>
      </c>
      <c r="Q431">
        <v>64.5</v>
      </c>
      <c r="R431">
        <v>1.4</v>
      </c>
      <c r="S431">
        <v>3.8</v>
      </c>
      <c r="T431">
        <v>5.3</v>
      </c>
      <c r="U431">
        <v>1.6</v>
      </c>
      <c r="V431">
        <v>1.2</v>
      </c>
      <c r="W431">
        <v>0.7</v>
      </c>
      <c r="X431">
        <v>0.5</v>
      </c>
      <c r="Y431">
        <v>1.8</v>
      </c>
      <c r="Z431">
        <v>20.100000000000001</v>
      </c>
      <c r="AA431">
        <v>4</v>
      </c>
      <c r="AB431">
        <v>0</v>
      </c>
      <c r="AC431">
        <v>-0.2</v>
      </c>
    </row>
    <row r="432" spans="1:29" x14ac:dyDescent="0.3">
      <c r="A432" t="s">
        <v>492</v>
      </c>
      <c r="B432" t="s">
        <v>712</v>
      </c>
      <c r="C432">
        <v>25</v>
      </c>
      <c r="D432">
        <v>82</v>
      </c>
      <c r="E432">
        <v>50</v>
      </c>
      <c r="F432">
        <v>32</v>
      </c>
      <c r="G432">
        <v>20.399999999999999</v>
      </c>
      <c r="H432">
        <v>5.2</v>
      </c>
      <c r="I432">
        <v>2</v>
      </c>
      <c r="J432">
        <v>4.2</v>
      </c>
      <c r="K432">
        <v>47.5</v>
      </c>
      <c r="L432">
        <v>0.8</v>
      </c>
      <c r="M432">
        <v>2.1</v>
      </c>
      <c r="N432">
        <v>38.6</v>
      </c>
      <c r="O432">
        <v>0.4</v>
      </c>
      <c r="P432">
        <v>0.5</v>
      </c>
      <c r="Q432">
        <v>76.2</v>
      </c>
      <c r="R432">
        <v>0.3</v>
      </c>
      <c r="S432">
        <v>3.2</v>
      </c>
      <c r="T432">
        <v>3.5</v>
      </c>
      <c r="U432">
        <v>1.5</v>
      </c>
      <c r="V432">
        <v>0.9</v>
      </c>
      <c r="W432">
        <v>0.7</v>
      </c>
      <c r="X432">
        <v>0.3</v>
      </c>
      <c r="Y432">
        <v>2.1</v>
      </c>
      <c r="Z432">
        <v>13.6</v>
      </c>
      <c r="AA432">
        <v>1</v>
      </c>
      <c r="AB432">
        <v>0</v>
      </c>
      <c r="AC432">
        <v>2.1</v>
      </c>
    </row>
    <row r="433" spans="1:29" x14ac:dyDescent="0.3">
      <c r="A433" t="s">
        <v>469</v>
      </c>
      <c r="B433" t="s">
        <v>707</v>
      </c>
      <c r="C433">
        <v>32</v>
      </c>
      <c r="D433">
        <v>69</v>
      </c>
      <c r="E433">
        <v>42</v>
      </c>
      <c r="F433">
        <v>27</v>
      </c>
      <c r="G433">
        <v>26.7</v>
      </c>
      <c r="H433">
        <v>13.7</v>
      </c>
      <c r="I433">
        <v>5.4</v>
      </c>
      <c r="J433">
        <v>10.8</v>
      </c>
      <c r="K433">
        <v>50.4</v>
      </c>
      <c r="L433">
        <v>1.1000000000000001</v>
      </c>
      <c r="M433">
        <v>2.7</v>
      </c>
      <c r="N433">
        <v>40.200000000000003</v>
      </c>
      <c r="O433">
        <v>1.7</v>
      </c>
      <c r="P433">
        <v>2.1</v>
      </c>
      <c r="Q433">
        <v>81.599999999999994</v>
      </c>
      <c r="R433">
        <v>0.9</v>
      </c>
      <c r="S433">
        <v>5.9</v>
      </c>
      <c r="T433">
        <v>6.8</v>
      </c>
      <c r="U433">
        <v>2.6</v>
      </c>
      <c r="V433">
        <v>1.7</v>
      </c>
      <c r="W433">
        <v>0.8</v>
      </c>
      <c r="X433">
        <v>0.5</v>
      </c>
      <c r="Y433">
        <v>2.2999999999999998</v>
      </c>
      <c r="Z433">
        <v>28</v>
      </c>
      <c r="AA433">
        <v>9</v>
      </c>
      <c r="AB433">
        <v>0</v>
      </c>
      <c r="AC433">
        <v>2.2999999999999998</v>
      </c>
    </row>
    <row r="434" spans="1:29" x14ac:dyDescent="0.3">
      <c r="A434" t="s">
        <v>490</v>
      </c>
      <c r="B434" t="s">
        <v>712</v>
      </c>
      <c r="C434">
        <v>26</v>
      </c>
      <c r="D434">
        <v>81</v>
      </c>
      <c r="E434">
        <v>50</v>
      </c>
      <c r="F434">
        <v>31</v>
      </c>
      <c r="G434">
        <v>31.8</v>
      </c>
      <c r="H434">
        <v>15.9</v>
      </c>
      <c r="I434">
        <v>5.9</v>
      </c>
      <c r="J434">
        <v>8.8000000000000007</v>
      </c>
      <c r="K434">
        <v>66.900000000000006</v>
      </c>
      <c r="L434">
        <v>0</v>
      </c>
      <c r="M434">
        <v>0</v>
      </c>
      <c r="N434">
        <v>0</v>
      </c>
      <c r="O434">
        <v>4.0999999999999996</v>
      </c>
      <c r="P434">
        <v>6.4</v>
      </c>
      <c r="Q434">
        <v>63.6</v>
      </c>
      <c r="R434">
        <v>3.8</v>
      </c>
      <c r="S434">
        <v>9</v>
      </c>
      <c r="T434">
        <v>12.9</v>
      </c>
      <c r="U434">
        <v>2</v>
      </c>
      <c r="V434">
        <v>1.6</v>
      </c>
      <c r="W434">
        <v>0.8</v>
      </c>
      <c r="X434">
        <v>2.2999999999999998</v>
      </c>
      <c r="Y434">
        <v>2.9</v>
      </c>
      <c r="Z434">
        <v>42</v>
      </c>
      <c r="AA434">
        <v>66</v>
      </c>
      <c r="AB434">
        <v>0</v>
      </c>
      <c r="AC434">
        <v>4.7</v>
      </c>
    </row>
    <row r="435" spans="1:29" x14ac:dyDescent="0.3">
      <c r="A435" t="s">
        <v>365</v>
      </c>
      <c r="B435" t="s">
        <v>683</v>
      </c>
      <c r="C435">
        <v>30</v>
      </c>
      <c r="D435">
        <v>73</v>
      </c>
      <c r="E435">
        <v>44</v>
      </c>
      <c r="F435">
        <v>29</v>
      </c>
      <c r="G435">
        <v>36</v>
      </c>
      <c r="H435">
        <v>22.9</v>
      </c>
      <c r="I435">
        <v>8.6</v>
      </c>
      <c r="J435">
        <v>20.2</v>
      </c>
      <c r="K435">
        <v>42.8</v>
      </c>
      <c r="L435">
        <v>1.6</v>
      </c>
      <c r="M435">
        <v>5.6</v>
      </c>
      <c r="N435">
        <v>29</v>
      </c>
      <c r="O435">
        <v>4.0999999999999996</v>
      </c>
      <c r="P435">
        <v>6.2</v>
      </c>
      <c r="Q435">
        <v>65.599999999999994</v>
      </c>
      <c r="R435">
        <v>1.5</v>
      </c>
      <c r="S435">
        <v>9.6</v>
      </c>
      <c r="T435">
        <v>11.1</v>
      </c>
      <c r="U435">
        <v>10.7</v>
      </c>
      <c r="V435">
        <v>4.5</v>
      </c>
      <c r="W435">
        <v>1.9</v>
      </c>
      <c r="X435">
        <v>0.5</v>
      </c>
      <c r="Y435">
        <v>3.4</v>
      </c>
      <c r="Z435">
        <v>55.1</v>
      </c>
      <c r="AA435">
        <v>57</v>
      </c>
      <c r="AB435">
        <v>34</v>
      </c>
      <c r="AC435">
        <v>4</v>
      </c>
    </row>
    <row r="436" spans="1:29" x14ac:dyDescent="0.3">
      <c r="A436" t="s">
        <v>288</v>
      </c>
      <c r="B436" t="s">
        <v>701</v>
      </c>
      <c r="C436">
        <v>30</v>
      </c>
      <c r="D436">
        <v>25</v>
      </c>
      <c r="E436">
        <v>7</v>
      </c>
      <c r="F436">
        <v>18</v>
      </c>
      <c r="G436">
        <v>12.9</v>
      </c>
      <c r="H436">
        <v>2.5</v>
      </c>
      <c r="I436">
        <v>0.8</v>
      </c>
      <c r="J436">
        <v>2.8</v>
      </c>
      <c r="K436">
        <v>30.4</v>
      </c>
      <c r="L436">
        <v>0.4</v>
      </c>
      <c r="M436">
        <v>1.6</v>
      </c>
      <c r="N436">
        <v>22.5</v>
      </c>
      <c r="O436">
        <v>0.5</v>
      </c>
      <c r="P436">
        <v>0.6</v>
      </c>
      <c r="Q436">
        <v>75</v>
      </c>
      <c r="R436">
        <v>0.7</v>
      </c>
      <c r="S436">
        <v>1.4</v>
      </c>
      <c r="T436">
        <v>2.2000000000000002</v>
      </c>
      <c r="U436">
        <v>0.8</v>
      </c>
      <c r="V436">
        <v>0.6</v>
      </c>
      <c r="W436">
        <v>0.2</v>
      </c>
      <c r="X436">
        <v>0</v>
      </c>
      <c r="Y436">
        <v>1</v>
      </c>
      <c r="Z436">
        <v>6.3</v>
      </c>
      <c r="AA436">
        <v>0</v>
      </c>
      <c r="AB436">
        <v>0</v>
      </c>
      <c r="AC436">
        <v>-2.9</v>
      </c>
    </row>
    <row r="437" spans="1:29" x14ac:dyDescent="0.3">
      <c r="A437" t="s">
        <v>94</v>
      </c>
      <c r="B437" t="s">
        <v>697</v>
      </c>
      <c r="C437">
        <v>25</v>
      </c>
      <c r="D437">
        <v>81</v>
      </c>
      <c r="E437">
        <v>22</v>
      </c>
      <c r="F437">
        <v>59</v>
      </c>
      <c r="G437">
        <v>24.2</v>
      </c>
      <c r="H437">
        <v>6.7</v>
      </c>
      <c r="I437">
        <v>2.2999999999999998</v>
      </c>
      <c r="J437">
        <v>5.2</v>
      </c>
      <c r="K437">
        <v>44.7</v>
      </c>
      <c r="L437">
        <v>1</v>
      </c>
      <c r="M437">
        <v>2.7</v>
      </c>
      <c r="N437">
        <v>37.299999999999997</v>
      </c>
      <c r="O437">
        <v>1.1000000000000001</v>
      </c>
      <c r="P437">
        <v>1.3</v>
      </c>
      <c r="Q437">
        <v>87.3</v>
      </c>
      <c r="R437">
        <v>0.3</v>
      </c>
      <c r="S437">
        <v>2.4</v>
      </c>
      <c r="T437">
        <v>2.7</v>
      </c>
      <c r="U437">
        <v>3.3</v>
      </c>
      <c r="V437">
        <v>0.8</v>
      </c>
      <c r="W437">
        <v>0.8</v>
      </c>
      <c r="X437">
        <v>0</v>
      </c>
      <c r="Y437">
        <v>2.1</v>
      </c>
      <c r="Z437">
        <v>16.7</v>
      </c>
      <c r="AA437">
        <v>0</v>
      </c>
      <c r="AB437">
        <v>0</v>
      </c>
      <c r="AC437">
        <v>-3.1</v>
      </c>
    </row>
    <row r="438" spans="1:29" x14ac:dyDescent="0.3">
      <c r="A438" t="s">
        <v>121</v>
      </c>
      <c r="B438" t="s">
        <v>710</v>
      </c>
      <c r="C438">
        <v>28</v>
      </c>
      <c r="D438">
        <v>42</v>
      </c>
      <c r="E438">
        <v>15</v>
      </c>
      <c r="F438">
        <v>27</v>
      </c>
      <c r="G438">
        <v>10.8</v>
      </c>
      <c r="H438">
        <v>4</v>
      </c>
      <c r="I438">
        <v>1.4</v>
      </c>
      <c r="J438">
        <v>3</v>
      </c>
      <c r="K438">
        <v>45.2</v>
      </c>
      <c r="L438">
        <v>0.9</v>
      </c>
      <c r="M438">
        <v>2.2000000000000002</v>
      </c>
      <c r="N438">
        <v>40.9</v>
      </c>
      <c r="O438">
        <v>0.4</v>
      </c>
      <c r="P438">
        <v>0.5</v>
      </c>
      <c r="Q438">
        <v>78.900000000000006</v>
      </c>
      <c r="R438">
        <v>0.2</v>
      </c>
      <c r="S438">
        <v>1.3</v>
      </c>
      <c r="T438">
        <v>1.5</v>
      </c>
      <c r="U438">
        <v>0.5</v>
      </c>
      <c r="V438">
        <v>0.4</v>
      </c>
      <c r="W438">
        <v>0.1</v>
      </c>
      <c r="X438">
        <v>0.1</v>
      </c>
      <c r="Y438">
        <v>0.8</v>
      </c>
      <c r="Z438">
        <v>6.9</v>
      </c>
      <c r="AA438">
        <v>0</v>
      </c>
      <c r="AB438">
        <v>0</v>
      </c>
      <c r="AC438">
        <v>1.7</v>
      </c>
    </row>
    <row r="439" spans="1:29" x14ac:dyDescent="0.3">
      <c r="A439" t="s">
        <v>127</v>
      </c>
      <c r="B439" t="s">
        <v>710</v>
      </c>
      <c r="C439">
        <v>32</v>
      </c>
      <c r="D439">
        <v>36</v>
      </c>
      <c r="E439">
        <v>13</v>
      </c>
      <c r="F439">
        <v>23</v>
      </c>
      <c r="G439">
        <v>11.1</v>
      </c>
      <c r="H439">
        <v>3.9</v>
      </c>
      <c r="I439">
        <v>1.5</v>
      </c>
      <c r="J439">
        <v>3.1</v>
      </c>
      <c r="K439">
        <v>49.1</v>
      </c>
      <c r="L439">
        <v>0.3</v>
      </c>
      <c r="M439">
        <v>0.9</v>
      </c>
      <c r="N439">
        <v>32.4</v>
      </c>
      <c r="O439">
        <v>0.6</v>
      </c>
      <c r="P439">
        <v>0.9</v>
      </c>
      <c r="Q439">
        <v>62.5</v>
      </c>
      <c r="R439">
        <v>1</v>
      </c>
      <c r="S439">
        <v>2.6</v>
      </c>
      <c r="T439">
        <v>3.6</v>
      </c>
      <c r="U439">
        <v>1</v>
      </c>
      <c r="V439">
        <v>0.6</v>
      </c>
      <c r="W439">
        <v>0.3</v>
      </c>
      <c r="X439">
        <v>0.7</v>
      </c>
      <c r="Y439">
        <v>1.5</v>
      </c>
      <c r="Z439">
        <v>12.2</v>
      </c>
      <c r="AA439">
        <v>1</v>
      </c>
      <c r="AB439">
        <v>0</v>
      </c>
      <c r="AC439">
        <v>-1.4</v>
      </c>
    </row>
    <row r="440" spans="1:29" x14ac:dyDescent="0.3">
      <c r="A440" t="s">
        <v>525</v>
      </c>
      <c r="B440" t="s">
        <v>704</v>
      </c>
      <c r="C440">
        <v>24</v>
      </c>
      <c r="D440">
        <v>47</v>
      </c>
      <c r="E440">
        <v>14</v>
      </c>
      <c r="F440">
        <v>33</v>
      </c>
      <c r="G440">
        <v>16.8</v>
      </c>
      <c r="H440">
        <v>6.1</v>
      </c>
      <c r="I440">
        <v>2.6</v>
      </c>
      <c r="J440">
        <v>5.4</v>
      </c>
      <c r="K440">
        <v>46.9</v>
      </c>
      <c r="L440">
        <v>0.4</v>
      </c>
      <c r="M440">
        <v>1.3</v>
      </c>
      <c r="N440">
        <v>30.6</v>
      </c>
      <c r="O440">
        <v>0.6</v>
      </c>
      <c r="P440">
        <v>1</v>
      </c>
      <c r="Q440">
        <v>60.9</v>
      </c>
      <c r="R440">
        <v>1.1000000000000001</v>
      </c>
      <c r="S440">
        <v>2</v>
      </c>
      <c r="T440">
        <v>3.1</v>
      </c>
      <c r="U440">
        <v>1</v>
      </c>
      <c r="V440">
        <v>0.5</v>
      </c>
      <c r="W440">
        <v>0.8</v>
      </c>
      <c r="X440">
        <v>0.1</v>
      </c>
      <c r="Y440">
        <v>1</v>
      </c>
      <c r="Z440">
        <v>13.7</v>
      </c>
      <c r="AA440">
        <v>0</v>
      </c>
      <c r="AB440">
        <v>0</v>
      </c>
      <c r="AC440">
        <v>-1.9</v>
      </c>
    </row>
    <row r="441" spans="1:29" x14ac:dyDescent="0.3">
      <c r="A441" t="s">
        <v>645</v>
      </c>
      <c r="B441" t="s">
        <v>688</v>
      </c>
      <c r="C441">
        <v>28</v>
      </c>
      <c r="D441">
        <v>4</v>
      </c>
      <c r="E441">
        <v>3</v>
      </c>
      <c r="F441">
        <v>1</v>
      </c>
      <c r="G441">
        <v>4.8</v>
      </c>
      <c r="H441">
        <v>2.5</v>
      </c>
      <c r="I441">
        <v>1</v>
      </c>
      <c r="J441">
        <v>1.5</v>
      </c>
      <c r="K441">
        <v>66.7</v>
      </c>
      <c r="L441">
        <v>0.3</v>
      </c>
      <c r="M441">
        <v>0.3</v>
      </c>
      <c r="N441">
        <v>100</v>
      </c>
      <c r="O441">
        <v>0.3</v>
      </c>
      <c r="P441">
        <v>0.3</v>
      </c>
      <c r="Q441">
        <v>100</v>
      </c>
      <c r="R441">
        <v>0</v>
      </c>
      <c r="S441">
        <v>0</v>
      </c>
      <c r="T441">
        <v>0</v>
      </c>
      <c r="U441">
        <v>0.8</v>
      </c>
      <c r="V441">
        <v>0</v>
      </c>
      <c r="W441">
        <v>0.3</v>
      </c>
      <c r="X441">
        <v>0</v>
      </c>
      <c r="Y441">
        <v>0.5</v>
      </c>
      <c r="Z441">
        <v>4.4000000000000004</v>
      </c>
      <c r="AA441">
        <v>0</v>
      </c>
      <c r="AB441">
        <v>0</v>
      </c>
      <c r="AC441">
        <v>0</v>
      </c>
    </row>
    <row r="442" spans="1:29" x14ac:dyDescent="0.3">
      <c r="A442" t="s">
        <v>35</v>
      </c>
      <c r="B442" t="s">
        <v>684</v>
      </c>
      <c r="C442">
        <v>24</v>
      </c>
      <c r="D442">
        <v>56</v>
      </c>
      <c r="E442">
        <v>39</v>
      </c>
      <c r="F442">
        <v>17</v>
      </c>
      <c r="G442">
        <v>10.6</v>
      </c>
      <c r="H442">
        <v>3.3</v>
      </c>
      <c r="I442">
        <v>1.2</v>
      </c>
      <c r="J442">
        <v>2.8</v>
      </c>
      <c r="K442">
        <v>42.4</v>
      </c>
      <c r="L442">
        <v>0.5</v>
      </c>
      <c r="M442">
        <v>1.6</v>
      </c>
      <c r="N442">
        <v>31.5</v>
      </c>
      <c r="O442">
        <v>0.4</v>
      </c>
      <c r="P442">
        <v>0.7</v>
      </c>
      <c r="Q442">
        <v>61.5</v>
      </c>
      <c r="R442">
        <v>0.4</v>
      </c>
      <c r="S442">
        <v>1.1000000000000001</v>
      </c>
      <c r="T442">
        <v>1.5</v>
      </c>
      <c r="U442">
        <v>0.4</v>
      </c>
      <c r="V442">
        <v>0.3</v>
      </c>
      <c r="W442">
        <v>0.2</v>
      </c>
      <c r="X442">
        <v>0.1</v>
      </c>
      <c r="Y442">
        <v>0.8</v>
      </c>
      <c r="Z442">
        <v>6.2</v>
      </c>
      <c r="AA442">
        <v>0</v>
      </c>
      <c r="AB442">
        <v>0</v>
      </c>
      <c r="AC442">
        <v>1.3</v>
      </c>
    </row>
    <row r="443" spans="1:29" x14ac:dyDescent="0.3">
      <c r="A443" t="s">
        <v>512</v>
      </c>
      <c r="B443" t="s">
        <v>709</v>
      </c>
      <c r="C443">
        <v>29</v>
      </c>
      <c r="D443">
        <v>74</v>
      </c>
      <c r="E443">
        <v>53</v>
      </c>
      <c r="F443">
        <v>21</v>
      </c>
      <c r="G443">
        <v>27.2</v>
      </c>
      <c r="H443">
        <v>15</v>
      </c>
      <c r="I443">
        <v>6.3</v>
      </c>
      <c r="J443">
        <v>11.9</v>
      </c>
      <c r="K443">
        <v>52.9</v>
      </c>
      <c r="L443">
        <v>0.7</v>
      </c>
      <c r="M443">
        <v>2.2999999999999998</v>
      </c>
      <c r="N443">
        <v>29</v>
      </c>
      <c r="O443">
        <v>1.8</v>
      </c>
      <c r="P443">
        <v>2.4</v>
      </c>
      <c r="Q443">
        <v>76.3</v>
      </c>
      <c r="R443">
        <v>2.1</v>
      </c>
      <c r="S443">
        <v>6</v>
      </c>
      <c r="T443">
        <v>8.1</v>
      </c>
      <c r="U443">
        <v>1.3</v>
      </c>
      <c r="V443">
        <v>1.5</v>
      </c>
      <c r="W443">
        <v>0.4</v>
      </c>
      <c r="X443">
        <v>1.4</v>
      </c>
      <c r="Y443">
        <v>2.9</v>
      </c>
      <c r="Z443">
        <v>30.6</v>
      </c>
      <c r="AA443">
        <v>22</v>
      </c>
      <c r="AB443">
        <v>0</v>
      </c>
      <c r="AC443">
        <v>3.5</v>
      </c>
    </row>
    <row r="444" spans="1:29" x14ac:dyDescent="0.3">
      <c r="A444" t="s">
        <v>440</v>
      </c>
      <c r="B444" t="s">
        <v>685</v>
      </c>
      <c r="C444">
        <v>28</v>
      </c>
      <c r="D444">
        <v>74</v>
      </c>
      <c r="E444">
        <v>49</v>
      </c>
      <c r="F444">
        <v>25</v>
      </c>
      <c r="G444">
        <v>18.899999999999999</v>
      </c>
      <c r="H444">
        <v>7.9</v>
      </c>
      <c r="I444">
        <v>2.9</v>
      </c>
      <c r="J444">
        <v>6.3</v>
      </c>
      <c r="K444">
        <v>45.6</v>
      </c>
      <c r="L444">
        <v>1.5</v>
      </c>
      <c r="M444">
        <v>3.4</v>
      </c>
      <c r="N444">
        <v>45</v>
      </c>
      <c r="O444">
        <v>0.6</v>
      </c>
      <c r="P444">
        <v>0.7</v>
      </c>
      <c r="Q444">
        <v>84.6</v>
      </c>
      <c r="R444">
        <v>0.4</v>
      </c>
      <c r="S444">
        <v>1.3</v>
      </c>
      <c r="T444">
        <v>1.6</v>
      </c>
      <c r="U444">
        <v>0.9</v>
      </c>
      <c r="V444">
        <v>0.8</v>
      </c>
      <c r="W444">
        <v>0.5</v>
      </c>
      <c r="X444">
        <v>0.2</v>
      </c>
      <c r="Y444">
        <v>1.3</v>
      </c>
      <c r="Z444">
        <v>12.3</v>
      </c>
      <c r="AA444">
        <v>0</v>
      </c>
      <c r="AB444">
        <v>0</v>
      </c>
      <c r="AC444">
        <v>1.8</v>
      </c>
    </row>
    <row r="445" spans="1:29" x14ac:dyDescent="0.3">
      <c r="A445" t="s">
        <v>59</v>
      </c>
      <c r="B445" t="s">
        <v>686</v>
      </c>
      <c r="C445">
        <v>27</v>
      </c>
      <c r="D445">
        <v>56</v>
      </c>
      <c r="E445">
        <v>26</v>
      </c>
      <c r="F445">
        <v>30</v>
      </c>
      <c r="G445">
        <v>17.600000000000001</v>
      </c>
      <c r="H445">
        <v>9.4</v>
      </c>
      <c r="I445">
        <v>3</v>
      </c>
      <c r="J445">
        <v>7.8</v>
      </c>
      <c r="K445">
        <v>38.9</v>
      </c>
      <c r="L445">
        <v>1.4</v>
      </c>
      <c r="M445">
        <v>4.0999999999999996</v>
      </c>
      <c r="N445">
        <v>33.299999999999997</v>
      </c>
      <c r="O445">
        <v>2.1</v>
      </c>
      <c r="P445">
        <v>2.5</v>
      </c>
      <c r="Q445">
        <v>83.3</v>
      </c>
      <c r="R445">
        <v>0.3</v>
      </c>
      <c r="S445">
        <v>1.5</v>
      </c>
      <c r="T445">
        <v>1.8</v>
      </c>
      <c r="U445">
        <v>2.6</v>
      </c>
      <c r="V445">
        <v>1.2</v>
      </c>
      <c r="W445">
        <v>0.7</v>
      </c>
      <c r="X445">
        <v>0.3</v>
      </c>
      <c r="Y445">
        <v>1.2</v>
      </c>
      <c r="Z445">
        <v>17.3</v>
      </c>
      <c r="AA445">
        <v>1</v>
      </c>
      <c r="AB445">
        <v>0</v>
      </c>
      <c r="AC445">
        <v>0.3</v>
      </c>
    </row>
    <row r="446" spans="1:29" x14ac:dyDescent="0.3">
      <c r="A446" t="s">
        <v>243</v>
      </c>
      <c r="B446" t="s">
        <v>695</v>
      </c>
      <c r="C446">
        <v>20</v>
      </c>
      <c r="D446">
        <v>82</v>
      </c>
      <c r="E446">
        <v>48</v>
      </c>
      <c r="F446">
        <v>34</v>
      </c>
      <c r="G446">
        <v>26.5</v>
      </c>
      <c r="H446">
        <v>10.8</v>
      </c>
      <c r="I446">
        <v>4.2</v>
      </c>
      <c r="J446">
        <v>8.6999999999999993</v>
      </c>
      <c r="K446">
        <v>47.6</v>
      </c>
      <c r="L446">
        <v>0.6</v>
      </c>
      <c r="M446">
        <v>1.7</v>
      </c>
      <c r="N446">
        <v>36.700000000000003</v>
      </c>
      <c r="O446">
        <v>1.9</v>
      </c>
      <c r="P446">
        <v>2.4</v>
      </c>
      <c r="Q446">
        <v>80</v>
      </c>
      <c r="R446">
        <v>0.7</v>
      </c>
      <c r="S446">
        <v>2.1</v>
      </c>
      <c r="T446">
        <v>2.8</v>
      </c>
      <c r="U446">
        <v>3.3</v>
      </c>
      <c r="V446">
        <v>1.7</v>
      </c>
      <c r="W446">
        <v>1.2</v>
      </c>
      <c r="X446">
        <v>0.5</v>
      </c>
      <c r="Y446">
        <v>2.1</v>
      </c>
      <c r="Z446">
        <v>22.6</v>
      </c>
      <c r="AA446">
        <v>1</v>
      </c>
      <c r="AB446">
        <v>0</v>
      </c>
      <c r="AC446">
        <v>-1.3</v>
      </c>
    </row>
    <row r="447" spans="1:29" x14ac:dyDescent="0.3">
      <c r="A447" t="s">
        <v>405</v>
      </c>
      <c r="B447" t="s">
        <v>692</v>
      </c>
      <c r="C447">
        <v>22</v>
      </c>
      <c r="D447">
        <v>20</v>
      </c>
      <c r="E447">
        <v>10</v>
      </c>
      <c r="F447">
        <v>10</v>
      </c>
      <c r="G447">
        <v>13.4</v>
      </c>
      <c r="H447">
        <v>4.4000000000000004</v>
      </c>
      <c r="I447">
        <v>1.7</v>
      </c>
      <c r="J447">
        <v>4.4000000000000004</v>
      </c>
      <c r="K447">
        <v>39.1</v>
      </c>
      <c r="L447">
        <v>0.7</v>
      </c>
      <c r="M447">
        <v>2.2000000000000002</v>
      </c>
      <c r="N447">
        <v>31.8</v>
      </c>
      <c r="O447">
        <v>0.3</v>
      </c>
      <c r="P447">
        <v>0.4</v>
      </c>
      <c r="Q447">
        <v>71.400000000000006</v>
      </c>
      <c r="R447">
        <v>0.5</v>
      </c>
      <c r="S447">
        <v>1.3</v>
      </c>
      <c r="T447">
        <v>1.8</v>
      </c>
      <c r="U447">
        <v>0.9</v>
      </c>
      <c r="V447">
        <v>0.3</v>
      </c>
      <c r="W447">
        <v>0.4</v>
      </c>
      <c r="X447">
        <v>0.4</v>
      </c>
      <c r="Y447">
        <v>1.5</v>
      </c>
      <c r="Z447">
        <v>9.9</v>
      </c>
      <c r="AA447">
        <v>0</v>
      </c>
      <c r="AB447">
        <v>0</v>
      </c>
      <c r="AC447">
        <v>-0.1</v>
      </c>
    </row>
    <row r="448" spans="1:29" x14ac:dyDescent="0.3">
      <c r="A448" t="s">
        <v>95</v>
      </c>
      <c r="B448" t="s">
        <v>697</v>
      </c>
      <c r="C448">
        <v>25</v>
      </c>
      <c r="D448">
        <v>73</v>
      </c>
      <c r="E448">
        <v>20</v>
      </c>
      <c r="F448">
        <v>53</v>
      </c>
      <c r="G448">
        <v>19.600000000000001</v>
      </c>
      <c r="H448">
        <v>6.5</v>
      </c>
      <c r="I448">
        <v>2.5</v>
      </c>
      <c r="J448">
        <v>5.8</v>
      </c>
      <c r="K448">
        <v>43.2</v>
      </c>
      <c r="L448">
        <v>0.3</v>
      </c>
      <c r="M448">
        <v>1.2</v>
      </c>
      <c r="N448">
        <v>27</v>
      </c>
      <c r="O448">
        <v>1.1000000000000001</v>
      </c>
      <c r="P448">
        <v>1.7</v>
      </c>
      <c r="Q448">
        <v>66.7</v>
      </c>
      <c r="R448">
        <v>0.5</v>
      </c>
      <c r="S448">
        <v>2.6</v>
      </c>
      <c r="T448">
        <v>3</v>
      </c>
      <c r="U448">
        <v>1.9</v>
      </c>
      <c r="V448">
        <v>0.8</v>
      </c>
      <c r="W448">
        <v>1.2</v>
      </c>
      <c r="X448">
        <v>0.4</v>
      </c>
      <c r="Y448">
        <v>1.7</v>
      </c>
      <c r="Z448">
        <v>17.100000000000001</v>
      </c>
      <c r="AA448">
        <v>1</v>
      </c>
      <c r="AB448">
        <v>0</v>
      </c>
      <c r="AC448">
        <v>-4.3</v>
      </c>
    </row>
    <row r="449" spans="1:29" x14ac:dyDescent="0.3">
      <c r="A449" t="s">
        <v>189</v>
      </c>
      <c r="B449" t="s">
        <v>690</v>
      </c>
      <c r="C449">
        <v>33</v>
      </c>
      <c r="D449">
        <v>64</v>
      </c>
      <c r="E449">
        <v>45</v>
      </c>
      <c r="F449">
        <v>19</v>
      </c>
      <c r="G449">
        <v>15.1</v>
      </c>
      <c r="H449">
        <v>4</v>
      </c>
      <c r="I449">
        <v>1.7</v>
      </c>
      <c r="J449">
        <v>3.3</v>
      </c>
      <c r="K449">
        <v>51.9</v>
      </c>
      <c r="L449">
        <v>0</v>
      </c>
      <c r="M449">
        <v>0</v>
      </c>
      <c r="N449">
        <v>0</v>
      </c>
      <c r="O449">
        <v>0.6</v>
      </c>
      <c r="P449">
        <v>0.8</v>
      </c>
      <c r="Q449">
        <v>78.400000000000006</v>
      </c>
      <c r="R449">
        <v>0.7</v>
      </c>
      <c r="S449">
        <v>1.2</v>
      </c>
      <c r="T449">
        <v>1.8</v>
      </c>
      <c r="U449">
        <v>1.8</v>
      </c>
      <c r="V449">
        <v>0.6</v>
      </c>
      <c r="W449">
        <v>0.5</v>
      </c>
      <c r="X449">
        <v>0.4</v>
      </c>
      <c r="Y449">
        <v>1.2</v>
      </c>
      <c r="Z449">
        <v>11</v>
      </c>
      <c r="AA449">
        <v>0</v>
      </c>
      <c r="AB449">
        <v>0</v>
      </c>
      <c r="AC449">
        <v>0.7</v>
      </c>
    </row>
    <row r="450" spans="1:29" x14ac:dyDescent="0.3">
      <c r="A450" t="s">
        <v>70</v>
      </c>
      <c r="B450" t="s">
        <v>703</v>
      </c>
      <c r="C450">
        <v>28</v>
      </c>
      <c r="D450">
        <v>57</v>
      </c>
      <c r="E450">
        <v>22</v>
      </c>
      <c r="F450">
        <v>35</v>
      </c>
      <c r="G450">
        <v>21.9</v>
      </c>
      <c r="H450">
        <v>7.5</v>
      </c>
      <c r="I450">
        <v>2.9</v>
      </c>
      <c r="J450">
        <v>7.1</v>
      </c>
      <c r="K450">
        <v>40.4</v>
      </c>
      <c r="L450">
        <v>0.8</v>
      </c>
      <c r="M450">
        <v>2.2999999999999998</v>
      </c>
      <c r="N450">
        <v>35.4</v>
      </c>
      <c r="O450">
        <v>1</v>
      </c>
      <c r="P450">
        <v>1.5</v>
      </c>
      <c r="Q450">
        <v>69</v>
      </c>
      <c r="R450">
        <v>0.3</v>
      </c>
      <c r="S450">
        <v>1.5</v>
      </c>
      <c r="T450">
        <v>1.8</v>
      </c>
      <c r="U450">
        <v>3.2</v>
      </c>
      <c r="V450">
        <v>1.2</v>
      </c>
      <c r="W450">
        <v>0.8</v>
      </c>
      <c r="X450">
        <v>0.1</v>
      </c>
      <c r="Y450">
        <v>1.5</v>
      </c>
      <c r="Z450">
        <v>16.100000000000001</v>
      </c>
      <c r="AA450">
        <v>0</v>
      </c>
      <c r="AB450">
        <v>0</v>
      </c>
      <c r="AC450">
        <v>-4.3</v>
      </c>
    </row>
    <row r="451" spans="1:29" x14ac:dyDescent="0.3">
      <c r="A451" t="s">
        <v>236</v>
      </c>
      <c r="B451" t="s">
        <v>695</v>
      </c>
      <c r="C451">
        <v>24</v>
      </c>
      <c r="D451">
        <v>64</v>
      </c>
      <c r="E451">
        <v>37</v>
      </c>
      <c r="F451">
        <v>27</v>
      </c>
      <c r="G451">
        <v>4.9000000000000004</v>
      </c>
      <c r="H451">
        <v>1</v>
      </c>
      <c r="I451">
        <v>0.3</v>
      </c>
      <c r="J451">
        <v>0.8</v>
      </c>
      <c r="K451">
        <v>34.700000000000003</v>
      </c>
      <c r="L451">
        <v>0</v>
      </c>
      <c r="M451">
        <v>0.2</v>
      </c>
      <c r="N451">
        <v>20</v>
      </c>
      <c r="O451">
        <v>0.4</v>
      </c>
      <c r="P451">
        <v>0.5</v>
      </c>
      <c r="Q451">
        <v>73.5</v>
      </c>
      <c r="R451">
        <v>0.1</v>
      </c>
      <c r="S451">
        <v>0.6</v>
      </c>
      <c r="T451">
        <v>0.7</v>
      </c>
      <c r="U451">
        <v>0.3</v>
      </c>
      <c r="V451">
        <v>0.3</v>
      </c>
      <c r="W451">
        <v>0.2</v>
      </c>
      <c r="X451">
        <v>0.1</v>
      </c>
      <c r="Y451">
        <v>0.6</v>
      </c>
      <c r="Z451">
        <v>2.9</v>
      </c>
      <c r="AA451">
        <v>0</v>
      </c>
      <c r="AB451">
        <v>0</v>
      </c>
      <c r="AC451">
        <v>-0.6</v>
      </c>
    </row>
    <row r="452" spans="1:29" x14ac:dyDescent="0.3">
      <c r="A452" t="s">
        <v>436</v>
      </c>
      <c r="B452" t="s">
        <v>685</v>
      </c>
      <c r="C452">
        <v>23</v>
      </c>
      <c r="D452">
        <v>22</v>
      </c>
      <c r="E452">
        <v>12</v>
      </c>
      <c r="F452">
        <v>10</v>
      </c>
      <c r="G452">
        <v>8</v>
      </c>
      <c r="H452">
        <v>3</v>
      </c>
      <c r="I452">
        <v>1.2</v>
      </c>
      <c r="J452">
        <v>2.2000000000000002</v>
      </c>
      <c r="K452">
        <v>53.1</v>
      </c>
      <c r="L452">
        <v>0.3</v>
      </c>
      <c r="M452">
        <v>0.6</v>
      </c>
      <c r="N452">
        <v>46.2</v>
      </c>
      <c r="O452">
        <v>0.4</v>
      </c>
      <c r="P452">
        <v>0.8</v>
      </c>
      <c r="Q452">
        <v>52.9</v>
      </c>
      <c r="R452">
        <v>0.4</v>
      </c>
      <c r="S452">
        <v>1.5</v>
      </c>
      <c r="T452">
        <v>2</v>
      </c>
      <c r="U452">
        <v>0.5</v>
      </c>
      <c r="V452">
        <v>0.5</v>
      </c>
      <c r="W452">
        <v>0.2</v>
      </c>
      <c r="X452">
        <v>0.3</v>
      </c>
      <c r="Y452">
        <v>1.3</v>
      </c>
      <c r="Z452">
        <v>7.1</v>
      </c>
      <c r="AA452">
        <v>1</v>
      </c>
      <c r="AB452">
        <v>0</v>
      </c>
      <c r="AC452">
        <v>-1.4</v>
      </c>
    </row>
    <row r="453" spans="1:29" x14ac:dyDescent="0.3">
      <c r="A453" t="s">
        <v>340</v>
      </c>
      <c r="B453" t="s">
        <v>694</v>
      </c>
      <c r="C453">
        <v>28</v>
      </c>
      <c r="D453">
        <v>44</v>
      </c>
      <c r="E453">
        <v>14</v>
      </c>
      <c r="F453">
        <v>30</v>
      </c>
      <c r="G453">
        <v>20</v>
      </c>
      <c r="H453">
        <v>4.3</v>
      </c>
      <c r="I453">
        <v>1.5</v>
      </c>
      <c r="J453">
        <v>4</v>
      </c>
      <c r="K453">
        <v>38.200000000000003</v>
      </c>
      <c r="L453">
        <v>0.7</v>
      </c>
      <c r="M453">
        <v>2.2999999999999998</v>
      </c>
      <c r="N453">
        <v>31.7</v>
      </c>
      <c r="O453">
        <v>0.5</v>
      </c>
      <c r="P453">
        <v>0.7</v>
      </c>
      <c r="Q453">
        <v>71.900000000000006</v>
      </c>
      <c r="R453">
        <v>0.8</v>
      </c>
      <c r="S453">
        <v>2.2999999999999998</v>
      </c>
      <c r="T453">
        <v>3</v>
      </c>
      <c r="U453">
        <v>1.3</v>
      </c>
      <c r="V453">
        <v>0.7</v>
      </c>
      <c r="W453">
        <v>0.5</v>
      </c>
      <c r="X453">
        <v>0.2</v>
      </c>
      <c r="Y453">
        <v>1.8</v>
      </c>
      <c r="Z453">
        <v>11.4</v>
      </c>
      <c r="AA453">
        <v>0</v>
      </c>
      <c r="AB453">
        <v>0</v>
      </c>
      <c r="AC453">
        <v>-2.9</v>
      </c>
    </row>
    <row r="454" spans="1:29" x14ac:dyDescent="0.3">
      <c r="A454" t="s">
        <v>63</v>
      </c>
      <c r="B454" t="s">
        <v>686</v>
      </c>
      <c r="C454">
        <v>26</v>
      </c>
      <c r="D454">
        <v>68</v>
      </c>
      <c r="E454">
        <v>36</v>
      </c>
      <c r="F454">
        <v>32</v>
      </c>
      <c r="G454">
        <v>28.1</v>
      </c>
      <c r="H454">
        <v>16.8</v>
      </c>
      <c r="I454">
        <v>5.4</v>
      </c>
      <c r="J454">
        <v>12.2</v>
      </c>
      <c r="K454">
        <v>44.2</v>
      </c>
      <c r="L454">
        <v>1.8</v>
      </c>
      <c r="M454">
        <v>5.4</v>
      </c>
      <c r="N454">
        <v>33.5</v>
      </c>
      <c r="O454">
        <v>4.2</v>
      </c>
      <c r="P454">
        <v>5.2</v>
      </c>
      <c r="Q454">
        <v>80.599999999999994</v>
      </c>
      <c r="R454">
        <v>0.4</v>
      </c>
      <c r="S454">
        <v>2.1</v>
      </c>
      <c r="T454">
        <v>2.4</v>
      </c>
      <c r="U454">
        <v>4.5999999999999996</v>
      </c>
      <c r="V454">
        <v>2.2000000000000002</v>
      </c>
      <c r="W454">
        <v>0.6</v>
      </c>
      <c r="X454">
        <v>0.3</v>
      </c>
      <c r="Y454">
        <v>2.8</v>
      </c>
      <c r="Z454">
        <v>26.9</v>
      </c>
      <c r="AA454">
        <v>2</v>
      </c>
      <c r="AB454">
        <v>0</v>
      </c>
      <c r="AC454">
        <v>-1.2</v>
      </c>
    </row>
    <row r="455" spans="1:29" x14ac:dyDescent="0.3">
      <c r="A455" t="s">
        <v>337</v>
      </c>
      <c r="B455" t="s">
        <v>694</v>
      </c>
      <c r="C455">
        <v>22</v>
      </c>
      <c r="D455">
        <v>66</v>
      </c>
      <c r="E455">
        <v>28</v>
      </c>
      <c r="F455">
        <v>38</v>
      </c>
      <c r="G455">
        <v>18.3</v>
      </c>
      <c r="H455">
        <v>6.9</v>
      </c>
      <c r="I455">
        <v>2.6</v>
      </c>
      <c r="J455">
        <v>6.7</v>
      </c>
      <c r="K455">
        <v>38.9</v>
      </c>
      <c r="L455">
        <v>0.9</v>
      </c>
      <c r="M455">
        <v>3.3</v>
      </c>
      <c r="N455">
        <v>28.8</v>
      </c>
      <c r="O455">
        <v>0.8</v>
      </c>
      <c r="P455">
        <v>1</v>
      </c>
      <c r="Q455">
        <v>78.099999999999994</v>
      </c>
      <c r="R455">
        <v>0.5</v>
      </c>
      <c r="S455">
        <v>2.8</v>
      </c>
      <c r="T455">
        <v>3.3</v>
      </c>
      <c r="U455">
        <v>1.3</v>
      </c>
      <c r="V455">
        <v>1.2</v>
      </c>
      <c r="W455">
        <v>0.9</v>
      </c>
      <c r="X455">
        <v>0.2</v>
      </c>
      <c r="Y455">
        <v>1.7</v>
      </c>
      <c r="Z455">
        <v>15</v>
      </c>
      <c r="AA455">
        <v>0</v>
      </c>
      <c r="AB455">
        <v>0</v>
      </c>
      <c r="AC455">
        <v>-3</v>
      </c>
    </row>
    <row r="456" spans="1:29" x14ac:dyDescent="0.3">
      <c r="A456" t="s">
        <v>176</v>
      </c>
      <c r="B456" t="s">
        <v>690</v>
      </c>
      <c r="C456">
        <v>31</v>
      </c>
      <c r="D456">
        <v>69</v>
      </c>
      <c r="E456">
        <v>52</v>
      </c>
      <c r="F456">
        <v>17</v>
      </c>
      <c r="G456">
        <v>33.799999999999997</v>
      </c>
      <c r="H456">
        <v>27.3</v>
      </c>
      <c r="I456">
        <v>9.1999999999999993</v>
      </c>
      <c r="J456">
        <v>19.399999999999999</v>
      </c>
      <c r="K456">
        <v>47.2</v>
      </c>
      <c r="L456">
        <v>5.0999999999999996</v>
      </c>
      <c r="M456">
        <v>11.7</v>
      </c>
      <c r="N456">
        <v>43.7</v>
      </c>
      <c r="O456">
        <v>3.8</v>
      </c>
      <c r="P456">
        <v>4.2</v>
      </c>
      <c r="Q456">
        <v>91.6</v>
      </c>
      <c r="R456">
        <v>0.7</v>
      </c>
      <c r="S456">
        <v>4.7</v>
      </c>
      <c r="T456">
        <v>5.3</v>
      </c>
      <c r="U456">
        <v>5.2</v>
      </c>
      <c r="V456">
        <v>2.8</v>
      </c>
      <c r="W456">
        <v>1.3</v>
      </c>
      <c r="X456">
        <v>0.4</v>
      </c>
      <c r="Y456">
        <v>2.4</v>
      </c>
      <c r="Z456">
        <v>43.8</v>
      </c>
      <c r="AA456">
        <v>3</v>
      </c>
      <c r="AB456">
        <v>0</v>
      </c>
      <c r="AC456">
        <v>10</v>
      </c>
    </row>
    <row r="457" spans="1:29" x14ac:dyDescent="0.3">
      <c r="A457" t="s">
        <v>303</v>
      </c>
      <c r="B457" t="s">
        <v>705</v>
      </c>
      <c r="C457">
        <v>24</v>
      </c>
      <c r="D457">
        <v>58</v>
      </c>
      <c r="E457">
        <v>45</v>
      </c>
      <c r="F457">
        <v>13</v>
      </c>
      <c r="G457">
        <v>17.8</v>
      </c>
      <c r="H457">
        <v>6.4</v>
      </c>
      <c r="I457">
        <v>2.5</v>
      </c>
      <c r="J457">
        <v>5.4</v>
      </c>
      <c r="K457">
        <v>46.5</v>
      </c>
      <c r="L457">
        <v>0.9</v>
      </c>
      <c r="M457">
        <v>2.5</v>
      </c>
      <c r="N457">
        <v>36.1</v>
      </c>
      <c r="O457">
        <v>0.5</v>
      </c>
      <c r="P457">
        <v>0.7</v>
      </c>
      <c r="Q457">
        <v>69</v>
      </c>
      <c r="R457">
        <v>0.5</v>
      </c>
      <c r="S457">
        <v>2.7</v>
      </c>
      <c r="T457">
        <v>3.2</v>
      </c>
      <c r="U457">
        <v>1.4</v>
      </c>
      <c r="V457">
        <v>0.8</v>
      </c>
      <c r="W457">
        <v>0.4</v>
      </c>
      <c r="X457">
        <v>0.1</v>
      </c>
      <c r="Y457">
        <v>1.5</v>
      </c>
      <c r="Z457">
        <v>13.3</v>
      </c>
      <c r="AA457">
        <v>0</v>
      </c>
      <c r="AB457">
        <v>0</v>
      </c>
      <c r="AC457">
        <v>0</v>
      </c>
    </row>
    <row r="458" spans="1:29" x14ac:dyDescent="0.3">
      <c r="A458" t="s">
        <v>373</v>
      </c>
      <c r="B458" t="s">
        <v>683</v>
      </c>
      <c r="C458">
        <v>25</v>
      </c>
      <c r="D458">
        <v>80</v>
      </c>
      <c r="E458">
        <v>47</v>
      </c>
      <c r="F458">
        <v>33</v>
      </c>
      <c r="G458">
        <v>33.4</v>
      </c>
      <c r="H458">
        <v>13.9</v>
      </c>
      <c r="I458">
        <v>6</v>
      </c>
      <c r="J458">
        <v>10.1</v>
      </c>
      <c r="K458">
        <v>59.5</v>
      </c>
      <c r="L458">
        <v>0</v>
      </c>
      <c r="M458">
        <v>0</v>
      </c>
      <c r="N458">
        <v>0</v>
      </c>
      <c r="O458">
        <v>1.8</v>
      </c>
      <c r="P458">
        <v>3.7</v>
      </c>
      <c r="Q458">
        <v>50</v>
      </c>
      <c r="R458">
        <v>4.9000000000000004</v>
      </c>
      <c r="S458">
        <v>4.5999999999999996</v>
      </c>
      <c r="T458">
        <v>9.5</v>
      </c>
      <c r="U458">
        <v>1.6</v>
      </c>
      <c r="V458">
        <v>1.7</v>
      </c>
      <c r="W458">
        <v>1.5</v>
      </c>
      <c r="X458">
        <v>1</v>
      </c>
      <c r="Y458">
        <v>2.6</v>
      </c>
      <c r="Z458">
        <v>33.1</v>
      </c>
      <c r="AA458">
        <v>29</v>
      </c>
      <c r="AB458">
        <v>0</v>
      </c>
      <c r="AC458">
        <v>4.9000000000000004</v>
      </c>
    </row>
    <row r="459" spans="1:29" x14ac:dyDescent="0.3">
      <c r="A459" t="s">
        <v>732</v>
      </c>
      <c r="B459" t="s">
        <v>693</v>
      </c>
      <c r="C459">
        <v>21</v>
      </c>
      <c r="D459">
        <v>42</v>
      </c>
      <c r="E459">
        <v>19</v>
      </c>
      <c r="F459">
        <v>23</v>
      </c>
      <c r="G459">
        <v>10.5</v>
      </c>
      <c r="H459">
        <v>3.2</v>
      </c>
      <c r="I459">
        <v>1.1000000000000001</v>
      </c>
      <c r="J459">
        <v>3.3</v>
      </c>
      <c r="K459">
        <v>32.9</v>
      </c>
      <c r="L459">
        <v>0.7</v>
      </c>
      <c r="M459">
        <v>2.1</v>
      </c>
      <c r="N459">
        <v>32.6</v>
      </c>
      <c r="O459">
        <v>0.3</v>
      </c>
      <c r="P459">
        <v>0.5</v>
      </c>
      <c r="Q459">
        <v>60</v>
      </c>
      <c r="R459">
        <v>0.2</v>
      </c>
      <c r="S459">
        <v>0.6</v>
      </c>
      <c r="T459">
        <v>0.9</v>
      </c>
      <c r="U459">
        <v>0.9</v>
      </c>
      <c r="V459">
        <v>0.5</v>
      </c>
      <c r="W459">
        <v>0.3</v>
      </c>
      <c r="X459">
        <v>0</v>
      </c>
      <c r="Y459">
        <v>0.6</v>
      </c>
      <c r="Z459">
        <v>6.1</v>
      </c>
      <c r="AA459">
        <v>0</v>
      </c>
      <c r="AB459">
        <v>0</v>
      </c>
      <c r="AC459">
        <v>-0.2</v>
      </c>
    </row>
    <row r="460" spans="1:29" x14ac:dyDescent="0.3">
      <c r="A460" t="s">
        <v>400</v>
      </c>
      <c r="B460" t="s">
        <v>692</v>
      </c>
      <c r="C460">
        <v>27</v>
      </c>
      <c r="D460">
        <v>76</v>
      </c>
      <c r="E460">
        <v>46</v>
      </c>
      <c r="F460">
        <v>30</v>
      </c>
      <c r="G460">
        <v>19.3</v>
      </c>
      <c r="H460">
        <v>6.4</v>
      </c>
      <c r="I460">
        <v>2.9</v>
      </c>
      <c r="J460">
        <v>5.5</v>
      </c>
      <c r="K460">
        <v>52.5</v>
      </c>
      <c r="L460">
        <v>0.2</v>
      </c>
      <c r="M460">
        <v>0.6</v>
      </c>
      <c r="N460">
        <v>33.299999999999997</v>
      </c>
      <c r="O460">
        <v>0.4</v>
      </c>
      <c r="P460">
        <v>0.5</v>
      </c>
      <c r="Q460">
        <v>78.400000000000006</v>
      </c>
      <c r="R460">
        <v>0.4</v>
      </c>
      <c r="S460">
        <v>1.9</v>
      </c>
      <c r="T460">
        <v>2.2999999999999998</v>
      </c>
      <c r="U460">
        <v>3.4</v>
      </c>
      <c r="V460">
        <v>1.2</v>
      </c>
      <c r="W460">
        <v>1</v>
      </c>
      <c r="X460">
        <v>0.2</v>
      </c>
      <c r="Y460">
        <v>1.4</v>
      </c>
      <c r="Z460">
        <v>16.8</v>
      </c>
      <c r="AA460">
        <v>0</v>
      </c>
      <c r="AB460">
        <v>0</v>
      </c>
      <c r="AC460">
        <v>-0.1</v>
      </c>
    </row>
    <row r="461" spans="1:29" x14ac:dyDescent="0.3">
      <c r="A461" t="s">
        <v>421</v>
      </c>
      <c r="B461" t="s">
        <v>714</v>
      </c>
      <c r="C461">
        <v>25</v>
      </c>
      <c r="D461">
        <v>43</v>
      </c>
      <c r="E461">
        <v>10</v>
      </c>
      <c r="F461">
        <v>33</v>
      </c>
      <c r="G461">
        <v>31.6</v>
      </c>
      <c r="H461">
        <v>18</v>
      </c>
      <c r="I461">
        <v>6.9</v>
      </c>
      <c r="J461">
        <v>14.2</v>
      </c>
      <c r="K461">
        <v>48.6</v>
      </c>
      <c r="L461">
        <v>1.8</v>
      </c>
      <c r="M461">
        <v>4.2</v>
      </c>
      <c r="N461">
        <v>42.8</v>
      </c>
      <c r="O461">
        <v>2.2999999999999998</v>
      </c>
      <c r="P461">
        <v>2.9</v>
      </c>
      <c r="Q461">
        <v>81.5</v>
      </c>
      <c r="R461">
        <v>0.7</v>
      </c>
      <c r="S461">
        <v>3.3</v>
      </c>
      <c r="T461">
        <v>4</v>
      </c>
      <c r="U461">
        <v>1.5</v>
      </c>
      <c r="V461">
        <v>1.2</v>
      </c>
      <c r="W461">
        <v>1.2</v>
      </c>
      <c r="X461">
        <v>0.7</v>
      </c>
      <c r="Y461">
        <v>2.8</v>
      </c>
      <c r="Z461">
        <v>29.4</v>
      </c>
      <c r="AA461">
        <v>0</v>
      </c>
      <c r="AB461">
        <v>0</v>
      </c>
      <c r="AC461">
        <v>-5.2</v>
      </c>
    </row>
    <row r="462" spans="1:29" x14ac:dyDescent="0.3">
      <c r="A462" t="s">
        <v>733</v>
      </c>
      <c r="B462" t="s">
        <v>682</v>
      </c>
      <c r="C462">
        <v>21</v>
      </c>
      <c r="D462">
        <v>58</v>
      </c>
      <c r="E462">
        <v>35</v>
      </c>
      <c r="F462">
        <v>23</v>
      </c>
      <c r="G462">
        <v>9</v>
      </c>
      <c r="H462">
        <v>3.9</v>
      </c>
      <c r="I462">
        <v>1.7</v>
      </c>
      <c r="J462">
        <v>3.2</v>
      </c>
      <c r="K462">
        <v>54.1</v>
      </c>
      <c r="L462">
        <v>0.1</v>
      </c>
      <c r="M462">
        <v>0.5</v>
      </c>
      <c r="N462">
        <v>25.8</v>
      </c>
      <c r="O462">
        <v>0.3</v>
      </c>
      <c r="P462">
        <v>0.5</v>
      </c>
      <c r="Q462">
        <v>61.3</v>
      </c>
      <c r="R462">
        <v>0.7</v>
      </c>
      <c r="S462">
        <v>1.4</v>
      </c>
      <c r="T462">
        <v>2.2000000000000002</v>
      </c>
      <c r="U462">
        <v>0.4</v>
      </c>
      <c r="V462">
        <v>0.2</v>
      </c>
      <c r="W462">
        <v>0.2</v>
      </c>
      <c r="X462">
        <v>0.3</v>
      </c>
      <c r="Y462">
        <v>0.6</v>
      </c>
      <c r="Z462">
        <v>8.3000000000000007</v>
      </c>
      <c r="AA462">
        <v>1</v>
      </c>
      <c r="AB462">
        <v>0</v>
      </c>
      <c r="AC462">
        <v>0.8</v>
      </c>
    </row>
    <row r="463" spans="1:29" x14ac:dyDescent="0.3">
      <c r="A463" t="s">
        <v>647</v>
      </c>
      <c r="B463" t="s">
        <v>686</v>
      </c>
      <c r="C463">
        <v>24</v>
      </c>
      <c r="D463">
        <v>1</v>
      </c>
      <c r="E463">
        <v>0</v>
      </c>
      <c r="F463">
        <v>1</v>
      </c>
      <c r="G463">
        <v>8</v>
      </c>
      <c r="H463">
        <v>4</v>
      </c>
      <c r="I463">
        <v>2</v>
      </c>
      <c r="J463">
        <v>3</v>
      </c>
      <c r="K463">
        <v>66.7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2</v>
      </c>
      <c r="Z463">
        <v>5.2</v>
      </c>
      <c r="AA463">
        <v>0</v>
      </c>
      <c r="AB463">
        <v>0</v>
      </c>
      <c r="AC463">
        <v>15</v>
      </c>
    </row>
    <row r="464" spans="1:29" x14ac:dyDescent="0.3">
      <c r="A464" t="s">
        <v>321</v>
      </c>
      <c r="B464" t="s">
        <v>658</v>
      </c>
      <c r="C464">
        <v>33</v>
      </c>
      <c r="D464">
        <v>70</v>
      </c>
      <c r="E464">
        <v>32</v>
      </c>
      <c r="F464">
        <v>38</v>
      </c>
      <c r="G464">
        <v>24.1</v>
      </c>
      <c r="H464">
        <v>10.8</v>
      </c>
      <c r="I464">
        <v>4.3</v>
      </c>
      <c r="J464">
        <v>7.7</v>
      </c>
      <c r="K464">
        <v>56.6</v>
      </c>
      <c r="L464">
        <v>0.2</v>
      </c>
      <c r="M464">
        <v>0.5</v>
      </c>
      <c r="N464">
        <v>32.4</v>
      </c>
      <c r="O464">
        <v>1.9</v>
      </c>
      <c r="P464">
        <v>2.5</v>
      </c>
      <c r="Q464">
        <v>75.7</v>
      </c>
      <c r="R464">
        <v>2.5</v>
      </c>
      <c r="S464">
        <v>4.0999999999999996</v>
      </c>
      <c r="T464">
        <v>6.5</v>
      </c>
      <c r="U464">
        <v>1.2</v>
      </c>
      <c r="V464">
        <v>1</v>
      </c>
      <c r="W464">
        <v>0.8</v>
      </c>
      <c r="X464">
        <v>0.6</v>
      </c>
      <c r="Y464">
        <v>2.7</v>
      </c>
      <c r="Z464">
        <v>23.3</v>
      </c>
      <c r="AA464">
        <v>13</v>
      </c>
      <c r="AB464">
        <v>0</v>
      </c>
      <c r="AC464">
        <v>-1.2</v>
      </c>
    </row>
    <row r="465" spans="1:29" x14ac:dyDescent="0.3">
      <c r="A465" t="s">
        <v>12</v>
      </c>
      <c r="B465" t="s">
        <v>689</v>
      </c>
      <c r="C465">
        <v>25</v>
      </c>
      <c r="D465">
        <v>55</v>
      </c>
      <c r="E465">
        <v>19</v>
      </c>
      <c r="F465">
        <v>36</v>
      </c>
      <c r="G465">
        <v>28.2</v>
      </c>
      <c r="H465">
        <v>13.5</v>
      </c>
      <c r="I465">
        <v>4.8</v>
      </c>
      <c r="J465">
        <v>10.8</v>
      </c>
      <c r="K465">
        <v>44.1</v>
      </c>
      <c r="L465">
        <v>2.2000000000000002</v>
      </c>
      <c r="M465">
        <v>5.7</v>
      </c>
      <c r="N465">
        <v>39</v>
      </c>
      <c r="O465">
        <v>1.7</v>
      </c>
      <c r="P465">
        <v>2.1</v>
      </c>
      <c r="Q465">
        <v>81.900000000000006</v>
      </c>
      <c r="R465">
        <v>0.4</v>
      </c>
      <c r="S465">
        <v>3.2</v>
      </c>
      <c r="T465">
        <v>3.6</v>
      </c>
      <c r="U465">
        <v>2.1</v>
      </c>
      <c r="V465">
        <v>1.8</v>
      </c>
      <c r="W465">
        <v>1</v>
      </c>
      <c r="X465">
        <v>0.3</v>
      </c>
      <c r="Y465">
        <v>2.6</v>
      </c>
      <c r="Z465">
        <v>23.2</v>
      </c>
      <c r="AA465">
        <v>0</v>
      </c>
      <c r="AB465">
        <v>0</v>
      </c>
      <c r="AC465">
        <v>-4.4000000000000004</v>
      </c>
    </row>
    <row r="466" spans="1:29" x14ac:dyDescent="0.3">
      <c r="A466" t="s">
        <v>374</v>
      </c>
      <c r="B466" t="s">
        <v>683</v>
      </c>
      <c r="C466">
        <v>20</v>
      </c>
      <c r="D466">
        <v>74</v>
      </c>
      <c r="E466">
        <v>44</v>
      </c>
      <c r="F466">
        <v>30</v>
      </c>
      <c r="G466">
        <v>26.1</v>
      </c>
      <c r="H466">
        <v>6.9</v>
      </c>
      <c r="I466">
        <v>2.5</v>
      </c>
      <c r="J466">
        <v>5.8</v>
      </c>
      <c r="K466">
        <v>42.9</v>
      </c>
      <c r="L466">
        <v>1.4</v>
      </c>
      <c r="M466">
        <v>3.9</v>
      </c>
      <c r="N466">
        <v>36.6</v>
      </c>
      <c r="O466">
        <v>0.5</v>
      </c>
      <c r="P466">
        <v>0.7</v>
      </c>
      <c r="Q466">
        <v>72.5</v>
      </c>
      <c r="R466">
        <v>0.4</v>
      </c>
      <c r="S466">
        <v>1.5</v>
      </c>
      <c r="T466">
        <v>1.9</v>
      </c>
      <c r="U466">
        <v>1</v>
      </c>
      <c r="V466">
        <v>0.6</v>
      </c>
      <c r="W466">
        <v>0.5</v>
      </c>
      <c r="X466">
        <v>0.2</v>
      </c>
      <c r="Y466">
        <v>3.1</v>
      </c>
      <c r="Z466">
        <v>12.3</v>
      </c>
      <c r="AA466">
        <v>0</v>
      </c>
      <c r="AB466">
        <v>0</v>
      </c>
      <c r="AC466">
        <v>1.9</v>
      </c>
    </row>
    <row r="467" spans="1:29" x14ac:dyDescent="0.3">
      <c r="A467" t="s">
        <v>632</v>
      </c>
      <c r="B467" t="s">
        <v>698</v>
      </c>
      <c r="C467">
        <v>27</v>
      </c>
      <c r="D467">
        <v>2</v>
      </c>
      <c r="E467">
        <v>2</v>
      </c>
      <c r="F467">
        <v>0</v>
      </c>
      <c r="G467">
        <v>2.6</v>
      </c>
      <c r="H467">
        <v>1</v>
      </c>
      <c r="I467">
        <v>0.5</v>
      </c>
      <c r="J467">
        <v>2</v>
      </c>
      <c r="K467">
        <v>25</v>
      </c>
      <c r="L467">
        <v>0</v>
      </c>
      <c r="M467">
        <v>1</v>
      </c>
      <c r="N467">
        <v>0</v>
      </c>
      <c r="O467">
        <v>0</v>
      </c>
      <c r="P467">
        <v>0.5</v>
      </c>
      <c r="Q467">
        <v>0</v>
      </c>
      <c r="R467">
        <v>0</v>
      </c>
      <c r="S467">
        <v>2</v>
      </c>
      <c r="T467">
        <v>2</v>
      </c>
      <c r="U467">
        <v>0</v>
      </c>
      <c r="V467">
        <v>0.5</v>
      </c>
      <c r="W467">
        <v>0</v>
      </c>
      <c r="X467">
        <v>0</v>
      </c>
      <c r="Y467">
        <v>0.5</v>
      </c>
      <c r="Z467">
        <v>2.9</v>
      </c>
      <c r="AA467">
        <v>0</v>
      </c>
      <c r="AB467">
        <v>0</v>
      </c>
      <c r="AC467">
        <v>-6</v>
      </c>
    </row>
    <row r="468" spans="1:29" x14ac:dyDescent="0.3">
      <c r="A468" t="s">
        <v>386</v>
      </c>
      <c r="B468" t="s">
        <v>681</v>
      </c>
      <c r="C468">
        <v>28</v>
      </c>
      <c r="D468">
        <v>81</v>
      </c>
      <c r="E468">
        <v>42</v>
      </c>
      <c r="F468">
        <v>39</v>
      </c>
      <c r="G468">
        <v>26.5</v>
      </c>
      <c r="H468">
        <v>15.1</v>
      </c>
      <c r="I468">
        <v>5.4</v>
      </c>
      <c r="J468">
        <v>12.7</v>
      </c>
      <c r="K468">
        <v>42.8</v>
      </c>
      <c r="L468">
        <v>2.7</v>
      </c>
      <c r="M468">
        <v>7</v>
      </c>
      <c r="N468">
        <v>38.299999999999997</v>
      </c>
      <c r="O468">
        <v>1.6</v>
      </c>
      <c r="P468">
        <v>1.8</v>
      </c>
      <c r="Q468">
        <v>87.5</v>
      </c>
      <c r="R468">
        <v>0.3</v>
      </c>
      <c r="S468">
        <v>3.1</v>
      </c>
      <c r="T468">
        <v>3.5</v>
      </c>
      <c r="U468">
        <v>1.7</v>
      </c>
      <c r="V468">
        <v>1.1000000000000001</v>
      </c>
      <c r="W468">
        <v>0.9</v>
      </c>
      <c r="X468">
        <v>0.4</v>
      </c>
      <c r="Y468">
        <v>1.5</v>
      </c>
      <c r="Z468">
        <v>24.4</v>
      </c>
      <c r="AA468">
        <v>0</v>
      </c>
      <c r="AB468">
        <v>0</v>
      </c>
      <c r="AC468">
        <v>0.1</v>
      </c>
    </row>
    <row r="469" spans="1:29" x14ac:dyDescent="0.3">
      <c r="A469" t="s">
        <v>43</v>
      </c>
      <c r="B469" t="s">
        <v>684</v>
      </c>
      <c r="C469">
        <v>25</v>
      </c>
      <c r="D469">
        <v>79</v>
      </c>
      <c r="E469">
        <v>47</v>
      </c>
      <c r="F469">
        <v>32</v>
      </c>
      <c r="G469">
        <v>22.7</v>
      </c>
      <c r="H469">
        <v>9</v>
      </c>
      <c r="I469">
        <v>3.3</v>
      </c>
      <c r="J469">
        <v>8.4</v>
      </c>
      <c r="K469">
        <v>38.700000000000003</v>
      </c>
      <c r="L469">
        <v>1.5</v>
      </c>
      <c r="M469">
        <v>4.3</v>
      </c>
      <c r="N469">
        <v>35.299999999999997</v>
      </c>
      <c r="O469">
        <v>0.9</v>
      </c>
      <c r="P469">
        <v>1.2</v>
      </c>
      <c r="Q469">
        <v>78.5</v>
      </c>
      <c r="R469">
        <v>0.4</v>
      </c>
      <c r="S469">
        <v>3.5</v>
      </c>
      <c r="T469">
        <v>3.9</v>
      </c>
      <c r="U469">
        <v>2.9</v>
      </c>
      <c r="V469">
        <v>0.9</v>
      </c>
      <c r="W469">
        <v>0.9</v>
      </c>
      <c r="X469">
        <v>0.3</v>
      </c>
      <c r="Y469">
        <v>1.3</v>
      </c>
      <c r="Z469">
        <v>20.5</v>
      </c>
      <c r="AA469">
        <v>1</v>
      </c>
      <c r="AB469">
        <v>0</v>
      </c>
      <c r="AC469">
        <v>-0.5</v>
      </c>
    </row>
    <row r="470" spans="1:29" x14ac:dyDescent="0.3">
      <c r="A470" t="s">
        <v>496</v>
      </c>
      <c r="B470" t="s">
        <v>712</v>
      </c>
      <c r="C470">
        <v>34</v>
      </c>
      <c r="D470">
        <v>50</v>
      </c>
      <c r="E470">
        <v>28</v>
      </c>
      <c r="F470">
        <v>22</v>
      </c>
      <c r="G470">
        <v>12.2</v>
      </c>
      <c r="H470">
        <v>3.8</v>
      </c>
      <c r="I470">
        <v>1.4</v>
      </c>
      <c r="J470">
        <v>3</v>
      </c>
      <c r="K470">
        <v>47.7</v>
      </c>
      <c r="L470">
        <v>0.7</v>
      </c>
      <c r="M470">
        <v>1.6</v>
      </c>
      <c r="N470">
        <v>43.6</v>
      </c>
      <c r="O470">
        <v>0.3</v>
      </c>
      <c r="P470">
        <v>0.4</v>
      </c>
      <c r="Q470">
        <v>63.6</v>
      </c>
      <c r="R470">
        <v>0.2</v>
      </c>
      <c r="S470">
        <v>2.2999999999999998</v>
      </c>
      <c r="T470">
        <v>2.5</v>
      </c>
      <c r="U470">
        <v>0.5</v>
      </c>
      <c r="V470">
        <v>0.5</v>
      </c>
      <c r="W470">
        <v>0.9</v>
      </c>
      <c r="X470">
        <v>0.1</v>
      </c>
      <c r="Y470">
        <v>0.8</v>
      </c>
      <c r="Z470">
        <v>9.9</v>
      </c>
      <c r="AA470">
        <v>1</v>
      </c>
      <c r="AB470">
        <v>0</v>
      </c>
      <c r="AC470">
        <v>2.5</v>
      </c>
    </row>
    <row r="471" spans="1:29" x14ac:dyDescent="0.3">
      <c r="A471" t="s">
        <v>227</v>
      </c>
      <c r="B471" t="s">
        <v>682</v>
      </c>
      <c r="C471">
        <v>30</v>
      </c>
      <c r="D471">
        <v>81</v>
      </c>
      <c r="E471">
        <v>47</v>
      </c>
      <c r="F471">
        <v>34</v>
      </c>
      <c r="G471">
        <v>30.7</v>
      </c>
      <c r="H471">
        <v>12.6</v>
      </c>
      <c r="I471">
        <v>5.5</v>
      </c>
      <c r="J471">
        <v>10.4</v>
      </c>
      <c r="K471">
        <v>52.7</v>
      </c>
      <c r="L471">
        <v>0.6</v>
      </c>
      <c r="M471">
        <v>1.8</v>
      </c>
      <c r="N471">
        <v>34.9</v>
      </c>
      <c r="O471">
        <v>1.1000000000000001</v>
      </c>
      <c r="P471">
        <v>1.7</v>
      </c>
      <c r="Q471">
        <v>64.400000000000006</v>
      </c>
      <c r="R471">
        <v>2.4</v>
      </c>
      <c r="S471">
        <v>4.0999999999999996</v>
      </c>
      <c r="T471">
        <v>6.5</v>
      </c>
      <c r="U471">
        <v>2.5</v>
      </c>
      <c r="V471">
        <v>1.5</v>
      </c>
      <c r="W471">
        <v>1.5</v>
      </c>
      <c r="X471">
        <v>0.4</v>
      </c>
      <c r="Y471">
        <v>2.4</v>
      </c>
      <c r="Z471">
        <v>28.5</v>
      </c>
      <c r="AA471">
        <v>10</v>
      </c>
      <c r="AB471">
        <v>0</v>
      </c>
      <c r="AC471">
        <v>1.7</v>
      </c>
    </row>
    <row r="472" spans="1:29" x14ac:dyDescent="0.3">
      <c r="A472" t="s">
        <v>47</v>
      </c>
      <c r="B472" t="s">
        <v>686</v>
      </c>
      <c r="C472">
        <v>23</v>
      </c>
      <c r="D472">
        <v>18</v>
      </c>
      <c r="E472">
        <v>7</v>
      </c>
      <c r="F472">
        <v>11</v>
      </c>
      <c r="G472">
        <v>11.7</v>
      </c>
      <c r="H472">
        <v>4.5</v>
      </c>
      <c r="I472">
        <v>1.4</v>
      </c>
      <c r="J472">
        <v>4.0999999999999996</v>
      </c>
      <c r="K472">
        <v>34.200000000000003</v>
      </c>
      <c r="L472">
        <v>0.7</v>
      </c>
      <c r="M472">
        <v>2.6</v>
      </c>
      <c r="N472">
        <v>26.1</v>
      </c>
      <c r="O472">
        <v>1.1000000000000001</v>
      </c>
      <c r="P472">
        <v>1.2</v>
      </c>
      <c r="Q472">
        <v>86.4</v>
      </c>
      <c r="R472">
        <v>0.2</v>
      </c>
      <c r="S472">
        <v>1.8</v>
      </c>
      <c r="T472">
        <v>2</v>
      </c>
      <c r="U472">
        <v>1.2</v>
      </c>
      <c r="V472">
        <v>1</v>
      </c>
      <c r="W472">
        <v>0.3</v>
      </c>
      <c r="X472">
        <v>0</v>
      </c>
      <c r="Y472">
        <v>0.8</v>
      </c>
      <c r="Z472">
        <v>8.6999999999999993</v>
      </c>
      <c r="AA472">
        <v>0</v>
      </c>
      <c r="AB472">
        <v>0</v>
      </c>
      <c r="AC472">
        <v>-0.1</v>
      </c>
    </row>
    <row r="473" spans="1:29" x14ac:dyDescent="0.3">
      <c r="A473" t="s">
        <v>528</v>
      </c>
      <c r="B473" t="s">
        <v>704</v>
      </c>
      <c r="C473">
        <v>21</v>
      </c>
      <c r="D473">
        <v>72</v>
      </c>
      <c r="E473">
        <v>29</v>
      </c>
      <c r="F473">
        <v>43</v>
      </c>
      <c r="G473">
        <v>20.8</v>
      </c>
      <c r="H473">
        <v>10.5</v>
      </c>
      <c r="I473">
        <v>4.3</v>
      </c>
      <c r="J473">
        <v>7</v>
      </c>
      <c r="K473">
        <v>61.6</v>
      </c>
      <c r="L473">
        <v>0.5</v>
      </c>
      <c r="M473">
        <v>1.4</v>
      </c>
      <c r="N473">
        <v>33.299999999999997</v>
      </c>
      <c r="O473">
        <v>1.5</v>
      </c>
      <c r="P473">
        <v>1.9</v>
      </c>
      <c r="Q473">
        <v>78.099999999999994</v>
      </c>
      <c r="R473">
        <v>1.6</v>
      </c>
      <c r="S473">
        <v>4.7</v>
      </c>
      <c r="T473">
        <v>6.3</v>
      </c>
      <c r="U473">
        <v>1.3</v>
      </c>
      <c r="V473">
        <v>0.8</v>
      </c>
      <c r="W473">
        <v>0.3</v>
      </c>
      <c r="X473">
        <v>0.9</v>
      </c>
      <c r="Y473">
        <v>1.8</v>
      </c>
      <c r="Z473">
        <v>23</v>
      </c>
      <c r="AA473">
        <v>14</v>
      </c>
      <c r="AB473">
        <v>0</v>
      </c>
      <c r="AC473">
        <v>-1.5</v>
      </c>
    </row>
    <row r="474" spans="1:29" x14ac:dyDescent="0.3">
      <c r="A474" t="s">
        <v>138</v>
      </c>
      <c r="B474" t="s">
        <v>706</v>
      </c>
      <c r="C474">
        <v>23</v>
      </c>
      <c r="D474">
        <v>11</v>
      </c>
      <c r="E474">
        <v>8</v>
      </c>
      <c r="F474">
        <v>3</v>
      </c>
      <c r="G474">
        <v>3.3</v>
      </c>
      <c r="H474">
        <v>1.6</v>
      </c>
      <c r="I474">
        <v>0.6</v>
      </c>
      <c r="J474">
        <v>1.2</v>
      </c>
      <c r="K474">
        <v>53.8</v>
      </c>
      <c r="L474">
        <v>0.3</v>
      </c>
      <c r="M474">
        <v>0.6</v>
      </c>
      <c r="N474">
        <v>42.9</v>
      </c>
      <c r="O474">
        <v>0.1</v>
      </c>
      <c r="P474">
        <v>0.2</v>
      </c>
      <c r="Q474">
        <v>50</v>
      </c>
      <c r="R474">
        <v>0</v>
      </c>
      <c r="S474">
        <v>0.4</v>
      </c>
      <c r="T474">
        <v>0.4</v>
      </c>
      <c r="U474">
        <v>0.5</v>
      </c>
      <c r="V474">
        <v>0.1</v>
      </c>
      <c r="W474">
        <v>0</v>
      </c>
      <c r="X474">
        <v>0</v>
      </c>
      <c r="Y474">
        <v>0.3</v>
      </c>
      <c r="Z474">
        <v>2.7</v>
      </c>
      <c r="AA474">
        <v>0</v>
      </c>
      <c r="AB474">
        <v>0</v>
      </c>
      <c r="AC474">
        <v>0.2</v>
      </c>
    </row>
    <row r="475" spans="1:29" x14ac:dyDescent="0.3">
      <c r="A475" t="s">
        <v>159</v>
      </c>
      <c r="B475" t="s">
        <v>693</v>
      </c>
      <c r="C475">
        <v>22</v>
      </c>
      <c r="D475">
        <v>64</v>
      </c>
      <c r="E475">
        <v>44</v>
      </c>
      <c r="F475">
        <v>20</v>
      </c>
      <c r="G475">
        <v>15.2</v>
      </c>
      <c r="H475">
        <v>5</v>
      </c>
      <c r="I475">
        <v>1.7</v>
      </c>
      <c r="J475">
        <v>4.2</v>
      </c>
      <c r="K475">
        <v>40.700000000000003</v>
      </c>
      <c r="L475">
        <v>0.8</v>
      </c>
      <c r="M475">
        <v>2.4</v>
      </c>
      <c r="N475">
        <v>32</v>
      </c>
      <c r="O475">
        <v>0.9</v>
      </c>
      <c r="P475">
        <v>1.3</v>
      </c>
      <c r="Q475">
        <v>66.7</v>
      </c>
      <c r="R475">
        <v>0.6</v>
      </c>
      <c r="S475">
        <v>2.5</v>
      </c>
      <c r="T475">
        <v>3.2</v>
      </c>
      <c r="U475">
        <v>0.7</v>
      </c>
      <c r="V475">
        <v>0.5</v>
      </c>
      <c r="W475">
        <v>0.3</v>
      </c>
      <c r="X475">
        <v>0.8</v>
      </c>
      <c r="Y475">
        <v>1.6</v>
      </c>
      <c r="Z475">
        <v>12.7</v>
      </c>
      <c r="AA475">
        <v>0</v>
      </c>
      <c r="AB475">
        <v>0</v>
      </c>
      <c r="AC475">
        <v>-0.1</v>
      </c>
    </row>
    <row r="476" spans="1:29" x14ac:dyDescent="0.3">
      <c r="A476" t="s">
        <v>305</v>
      </c>
      <c r="B476" t="s">
        <v>705</v>
      </c>
      <c r="C476">
        <v>28</v>
      </c>
      <c r="D476">
        <v>59</v>
      </c>
      <c r="E476">
        <v>27</v>
      </c>
      <c r="F476">
        <v>32</v>
      </c>
      <c r="G476">
        <v>19</v>
      </c>
      <c r="H476">
        <v>5.3</v>
      </c>
      <c r="I476">
        <v>2</v>
      </c>
      <c r="J476">
        <v>4.4000000000000004</v>
      </c>
      <c r="K476">
        <v>44.4</v>
      </c>
      <c r="L476">
        <v>0.6</v>
      </c>
      <c r="M476">
        <v>1.7</v>
      </c>
      <c r="N476">
        <v>36.6</v>
      </c>
      <c r="O476">
        <v>0.7</v>
      </c>
      <c r="P476">
        <v>0.9</v>
      </c>
      <c r="Q476">
        <v>75.900000000000006</v>
      </c>
      <c r="R476">
        <v>0.7</v>
      </c>
      <c r="S476">
        <v>2.2000000000000002</v>
      </c>
      <c r="T476">
        <v>2.8</v>
      </c>
      <c r="U476">
        <v>4.2</v>
      </c>
      <c r="V476">
        <v>1.3</v>
      </c>
      <c r="W476">
        <v>0.5</v>
      </c>
      <c r="X476">
        <v>0.1</v>
      </c>
      <c r="Y476">
        <v>1.9</v>
      </c>
      <c r="Z476">
        <v>15.5</v>
      </c>
      <c r="AA476">
        <v>4</v>
      </c>
      <c r="AB476">
        <v>0</v>
      </c>
      <c r="AC476">
        <v>-1.1000000000000001</v>
      </c>
    </row>
    <row r="477" spans="1:29" x14ac:dyDescent="0.3">
      <c r="A477" t="s">
        <v>134</v>
      </c>
      <c r="B477" t="s">
        <v>710</v>
      </c>
      <c r="C477">
        <v>27</v>
      </c>
      <c r="D477">
        <v>65</v>
      </c>
      <c r="E477">
        <v>14</v>
      </c>
      <c r="F477">
        <v>51</v>
      </c>
      <c r="G477">
        <v>31.6</v>
      </c>
      <c r="H477">
        <v>18.100000000000001</v>
      </c>
      <c r="I477">
        <v>6</v>
      </c>
      <c r="J477">
        <v>15.3</v>
      </c>
      <c r="K477">
        <v>39.299999999999997</v>
      </c>
      <c r="L477">
        <v>2.5</v>
      </c>
      <c r="M477">
        <v>7.3</v>
      </c>
      <c r="N477">
        <v>34</v>
      </c>
      <c r="O477">
        <v>3.6</v>
      </c>
      <c r="P477">
        <v>4.2</v>
      </c>
      <c r="Q477">
        <v>84.1</v>
      </c>
      <c r="R477">
        <v>0.5</v>
      </c>
      <c r="S477">
        <v>2.9</v>
      </c>
      <c r="T477">
        <v>3.4</v>
      </c>
      <c r="U477">
        <v>2.4</v>
      </c>
      <c r="V477">
        <v>1.6</v>
      </c>
      <c r="W477">
        <v>0.8</v>
      </c>
      <c r="X477">
        <v>0.1</v>
      </c>
      <c r="Y477">
        <v>2.2000000000000002</v>
      </c>
      <c r="Z477">
        <v>27.1</v>
      </c>
      <c r="AA477">
        <v>2</v>
      </c>
      <c r="AB477">
        <v>0</v>
      </c>
      <c r="AC477">
        <v>-6.2</v>
      </c>
    </row>
    <row r="478" spans="1:29" x14ac:dyDescent="0.3">
      <c r="A478" t="s">
        <v>89</v>
      </c>
      <c r="B478" t="s">
        <v>697</v>
      </c>
      <c r="C478">
        <v>23</v>
      </c>
      <c r="D478">
        <v>50</v>
      </c>
      <c r="E478">
        <v>25</v>
      </c>
      <c r="F478">
        <v>25</v>
      </c>
      <c r="G478">
        <v>13.4</v>
      </c>
      <c r="H478">
        <v>4.5999999999999996</v>
      </c>
      <c r="I478">
        <v>1.6</v>
      </c>
      <c r="J478">
        <v>4.4000000000000004</v>
      </c>
      <c r="K478">
        <v>37.6</v>
      </c>
      <c r="L478">
        <v>0.7</v>
      </c>
      <c r="M478">
        <v>2.2999999999999998</v>
      </c>
      <c r="N478">
        <v>31</v>
      </c>
      <c r="O478">
        <v>0.6</v>
      </c>
      <c r="P478">
        <v>0.8</v>
      </c>
      <c r="Q478">
        <v>75.599999999999994</v>
      </c>
      <c r="R478">
        <v>0.2</v>
      </c>
      <c r="S478">
        <v>1.7</v>
      </c>
      <c r="T478">
        <v>1.9</v>
      </c>
      <c r="U478">
        <v>0.5</v>
      </c>
      <c r="V478">
        <v>0.4</v>
      </c>
      <c r="W478">
        <v>0.4</v>
      </c>
      <c r="X478">
        <v>0.2</v>
      </c>
      <c r="Y478">
        <v>1.5</v>
      </c>
      <c r="Z478">
        <v>8.9</v>
      </c>
      <c r="AA478">
        <v>1</v>
      </c>
      <c r="AB478">
        <v>0</v>
      </c>
      <c r="AC478">
        <v>-4.2</v>
      </c>
    </row>
    <row r="479" spans="1:29" x14ac:dyDescent="0.3">
      <c r="A479" t="s">
        <v>406</v>
      </c>
      <c r="B479" t="s">
        <v>692</v>
      </c>
      <c r="C479">
        <v>26</v>
      </c>
      <c r="D479">
        <v>82</v>
      </c>
      <c r="E479">
        <v>46</v>
      </c>
      <c r="F479">
        <v>36</v>
      </c>
      <c r="G479">
        <v>34.700000000000003</v>
      </c>
      <c r="H479">
        <v>20</v>
      </c>
      <c r="I479">
        <v>7.5</v>
      </c>
      <c r="J479">
        <v>15.3</v>
      </c>
      <c r="K479">
        <v>48.7</v>
      </c>
      <c r="L479">
        <v>1.9</v>
      </c>
      <c r="M479">
        <v>4.8</v>
      </c>
      <c r="N479">
        <v>39.700000000000003</v>
      </c>
      <c r="O479">
        <v>3.2</v>
      </c>
      <c r="P479">
        <v>3.7</v>
      </c>
      <c r="Q479">
        <v>86.6</v>
      </c>
      <c r="R479">
        <v>0.8</v>
      </c>
      <c r="S479">
        <v>7</v>
      </c>
      <c r="T479">
        <v>7.9</v>
      </c>
      <c r="U479">
        <v>2.8</v>
      </c>
      <c r="V479">
        <v>1.8</v>
      </c>
      <c r="W479">
        <v>0.6</v>
      </c>
      <c r="X479">
        <v>0.5</v>
      </c>
      <c r="Y479">
        <v>2.2000000000000002</v>
      </c>
      <c r="Z479">
        <v>35.1</v>
      </c>
      <c r="AA479">
        <v>15</v>
      </c>
      <c r="AB479">
        <v>0</v>
      </c>
      <c r="AC479">
        <v>0.2</v>
      </c>
    </row>
    <row r="480" spans="1:29" x14ac:dyDescent="0.3">
      <c r="A480" t="s">
        <v>526</v>
      </c>
      <c r="B480" t="s">
        <v>704</v>
      </c>
      <c r="C480">
        <v>27</v>
      </c>
      <c r="D480">
        <v>80</v>
      </c>
      <c r="E480">
        <v>32</v>
      </c>
      <c r="F480">
        <v>48</v>
      </c>
      <c r="G480">
        <v>27</v>
      </c>
      <c r="H480">
        <v>8.9</v>
      </c>
      <c r="I480">
        <v>3.2</v>
      </c>
      <c r="J480">
        <v>6.6</v>
      </c>
      <c r="K480">
        <v>48.5</v>
      </c>
      <c r="L480">
        <v>0.8</v>
      </c>
      <c r="M480">
        <v>2</v>
      </c>
      <c r="N480">
        <v>39.5</v>
      </c>
      <c r="O480">
        <v>1.6</v>
      </c>
      <c r="P480">
        <v>2</v>
      </c>
      <c r="Q480">
        <v>81.900000000000006</v>
      </c>
      <c r="R480">
        <v>1</v>
      </c>
      <c r="S480">
        <v>2.5</v>
      </c>
      <c r="T480">
        <v>3.5</v>
      </c>
      <c r="U480">
        <v>5</v>
      </c>
      <c r="V480">
        <v>1.5</v>
      </c>
      <c r="W480">
        <v>1</v>
      </c>
      <c r="X480">
        <v>0.2</v>
      </c>
      <c r="Y480">
        <v>2.2000000000000002</v>
      </c>
      <c r="Z480">
        <v>22.6</v>
      </c>
      <c r="AA480">
        <v>7</v>
      </c>
      <c r="AB480">
        <v>1</v>
      </c>
      <c r="AC480">
        <v>-0.7</v>
      </c>
    </row>
    <row r="481" spans="1:29" x14ac:dyDescent="0.3">
      <c r="A481" t="s">
        <v>597</v>
      </c>
      <c r="B481" t="s">
        <v>712</v>
      </c>
      <c r="C481">
        <v>21</v>
      </c>
      <c r="D481">
        <v>3</v>
      </c>
      <c r="E481">
        <v>2</v>
      </c>
      <c r="F481">
        <v>1</v>
      </c>
      <c r="G481">
        <v>12</v>
      </c>
      <c r="H481">
        <v>5.7</v>
      </c>
      <c r="I481">
        <v>2.7</v>
      </c>
      <c r="J481">
        <v>5.3</v>
      </c>
      <c r="K481">
        <v>50</v>
      </c>
      <c r="L481">
        <v>0</v>
      </c>
      <c r="M481">
        <v>0</v>
      </c>
      <c r="N481">
        <v>0</v>
      </c>
      <c r="O481">
        <v>0.3</v>
      </c>
      <c r="P481">
        <v>0.7</v>
      </c>
      <c r="Q481">
        <v>50</v>
      </c>
      <c r="R481">
        <v>3</v>
      </c>
      <c r="S481">
        <v>2</v>
      </c>
      <c r="T481">
        <v>5</v>
      </c>
      <c r="U481">
        <v>0.3</v>
      </c>
      <c r="V481">
        <v>1</v>
      </c>
      <c r="W481">
        <v>0.7</v>
      </c>
      <c r="X481">
        <v>0.7</v>
      </c>
      <c r="Y481">
        <v>2</v>
      </c>
      <c r="Z481">
        <v>15.2</v>
      </c>
      <c r="AA481">
        <v>1</v>
      </c>
      <c r="AB481">
        <v>0</v>
      </c>
      <c r="AC481">
        <v>-6</v>
      </c>
    </row>
    <row r="482" spans="1:29" x14ac:dyDescent="0.3">
      <c r="A482" t="s">
        <v>80</v>
      </c>
      <c r="B482" t="s">
        <v>703</v>
      </c>
      <c r="C482">
        <v>36</v>
      </c>
      <c r="D482">
        <v>56</v>
      </c>
      <c r="E482">
        <v>30</v>
      </c>
      <c r="F482">
        <v>26</v>
      </c>
      <c r="G482">
        <v>17.899999999999999</v>
      </c>
      <c r="H482">
        <v>9.5</v>
      </c>
      <c r="I482">
        <v>3.8</v>
      </c>
      <c r="J482">
        <v>8.3000000000000007</v>
      </c>
      <c r="K482">
        <v>46</v>
      </c>
      <c r="L482">
        <v>0.2</v>
      </c>
      <c r="M482">
        <v>0.9</v>
      </c>
      <c r="N482">
        <v>25.5</v>
      </c>
      <c r="O482">
        <v>1.6</v>
      </c>
      <c r="P482">
        <v>2.2000000000000002</v>
      </c>
      <c r="Q482">
        <v>73.400000000000006</v>
      </c>
      <c r="R482">
        <v>0.3</v>
      </c>
      <c r="S482">
        <v>1.2</v>
      </c>
      <c r="T482">
        <v>1.5</v>
      </c>
      <c r="U482">
        <v>3.7</v>
      </c>
      <c r="V482">
        <v>1.3</v>
      </c>
      <c r="W482">
        <v>0.4</v>
      </c>
      <c r="X482">
        <v>0.1</v>
      </c>
      <c r="Y482">
        <v>0.9</v>
      </c>
      <c r="Z482">
        <v>16.899999999999999</v>
      </c>
      <c r="AA482">
        <v>1</v>
      </c>
      <c r="AB482">
        <v>0</v>
      </c>
      <c r="AC482">
        <v>0.3</v>
      </c>
    </row>
    <row r="483" spans="1:29" x14ac:dyDescent="0.3">
      <c r="A483" t="s">
        <v>307</v>
      </c>
      <c r="B483" t="s">
        <v>705</v>
      </c>
      <c r="C483">
        <v>27</v>
      </c>
      <c r="D483">
        <v>74</v>
      </c>
      <c r="E483">
        <v>55</v>
      </c>
      <c r="F483">
        <v>19</v>
      </c>
      <c r="G483">
        <v>17.600000000000001</v>
      </c>
      <c r="H483">
        <v>6</v>
      </c>
      <c r="I483">
        <v>2.2000000000000002</v>
      </c>
      <c r="J483">
        <v>4.9000000000000004</v>
      </c>
      <c r="K483">
        <v>45.2</v>
      </c>
      <c r="L483">
        <v>1.1000000000000001</v>
      </c>
      <c r="M483">
        <v>2.8</v>
      </c>
      <c r="N483">
        <v>39.700000000000003</v>
      </c>
      <c r="O483">
        <v>0.5</v>
      </c>
      <c r="P483">
        <v>0.6</v>
      </c>
      <c r="Q483">
        <v>88.1</v>
      </c>
      <c r="R483">
        <v>0.4</v>
      </c>
      <c r="S483">
        <v>1.7</v>
      </c>
      <c r="T483">
        <v>2.1</v>
      </c>
      <c r="U483">
        <v>0.9</v>
      </c>
      <c r="V483">
        <v>0.3</v>
      </c>
      <c r="W483">
        <v>0.4</v>
      </c>
      <c r="X483">
        <v>0.2</v>
      </c>
      <c r="Y483">
        <v>1.2</v>
      </c>
      <c r="Z483">
        <v>11.4</v>
      </c>
      <c r="AA483">
        <v>0</v>
      </c>
      <c r="AB483">
        <v>0</v>
      </c>
      <c r="AC483">
        <v>2.2999999999999998</v>
      </c>
    </row>
    <row r="484" spans="1:29" x14ac:dyDescent="0.3">
      <c r="A484" t="s">
        <v>144</v>
      </c>
      <c r="B484" t="s">
        <v>706</v>
      </c>
      <c r="C484">
        <v>28</v>
      </c>
      <c r="D484">
        <v>75</v>
      </c>
      <c r="E484">
        <v>50</v>
      </c>
      <c r="F484">
        <v>25</v>
      </c>
      <c r="G484">
        <v>20</v>
      </c>
      <c r="H484">
        <v>5.7</v>
      </c>
      <c r="I484">
        <v>2.1</v>
      </c>
      <c r="J484">
        <v>4.8</v>
      </c>
      <c r="K484">
        <v>44.2</v>
      </c>
      <c r="L484">
        <v>0.8</v>
      </c>
      <c r="M484">
        <v>2.5</v>
      </c>
      <c r="N484">
        <v>32.4</v>
      </c>
      <c r="O484">
        <v>0.7</v>
      </c>
      <c r="P484">
        <v>0.9</v>
      </c>
      <c r="Q484">
        <v>70</v>
      </c>
      <c r="R484">
        <v>1.2</v>
      </c>
      <c r="S484">
        <v>2.2999999999999998</v>
      </c>
      <c r="T484">
        <v>3.5</v>
      </c>
      <c r="U484">
        <v>1</v>
      </c>
      <c r="V484">
        <v>0.6</v>
      </c>
      <c r="W484">
        <v>0.5</v>
      </c>
      <c r="X484">
        <v>0.6</v>
      </c>
      <c r="Y484">
        <v>2.2999999999999998</v>
      </c>
      <c r="Z484">
        <v>14.1</v>
      </c>
      <c r="AA484">
        <v>2</v>
      </c>
      <c r="AB484">
        <v>0</v>
      </c>
      <c r="AC484">
        <v>1</v>
      </c>
    </row>
    <row r="485" spans="1:29" x14ac:dyDescent="0.3">
      <c r="A485" t="s">
        <v>5</v>
      </c>
      <c r="B485" t="s">
        <v>689</v>
      </c>
      <c r="C485">
        <v>20</v>
      </c>
      <c r="D485">
        <v>81</v>
      </c>
      <c r="E485">
        <v>29</v>
      </c>
      <c r="F485">
        <v>52</v>
      </c>
      <c r="G485">
        <v>30.9</v>
      </c>
      <c r="H485">
        <v>19.100000000000001</v>
      </c>
      <c r="I485">
        <v>6.5</v>
      </c>
      <c r="J485">
        <v>15.5</v>
      </c>
      <c r="K485">
        <v>41.8</v>
      </c>
      <c r="L485">
        <v>1.9</v>
      </c>
      <c r="M485">
        <v>6</v>
      </c>
      <c r="N485">
        <v>32.4</v>
      </c>
      <c r="O485">
        <v>4.2</v>
      </c>
      <c r="P485">
        <v>5.0999999999999996</v>
      </c>
      <c r="Q485">
        <v>82.9</v>
      </c>
      <c r="R485">
        <v>0.8</v>
      </c>
      <c r="S485">
        <v>2.9</v>
      </c>
      <c r="T485">
        <v>3.7</v>
      </c>
      <c r="U485">
        <v>8.1</v>
      </c>
      <c r="V485">
        <v>3.8</v>
      </c>
      <c r="W485">
        <v>0.9</v>
      </c>
      <c r="X485">
        <v>0.2</v>
      </c>
      <c r="Y485">
        <v>1.7</v>
      </c>
      <c r="Z485">
        <v>35.1</v>
      </c>
      <c r="AA485">
        <v>30</v>
      </c>
      <c r="AB485">
        <v>1</v>
      </c>
      <c r="AC485">
        <v>-4.0999999999999996</v>
      </c>
    </row>
    <row r="486" spans="1:29" x14ac:dyDescent="0.3">
      <c r="A486" t="s">
        <v>49</v>
      </c>
      <c r="B486" t="s">
        <v>686</v>
      </c>
      <c r="C486">
        <v>25</v>
      </c>
      <c r="D486">
        <v>35</v>
      </c>
      <c r="E486">
        <v>19</v>
      </c>
      <c r="F486">
        <v>16</v>
      </c>
      <c r="G486">
        <v>20.399999999999999</v>
      </c>
      <c r="H486">
        <v>5.3</v>
      </c>
      <c r="I486">
        <v>1.8</v>
      </c>
      <c r="J486">
        <v>5.5</v>
      </c>
      <c r="K486">
        <v>33.5</v>
      </c>
      <c r="L486">
        <v>1.1000000000000001</v>
      </c>
      <c r="M486">
        <v>3.7</v>
      </c>
      <c r="N486">
        <v>29.7</v>
      </c>
      <c r="O486">
        <v>0.5</v>
      </c>
      <c r="P486">
        <v>0.6</v>
      </c>
      <c r="Q486">
        <v>81.8</v>
      </c>
      <c r="R486">
        <v>0.7</v>
      </c>
      <c r="S486">
        <v>2.4</v>
      </c>
      <c r="T486">
        <v>3.1</v>
      </c>
      <c r="U486">
        <v>1</v>
      </c>
      <c r="V486">
        <v>0.5</v>
      </c>
      <c r="W486">
        <v>0.4</v>
      </c>
      <c r="X486">
        <v>0.2</v>
      </c>
      <c r="Y486">
        <v>1.9</v>
      </c>
      <c r="Z486">
        <v>11.6</v>
      </c>
      <c r="AA486">
        <v>0</v>
      </c>
      <c r="AB486">
        <v>0</v>
      </c>
      <c r="AC486">
        <v>0.8</v>
      </c>
    </row>
    <row r="487" spans="1:29" x14ac:dyDescent="0.3">
      <c r="A487" t="s">
        <v>201</v>
      </c>
      <c r="B487" t="s">
        <v>698</v>
      </c>
      <c r="C487">
        <v>20</v>
      </c>
      <c r="D487">
        <v>3</v>
      </c>
      <c r="E487">
        <v>2</v>
      </c>
      <c r="F487">
        <v>1</v>
      </c>
      <c r="G487">
        <v>1.9</v>
      </c>
      <c r="H487">
        <v>1.7</v>
      </c>
      <c r="I487">
        <v>0.7</v>
      </c>
      <c r="J487">
        <v>1</v>
      </c>
      <c r="K487">
        <v>66.7</v>
      </c>
      <c r="L487">
        <v>0.3</v>
      </c>
      <c r="M487">
        <v>0.3</v>
      </c>
      <c r="N487">
        <v>100</v>
      </c>
      <c r="O487">
        <v>0</v>
      </c>
      <c r="P487">
        <v>0</v>
      </c>
      <c r="Q487">
        <v>0</v>
      </c>
      <c r="R487">
        <v>0</v>
      </c>
      <c r="S487">
        <v>0.3</v>
      </c>
      <c r="T487">
        <v>0.3</v>
      </c>
      <c r="U487">
        <v>0.7</v>
      </c>
      <c r="V487">
        <v>0</v>
      </c>
      <c r="W487">
        <v>0</v>
      </c>
      <c r="X487">
        <v>0</v>
      </c>
      <c r="Y487">
        <v>0</v>
      </c>
      <c r="Z487">
        <v>3.1</v>
      </c>
      <c r="AA487">
        <v>0</v>
      </c>
      <c r="AB487">
        <v>0</v>
      </c>
      <c r="AC487">
        <v>0.7</v>
      </c>
    </row>
    <row r="488" spans="1:29" x14ac:dyDescent="0.3">
      <c r="A488" t="s">
        <v>527</v>
      </c>
      <c r="B488" t="s">
        <v>704</v>
      </c>
      <c r="C488">
        <v>33</v>
      </c>
      <c r="D488">
        <v>69</v>
      </c>
      <c r="E488">
        <v>22</v>
      </c>
      <c r="F488">
        <v>47</v>
      </c>
      <c r="G488">
        <v>34</v>
      </c>
      <c r="H488">
        <v>12.5</v>
      </c>
      <c r="I488">
        <v>4.3</v>
      </c>
      <c r="J488">
        <v>10.7</v>
      </c>
      <c r="K488">
        <v>39.9</v>
      </c>
      <c r="L488">
        <v>2.1</v>
      </c>
      <c r="M488">
        <v>6.3</v>
      </c>
      <c r="N488">
        <v>33.4</v>
      </c>
      <c r="O488">
        <v>1.9</v>
      </c>
      <c r="P488">
        <v>2.4</v>
      </c>
      <c r="Q488">
        <v>79.3</v>
      </c>
      <c r="R488">
        <v>0.7</v>
      </c>
      <c r="S488">
        <v>4.7</v>
      </c>
      <c r="T488">
        <v>5.4</v>
      </c>
      <c r="U488">
        <v>3.7</v>
      </c>
      <c r="V488">
        <v>1.5</v>
      </c>
      <c r="W488">
        <v>1.3</v>
      </c>
      <c r="X488">
        <v>0.3</v>
      </c>
      <c r="Y488">
        <v>1.9</v>
      </c>
      <c r="Z488">
        <v>27.8</v>
      </c>
      <c r="AA488">
        <v>5</v>
      </c>
      <c r="AB488">
        <v>0</v>
      </c>
      <c r="AC488">
        <v>-4.8</v>
      </c>
    </row>
    <row r="489" spans="1:29" x14ac:dyDescent="0.3">
      <c r="A489" t="s">
        <v>131</v>
      </c>
      <c r="B489" t="s">
        <v>710</v>
      </c>
      <c r="C489">
        <v>26</v>
      </c>
      <c r="D489">
        <v>58</v>
      </c>
      <c r="E489">
        <v>16</v>
      </c>
      <c r="F489">
        <v>42</v>
      </c>
      <c r="G489">
        <v>19.399999999999999</v>
      </c>
      <c r="H489">
        <v>10.9</v>
      </c>
      <c r="I489">
        <v>4.0999999999999996</v>
      </c>
      <c r="J489">
        <v>9.4</v>
      </c>
      <c r="K489">
        <v>43.1</v>
      </c>
      <c r="L489">
        <v>1</v>
      </c>
      <c r="M489">
        <v>2.7</v>
      </c>
      <c r="N489">
        <v>35.200000000000003</v>
      </c>
      <c r="O489">
        <v>1.8</v>
      </c>
      <c r="P489">
        <v>2.1</v>
      </c>
      <c r="Q489">
        <v>83.1</v>
      </c>
      <c r="R489">
        <v>0.5</v>
      </c>
      <c r="S489">
        <v>1.2</v>
      </c>
      <c r="T489">
        <v>1.7</v>
      </c>
      <c r="U489">
        <v>2.7</v>
      </c>
      <c r="V489">
        <v>0.8</v>
      </c>
      <c r="W489">
        <v>0.6</v>
      </c>
      <c r="X489">
        <v>0.1</v>
      </c>
      <c r="Y489">
        <v>1</v>
      </c>
      <c r="Z489">
        <v>18.3</v>
      </c>
      <c r="AA489">
        <v>1</v>
      </c>
      <c r="AB489">
        <v>0</v>
      </c>
      <c r="AC489">
        <v>-0.6</v>
      </c>
    </row>
    <row r="490" spans="1:29" x14ac:dyDescent="0.3">
      <c r="A490" t="s">
        <v>146</v>
      </c>
      <c r="B490" t="s">
        <v>706</v>
      </c>
      <c r="C490">
        <v>23</v>
      </c>
      <c r="D490">
        <v>64</v>
      </c>
      <c r="E490">
        <v>42</v>
      </c>
      <c r="F490">
        <v>22</v>
      </c>
      <c r="G490">
        <v>17.5</v>
      </c>
      <c r="H490">
        <v>8.5</v>
      </c>
      <c r="I490">
        <v>3.2</v>
      </c>
      <c r="J490">
        <v>7.7</v>
      </c>
      <c r="K490">
        <v>41.8</v>
      </c>
      <c r="L490">
        <v>0.8</v>
      </c>
      <c r="M490">
        <v>3.1</v>
      </c>
      <c r="N490">
        <v>25.5</v>
      </c>
      <c r="O490">
        <v>1.3</v>
      </c>
      <c r="P490">
        <v>1.8</v>
      </c>
      <c r="Q490">
        <v>69.8</v>
      </c>
      <c r="R490">
        <v>0.7</v>
      </c>
      <c r="S490">
        <v>3.2</v>
      </c>
      <c r="T490">
        <v>3.8</v>
      </c>
      <c r="U490">
        <v>1.4</v>
      </c>
      <c r="V490">
        <v>1.1000000000000001</v>
      </c>
      <c r="W490">
        <v>0.5</v>
      </c>
      <c r="X490">
        <v>0.4</v>
      </c>
      <c r="Y490">
        <v>1.5</v>
      </c>
      <c r="Z490">
        <v>16.600000000000001</v>
      </c>
      <c r="AA490">
        <v>0</v>
      </c>
      <c r="AB490">
        <v>0</v>
      </c>
      <c r="AC490">
        <v>0.1</v>
      </c>
    </row>
    <row r="491" spans="1:29" x14ac:dyDescent="0.3">
      <c r="A491" t="s">
        <v>107</v>
      </c>
      <c r="B491" t="s">
        <v>696</v>
      </c>
      <c r="C491">
        <v>28</v>
      </c>
      <c r="D491">
        <v>43</v>
      </c>
      <c r="E491">
        <v>8</v>
      </c>
      <c r="F491">
        <v>35</v>
      </c>
      <c r="G491">
        <v>27.9</v>
      </c>
      <c r="H491">
        <v>10.9</v>
      </c>
      <c r="I491">
        <v>4.7</v>
      </c>
      <c r="J491">
        <v>8.8000000000000007</v>
      </c>
      <c r="K491">
        <v>52.9</v>
      </c>
      <c r="L491">
        <v>0</v>
      </c>
      <c r="M491">
        <v>0</v>
      </c>
      <c r="N491">
        <v>0</v>
      </c>
      <c r="O491">
        <v>1.6</v>
      </c>
      <c r="P491">
        <v>2.5</v>
      </c>
      <c r="Q491">
        <v>64.2</v>
      </c>
      <c r="R491">
        <v>4</v>
      </c>
      <c r="S491">
        <v>6.2</v>
      </c>
      <c r="T491">
        <v>10.199999999999999</v>
      </c>
      <c r="U491">
        <v>2</v>
      </c>
      <c r="V491">
        <v>1.4</v>
      </c>
      <c r="W491">
        <v>0.7</v>
      </c>
      <c r="X491">
        <v>0.4</v>
      </c>
      <c r="Y491">
        <v>2.1</v>
      </c>
      <c r="Z491">
        <v>27.9</v>
      </c>
      <c r="AA491">
        <v>19</v>
      </c>
      <c r="AB491">
        <v>0</v>
      </c>
      <c r="AC491">
        <v>-7</v>
      </c>
    </row>
    <row r="492" spans="1:29" x14ac:dyDescent="0.3">
      <c r="A492" t="s">
        <v>522</v>
      </c>
      <c r="B492" t="s">
        <v>704</v>
      </c>
      <c r="C492">
        <v>19</v>
      </c>
      <c r="D492">
        <v>52</v>
      </c>
      <c r="E492">
        <v>20</v>
      </c>
      <c r="F492">
        <v>32</v>
      </c>
      <c r="G492">
        <v>14</v>
      </c>
      <c r="H492">
        <v>4.8</v>
      </c>
      <c r="I492">
        <v>1.9</v>
      </c>
      <c r="J492">
        <v>4.5</v>
      </c>
      <c r="K492">
        <v>41.5</v>
      </c>
      <c r="L492">
        <v>0.4</v>
      </c>
      <c r="M492">
        <v>1.3</v>
      </c>
      <c r="N492">
        <v>31.9</v>
      </c>
      <c r="O492">
        <v>0.6</v>
      </c>
      <c r="P492">
        <v>0.9</v>
      </c>
      <c r="Q492">
        <v>68.099999999999994</v>
      </c>
      <c r="R492">
        <v>0.7</v>
      </c>
      <c r="S492">
        <v>2.1</v>
      </c>
      <c r="T492">
        <v>2.8</v>
      </c>
      <c r="U492">
        <v>1.5</v>
      </c>
      <c r="V492">
        <v>0.6</v>
      </c>
      <c r="W492">
        <v>0.4</v>
      </c>
      <c r="X492">
        <v>0.1</v>
      </c>
      <c r="Y492">
        <v>1.1000000000000001</v>
      </c>
      <c r="Z492">
        <v>11.3</v>
      </c>
      <c r="AA492">
        <v>0</v>
      </c>
      <c r="AB492">
        <v>0</v>
      </c>
      <c r="AC492">
        <v>0</v>
      </c>
    </row>
    <row r="493" spans="1:29" x14ac:dyDescent="0.3">
      <c r="A493" t="s">
        <v>383</v>
      </c>
      <c r="B493" t="s">
        <v>681</v>
      </c>
      <c r="C493">
        <v>23</v>
      </c>
      <c r="D493">
        <v>4</v>
      </c>
      <c r="E493">
        <v>3</v>
      </c>
      <c r="F493">
        <v>1</v>
      </c>
      <c r="G493">
        <v>3.9</v>
      </c>
      <c r="H493">
        <v>2.5</v>
      </c>
      <c r="I493">
        <v>1</v>
      </c>
      <c r="J493">
        <v>2</v>
      </c>
      <c r="K493">
        <v>50</v>
      </c>
      <c r="L493">
        <v>0.5</v>
      </c>
      <c r="M493">
        <v>0.8</v>
      </c>
      <c r="N493">
        <v>66.7</v>
      </c>
      <c r="O493">
        <v>0</v>
      </c>
      <c r="P493">
        <v>0</v>
      </c>
      <c r="Q493">
        <v>0</v>
      </c>
      <c r="R493">
        <v>0.3</v>
      </c>
      <c r="S493">
        <v>0.5</v>
      </c>
      <c r="T493">
        <v>0.8</v>
      </c>
      <c r="U493">
        <v>1</v>
      </c>
      <c r="V493">
        <v>0</v>
      </c>
      <c r="W493">
        <v>0.3</v>
      </c>
      <c r="X493">
        <v>0</v>
      </c>
      <c r="Y493">
        <v>0</v>
      </c>
      <c r="Z493">
        <v>5.7</v>
      </c>
      <c r="AA493">
        <v>0</v>
      </c>
      <c r="AB493">
        <v>0</v>
      </c>
      <c r="AC493">
        <v>2</v>
      </c>
    </row>
    <row r="494" spans="1:29" x14ac:dyDescent="0.3">
      <c r="A494" t="s">
        <v>425</v>
      </c>
      <c r="B494" t="s">
        <v>714</v>
      </c>
      <c r="C494">
        <v>27</v>
      </c>
      <c r="D494">
        <v>51</v>
      </c>
      <c r="E494">
        <v>13</v>
      </c>
      <c r="F494">
        <v>38</v>
      </c>
      <c r="G494">
        <v>14.9</v>
      </c>
      <c r="H494">
        <v>6.2</v>
      </c>
      <c r="I494">
        <v>2.2000000000000002</v>
      </c>
      <c r="J494">
        <v>5.4</v>
      </c>
      <c r="K494">
        <v>41.1</v>
      </c>
      <c r="L494">
        <v>1.5</v>
      </c>
      <c r="M494">
        <v>3.8</v>
      </c>
      <c r="N494">
        <v>38.1</v>
      </c>
      <c r="O494">
        <v>0.4</v>
      </c>
      <c r="P494">
        <v>0.5</v>
      </c>
      <c r="Q494">
        <v>78.3</v>
      </c>
      <c r="R494">
        <v>0.3</v>
      </c>
      <c r="S494">
        <v>1.2</v>
      </c>
      <c r="T494">
        <v>1.4</v>
      </c>
      <c r="U494">
        <v>0.5</v>
      </c>
      <c r="V494">
        <v>0.5</v>
      </c>
      <c r="W494">
        <v>0.5</v>
      </c>
      <c r="X494">
        <v>0.1</v>
      </c>
      <c r="Y494">
        <v>1.5</v>
      </c>
      <c r="Z494">
        <v>10</v>
      </c>
      <c r="AA494">
        <v>0</v>
      </c>
      <c r="AB494">
        <v>0</v>
      </c>
      <c r="AC494">
        <v>-2.2000000000000002</v>
      </c>
    </row>
    <row r="495" spans="1:29" x14ac:dyDescent="0.3">
      <c r="A495" t="s">
        <v>453</v>
      </c>
      <c r="B495" t="s">
        <v>687</v>
      </c>
      <c r="C495">
        <v>24</v>
      </c>
      <c r="D495">
        <v>21</v>
      </c>
      <c r="E495">
        <v>7</v>
      </c>
      <c r="F495">
        <v>14</v>
      </c>
      <c r="G495">
        <v>14.9</v>
      </c>
      <c r="H495">
        <v>5.3</v>
      </c>
      <c r="I495">
        <v>2.1</v>
      </c>
      <c r="J495">
        <v>4.7</v>
      </c>
      <c r="K495">
        <v>44.9</v>
      </c>
      <c r="L495">
        <v>0.7</v>
      </c>
      <c r="M495">
        <v>2.1</v>
      </c>
      <c r="N495">
        <v>31.8</v>
      </c>
      <c r="O495">
        <v>0.4</v>
      </c>
      <c r="P495">
        <v>0.7</v>
      </c>
      <c r="Q495">
        <v>60</v>
      </c>
      <c r="R495">
        <v>0.6</v>
      </c>
      <c r="S495">
        <v>2.2000000000000002</v>
      </c>
      <c r="T495">
        <v>2.8</v>
      </c>
      <c r="U495">
        <v>0.5</v>
      </c>
      <c r="V495">
        <v>0.4</v>
      </c>
      <c r="W495">
        <v>0.5</v>
      </c>
      <c r="X495">
        <v>0.4</v>
      </c>
      <c r="Y495">
        <v>1.8</v>
      </c>
      <c r="Z495">
        <v>11.6</v>
      </c>
      <c r="AA495">
        <v>0</v>
      </c>
      <c r="AB495">
        <v>0</v>
      </c>
      <c r="AC495">
        <v>-3.2</v>
      </c>
    </row>
    <row r="496" spans="1:29" x14ac:dyDescent="0.3">
      <c r="A496" t="s">
        <v>487</v>
      </c>
      <c r="B496" t="s">
        <v>712</v>
      </c>
      <c r="C496">
        <v>25</v>
      </c>
      <c r="D496">
        <v>11</v>
      </c>
      <c r="E496">
        <v>7</v>
      </c>
      <c r="F496">
        <v>4</v>
      </c>
      <c r="G496">
        <v>3.6</v>
      </c>
      <c r="H496">
        <v>0.8</v>
      </c>
      <c r="I496">
        <v>0.3</v>
      </c>
      <c r="J496">
        <v>0.9</v>
      </c>
      <c r="K496">
        <v>30</v>
      </c>
      <c r="L496">
        <v>0.1</v>
      </c>
      <c r="M496">
        <v>0.5</v>
      </c>
      <c r="N496">
        <v>20</v>
      </c>
      <c r="O496">
        <v>0.2</v>
      </c>
      <c r="P496">
        <v>0.2</v>
      </c>
      <c r="Q496">
        <v>100</v>
      </c>
      <c r="R496">
        <v>0.3</v>
      </c>
      <c r="S496">
        <v>0.5</v>
      </c>
      <c r="T496">
        <v>0.7</v>
      </c>
      <c r="U496">
        <v>0.1</v>
      </c>
      <c r="V496">
        <v>0.1</v>
      </c>
      <c r="W496">
        <v>0</v>
      </c>
      <c r="X496">
        <v>0</v>
      </c>
      <c r="Y496">
        <v>0.3</v>
      </c>
      <c r="Z496">
        <v>1.7</v>
      </c>
      <c r="AA496">
        <v>0</v>
      </c>
      <c r="AB496">
        <v>0</v>
      </c>
      <c r="AC496">
        <v>-3.4</v>
      </c>
    </row>
    <row r="497" spans="1:29" x14ac:dyDescent="0.3">
      <c r="A497" t="s">
        <v>734</v>
      </c>
      <c r="B497" t="s">
        <v>683</v>
      </c>
      <c r="C497">
        <v>21</v>
      </c>
      <c r="D497">
        <v>1</v>
      </c>
      <c r="E497">
        <v>1</v>
      </c>
      <c r="F497">
        <v>0</v>
      </c>
      <c r="G497">
        <v>0.9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1.2</v>
      </c>
      <c r="AA497">
        <v>0</v>
      </c>
      <c r="AB497">
        <v>0</v>
      </c>
      <c r="AC497">
        <v>0</v>
      </c>
    </row>
    <row r="498" spans="1:29" x14ac:dyDescent="0.3">
      <c r="A498" t="s">
        <v>268</v>
      </c>
      <c r="B498" t="s">
        <v>699</v>
      </c>
      <c r="C498">
        <v>23</v>
      </c>
      <c r="D498">
        <v>48</v>
      </c>
      <c r="E498">
        <v>11</v>
      </c>
      <c r="F498">
        <v>37</v>
      </c>
      <c r="G498">
        <v>14.5</v>
      </c>
      <c r="H498">
        <v>6.2</v>
      </c>
      <c r="I498">
        <v>2.2000000000000002</v>
      </c>
      <c r="J498">
        <v>5.5</v>
      </c>
      <c r="K498">
        <v>40.5</v>
      </c>
      <c r="L498">
        <v>0.9</v>
      </c>
      <c r="M498">
        <v>2.8</v>
      </c>
      <c r="N498">
        <v>33.299999999999997</v>
      </c>
      <c r="O498">
        <v>0.8</v>
      </c>
      <c r="P498">
        <v>1.3</v>
      </c>
      <c r="Q498">
        <v>62.3</v>
      </c>
      <c r="R498">
        <v>0.6</v>
      </c>
      <c r="S498">
        <v>1.8</v>
      </c>
      <c r="T498">
        <v>2.4</v>
      </c>
      <c r="U498">
        <v>1.2</v>
      </c>
      <c r="V498">
        <v>0.6</v>
      </c>
      <c r="W498">
        <v>0.3</v>
      </c>
      <c r="X498">
        <v>0</v>
      </c>
      <c r="Y498">
        <v>1.1000000000000001</v>
      </c>
      <c r="Z498">
        <v>11.2</v>
      </c>
      <c r="AA498">
        <v>0</v>
      </c>
      <c r="AB498">
        <v>0</v>
      </c>
      <c r="AC498">
        <v>-0.7</v>
      </c>
    </row>
    <row r="499" spans="1:29" x14ac:dyDescent="0.3">
      <c r="A499" t="s">
        <v>427</v>
      </c>
      <c r="B499" t="s">
        <v>714</v>
      </c>
      <c r="C499">
        <v>26</v>
      </c>
      <c r="D499">
        <v>57</v>
      </c>
      <c r="E499">
        <v>26</v>
      </c>
      <c r="F499">
        <v>31</v>
      </c>
      <c r="G499">
        <v>26.8</v>
      </c>
      <c r="H499">
        <v>10.9</v>
      </c>
      <c r="I499">
        <v>3.8</v>
      </c>
      <c r="J499">
        <v>9.1999999999999993</v>
      </c>
      <c r="K499">
        <v>41.3</v>
      </c>
      <c r="L499">
        <v>1.6</v>
      </c>
      <c r="M499">
        <v>4.5999999999999996</v>
      </c>
      <c r="N499">
        <v>34.6</v>
      </c>
      <c r="O499">
        <v>1.7</v>
      </c>
      <c r="P499">
        <v>2.2000000000000002</v>
      </c>
      <c r="Q499">
        <v>74.8</v>
      </c>
      <c r="R499">
        <v>0.6</v>
      </c>
      <c r="S499">
        <v>2.4</v>
      </c>
      <c r="T499">
        <v>3</v>
      </c>
      <c r="U499">
        <v>2.9</v>
      </c>
      <c r="V499">
        <v>1.4</v>
      </c>
      <c r="W499">
        <v>0.9</v>
      </c>
      <c r="X499">
        <v>0.5</v>
      </c>
      <c r="Y499">
        <v>1.7</v>
      </c>
      <c r="Z499">
        <v>21.8</v>
      </c>
      <c r="AA499">
        <v>0</v>
      </c>
      <c r="AB499">
        <v>0</v>
      </c>
      <c r="AC499">
        <v>-2.2000000000000002</v>
      </c>
    </row>
    <row r="500" spans="1:29" x14ac:dyDescent="0.3">
      <c r="A500" t="s">
        <v>142</v>
      </c>
      <c r="B500" t="s">
        <v>706</v>
      </c>
      <c r="C500">
        <v>23</v>
      </c>
      <c r="D500">
        <v>25</v>
      </c>
      <c r="E500">
        <v>20</v>
      </c>
      <c r="F500">
        <v>5</v>
      </c>
      <c r="G500">
        <v>3.7</v>
      </c>
      <c r="H500">
        <v>0.9</v>
      </c>
      <c r="I500">
        <v>0.4</v>
      </c>
      <c r="J500">
        <v>0.7</v>
      </c>
      <c r="K500">
        <v>50</v>
      </c>
      <c r="L500">
        <v>0.2</v>
      </c>
      <c r="M500">
        <v>0.4</v>
      </c>
      <c r="N500">
        <v>40</v>
      </c>
      <c r="O500">
        <v>0</v>
      </c>
      <c r="P500">
        <v>0.1</v>
      </c>
      <c r="Q500">
        <v>33.299999999999997</v>
      </c>
      <c r="R500">
        <v>0.3</v>
      </c>
      <c r="S500">
        <v>0.4</v>
      </c>
      <c r="T500">
        <v>0.7</v>
      </c>
      <c r="U500">
        <v>0.2</v>
      </c>
      <c r="V500">
        <v>0.2</v>
      </c>
      <c r="W500">
        <v>0.1</v>
      </c>
      <c r="X500">
        <v>0</v>
      </c>
      <c r="Y500">
        <v>0.4</v>
      </c>
      <c r="Z500">
        <v>2.2000000000000002</v>
      </c>
      <c r="AA500">
        <v>0</v>
      </c>
      <c r="AB500">
        <v>0</v>
      </c>
      <c r="AC500">
        <v>-0.4</v>
      </c>
    </row>
    <row r="501" spans="1:29" x14ac:dyDescent="0.3">
      <c r="A501" t="s">
        <v>735</v>
      </c>
      <c r="B501" t="s">
        <v>697</v>
      </c>
      <c r="C501">
        <v>23</v>
      </c>
      <c r="D501">
        <v>1</v>
      </c>
      <c r="E501">
        <v>0</v>
      </c>
      <c r="F501">
        <v>1</v>
      </c>
      <c r="G501">
        <v>0.8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3">
      <c r="A502" t="s">
        <v>634</v>
      </c>
      <c r="B502" t="s">
        <v>699</v>
      </c>
      <c r="C502">
        <v>29</v>
      </c>
      <c r="D502">
        <v>6</v>
      </c>
      <c r="E502">
        <v>3</v>
      </c>
      <c r="F502">
        <v>3</v>
      </c>
      <c r="G502">
        <v>15.5</v>
      </c>
      <c r="H502">
        <v>7.7</v>
      </c>
      <c r="I502">
        <v>2.7</v>
      </c>
      <c r="J502">
        <v>5</v>
      </c>
      <c r="K502">
        <v>53.3</v>
      </c>
      <c r="L502">
        <v>0</v>
      </c>
      <c r="M502">
        <v>0.2</v>
      </c>
      <c r="N502">
        <v>0</v>
      </c>
      <c r="O502">
        <v>2.2999999999999998</v>
      </c>
      <c r="P502">
        <v>3</v>
      </c>
      <c r="Q502">
        <v>77.8</v>
      </c>
      <c r="R502">
        <v>1.8</v>
      </c>
      <c r="S502">
        <v>2.2000000000000002</v>
      </c>
      <c r="T502">
        <v>4</v>
      </c>
      <c r="U502">
        <v>0.7</v>
      </c>
      <c r="V502">
        <v>0.7</v>
      </c>
      <c r="W502">
        <v>0.2</v>
      </c>
      <c r="X502">
        <v>0.5</v>
      </c>
      <c r="Y502">
        <v>3.3</v>
      </c>
      <c r="Z502">
        <v>14.8</v>
      </c>
      <c r="AA502">
        <v>0</v>
      </c>
      <c r="AB502">
        <v>0</v>
      </c>
      <c r="AC502">
        <v>2</v>
      </c>
    </row>
    <row r="503" spans="1:29" x14ac:dyDescent="0.3">
      <c r="A503" t="s">
        <v>226</v>
      </c>
      <c r="B503" t="s">
        <v>682</v>
      </c>
      <c r="C503">
        <v>29</v>
      </c>
      <c r="D503">
        <v>69</v>
      </c>
      <c r="E503">
        <v>41</v>
      </c>
      <c r="F503">
        <v>28</v>
      </c>
      <c r="G503">
        <v>20.3</v>
      </c>
      <c r="H503">
        <v>10.199999999999999</v>
      </c>
      <c r="I503">
        <v>3.7</v>
      </c>
      <c r="J503">
        <v>9.6</v>
      </c>
      <c r="K503">
        <v>38.9</v>
      </c>
      <c r="L503">
        <v>1.1000000000000001</v>
      </c>
      <c r="M503">
        <v>3.1</v>
      </c>
      <c r="N503">
        <v>35.6</v>
      </c>
      <c r="O503">
        <v>1.7</v>
      </c>
      <c r="P503">
        <v>2.2999999999999998</v>
      </c>
      <c r="Q503">
        <v>71.900000000000006</v>
      </c>
      <c r="R503">
        <v>0.5</v>
      </c>
      <c r="S503">
        <v>2.4</v>
      </c>
      <c r="T503">
        <v>2.9</v>
      </c>
      <c r="U503">
        <v>2.4</v>
      </c>
      <c r="V503">
        <v>1.7</v>
      </c>
      <c r="W503">
        <v>0.8</v>
      </c>
      <c r="X503">
        <v>0.3</v>
      </c>
      <c r="Y503">
        <v>1.7</v>
      </c>
      <c r="Z503">
        <v>18.899999999999999</v>
      </c>
      <c r="AA503">
        <v>1</v>
      </c>
      <c r="AB503">
        <v>0</v>
      </c>
      <c r="AC503">
        <v>0.9</v>
      </c>
    </row>
    <row r="504" spans="1:29" x14ac:dyDescent="0.3">
      <c r="A504" t="s">
        <v>232</v>
      </c>
      <c r="B504" t="s">
        <v>695</v>
      </c>
      <c r="C504">
        <v>24</v>
      </c>
      <c r="D504">
        <v>62</v>
      </c>
      <c r="E504">
        <v>34</v>
      </c>
      <c r="F504">
        <v>28</v>
      </c>
      <c r="G504">
        <v>10.1</v>
      </c>
      <c r="H504">
        <v>3.5</v>
      </c>
      <c r="I504">
        <v>1.5</v>
      </c>
      <c r="J504">
        <v>3.5</v>
      </c>
      <c r="K504">
        <v>42.4</v>
      </c>
      <c r="L504">
        <v>0.1</v>
      </c>
      <c r="M504">
        <v>0.3</v>
      </c>
      <c r="N504">
        <v>21.1</v>
      </c>
      <c r="O504">
        <v>0.5</v>
      </c>
      <c r="P504">
        <v>0.9</v>
      </c>
      <c r="Q504">
        <v>52.6</v>
      </c>
      <c r="R504">
        <v>0.3</v>
      </c>
      <c r="S504">
        <v>1.3</v>
      </c>
      <c r="T504">
        <v>1.6</v>
      </c>
      <c r="U504">
        <v>0.7</v>
      </c>
      <c r="V504">
        <v>0.6</v>
      </c>
      <c r="W504">
        <v>0.3</v>
      </c>
      <c r="X504">
        <v>0.1</v>
      </c>
      <c r="Y504">
        <v>1.3</v>
      </c>
      <c r="Z504">
        <v>7.3</v>
      </c>
      <c r="AA504">
        <v>0</v>
      </c>
      <c r="AB504">
        <v>0</v>
      </c>
      <c r="AC504">
        <v>0.9</v>
      </c>
    </row>
    <row r="505" spans="1:29" x14ac:dyDescent="0.3">
      <c r="A505" t="s">
        <v>259</v>
      </c>
      <c r="B505" t="s">
        <v>688</v>
      </c>
      <c r="C505">
        <v>36</v>
      </c>
      <c r="D505">
        <v>55</v>
      </c>
      <c r="E505">
        <v>26</v>
      </c>
      <c r="F505">
        <v>29</v>
      </c>
      <c r="G505">
        <v>15.9</v>
      </c>
      <c r="H505">
        <v>3.1</v>
      </c>
      <c r="I505">
        <v>1.1000000000000001</v>
      </c>
      <c r="J505">
        <v>1.8</v>
      </c>
      <c r="K505">
        <v>61.6</v>
      </c>
      <c r="L505">
        <v>0</v>
      </c>
      <c r="M505">
        <v>0</v>
      </c>
      <c r="N505">
        <v>0</v>
      </c>
      <c r="O505">
        <v>0.9</v>
      </c>
      <c r="P505">
        <v>1.6</v>
      </c>
      <c r="Q505">
        <v>58.6</v>
      </c>
      <c r="R505">
        <v>1.7</v>
      </c>
      <c r="S505">
        <v>3.9</v>
      </c>
      <c r="T505">
        <v>5.6</v>
      </c>
      <c r="U505">
        <v>0.7</v>
      </c>
      <c r="V505">
        <v>0.8</v>
      </c>
      <c r="W505">
        <v>0.4</v>
      </c>
      <c r="X505">
        <v>0.4</v>
      </c>
      <c r="Y505">
        <v>2</v>
      </c>
      <c r="Z505">
        <v>12.5</v>
      </c>
      <c r="AA505">
        <v>3</v>
      </c>
      <c r="AB505">
        <v>0</v>
      </c>
      <c r="AC505">
        <v>-0.7</v>
      </c>
    </row>
    <row r="506" spans="1:29" x14ac:dyDescent="0.3">
      <c r="A506" t="s">
        <v>326</v>
      </c>
      <c r="B506" t="s">
        <v>658</v>
      </c>
      <c r="C506">
        <v>22</v>
      </c>
      <c r="D506">
        <v>68</v>
      </c>
      <c r="E506">
        <v>29</v>
      </c>
      <c r="F506">
        <v>39</v>
      </c>
      <c r="G506">
        <v>22.9</v>
      </c>
      <c r="H506">
        <v>6.9</v>
      </c>
      <c r="I506">
        <v>2.7</v>
      </c>
      <c r="J506">
        <v>6.6</v>
      </c>
      <c r="K506">
        <v>41.5</v>
      </c>
      <c r="L506">
        <v>0.6</v>
      </c>
      <c r="M506">
        <v>1.9</v>
      </c>
      <c r="N506">
        <v>31.7</v>
      </c>
      <c r="O506">
        <v>0.9</v>
      </c>
      <c r="P506">
        <v>1</v>
      </c>
      <c r="Q506">
        <v>84.1</v>
      </c>
      <c r="R506">
        <v>0.3</v>
      </c>
      <c r="S506">
        <v>1.6</v>
      </c>
      <c r="T506">
        <v>2</v>
      </c>
      <c r="U506">
        <v>4.8</v>
      </c>
      <c r="V506">
        <v>0.7</v>
      </c>
      <c r="W506">
        <v>1.2</v>
      </c>
      <c r="X506">
        <v>0.1</v>
      </c>
      <c r="Y506">
        <v>1.1000000000000001</v>
      </c>
      <c r="Z506">
        <v>19.600000000000001</v>
      </c>
      <c r="AA506">
        <v>5</v>
      </c>
      <c r="AB506">
        <v>0</v>
      </c>
      <c r="AC506">
        <v>0</v>
      </c>
    </row>
    <row r="507" spans="1:29" x14ac:dyDescent="0.3">
      <c r="A507" t="s">
        <v>286</v>
      </c>
      <c r="B507" t="s">
        <v>701</v>
      </c>
      <c r="C507">
        <v>38</v>
      </c>
      <c r="D507">
        <v>10</v>
      </c>
      <c r="E507">
        <v>8</v>
      </c>
      <c r="F507">
        <v>2</v>
      </c>
      <c r="G507">
        <v>7.5</v>
      </c>
      <c r="H507">
        <v>2.5</v>
      </c>
      <c r="I507">
        <v>1.1000000000000001</v>
      </c>
      <c r="J507">
        <v>3.3</v>
      </c>
      <c r="K507">
        <v>33.299999999999997</v>
      </c>
      <c r="L507">
        <v>0</v>
      </c>
      <c r="M507">
        <v>1.2</v>
      </c>
      <c r="N507">
        <v>0</v>
      </c>
      <c r="O507">
        <v>0.3</v>
      </c>
      <c r="P507">
        <v>0.4</v>
      </c>
      <c r="Q507">
        <v>75</v>
      </c>
      <c r="R507">
        <v>0.3</v>
      </c>
      <c r="S507">
        <v>2.4</v>
      </c>
      <c r="T507">
        <v>2.7</v>
      </c>
      <c r="U507">
        <v>0.2</v>
      </c>
      <c r="V507">
        <v>0.3</v>
      </c>
      <c r="W507">
        <v>0</v>
      </c>
      <c r="X507">
        <v>0</v>
      </c>
      <c r="Y507">
        <v>0.9</v>
      </c>
      <c r="Z507">
        <v>5.7</v>
      </c>
      <c r="AA507">
        <v>1</v>
      </c>
      <c r="AB507">
        <v>0</v>
      </c>
      <c r="AC507">
        <v>-3.2</v>
      </c>
    </row>
    <row r="508" spans="1:29" x14ac:dyDescent="0.3">
      <c r="A508" t="s">
        <v>215</v>
      </c>
      <c r="B508" t="s">
        <v>682</v>
      </c>
      <c r="C508">
        <v>26</v>
      </c>
      <c r="D508">
        <v>36</v>
      </c>
      <c r="E508">
        <v>25</v>
      </c>
      <c r="F508">
        <v>11</v>
      </c>
      <c r="G508">
        <v>31.9</v>
      </c>
      <c r="H508">
        <v>18.8</v>
      </c>
      <c r="I508">
        <v>6.9</v>
      </c>
      <c r="J508">
        <v>16.3</v>
      </c>
      <c r="K508">
        <v>42.3</v>
      </c>
      <c r="L508">
        <v>2.1</v>
      </c>
      <c r="M508">
        <v>6</v>
      </c>
      <c r="N508">
        <v>34.299999999999997</v>
      </c>
      <c r="O508">
        <v>2.9</v>
      </c>
      <c r="P508">
        <v>3.9</v>
      </c>
      <c r="Q508">
        <v>73</v>
      </c>
      <c r="R508">
        <v>0.6</v>
      </c>
      <c r="S508">
        <v>5</v>
      </c>
      <c r="T508">
        <v>5.6</v>
      </c>
      <c r="U508">
        <v>5.2</v>
      </c>
      <c r="V508">
        <v>2.2999999999999998</v>
      </c>
      <c r="W508">
        <v>1.7</v>
      </c>
      <c r="X508">
        <v>0.3</v>
      </c>
      <c r="Y508">
        <v>2</v>
      </c>
      <c r="Z508">
        <v>36.9</v>
      </c>
      <c r="AA508">
        <v>5</v>
      </c>
      <c r="AB508">
        <v>0</v>
      </c>
      <c r="AC508">
        <v>3.5</v>
      </c>
    </row>
    <row r="509" spans="1:29" x14ac:dyDescent="0.3">
      <c r="A509" t="s">
        <v>24</v>
      </c>
      <c r="B509" t="s">
        <v>689</v>
      </c>
      <c r="C509">
        <v>42</v>
      </c>
      <c r="D509">
        <v>76</v>
      </c>
      <c r="E509">
        <v>25</v>
      </c>
      <c r="F509">
        <v>51</v>
      </c>
      <c r="G509">
        <v>17.5</v>
      </c>
      <c r="H509">
        <v>7.4</v>
      </c>
      <c r="I509">
        <v>2.6</v>
      </c>
      <c r="J509">
        <v>6.2</v>
      </c>
      <c r="K509">
        <v>41.9</v>
      </c>
      <c r="L509">
        <v>1.6</v>
      </c>
      <c r="M509">
        <v>4.2</v>
      </c>
      <c r="N509">
        <v>38.9</v>
      </c>
      <c r="O509">
        <v>0.6</v>
      </c>
      <c r="P509">
        <v>0.9</v>
      </c>
      <c r="Q509">
        <v>71.2</v>
      </c>
      <c r="R509">
        <v>0.4</v>
      </c>
      <c r="S509">
        <v>2.1</v>
      </c>
      <c r="T509">
        <v>2.6</v>
      </c>
      <c r="U509">
        <v>1.1000000000000001</v>
      </c>
      <c r="V509">
        <v>0.6</v>
      </c>
      <c r="W509">
        <v>0.6</v>
      </c>
      <c r="X509">
        <v>0.4</v>
      </c>
      <c r="Y509">
        <v>1.9</v>
      </c>
      <c r="Z509">
        <v>14.3</v>
      </c>
      <c r="AA509">
        <v>0</v>
      </c>
      <c r="AB509">
        <v>0</v>
      </c>
      <c r="AC509">
        <v>-2.4</v>
      </c>
    </row>
    <row r="510" spans="1:29" x14ac:dyDescent="0.3">
      <c r="A510" t="s">
        <v>736</v>
      </c>
      <c r="B510" t="s">
        <v>698</v>
      </c>
      <c r="C510">
        <v>23</v>
      </c>
      <c r="D510">
        <v>2</v>
      </c>
      <c r="E510">
        <v>1</v>
      </c>
      <c r="F510">
        <v>1</v>
      </c>
      <c r="G510">
        <v>7.9</v>
      </c>
      <c r="H510">
        <v>1.5</v>
      </c>
      <c r="I510">
        <v>0.5</v>
      </c>
      <c r="J510">
        <v>2</v>
      </c>
      <c r="K510">
        <v>25</v>
      </c>
      <c r="L510">
        <v>0.5</v>
      </c>
      <c r="M510">
        <v>2</v>
      </c>
      <c r="N510">
        <v>25</v>
      </c>
      <c r="O510">
        <v>0</v>
      </c>
      <c r="P510">
        <v>0</v>
      </c>
      <c r="Q510">
        <v>0</v>
      </c>
      <c r="R510">
        <v>0.5</v>
      </c>
      <c r="S510">
        <v>0.5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2.7</v>
      </c>
      <c r="AA510">
        <v>0</v>
      </c>
      <c r="AB510">
        <v>0</v>
      </c>
      <c r="AC510">
        <v>-1</v>
      </c>
    </row>
    <row r="511" spans="1:29" x14ac:dyDescent="0.3">
      <c r="A511" t="s">
        <v>737</v>
      </c>
      <c r="B511" t="s">
        <v>685</v>
      </c>
      <c r="C511">
        <v>23</v>
      </c>
      <c r="D511">
        <v>16</v>
      </c>
      <c r="E511">
        <v>10</v>
      </c>
      <c r="F511">
        <v>6</v>
      </c>
      <c r="G511">
        <v>5.9</v>
      </c>
      <c r="H511">
        <v>1.9</v>
      </c>
      <c r="I511">
        <v>0.6</v>
      </c>
      <c r="J511">
        <v>2.1</v>
      </c>
      <c r="K511">
        <v>30.3</v>
      </c>
      <c r="L511">
        <v>0.1</v>
      </c>
      <c r="M511">
        <v>0.6</v>
      </c>
      <c r="N511">
        <v>22.2</v>
      </c>
      <c r="O511">
        <v>0.5</v>
      </c>
      <c r="P511">
        <v>0.7</v>
      </c>
      <c r="Q511">
        <v>72.7</v>
      </c>
      <c r="R511">
        <v>0.1</v>
      </c>
      <c r="S511">
        <v>0.8</v>
      </c>
      <c r="T511">
        <v>0.9</v>
      </c>
      <c r="U511">
        <v>0.8</v>
      </c>
      <c r="V511">
        <v>0.9</v>
      </c>
      <c r="W511">
        <v>0.1</v>
      </c>
      <c r="X511">
        <v>0.1</v>
      </c>
      <c r="Y511">
        <v>0.7</v>
      </c>
      <c r="Z511">
        <v>3.8</v>
      </c>
      <c r="AA511">
        <v>0</v>
      </c>
      <c r="AB511">
        <v>0</v>
      </c>
      <c r="AC511">
        <v>-4.0999999999999996</v>
      </c>
    </row>
    <row r="512" spans="1:29" x14ac:dyDescent="0.3">
      <c r="A512" t="s">
        <v>83</v>
      </c>
      <c r="B512" t="s">
        <v>697</v>
      </c>
      <c r="C512">
        <v>26</v>
      </c>
      <c r="D512">
        <v>6</v>
      </c>
      <c r="E512">
        <v>1</v>
      </c>
      <c r="F512">
        <v>5</v>
      </c>
      <c r="G512">
        <v>27.9</v>
      </c>
      <c r="H512">
        <v>14.3</v>
      </c>
      <c r="I512">
        <v>6.3</v>
      </c>
      <c r="J512">
        <v>14.5</v>
      </c>
      <c r="K512">
        <v>43.7</v>
      </c>
      <c r="L512">
        <v>0.3</v>
      </c>
      <c r="M512">
        <v>0.8</v>
      </c>
      <c r="N512">
        <v>40</v>
      </c>
      <c r="O512">
        <v>1.3</v>
      </c>
      <c r="P512">
        <v>1.8</v>
      </c>
      <c r="Q512">
        <v>72.7</v>
      </c>
      <c r="R512">
        <v>0.7</v>
      </c>
      <c r="S512">
        <v>3.8</v>
      </c>
      <c r="T512">
        <v>4.5</v>
      </c>
      <c r="U512">
        <v>5</v>
      </c>
      <c r="V512">
        <v>1.7</v>
      </c>
      <c r="W512">
        <v>1.8</v>
      </c>
      <c r="X512">
        <v>0.2</v>
      </c>
      <c r="Y512">
        <v>2.2999999999999998</v>
      </c>
      <c r="Z512">
        <v>31.6</v>
      </c>
      <c r="AA512">
        <v>0</v>
      </c>
      <c r="AB512">
        <v>0</v>
      </c>
      <c r="AC512">
        <v>-3.8</v>
      </c>
    </row>
    <row r="513" spans="1:29" x14ac:dyDescent="0.3">
      <c r="A513" t="s">
        <v>170</v>
      </c>
      <c r="B513" t="s">
        <v>693</v>
      </c>
      <c r="C513">
        <v>31</v>
      </c>
      <c r="D513">
        <v>53</v>
      </c>
      <c r="E513">
        <v>26</v>
      </c>
      <c r="F513">
        <v>27</v>
      </c>
      <c r="G513">
        <v>24.5</v>
      </c>
      <c r="H513">
        <v>10.3</v>
      </c>
      <c r="I513">
        <v>3.5</v>
      </c>
      <c r="J513">
        <v>8.6</v>
      </c>
      <c r="K513">
        <v>40.299999999999997</v>
      </c>
      <c r="L513">
        <v>2.6</v>
      </c>
      <c r="M513">
        <v>7</v>
      </c>
      <c r="N513">
        <v>37.1</v>
      </c>
      <c r="O513">
        <v>0.7</v>
      </c>
      <c r="P513">
        <v>0.9</v>
      </c>
      <c r="Q513">
        <v>79.599999999999994</v>
      </c>
      <c r="R513">
        <v>0.3</v>
      </c>
      <c r="S513">
        <v>1.8</v>
      </c>
      <c r="T513">
        <v>2</v>
      </c>
      <c r="U513">
        <v>1.4</v>
      </c>
      <c r="V513">
        <v>0.8</v>
      </c>
      <c r="W513">
        <v>1</v>
      </c>
      <c r="X513">
        <v>0.1</v>
      </c>
      <c r="Y513">
        <v>1.7</v>
      </c>
      <c r="Z513">
        <v>17.399999999999999</v>
      </c>
      <c r="AA513">
        <v>0</v>
      </c>
      <c r="AB513">
        <v>0</v>
      </c>
      <c r="AC513">
        <v>-0.2</v>
      </c>
    </row>
    <row r="514" spans="1:29" x14ac:dyDescent="0.3">
      <c r="A514" t="s">
        <v>602</v>
      </c>
      <c r="B514" t="s">
        <v>697</v>
      </c>
      <c r="C514">
        <v>24</v>
      </c>
      <c r="D514">
        <v>75</v>
      </c>
      <c r="E514">
        <v>27</v>
      </c>
      <c r="F514">
        <v>48</v>
      </c>
      <c r="G514">
        <v>19.2</v>
      </c>
      <c r="H514">
        <v>6.9</v>
      </c>
      <c r="I514">
        <v>2.6</v>
      </c>
      <c r="J514">
        <v>6.4</v>
      </c>
      <c r="K514">
        <v>40.6</v>
      </c>
      <c r="L514">
        <v>0.7</v>
      </c>
      <c r="M514">
        <v>2.2999999999999998</v>
      </c>
      <c r="N514">
        <v>31.6</v>
      </c>
      <c r="O514">
        <v>0.9</v>
      </c>
      <c r="P514">
        <v>1.2</v>
      </c>
      <c r="Q514">
        <v>72.8</v>
      </c>
      <c r="R514">
        <v>0.5</v>
      </c>
      <c r="S514">
        <v>1.9</v>
      </c>
      <c r="T514">
        <v>2.4</v>
      </c>
      <c r="U514">
        <v>1.5</v>
      </c>
      <c r="V514">
        <v>1.1000000000000001</v>
      </c>
      <c r="W514">
        <v>0.4</v>
      </c>
      <c r="X514">
        <v>0.2</v>
      </c>
      <c r="Y514">
        <v>1.7</v>
      </c>
      <c r="Z514">
        <v>12.7</v>
      </c>
      <c r="AA514">
        <v>1</v>
      </c>
      <c r="AB514">
        <v>0</v>
      </c>
      <c r="AC514">
        <v>-3.9</v>
      </c>
    </row>
    <row r="515" spans="1:29" x14ac:dyDescent="0.3">
      <c r="A515" t="s">
        <v>98</v>
      </c>
      <c r="B515" t="s">
        <v>697</v>
      </c>
      <c r="C515">
        <v>20</v>
      </c>
      <c r="D515">
        <v>44</v>
      </c>
      <c r="E515">
        <v>10</v>
      </c>
      <c r="F515">
        <v>34</v>
      </c>
      <c r="G515">
        <v>25.2</v>
      </c>
      <c r="H515">
        <v>10.3</v>
      </c>
      <c r="I515">
        <v>4.0999999999999996</v>
      </c>
      <c r="J515">
        <v>8.4</v>
      </c>
      <c r="K515">
        <v>48.5</v>
      </c>
      <c r="L515">
        <v>0.1</v>
      </c>
      <c r="M515">
        <v>0.7</v>
      </c>
      <c r="N515">
        <v>18.8</v>
      </c>
      <c r="O515">
        <v>2</v>
      </c>
      <c r="P515">
        <v>2.5</v>
      </c>
      <c r="Q515">
        <v>79.5</v>
      </c>
      <c r="R515">
        <v>2</v>
      </c>
      <c r="S515">
        <v>5</v>
      </c>
      <c r="T515">
        <v>7</v>
      </c>
      <c r="U515">
        <v>1.8</v>
      </c>
      <c r="V515">
        <v>1.5</v>
      </c>
      <c r="W515">
        <v>0.6</v>
      </c>
      <c r="X515">
        <v>1.3</v>
      </c>
      <c r="Y515">
        <v>3.5</v>
      </c>
      <c r="Z515">
        <v>25.6</v>
      </c>
      <c r="AA515">
        <v>7</v>
      </c>
      <c r="AB515">
        <v>0</v>
      </c>
      <c r="AC515">
        <v>-6.6</v>
      </c>
    </row>
    <row r="516" spans="1:29" x14ac:dyDescent="0.3">
      <c r="A516" t="s">
        <v>738</v>
      </c>
      <c r="B516" t="s">
        <v>681</v>
      </c>
      <c r="C516">
        <v>24</v>
      </c>
      <c r="D516">
        <v>68</v>
      </c>
      <c r="E516">
        <v>36</v>
      </c>
      <c r="F516">
        <v>32</v>
      </c>
      <c r="G516">
        <v>18.100000000000001</v>
      </c>
      <c r="H516">
        <v>5</v>
      </c>
      <c r="I516">
        <v>1.7</v>
      </c>
      <c r="J516">
        <v>4</v>
      </c>
      <c r="K516">
        <v>41.2</v>
      </c>
      <c r="L516">
        <v>0.4</v>
      </c>
      <c r="M516">
        <v>1.2</v>
      </c>
      <c r="N516">
        <v>36.700000000000003</v>
      </c>
      <c r="O516">
        <v>1.2</v>
      </c>
      <c r="P516">
        <v>1.5</v>
      </c>
      <c r="Q516">
        <v>81.599999999999994</v>
      </c>
      <c r="R516">
        <v>0.5</v>
      </c>
      <c r="S516">
        <v>2.2000000000000002</v>
      </c>
      <c r="T516">
        <v>2.7</v>
      </c>
      <c r="U516">
        <v>1.1000000000000001</v>
      </c>
      <c r="V516">
        <v>0.6</v>
      </c>
      <c r="W516">
        <v>0.4</v>
      </c>
      <c r="X516">
        <v>0.3</v>
      </c>
      <c r="Y516">
        <v>1.8</v>
      </c>
      <c r="Z516">
        <v>11.4</v>
      </c>
      <c r="AA516">
        <v>0</v>
      </c>
      <c r="AB516">
        <v>0</v>
      </c>
      <c r="AC516">
        <v>0.5</v>
      </c>
    </row>
    <row r="517" spans="1:29" x14ac:dyDescent="0.3">
      <c r="A517" t="s">
        <v>516</v>
      </c>
      <c r="B517" t="s">
        <v>704</v>
      </c>
      <c r="C517">
        <v>31</v>
      </c>
      <c r="D517">
        <v>38</v>
      </c>
      <c r="E517">
        <v>17</v>
      </c>
      <c r="F517">
        <v>21</v>
      </c>
      <c r="G517">
        <v>14.1</v>
      </c>
      <c r="H517">
        <v>3.4</v>
      </c>
      <c r="I517">
        <v>1.2</v>
      </c>
      <c r="J517">
        <v>3.4</v>
      </c>
      <c r="K517">
        <v>35.200000000000003</v>
      </c>
      <c r="L517">
        <v>0.7</v>
      </c>
      <c r="M517">
        <v>2</v>
      </c>
      <c r="N517">
        <v>32.9</v>
      </c>
      <c r="O517">
        <v>0.3</v>
      </c>
      <c r="P517">
        <v>0.5</v>
      </c>
      <c r="Q517">
        <v>68.400000000000006</v>
      </c>
      <c r="R517">
        <v>0.3</v>
      </c>
      <c r="S517">
        <v>1.6</v>
      </c>
      <c r="T517">
        <v>1.9</v>
      </c>
      <c r="U517">
        <v>0.6</v>
      </c>
      <c r="V517">
        <v>0.5</v>
      </c>
      <c r="W517">
        <v>0.4</v>
      </c>
      <c r="X517">
        <v>0.3</v>
      </c>
      <c r="Y517">
        <v>1.7</v>
      </c>
      <c r="Z517">
        <v>8.1</v>
      </c>
      <c r="AA517">
        <v>0</v>
      </c>
      <c r="AB517">
        <v>0</v>
      </c>
      <c r="AC517">
        <v>-2.4</v>
      </c>
    </row>
    <row r="518" spans="1:29" x14ac:dyDescent="0.3">
      <c r="A518" t="s">
        <v>225</v>
      </c>
      <c r="B518" t="s">
        <v>682</v>
      </c>
      <c r="C518">
        <v>32</v>
      </c>
      <c r="D518">
        <v>69</v>
      </c>
      <c r="E518">
        <v>27</v>
      </c>
      <c r="F518">
        <v>42</v>
      </c>
      <c r="G518">
        <v>30.3</v>
      </c>
      <c r="H518">
        <v>12.2</v>
      </c>
      <c r="I518">
        <v>4</v>
      </c>
      <c r="J518">
        <v>10.1</v>
      </c>
      <c r="K518">
        <v>40</v>
      </c>
      <c r="L518">
        <v>2.2000000000000002</v>
      </c>
      <c r="M518">
        <v>5.8</v>
      </c>
      <c r="N518">
        <v>37.200000000000003</v>
      </c>
      <c r="O518">
        <v>1.9</v>
      </c>
      <c r="P518">
        <v>2.4</v>
      </c>
      <c r="Q518">
        <v>81</v>
      </c>
      <c r="R518">
        <v>0.5</v>
      </c>
      <c r="S518">
        <v>2</v>
      </c>
      <c r="T518">
        <v>2.5</v>
      </c>
      <c r="U518">
        <v>2.2999999999999998</v>
      </c>
      <c r="V518">
        <v>1.3</v>
      </c>
      <c r="W518">
        <v>0.8</v>
      </c>
      <c r="X518">
        <v>0.2</v>
      </c>
      <c r="Y518">
        <v>2.2999999999999998</v>
      </c>
      <c r="Z518">
        <v>20.399999999999999</v>
      </c>
      <c r="AA518">
        <v>0</v>
      </c>
      <c r="AB518">
        <v>0</v>
      </c>
      <c r="AC518">
        <v>-1.3</v>
      </c>
    </row>
    <row r="519" spans="1:29" x14ac:dyDescent="0.3">
      <c r="A519" t="s">
        <v>153</v>
      </c>
      <c r="B519" t="s">
        <v>706</v>
      </c>
      <c r="C519">
        <v>28</v>
      </c>
      <c r="D519">
        <v>43</v>
      </c>
      <c r="E519">
        <v>27</v>
      </c>
      <c r="F519">
        <v>16</v>
      </c>
      <c r="G519">
        <v>27.7</v>
      </c>
      <c r="H519">
        <v>11.5</v>
      </c>
      <c r="I519">
        <v>4.3</v>
      </c>
      <c r="J519">
        <v>10.7</v>
      </c>
      <c r="K519">
        <v>40.200000000000003</v>
      </c>
      <c r="L519">
        <v>1.6</v>
      </c>
      <c r="M519">
        <v>4.5999999999999996</v>
      </c>
      <c r="N519">
        <v>34.200000000000003</v>
      </c>
      <c r="O519">
        <v>1.3</v>
      </c>
      <c r="P519">
        <v>1.7</v>
      </c>
      <c r="Q519">
        <v>77</v>
      </c>
      <c r="R519">
        <v>0.7</v>
      </c>
      <c r="S519">
        <v>3.9</v>
      </c>
      <c r="T519">
        <v>4.5999999999999996</v>
      </c>
      <c r="U519">
        <v>2.9</v>
      </c>
      <c r="V519">
        <v>1.5</v>
      </c>
      <c r="W519">
        <v>0.4</v>
      </c>
      <c r="X519">
        <v>0.5</v>
      </c>
      <c r="Y519">
        <v>1.9</v>
      </c>
      <c r="Z519">
        <v>22.6</v>
      </c>
      <c r="AA519">
        <v>1</v>
      </c>
      <c r="AB519">
        <v>0</v>
      </c>
      <c r="AC519">
        <v>0.2</v>
      </c>
    </row>
    <row r="520" spans="1:29" x14ac:dyDescent="0.3">
      <c r="A520" t="s">
        <v>456</v>
      </c>
      <c r="B520" t="s">
        <v>687</v>
      </c>
      <c r="C520">
        <v>25</v>
      </c>
      <c r="D520">
        <v>81</v>
      </c>
      <c r="E520">
        <v>39</v>
      </c>
      <c r="F520">
        <v>42</v>
      </c>
      <c r="G520">
        <v>27.3</v>
      </c>
      <c r="H520">
        <v>11.9</v>
      </c>
      <c r="I520">
        <v>5.0999999999999996</v>
      </c>
      <c r="J520">
        <v>9.1</v>
      </c>
      <c r="K520">
        <v>55.6</v>
      </c>
      <c r="L520">
        <v>0</v>
      </c>
      <c r="M520">
        <v>0</v>
      </c>
      <c r="N520">
        <v>50</v>
      </c>
      <c r="O520">
        <v>1.7</v>
      </c>
      <c r="P520">
        <v>3.1</v>
      </c>
      <c r="Q520">
        <v>55.1</v>
      </c>
      <c r="R520">
        <v>2.2000000000000002</v>
      </c>
      <c r="S520">
        <v>6.1</v>
      </c>
      <c r="T520">
        <v>8.4</v>
      </c>
      <c r="U520">
        <v>2.4</v>
      </c>
      <c r="V520">
        <v>1</v>
      </c>
      <c r="W520">
        <v>1.2</v>
      </c>
      <c r="X520">
        <v>0.6</v>
      </c>
      <c r="Y520">
        <v>2.8</v>
      </c>
      <c r="Z520">
        <v>30</v>
      </c>
      <c r="AA520">
        <v>22</v>
      </c>
      <c r="AB520">
        <v>0</v>
      </c>
      <c r="AC520">
        <v>0.7</v>
      </c>
    </row>
    <row r="521" spans="1:29" x14ac:dyDescent="0.3">
      <c r="A521" t="s">
        <v>79</v>
      </c>
      <c r="B521" t="s">
        <v>703</v>
      </c>
      <c r="C521">
        <v>24</v>
      </c>
      <c r="D521">
        <v>58</v>
      </c>
      <c r="E521">
        <v>31</v>
      </c>
      <c r="F521">
        <v>27</v>
      </c>
      <c r="G521">
        <v>14</v>
      </c>
      <c r="H521">
        <v>7.3</v>
      </c>
      <c r="I521">
        <v>2.6</v>
      </c>
      <c r="J521">
        <v>5.0999999999999996</v>
      </c>
      <c r="K521">
        <v>51.9</v>
      </c>
      <c r="L521">
        <v>0.3</v>
      </c>
      <c r="M521">
        <v>0.7</v>
      </c>
      <c r="N521">
        <v>38.5</v>
      </c>
      <c r="O521">
        <v>1.7</v>
      </c>
      <c r="P521">
        <v>2.5</v>
      </c>
      <c r="Q521">
        <v>69.400000000000006</v>
      </c>
      <c r="R521">
        <v>2</v>
      </c>
      <c r="S521">
        <v>3.3</v>
      </c>
      <c r="T521">
        <v>5.4</v>
      </c>
      <c r="U521">
        <v>1</v>
      </c>
      <c r="V521">
        <v>1</v>
      </c>
      <c r="W521">
        <v>0.3</v>
      </c>
      <c r="X521">
        <v>0.3</v>
      </c>
      <c r="Y521">
        <v>1.7</v>
      </c>
      <c r="Z521">
        <v>16.100000000000001</v>
      </c>
      <c r="AA521">
        <v>4</v>
      </c>
      <c r="AB521">
        <v>0</v>
      </c>
      <c r="AC521">
        <v>-1.6</v>
      </c>
    </row>
    <row r="522" spans="1:29" x14ac:dyDescent="0.3">
      <c r="A522" t="s">
        <v>240</v>
      </c>
      <c r="B522" t="s">
        <v>695</v>
      </c>
      <c r="C522">
        <v>31</v>
      </c>
      <c r="D522">
        <v>51</v>
      </c>
      <c r="E522">
        <v>35</v>
      </c>
      <c r="F522">
        <v>16</v>
      </c>
      <c r="G522">
        <v>23.1</v>
      </c>
      <c r="H522">
        <v>6</v>
      </c>
      <c r="I522">
        <v>2.2000000000000002</v>
      </c>
      <c r="J522">
        <v>5.4</v>
      </c>
      <c r="K522">
        <v>41.8</v>
      </c>
      <c r="L522">
        <v>1.2</v>
      </c>
      <c r="M522">
        <v>3.1</v>
      </c>
      <c r="N522">
        <v>37.299999999999997</v>
      </c>
      <c r="O522">
        <v>0.4</v>
      </c>
      <c r="P522">
        <v>0.5</v>
      </c>
      <c r="Q522">
        <v>72</v>
      </c>
      <c r="R522">
        <v>0.9</v>
      </c>
      <c r="S522">
        <v>3.3</v>
      </c>
      <c r="T522">
        <v>4.2</v>
      </c>
      <c r="U522">
        <v>1.6</v>
      </c>
      <c r="V522">
        <v>0.9</v>
      </c>
      <c r="W522">
        <v>0.5</v>
      </c>
      <c r="X522">
        <v>0.4</v>
      </c>
      <c r="Y522">
        <v>2.4</v>
      </c>
      <c r="Z522">
        <v>15.3</v>
      </c>
      <c r="AA522">
        <v>0</v>
      </c>
      <c r="AB522">
        <v>0</v>
      </c>
      <c r="AC522">
        <v>2.1</v>
      </c>
    </row>
    <row r="523" spans="1:29" x14ac:dyDescent="0.3">
      <c r="A523" t="s">
        <v>284</v>
      </c>
      <c r="B523" t="s">
        <v>701</v>
      </c>
      <c r="C523">
        <v>22</v>
      </c>
      <c r="D523">
        <v>2</v>
      </c>
      <c r="E523">
        <v>1</v>
      </c>
      <c r="F523">
        <v>1</v>
      </c>
      <c r="G523">
        <v>6.5</v>
      </c>
      <c r="H523">
        <v>1</v>
      </c>
      <c r="I523">
        <v>0.5</v>
      </c>
      <c r="J523">
        <v>2</v>
      </c>
      <c r="K523">
        <v>25</v>
      </c>
      <c r="L523">
        <v>0</v>
      </c>
      <c r="M523">
        <v>0.5</v>
      </c>
      <c r="N523">
        <v>0</v>
      </c>
      <c r="O523">
        <v>0</v>
      </c>
      <c r="P523">
        <v>0</v>
      </c>
      <c r="Q523">
        <v>0</v>
      </c>
      <c r="R523">
        <v>0.5</v>
      </c>
      <c r="S523">
        <v>1</v>
      </c>
      <c r="T523">
        <v>1.5</v>
      </c>
      <c r="U523">
        <v>0</v>
      </c>
      <c r="V523">
        <v>0</v>
      </c>
      <c r="W523">
        <v>0.5</v>
      </c>
      <c r="X523">
        <v>0</v>
      </c>
      <c r="Y523">
        <v>0</v>
      </c>
      <c r="Z523">
        <v>4.3</v>
      </c>
      <c r="AA523">
        <v>0</v>
      </c>
      <c r="AB523">
        <v>0</v>
      </c>
      <c r="AC523">
        <v>2</v>
      </c>
    </row>
    <row r="524" spans="1:29" x14ac:dyDescent="0.3">
      <c r="A524" t="s">
        <v>461</v>
      </c>
      <c r="B524" t="s">
        <v>687</v>
      </c>
      <c r="C524">
        <v>25</v>
      </c>
      <c r="D524">
        <v>71</v>
      </c>
      <c r="E524">
        <v>33</v>
      </c>
      <c r="F524">
        <v>38</v>
      </c>
      <c r="G524">
        <v>15</v>
      </c>
      <c r="H524">
        <v>5.9</v>
      </c>
      <c r="I524">
        <v>2.2000000000000002</v>
      </c>
      <c r="J524">
        <v>5</v>
      </c>
      <c r="K524">
        <v>43.5</v>
      </c>
      <c r="L524">
        <v>0.8</v>
      </c>
      <c r="M524">
        <v>2.1</v>
      </c>
      <c r="N524">
        <v>36.200000000000003</v>
      </c>
      <c r="O524">
        <v>0.8</v>
      </c>
      <c r="P524">
        <v>0.9</v>
      </c>
      <c r="Q524">
        <v>89.6</v>
      </c>
      <c r="R524">
        <v>0.2</v>
      </c>
      <c r="S524">
        <v>1.4</v>
      </c>
      <c r="T524">
        <v>1.5</v>
      </c>
      <c r="U524">
        <v>1.9</v>
      </c>
      <c r="V524">
        <v>0.6</v>
      </c>
      <c r="W524">
        <v>0.5</v>
      </c>
      <c r="X524">
        <v>0.1</v>
      </c>
      <c r="Y524">
        <v>0.9</v>
      </c>
      <c r="Z524">
        <v>11.8</v>
      </c>
      <c r="AA524">
        <v>0</v>
      </c>
      <c r="AB524">
        <v>0</v>
      </c>
      <c r="AC524">
        <v>-0.8</v>
      </c>
    </row>
    <row r="525" spans="1:29" x14ac:dyDescent="0.3">
      <c r="A525" t="s">
        <v>270</v>
      </c>
      <c r="B525" t="s">
        <v>699</v>
      </c>
      <c r="C525">
        <v>24</v>
      </c>
      <c r="D525">
        <v>15</v>
      </c>
      <c r="E525">
        <v>5</v>
      </c>
      <c r="F525">
        <v>10</v>
      </c>
      <c r="G525">
        <v>11.6</v>
      </c>
      <c r="H525">
        <v>2.6</v>
      </c>
      <c r="I525">
        <v>1</v>
      </c>
      <c r="J525">
        <v>3.4</v>
      </c>
      <c r="K525">
        <v>29.4</v>
      </c>
      <c r="L525">
        <v>0.1</v>
      </c>
      <c r="M525">
        <v>1.1000000000000001</v>
      </c>
      <c r="N525">
        <v>12.5</v>
      </c>
      <c r="O525">
        <v>0.5</v>
      </c>
      <c r="P525">
        <v>0.7</v>
      </c>
      <c r="Q525">
        <v>70</v>
      </c>
      <c r="R525">
        <v>0.3</v>
      </c>
      <c r="S525">
        <v>1.8</v>
      </c>
      <c r="T525">
        <v>2.1</v>
      </c>
      <c r="U525">
        <v>0.5</v>
      </c>
      <c r="V525">
        <v>0.4</v>
      </c>
      <c r="W525">
        <v>0.3</v>
      </c>
      <c r="X525">
        <v>0.1</v>
      </c>
      <c r="Y525">
        <v>0.7</v>
      </c>
      <c r="Z525">
        <v>6.5</v>
      </c>
      <c r="AA525">
        <v>0</v>
      </c>
      <c r="AB525">
        <v>0</v>
      </c>
      <c r="AC525">
        <v>1.3</v>
      </c>
    </row>
    <row r="526" spans="1:29" x14ac:dyDescent="0.3">
      <c r="A526" t="s">
        <v>443</v>
      </c>
      <c r="B526" t="s">
        <v>685</v>
      </c>
      <c r="C526">
        <v>21</v>
      </c>
      <c r="D526">
        <v>77</v>
      </c>
      <c r="E526">
        <v>51</v>
      </c>
      <c r="F526">
        <v>26</v>
      </c>
      <c r="G526">
        <v>17.600000000000001</v>
      </c>
      <c r="H526">
        <v>6.6</v>
      </c>
      <c r="I526">
        <v>2.5</v>
      </c>
      <c r="J526">
        <v>5.2</v>
      </c>
      <c r="K526">
        <v>47.3</v>
      </c>
      <c r="L526">
        <v>0.5</v>
      </c>
      <c r="M526">
        <v>1.6</v>
      </c>
      <c r="N526">
        <v>33.1</v>
      </c>
      <c r="O526">
        <v>1.2</v>
      </c>
      <c r="P526">
        <v>1.6</v>
      </c>
      <c r="Q526">
        <v>74.599999999999994</v>
      </c>
      <c r="R526">
        <v>1.4</v>
      </c>
      <c r="S526">
        <v>2.8</v>
      </c>
      <c r="T526">
        <v>4.2</v>
      </c>
      <c r="U526">
        <v>0.9</v>
      </c>
      <c r="V526">
        <v>1</v>
      </c>
      <c r="W526">
        <v>0.3</v>
      </c>
      <c r="X526">
        <v>0.9</v>
      </c>
      <c r="Y526">
        <v>2.2999999999999998</v>
      </c>
      <c r="Z526">
        <v>15.6</v>
      </c>
      <c r="AA526">
        <v>0</v>
      </c>
      <c r="AB526">
        <v>0</v>
      </c>
      <c r="AC526">
        <v>-0.1</v>
      </c>
    </row>
    <row r="527" spans="1:29" x14ac:dyDescent="0.3">
      <c r="A527" t="s">
        <v>84</v>
      </c>
      <c r="B527" t="s">
        <v>697</v>
      </c>
      <c r="C527">
        <v>24</v>
      </c>
      <c r="D527">
        <v>63</v>
      </c>
      <c r="E527">
        <v>16</v>
      </c>
      <c r="F527">
        <v>47</v>
      </c>
      <c r="G527">
        <v>34.5</v>
      </c>
      <c r="H527">
        <v>23.7</v>
      </c>
      <c r="I527">
        <v>8.4</v>
      </c>
      <c r="J527">
        <v>18</v>
      </c>
      <c r="K527">
        <v>46.7</v>
      </c>
      <c r="L527">
        <v>1.9</v>
      </c>
      <c r="M527">
        <v>5.0999999999999996</v>
      </c>
      <c r="N527">
        <v>37.4</v>
      </c>
      <c r="O527">
        <v>5</v>
      </c>
      <c r="P527">
        <v>6</v>
      </c>
      <c r="Q527">
        <v>83.2</v>
      </c>
      <c r="R527">
        <v>0.6</v>
      </c>
      <c r="S527">
        <v>4</v>
      </c>
      <c r="T527">
        <v>4.7</v>
      </c>
      <c r="U527">
        <v>4.5</v>
      </c>
      <c r="V527">
        <v>3.4</v>
      </c>
      <c r="W527">
        <v>1</v>
      </c>
      <c r="X527">
        <v>0.4</v>
      </c>
      <c r="Y527">
        <v>2.2000000000000002</v>
      </c>
      <c r="Z527">
        <v>36.700000000000003</v>
      </c>
      <c r="AA527">
        <v>2</v>
      </c>
      <c r="AB527">
        <v>0</v>
      </c>
      <c r="AC527">
        <v>-4.8</v>
      </c>
    </row>
    <row r="528" spans="1:29" x14ac:dyDescent="0.3">
      <c r="A528" t="s">
        <v>739</v>
      </c>
      <c r="B528" t="s">
        <v>693</v>
      </c>
      <c r="C528">
        <v>26</v>
      </c>
      <c r="D528">
        <v>1</v>
      </c>
      <c r="E528">
        <v>1</v>
      </c>
      <c r="F528">
        <v>0</v>
      </c>
      <c r="G528">
        <v>3.8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2</v>
      </c>
      <c r="AA528">
        <v>0</v>
      </c>
      <c r="AB528">
        <v>0</v>
      </c>
      <c r="AC528">
        <v>0</v>
      </c>
    </row>
    <row r="529" spans="1:29" x14ac:dyDescent="0.3">
      <c r="A529" t="s">
        <v>171</v>
      </c>
      <c r="B529" t="s">
        <v>693</v>
      </c>
      <c r="C529">
        <v>35</v>
      </c>
      <c r="D529">
        <v>68</v>
      </c>
      <c r="E529">
        <v>35</v>
      </c>
      <c r="F529">
        <v>33</v>
      </c>
      <c r="G529">
        <v>12.9</v>
      </c>
      <c r="H529">
        <v>3.9</v>
      </c>
      <c r="I529">
        <v>1.3</v>
      </c>
      <c r="J529">
        <v>2.8</v>
      </c>
      <c r="K529">
        <v>44</v>
      </c>
      <c r="L529">
        <v>0</v>
      </c>
      <c r="M529">
        <v>0.1</v>
      </c>
      <c r="N529">
        <v>0</v>
      </c>
      <c r="O529">
        <v>1.4</v>
      </c>
      <c r="P529">
        <v>1.8</v>
      </c>
      <c r="Q529">
        <v>78.2</v>
      </c>
      <c r="R529">
        <v>1.5</v>
      </c>
      <c r="S529">
        <v>2.4</v>
      </c>
      <c r="T529">
        <v>3.9</v>
      </c>
      <c r="U529">
        <v>1.3</v>
      </c>
      <c r="V529">
        <v>0.8</v>
      </c>
      <c r="W529">
        <v>0.5</v>
      </c>
      <c r="X529">
        <v>0.3</v>
      </c>
      <c r="Y529">
        <v>2.2000000000000002</v>
      </c>
      <c r="Z529">
        <v>11.9</v>
      </c>
      <c r="AA529">
        <v>0</v>
      </c>
      <c r="AB529">
        <v>0</v>
      </c>
      <c r="AC529">
        <v>-1.4</v>
      </c>
    </row>
    <row r="530" spans="1:29" x14ac:dyDescent="0.3">
      <c r="A530" t="s">
        <v>407</v>
      </c>
      <c r="B530" t="s">
        <v>692</v>
      </c>
      <c r="C530">
        <v>19</v>
      </c>
      <c r="D530">
        <v>6</v>
      </c>
      <c r="E530">
        <v>2</v>
      </c>
      <c r="F530">
        <v>4</v>
      </c>
      <c r="G530">
        <v>18.399999999999999</v>
      </c>
      <c r="H530">
        <v>6.7</v>
      </c>
      <c r="I530">
        <v>2.2999999999999998</v>
      </c>
      <c r="J530">
        <v>5.7</v>
      </c>
      <c r="K530">
        <v>41.2</v>
      </c>
      <c r="L530">
        <v>1</v>
      </c>
      <c r="M530">
        <v>2.7</v>
      </c>
      <c r="N530">
        <v>37.5</v>
      </c>
      <c r="O530">
        <v>1</v>
      </c>
      <c r="P530">
        <v>1.3</v>
      </c>
      <c r="Q530">
        <v>75</v>
      </c>
      <c r="R530">
        <v>0.5</v>
      </c>
      <c r="S530">
        <v>1.7</v>
      </c>
      <c r="T530">
        <v>2.2000000000000002</v>
      </c>
      <c r="U530">
        <v>1.7</v>
      </c>
      <c r="V530">
        <v>1</v>
      </c>
      <c r="W530">
        <v>0.3</v>
      </c>
      <c r="X530">
        <v>0.3</v>
      </c>
      <c r="Y530">
        <v>1.3</v>
      </c>
      <c r="Z530">
        <v>12.8</v>
      </c>
      <c r="AA530">
        <v>0</v>
      </c>
      <c r="AB530">
        <v>0</v>
      </c>
      <c r="AC530">
        <v>2.2999999999999998</v>
      </c>
    </row>
    <row r="531" spans="1:29" x14ac:dyDescent="0.3">
      <c r="A531" t="s">
        <v>620</v>
      </c>
      <c r="B531" t="s">
        <v>698</v>
      </c>
      <c r="C531">
        <v>23</v>
      </c>
      <c r="D531">
        <v>1</v>
      </c>
      <c r="E531">
        <v>0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100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0</v>
      </c>
      <c r="AB531">
        <v>0</v>
      </c>
      <c r="AC531">
        <v>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9"/>
  <sheetViews>
    <sheetView workbookViewId="0">
      <selection activeCell="D123" sqref="D123"/>
    </sheetView>
  </sheetViews>
  <sheetFormatPr defaultRowHeight="14.4" x14ac:dyDescent="0.3"/>
  <cols>
    <col min="1" max="1" width="4" bestFit="1" customWidth="1"/>
    <col min="2" max="2" width="23.21875" bestFit="1" customWidth="1"/>
    <col min="4" max="4" width="14.6640625" bestFit="1" customWidth="1"/>
  </cols>
  <sheetData>
    <row r="1" spans="1:4" x14ac:dyDescent="0.3">
      <c r="A1" t="s">
        <v>550</v>
      </c>
      <c r="B1" t="s">
        <v>551</v>
      </c>
      <c r="C1" t="s">
        <v>552</v>
      </c>
      <c r="D1" t="s">
        <v>553</v>
      </c>
    </row>
    <row r="2" spans="1:4" x14ac:dyDescent="0.3">
      <c r="A2">
        <v>497</v>
      </c>
      <c r="B2" t="s">
        <v>623</v>
      </c>
      <c r="C2">
        <v>3</v>
      </c>
      <c r="D2" s="1">
        <v>350087.33333333331</v>
      </c>
    </row>
    <row r="3" spans="1:4" x14ac:dyDescent="0.3">
      <c r="A3">
        <v>40</v>
      </c>
      <c r="B3" t="s">
        <v>388</v>
      </c>
      <c r="C3">
        <v>4</v>
      </c>
      <c r="D3" s="1">
        <v>19000000</v>
      </c>
    </row>
    <row r="4" spans="1:4" x14ac:dyDescent="0.3">
      <c r="A4">
        <v>351</v>
      </c>
      <c r="B4" t="s">
        <v>218</v>
      </c>
      <c r="C4">
        <v>4</v>
      </c>
      <c r="D4" s="1">
        <v>1037790</v>
      </c>
    </row>
    <row r="5" spans="1:4" x14ac:dyDescent="0.3">
      <c r="A5">
        <v>424</v>
      </c>
      <c r="B5" t="s">
        <v>368</v>
      </c>
      <c r="C5">
        <v>3</v>
      </c>
      <c r="D5" s="1">
        <v>459414</v>
      </c>
    </row>
    <row r="6" spans="1:4" x14ac:dyDescent="0.3">
      <c r="A6">
        <v>13</v>
      </c>
      <c r="B6" t="s">
        <v>38</v>
      </c>
      <c r="C6">
        <v>2</v>
      </c>
      <c r="D6" s="1">
        <v>14464355</v>
      </c>
    </row>
    <row r="7" spans="1:4" x14ac:dyDescent="0.3">
      <c r="A7">
        <v>235</v>
      </c>
      <c r="B7" t="s">
        <v>576</v>
      </c>
      <c r="C7">
        <v>1</v>
      </c>
      <c r="D7" s="1">
        <v>4000000</v>
      </c>
    </row>
    <row r="8" spans="1:4" x14ac:dyDescent="0.3">
      <c r="A8">
        <v>120</v>
      </c>
      <c r="B8" t="s">
        <v>460</v>
      </c>
      <c r="C8">
        <v>1</v>
      </c>
      <c r="D8" s="1">
        <v>11536515</v>
      </c>
    </row>
    <row r="9" spans="1:4" x14ac:dyDescent="0.3">
      <c r="A9">
        <v>200</v>
      </c>
      <c r="B9" t="s">
        <v>568</v>
      </c>
      <c r="C9">
        <v>1</v>
      </c>
      <c r="D9" s="1">
        <v>5455236</v>
      </c>
    </row>
    <row r="10" spans="1:4" x14ac:dyDescent="0.3">
      <c r="A10">
        <v>227</v>
      </c>
      <c r="B10" t="s">
        <v>26</v>
      </c>
      <c r="C10">
        <v>2</v>
      </c>
      <c r="D10" s="1">
        <v>4255000</v>
      </c>
    </row>
    <row r="11" spans="1:4" x14ac:dyDescent="0.3">
      <c r="A11">
        <v>208</v>
      </c>
      <c r="B11" t="s">
        <v>572</v>
      </c>
      <c r="C11">
        <v>1</v>
      </c>
      <c r="D11" s="1">
        <v>5285394</v>
      </c>
    </row>
    <row r="12" spans="1:4" x14ac:dyDescent="0.3">
      <c r="A12">
        <v>179</v>
      </c>
      <c r="B12" t="s">
        <v>439</v>
      </c>
      <c r="C12">
        <v>1</v>
      </c>
      <c r="D12" s="1">
        <v>6957105</v>
      </c>
    </row>
    <row r="13" spans="1:4" x14ac:dyDescent="0.3">
      <c r="A13">
        <v>442</v>
      </c>
      <c r="B13" t="s">
        <v>180</v>
      </c>
      <c r="C13">
        <v>2</v>
      </c>
      <c r="D13" s="1">
        <v>674691.5</v>
      </c>
    </row>
    <row r="14" spans="1:4" x14ac:dyDescent="0.3">
      <c r="A14">
        <v>472</v>
      </c>
      <c r="B14" t="s">
        <v>214</v>
      </c>
      <c r="C14">
        <v>2</v>
      </c>
      <c r="D14" s="1">
        <v>419232</v>
      </c>
    </row>
    <row r="15" spans="1:4" x14ac:dyDescent="0.3">
      <c r="A15">
        <v>57</v>
      </c>
      <c r="B15" t="s">
        <v>57</v>
      </c>
      <c r="C15">
        <v>2</v>
      </c>
      <c r="D15" s="1">
        <v>9250000</v>
      </c>
    </row>
    <row r="16" spans="1:4" x14ac:dyDescent="0.3">
      <c r="A16">
        <v>253</v>
      </c>
      <c r="B16" t="s">
        <v>361</v>
      </c>
      <c r="C16">
        <v>2</v>
      </c>
      <c r="D16" s="1">
        <v>1691000</v>
      </c>
    </row>
    <row r="17" spans="1:4" x14ac:dyDescent="0.3">
      <c r="A17">
        <v>302</v>
      </c>
      <c r="B17" t="s">
        <v>413</v>
      </c>
      <c r="C17">
        <v>1</v>
      </c>
      <c r="D17" s="1">
        <v>2393887</v>
      </c>
    </row>
    <row r="18" spans="1:4" x14ac:dyDescent="0.3">
      <c r="A18">
        <v>350</v>
      </c>
      <c r="B18" t="s">
        <v>594</v>
      </c>
      <c r="C18">
        <v>3</v>
      </c>
      <c r="D18" s="1">
        <v>1913345</v>
      </c>
    </row>
    <row r="19" spans="1:4" x14ac:dyDescent="0.3">
      <c r="A19">
        <v>25</v>
      </c>
      <c r="B19" t="s">
        <v>163</v>
      </c>
      <c r="C19">
        <v>3</v>
      </c>
      <c r="D19" s="1">
        <v>17509094</v>
      </c>
    </row>
    <row r="20" spans="1:4" x14ac:dyDescent="0.3">
      <c r="A20">
        <v>70</v>
      </c>
      <c r="B20" t="s">
        <v>191</v>
      </c>
      <c r="C20">
        <v>2</v>
      </c>
      <c r="D20" s="1">
        <v>16592592.5</v>
      </c>
    </row>
    <row r="21" spans="1:4" x14ac:dyDescent="0.3">
      <c r="A21">
        <v>546</v>
      </c>
      <c r="B21" t="s">
        <v>247</v>
      </c>
      <c r="C21">
        <v>1</v>
      </c>
      <c r="D21" s="1">
        <v>76236</v>
      </c>
    </row>
    <row r="22" spans="1:4" x14ac:dyDescent="0.3">
      <c r="A22">
        <v>133</v>
      </c>
      <c r="B22" t="s">
        <v>367</v>
      </c>
      <c r="C22">
        <v>2</v>
      </c>
      <c r="D22" s="1">
        <v>10370370.5</v>
      </c>
    </row>
    <row r="23" spans="1:4" x14ac:dyDescent="0.3">
      <c r="A23">
        <v>309</v>
      </c>
      <c r="B23" t="s">
        <v>184</v>
      </c>
      <c r="C23">
        <v>1</v>
      </c>
      <c r="D23" s="1">
        <v>2393887</v>
      </c>
    </row>
    <row r="24" spans="1:4" x14ac:dyDescent="0.3">
      <c r="A24">
        <v>511</v>
      </c>
      <c r="B24" t="s">
        <v>631</v>
      </c>
      <c r="C24">
        <v>1</v>
      </c>
      <c r="D24" s="1">
        <v>200000</v>
      </c>
    </row>
    <row r="25" spans="1:4" x14ac:dyDescent="0.3">
      <c r="A25">
        <v>275</v>
      </c>
      <c r="B25" t="s">
        <v>583</v>
      </c>
      <c r="C25">
        <v>5</v>
      </c>
      <c r="D25" s="1">
        <v>3413314.8</v>
      </c>
    </row>
    <row r="26" spans="1:4" x14ac:dyDescent="0.3">
      <c r="A26">
        <v>21</v>
      </c>
      <c r="B26" t="s">
        <v>319</v>
      </c>
      <c r="C26">
        <v>5</v>
      </c>
      <c r="D26" s="1">
        <v>29333450</v>
      </c>
    </row>
    <row r="27" spans="1:4" x14ac:dyDescent="0.3">
      <c r="A27">
        <v>356</v>
      </c>
      <c r="B27" t="s">
        <v>434</v>
      </c>
      <c r="C27">
        <v>4</v>
      </c>
      <c r="D27" s="1">
        <v>996270</v>
      </c>
    </row>
    <row r="28" spans="1:4" x14ac:dyDescent="0.3">
      <c r="A28">
        <v>348</v>
      </c>
      <c r="B28" t="s">
        <v>112</v>
      </c>
      <c r="C28">
        <v>3</v>
      </c>
      <c r="D28" s="1">
        <v>1411520</v>
      </c>
    </row>
    <row r="29" spans="1:4" x14ac:dyDescent="0.3">
      <c r="A29">
        <v>24</v>
      </c>
      <c r="B29" t="s">
        <v>339</v>
      </c>
      <c r="C29">
        <v>3</v>
      </c>
      <c r="D29" s="1">
        <v>17509094</v>
      </c>
    </row>
    <row r="30" spans="1:4" x14ac:dyDescent="0.3">
      <c r="A30">
        <v>195</v>
      </c>
      <c r="B30" t="s">
        <v>325</v>
      </c>
      <c r="C30">
        <v>1</v>
      </c>
      <c r="D30" s="1">
        <v>5750000</v>
      </c>
    </row>
    <row r="31" spans="1:4" x14ac:dyDescent="0.3">
      <c r="A31">
        <v>440</v>
      </c>
      <c r="B31" t="s">
        <v>93</v>
      </c>
      <c r="C31">
        <v>2</v>
      </c>
      <c r="D31" s="1">
        <v>1468807</v>
      </c>
    </row>
    <row r="32" spans="1:4" x14ac:dyDescent="0.3">
      <c r="A32">
        <v>210</v>
      </c>
      <c r="B32" t="s">
        <v>42</v>
      </c>
      <c r="C32">
        <v>2</v>
      </c>
      <c r="D32" s="1">
        <v>2596800</v>
      </c>
    </row>
    <row r="33" spans="1:4" x14ac:dyDescent="0.3">
      <c r="A33">
        <v>110</v>
      </c>
      <c r="B33" t="s">
        <v>209</v>
      </c>
      <c r="C33">
        <v>1</v>
      </c>
      <c r="D33" s="1">
        <v>12000000</v>
      </c>
    </row>
    <row r="34" spans="1:4" x14ac:dyDescent="0.3">
      <c r="A34">
        <v>450</v>
      </c>
      <c r="B34" t="s">
        <v>209</v>
      </c>
      <c r="C34">
        <v>1</v>
      </c>
      <c r="D34" s="1">
        <v>1155323</v>
      </c>
    </row>
    <row r="35" spans="1:4" x14ac:dyDescent="0.3">
      <c r="A35">
        <v>111</v>
      </c>
      <c r="B35" t="s">
        <v>267</v>
      </c>
      <c r="C35">
        <v>2</v>
      </c>
      <c r="D35" s="1">
        <v>6000000</v>
      </c>
    </row>
    <row r="36" spans="1:4" x14ac:dyDescent="0.3">
      <c r="A36">
        <v>537</v>
      </c>
      <c r="B36" t="s">
        <v>636</v>
      </c>
      <c r="C36">
        <v>1</v>
      </c>
      <c r="D36" s="1">
        <v>94742</v>
      </c>
    </row>
    <row r="37" spans="1:4" x14ac:dyDescent="0.3">
      <c r="A37">
        <v>554</v>
      </c>
      <c r="B37" t="s">
        <v>636</v>
      </c>
      <c r="C37">
        <v>1</v>
      </c>
      <c r="D37" s="1">
        <v>47371</v>
      </c>
    </row>
    <row r="38" spans="1:4" x14ac:dyDescent="0.3">
      <c r="A38">
        <v>272</v>
      </c>
      <c r="B38" t="s">
        <v>296</v>
      </c>
      <c r="C38">
        <v>3</v>
      </c>
      <c r="D38" s="1">
        <v>2136640</v>
      </c>
    </row>
    <row r="39" spans="1:4" x14ac:dyDescent="0.3">
      <c r="A39">
        <v>199</v>
      </c>
      <c r="B39" t="s">
        <v>567</v>
      </c>
      <c r="C39">
        <v>1</v>
      </c>
      <c r="D39" s="1">
        <v>5460000</v>
      </c>
    </row>
    <row r="40" spans="1:4" x14ac:dyDescent="0.3">
      <c r="A40">
        <v>524</v>
      </c>
      <c r="B40" t="s">
        <v>466</v>
      </c>
      <c r="C40">
        <v>1</v>
      </c>
      <c r="D40" s="1">
        <v>160096</v>
      </c>
    </row>
    <row r="41" spans="1:4" x14ac:dyDescent="0.3">
      <c r="A41">
        <v>184</v>
      </c>
      <c r="B41" t="s">
        <v>404</v>
      </c>
      <c r="C41">
        <v>2</v>
      </c>
      <c r="D41" s="1">
        <v>7274225</v>
      </c>
    </row>
    <row r="42" spans="1:4" x14ac:dyDescent="0.3">
      <c r="A42">
        <v>66</v>
      </c>
      <c r="B42" t="s">
        <v>77</v>
      </c>
      <c r="C42">
        <v>2</v>
      </c>
      <c r="D42" s="1">
        <v>17000000</v>
      </c>
    </row>
    <row r="43" spans="1:4" x14ac:dyDescent="0.3">
      <c r="A43">
        <v>5</v>
      </c>
      <c r="B43" t="s">
        <v>161</v>
      </c>
      <c r="C43">
        <v>4</v>
      </c>
      <c r="D43" s="1">
        <v>25729973</v>
      </c>
    </row>
    <row r="44" spans="1:4" x14ac:dyDescent="0.3">
      <c r="A44">
        <v>178</v>
      </c>
      <c r="B44" t="s">
        <v>414</v>
      </c>
      <c r="C44">
        <v>1</v>
      </c>
      <c r="D44" s="1">
        <v>7000000</v>
      </c>
    </row>
    <row r="45" spans="1:4" x14ac:dyDescent="0.3">
      <c r="A45">
        <v>295</v>
      </c>
      <c r="B45" t="s">
        <v>521</v>
      </c>
      <c r="C45">
        <v>1</v>
      </c>
      <c r="D45" s="1">
        <v>2494346</v>
      </c>
    </row>
    <row r="46" spans="1:4" x14ac:dyDescent="0.3">
      <c r="A46">
        <v>142</v>
      </c>
      <c r="B46" t="s">
        <v>463</v>
      </c>
      <c r="C46">
        <v>2</v>
      </c>
      <c r="D46" s="1">
        <v>8764693</v>
      </c>
    </row>
    <row r="47" spans="1:4" x14ac:dyDescent="0.3">
      <c r="A47">
        <v>129</v>
      </c>
      <c r="B47" t="s">
        <v>217</v>
      </c>
      <c r="C47">
        <v>1</v>
      </c>
      <c r="D47" s="1">
        <v>10500000</v>
      </c>
    </row>
    <row r="48" spans="1:4" x14ac:dyDescent="0.3">
      <c r="A48">
        <v>476</v>
      </c>
      <c r="B48" t="s">
        <v>39</v>
      </c>
      <c r="C48">
        <v>1</v>
      </c>
      <c r="D48" s="1">
        <v>838464</v>
      </c>
    </row>
    <row r="49" spans="1:4" x14ac:dyDescent="0.3">
      <c r="A49">
        <v>23</v>
      </c>
      <c r="B49" t="s">
        <v>517</v>
      </c>
      <c r="C49">
        <v>3</v>
      </c>
      <c r="D49" s="1">
        <v>27093019</v>
      </c>
    </row>
    <row r="50" spans="1:4" x14ac:dyDescent="0.3">
      <c r="A50">
        <v>194</v>
      </c>
      <c r="B50" t="s">
        <v>262</v>
      </c>
      <c r="C50">
        <v>2</v>
      </c>
      <c r="D50" s="1">
        <v>6511302.5</v>
      </c>
    </row>
    <row r="51" spans="1:4" x14ac:dyDescent="0.3">
      <c r="A51">
        <v>84</v>
      </c>
      <c r="B51" t="s">
        <v>108</v>
      </c>
      <c r="C51">
        <v>2</v>
      </c>
      <c r="D51" s="1">
        <v>15137500</v>
      </c>
    </row>
    <row r="52" spans="1:4" x14ac:dyDescent="0.3">
      <c r="A52">
        <v>254</v>
      </c>
      <c r="B52" t="s">
        <v>306</v>
      </c>
      <c r="C52">
        <v>1</v>
      </c>
      <c r="D52" s="1">
        <v>3382000</v>
      </c>
    </row>
    <row r="53" spans="1:4" x14ac:dyDescent="0.3">
      <c r="A53">
        <v>466</v>
      </c>
      <c r="B53" t="s">
        <v>164</v>
      </c>
      <c r="C53">
        <v>3</v>
      </c>
      <c r="D53" s="1">
        <v>751772</v>
      </c>
    </row>
    <row r="54" spans="1:4" x14ac:dyDescent="0.3">
      <c r="A54">
        <v>491</v>
      </c>
      <c r="B54" t="s">
        <v>274</v>
      </c>
      <c r="C54">
        <v>2</v>
      </c>
      <c r="D54" s="1">
        <v>335105.5</v>
      </c>
    </row>
    <row r="55" spans="1:4" x14ac:dyDescent="0.3">
      <c r="A55">
        <v>519</v>
      </c>
      <c r="B55" t="s">
        <v>274</v>
      </c>
      <c r="C55">
        <v>1</v>
      </c>
      <c r="D55" s="1">
        <v>670211</v>
      </c>
    </row>
    <row r="56" spans="1:4" x14ac:dyDescent="0.3">
      <c r="A56">
        <v>266</v>
      </c>
      <c r="B56" t="s">
        <v>476</v>
      </c>
      <c r="C56">
        <v>2</v>
      </c>
      <c r="D56" s="1">
        <v>3000000</v>
      </c>
    </row>
    <row r="57" spans="1:4" x14ac:dyDescent="0.3">
      <c r="A57">
        <v>237</v>
      </c>
      <c r="B57" t="s">
        <v>450</v>
      </c>
      <c r="C57">
        <v>2</v>
      </c>
      <c r="D57" s="1">
        <v>4347484</v>
      </c>
    </row>
    <row r="58" spans="1:4" x14ac:dyDescent="0.3">
      <c r="A58">
        <v>154</v>
      </c>
      <c r="B58" t="s">
        <v>276</v>
      </c>
      <c r="C58">
        <v>2</v>
      </c>
      <c r="D58" s="1">
        <v>8531745.5</v>
      </c>
    </row>
    <row r="59" spans="1:4" x14ac:dyDescent="0.3">
      <c r="A59">
        <v>500</v>
      </c>
      <c r="B59" t="s">
        <v>625</v>
      </c>
      <c r="C59">
        <v>2</v>
      </c>
      <c r="D59" s="1">
        <v>333333</v>
      </c>
    </row>
    <row r="60" spans="1:4" x14ac:dyDescent="0.3">
      <c r="A60">
        <v>362</v>
      </c>
      <c r="B60" t="s">
        <v>451</v>
      </c>
      <c r="C60">
        <v>3</v>
      </c>
      <c r="D60" s="1">
        <v>1257720</v>
      </c>
    </row>
    <row r="61" spans="1:4" x14ac:dyDescent="0.3">
      <c r="A61">
        <v>260</v>
      </c>
      <c r="B61" t="s">
        <v>580</v>
      </c>
      <c r="C61">
        <v>1</v>
      </c>
      <c r="D61" s="1">
        <v>3263295</v>
      </c>
    </row>
    <row r="62" spans="1:4" x14ac:dyDescent="0.3">
      <c r="A62">
        <v>520</v>
      </c>
      <c r="B62" t="s">
        <v>580</v>
      </c>
      <c r="C62">
        <v>1</v>
      </c>
      <c r="D62" s="1">
        <v>177063</v>
      </c>
    </row>
    <row r="63" spans="1:4" x14ac:dyDescent="0.3">
      <c r="A63">
        <v>528</v>
      </c>
      <c r="B63" t="s">
        <v>316</v>
      </c>
      <c r="C63">
        <v>1</v>
      </c>
      <c r="D63" s="1">
        <v>203695</v>
      </c>
    </row>
    <row r="64" spans="1:4" x14ac:dyDescent="0.3">
      <c r="A64">
        <v>534</v>
      </c>
      <c r="B64" t="s">
        <v>316</v>
      </c>
      <c r="C64">
        <v>1</v>
      </c>
      <c r="D64" s="1">
        <v>203695</v>
      </c>
    </row>
    <row r="65" spans="1:4" x14ac:dyDescent="0.3">
      <c r="A65">
        <v>366</v>
      </c>
      <c r="B65" t="s">
        <v>62</v>
      </c>
      <c r="C65">
        <v>2</v>
      </c>
      <c r="D65" s="1">
        <v>2164259</v>
      </c>
    </row>
    <row r="66" spans="1:4" x14ac:dyDescent="0.3">
      <c r="A66">
        <v>485</v>
      </c>
      <c r="B66" t="s">
        <v>618</v>
      </c>
      <c r="C66">
        <v>1</v>
      </c>
      <c r="D66" s="1">
        <v>650000</v>
      </c>
    </row>
    <row r="67" spans="1:4" x14ac:dyDescent="0.3">
      <c r="A67">
        <v>20</v>
      </c>
      <c r="B67" t="s">
        <v>557</v>
      </c>
      <c r="C67">
        <v>1</v>
      </c>
      <c r="D67" s="1">
        <v>25534253</v>
      </c>
    </row>
    <row r="68" spans="1:4" x14ac:dyDescent="0.3">
      <c r="A68">
        <v>314</v>
      </c>
      <c r="B68" t="s">
        <v>557</v>
      </c>
      <c r="C68">
        <v>1</v>
      </c>
      <c r="D68" s="1">
        <v>2393887</v>
      </c>
    </row>
    <row r="69" spans="1:4" x14ac:dyDescent="0.3">
      <c r="A69">
        <v>489</v>
      </c>
      <c r="B69" t="s">
        <v>619</v>
      </c>
      <c r="C69">
        <v>1</v>
      </c>
      <c r="D69" s="1">
        <v>517219</v>
      </c>
    </row>
    <row r="70" spans="1:4" x14ac:dyDescent="0.3">
      <c r="A70">
        <v>279</v>
      </c>
      <c r="B70" t="s">
        <v>111</v>
      </c>
      <c r="C70">
        <v>2</v>
      </c>
      <c r="D70" s="1">
        <v>2841071.5</v>
      </c>
    </row>
    <row r="71" spans="1:4" x14ac:dyDescent="0.3">
      <c r="A71">
        <v>346</v>
      </c>
      <c r="B71" t="s">
        <v>92</v>
      </c>
      <c r="C71">
        <v>4</v>
      </c>
      <c r="D71" s="1">
        <v>1080960</v>
      </c>
    </row>
    <row r="72" spans="1:4" x14ac:dyDescent="0.3">
      <c r="A72">
        <v>32</v>
      </c>
      <c r="B72" t="s">
        <v>269</v>
      </c>
      <c r="C72">
        <v>2</v>
      </c>
      <c r="D72" s="1">
        <v>24604884.5</v>
      </c>
    </row>
    <row r="73" spans="1:4" x14ac:dyDescent="0.3">
      <c r="A73">
        <v>313</v>
      </c>
      <c r="B73" t="s">
        <v>103</v>
      </c>
      <c r="C73">
        <v>1</v>
      </c>
      <c r="D73" s="1">
        <v>2393887</v>
      </c>
    </row>
    <row r="74" spans="1:4" x14ac:dyDescent="0.3">
      <c r="A74">
        <v>545</v>
      </c>
      <c r="B74" t="s">
        <v>640</v>
      </c>
      <c r="C74">
        <v>1</v>
      </c>
      <c r="D74" s="1">
        <v>76236</v>
      </c>
    </row>
    <row r="75" spans="1:4" x14ac:dyDescent="0.3">
      <c r="A75">
        <v>461</v>
      </c>
      <c r="B75" t="s">
        <v>520</v>
      </c>
      <c r="C75">
        <v>1</v>
      </c>
      <c r="D75" s="1">
        <v>869094</v>
      </c>
    </row>
    <row r="76" spans="1:4" x14ac:dyDescent="0.3">
      <c r="A76">
        <v>398</v>
      </c>
      <c r="B76" t="s">
        <v>345</v>
      </c>
      <c r="C76">
        <v>1</v>
      </c>
      <c r="D76" s="1">
        <v>1544951</v>
      </c>
    </row>
    <row r="77" spans="1:4" x14ac:dyDescent="0.3">
      <c r="A77">
        <v>469</v>
      </c>
      <c r="B77" t="s">
        <v>468</v>
      </c>
      <c r="C77">
        <v>1</v>
      </c>
      <c r="D77" s="1">
        <v>838464</v>
      </c>
    </row>
    <row r="78" spans="1:4" x14ac:dyDescent="0.3">
      <c r="A78">
        <v>404</v>
      </c>
      <c r="B78" t="s">
        <v>601</v>
      </c>
      <c r="C78">
        <v>1</v>
      </c>
      <c r="D78" s="1">
        <v>1544951</v>
      </c>
    </row>
    <row r="79" spans="1:4" x14ac:dyDescent="0.3">
      <c r="A79">
        <v>16</v>
      </c>
      <c r="B79" t="s">
        <v>554</v>
      </c>
      <c r="C79">
        <v>1</v>
      </c>
      <c r="D79" s="1">
        <v>26837720</v>
      </c>
    </row>
    <row r="80" spans="1:4" x14ac:dyDescent="0.3">
      <c r="A80">
        <v>493</v>
      </c>
      <c r="B80" t="s">
        <v>502</v>
      </c>
      <c r="C80">
        <v>2</v>
      </c>
      <c r="D80" s="1">
        <v>228709</v>
      </c>
    </row>
    <row r="81" spans="1:4" x14ac:dyDescent="0.3">
      <c r="A81">
        <v>539</v>
      </c>
      <c r="B81" t="s">
        <v>197</v>
      </c>
      <c r="C81">
        <v>1</v>
      </c>
      <c r="D81" s="1">
        <v>137376</v>
      </c>
    </row>
    <row r="82" spans="1:4" x14ac:dyDescent="0.3">
      <c r="A82">
        <v>552</v>
      </c>
      <c r="B82" t="s">
        <v>197</v>
      </c>
      <c r="C82">
        <v>1</v>
      </c>
      <c r="D82" s="1">
        <v>137376</v>
      </c>
    </row>
    <row r="83" spans="1:4" x14ac:dyDescent="0.3">
      <c r="A83">
        <v>2</v>
      </c>
      <c r="B83" t="s">
        <v>196</v>
      </c>
      <c r="C83">
        <v>4</v>
      </c>
      <c r="D83" s="1">
        <v>39932648</v>
      </c>
    </row>
    <row r="84" spans="1:4" x14ac:dyDescent="0.3">
      <c r="A84">
        <v>410</v>
      </c>
      <c r="B84" t="s">
        <v>344</v>
      </c>
      <c r="C84">
        <v>2</v>
      </c>
      <c r="D84" s="1">
        <v>756300.5</v>
      </c>
    </row>
    <row r="85" spans="1:4" x14ac:dyDescent="0.3">
      <c r="A85">
        <v>19</v>
      </c>
      <c r="B85" t="s">
        <v>556</v>
      </c>
      <c r="C85">
        <v>3</v>
      </c>
      <c r="D85" s="1">
        <v>27556959</v>
      </c>
    </row>
    <row r="86" spans="1:4" x14ac:dyDescent="0.3">
      <c r="A86">
        <v>75</v>
      </c>
      <c r="B86" t="s">
        <v>204</v>
      </c>
      <c r="C86">
        <v>5</v>
      </c>
      <c r="D86" s="1">
        <v>17476012.199999999</v>
      </c>
    </row>
    <row r="87" spans="1:4" x14ac:dyDescent="0.3">
      <c r="A87">
        <v>553</v>
      </c>
      <c r="B87" t="s">
        <v>447</v>
      </c>
      <c r="C87">
        <v>1</v>
      </c>
      <c r="D87" s="1">
        <v>47371</v>
      </c>
    </row>
    <row r="88" spans="1:4" x14ac:dyDescent="0.3">
      <c r="A88">
        <v>94</v>
      </c>
      <c r="B88" t="s">
        <v>73</v>
      </c>
      <c r="C88">
        <v>3</v>
      </c>
      <c r="D88" s="1">
        <v>14471910</v>
      </c>
    </row>
    <row r="89" spans="1:4" x14ac:dyDescent="0.3">
      <c r="A89">
        <v>482</v>
      </c>
      <c r="B89" t="s">
        <v>616</v>
      </c>
      <c r="C89">
        <v>3</v>
      </c>
      <c r="D89" s="1">
        <v>685340.33333333337</v>
      </c>
    </row>
    <row r="90" spans="1:4" x14ac:dyDescent="0.3">
      <c r="A90">
        <v>234</v>
      </c>
      <c r="B90" t="s">
        <v>114</v>
      </c>
      <c r="C90">
        <v>4</v>
      </c>
      <c r="D90" s="1">
        <v>2208390</v>
      </c>
    </row>
    <row r="91" spans="1:4" x14ac:dyDescent="0.3">
      <c r="A91">
        <v>345</v>
      </c>
      <c r="B91" t="s">
        <v>457</v>
      </c>
      <c r="C91">
        <v>1</v>
      </c>
      <c r="D91" s="1">
        <v>2270496</v>
      </c>
    </row>
    <row r="92" spans="1:4" x14ac:dyDescent="0.3">
      <c r="A92">
        <v>503</v>
      </c>
      <c r="B92" t="s">
        <v>457</v>
      </c>
      <c r="C92">
        <v>1</v>
      </c>
      <c r="D92" s="1">
        <v>2270496</v>
      </c>
    </row>
    <row r="93" spans="1:4" x14ac:dyDescent="0.3">
      <c r="A93">
        <v>504</v>
      </c>
      <c r="B93" t="s">
        <v>457</v>
      </c>
      <c r="C93">
        <v>1</v>
      </c>
      <c r="D93" s="1">
        <v>270496</v>
      </c>
    </row>
    <row r="94" spans="1:4" x14ac:dyDescent="0.3">
      <c r="A94">
        <v>161</v>
      </c>
      <c r="B94" t="s">
        <v>223</v>
      </c>
      <c r="C94">
        <v>1</v>
      </c>
      <c r="D94" s="1">
        <v>7945000</v>
      </c>
    </row>
    <row r="95" spans="1:4" x14ac:dyDescent="0.3">
      <c r="A95">
        <v>106</v>
      </c>
      <c r="B95" t="s">
        <v>126</v>
      </c>
      <c r="C95">
        <v>2</v>
      </c>
      <c r="D95" s="1">
        <v>12506725</v>
      </c>
    </row>
    <row r="96" spans="1:4" x14ac:dyDescent="0.3">
      <c r="A96">
        <v>152</v>
      </c>
      <c r="B96" t="s">
        <v>96</v>
      </c>
      <c r="C96">
        <v>3</v>
      </c>
      <c r="D96" s="1">
        <v>8052166.666666667</v>
      </c>
    </row>
    <row r="97" spans="1:4" x14ac:dyDescent="0.3">
      <c r="A97">
        <v>171</v>
      </c>
      <c r="B97" t="s">
        <v>382</v>
      </c>
      <c r="C97">
        <v>2</v>
      </c>
      <c r="D97" s="1">
        <v>7250000</v>
      </c>
    </row>
    <row r="98" spans="1:4" x14ac:dyDescent="0.3">
      <c r="A98">
        <v>288</v>
      </c>
      <c r="B98" t="s">
        <v>301</v>
      </c>
      <c r="C98">
        <v>3</v>
      </c>
      <c r="D98" s="1">
        <v>1831800</v>
      </c>
    </row>
    <row r="99" spans="1:4" x14ac:dyDescent="0.3">
      <c r="A99">
        <v>517</v>
      </c>
      <c r="B99" t="s">
        <v>336</v>
      </c>
      <c r="C99">
        <v>2</v>
      </c>
      <c r="D99" s="1">
        <v>97110</v>
      </c>
    </row>
    <row r="100" spans="1:4" x14ac:dyDescent="0.3">
      <c r="A100">
        <v>492</v>
      </c>
      <c r="B100" t="s">
        <v>621</v>
      </c>
      <c r="C100">
        <v>3</v>
      </c>
      <c r="D100" s="1">
        <v>459414</v>
      </c>
    </row>
    <row r="101" spans="1:4" x14ac:dyDescent="0.3">
      <c r="A101">
        <v>395</v>
      </c>
      <c r="B101" t="s">
        <v>187</v>
      </c>
      <c r="C101">
        <v>2</v>
      </c>
      <c r="D101" s="1">
        <v>1925004</v>
      </c>
    </row>
    <row r="102" spans="1:4" x14ac:dyDescent="0.3">
      <c r="A102">
        <v>14</v>
      </c>
      <c r="B102" t="s">
        <v>433</v>
      </c>
      <c r="C102">
        <v>3</v>
      </c>
      <c r="D102" s="1">
        <v>29802321</v>
      </c>
    </row>
    <row r="103" spans="1:4" x14ac:dyDescent="0.3">
      <c r="A103">
        <v>425</v>
      </c>
      <c r="B103" t="s">
        <v>351</v>
      </c>
      <c r="C103">
        <v>2</v>
      </c>
      <c r="D103" s="1">
        <v>689121</v>
      </c>
    </row>
    <row r="104" spans="1:4" x14ac:dyDescent="0.3">
      <c r="A104">
        <v>174</v>
      </c>
      <c r="B104" t="s">
        <v>48</v>
      </c>
      <c r="C104">
        <v>1</v>
      </c>
      <c r="D104" s="1">
        <v>7019698</v>
      </c>
    </row>
    <row r="105" spans="1:4" x14ac:dyDescent="0.3">
      <c r="A105">
        <v>445</v>
      </c>
      <c r="B105" t="s">
        <v>608</v>
      </c>
      <c r="C105">
        <v>1</v>
      </c>
      <c r="D105" s="1">
        <v>1349383</v>
      </c>
    </row>
    <row r="106" spans="1:4" x14ac:dyDescent="0.3">
      <c r="A106">
        <v>437</v>
      </c>
      <c r="B106" t="s">
        <v>36</v>
      </c>
      <c r="C106">
        <v>1</v>
      </c>
      <c r="D106" s="1">
        <v>1378242</v>
      </c>
    </row>
    <row r="107" spans="1:4" x14ac:dyDescent="0.3">
      <c r="A107">
        <v>41</v>
      </c>
      <c r="B107" t="s">
        <v>233</v>
      </c>
      <c r="C107">
        <v>2</v>
      </c>
      <c r="D107" s="1">
        <v>22101569</v>
      </c>
    </row>
    <row r="108" spans="1:4" x14ac:dyDescent="0.3">
      <c r="A108">
        <v>134</v>
      </c>
      <c r="B108" t="s">
        <v>501</v>
      </c>
      <c r="C108">
        <v>1</v>
      </c>
      <c r="D108" s="1">
        <v>10000000</v>
      </c>
    </row>
    <row r="109" spans="1:4" x14ac:dyDescent="0.3">
      <c r="A109">
        <v>293</v>
      </c>
      <c r="B109" t="s">
        <v>474</v>
      </c>
      <c r="C109">
        <v>1</v>
      </c>
      <c r="D109" s="1">
        <v>2500000</v>
      </c>
    </row>
    <row r="110" spans="1:4" x14ac:dyDescent="0.3">
      <c r="A110">
        <v>138</v>
      </c>
      <c r="B110" t="s">
        <v>493</v>
      </c>
      <c r="C110">
        <v>3</v>
      </c>
      <c r="D110" s="1">
        <v>9100000</v>
      </c>
    </row>
    <row r="111" spans="1:4" x14ac:dyDescent="0.3">
      <c r="A111">
        <v>289</v>
      </c>
      <c r="B111" t="s">
        <v>329</v>
      </c>
      <c r="C111">
        <v>2</v>
      </c>
      <c r="D111" s="1">
        <v>3004413</v>
      </c>
    </row>
    <row r="112" spans="1:4" x14ac:dyDescent="0.3">
      <c r="A112">
        <v>327</v>
      </c>
      <c r="B112" t="s">
        <v>343</v>
      </c>
      <c r="C112">
        <v>1</v>
      </c>
      <c r="D112" s="1">
        <v>2205000</v>
      </c>
    </row>
    <row r="113" spans="1:4" x14ac:dyDescent="0.3">
      <c r="A113">
        <v>166</v>
      </c>
      <c r="B113" t="s">
        <v>562</v>
      </c>
      <c r="C113">
        <v>1</v>
      </c>
      <c r="D113" s="1">
        <v>7464912</v>
      </c>
    </row>
    <row r="114" spans="1:4" x14ac:dyDescent="0.3">
      <c r="A114">
        <v>135</v>
      </c>
      <c r="B114" t="s">
        <v>213</v>
      </c>
      <c r="C114">
        <v>1</v>
      </c>
      <c r="D114" s="1">
        <v>10000000</v>
      </c>
    </row>
    <row r="115" spans="1:4" x14ac:dyDescent="0.3">
      <c r="A115">
        <v>412</v>
      </c>
      <c r="B115" t="s">
        <v>110</v>
      </c>
      <c r="C115">
        <v>1</v>
      </c>
      <c r="D115" s="1">
        <v>1512601</v>
      </c>
    </row>
    <row r="116" spans="1:4" x14ac:dyDescent="0.3">
      <c r="A116">
        <v>176</v>
      </c>
      <c r="B116" t="s">
        <v>479</v>
      </c>
      <c r="C116">
        <v>2</v>
      </c>
      <c r="D116" s="1">
        <v>7000000</v>
      </c>
    </row>
    <row r="117" spans="1:4" x14ac:dyDescent="0.3">
      <c r="A117">
        <v>421</v>
      </c>
      <c r="B117" t="s">
        <v>212</v>
      </c>
      <c r="C117">
        <v>1</v>
      </c>
      <c r="D117" s="1">
        <v>1378242</v>
      </c>
    </row>
    <row r="118" spans="1:4" x14ac:dyDescent="0.3">
      <c r="A118">
        <v>198</v>
      </c>
      <c r="B118" t="s">
        <v>448</v>
      </c>
      <c r="C118">
        <v>3</v>
      </c>
      <c r="D118" s="1">
        <v>3954560</v>
      </c>
    </row>
    <row r="119" spans="1:4" x14ac:dyDescent="0.3">
      <c r="A119">
        <v>157</v>
      </c>
      <c r="B119" t="s">
        <v>424</v>
      </c>
      <c r="C119">
        <v>4</v>
      </c>
      <c r="D119" s="1">
        <v>4432020</v>
      </c>
    </row>
    <row r="120" spans="1:4" x14ac:dyDescent="0.3">
      <c r="A120">
        <v>377</v>
      </c>
      <c r="B120" t="s">
        <v>21</v>
      </c>
      <c r="C120">
        <v>2</v>
      </c>
      <c r="D120" s="1">
        <v>2119311</v>
      </c>
    </row>
    <row r="121" spans="1:4" x14ac:dyDescent="0.3">
      <c r="A121">
        <v>37</v>
      </c>
      <c r="B121" t="s">
        <v>357</v>
      </c>
      <c r="C121">
        <v>1</v>
      </c>
      <c r="D121" s="1">
        <v>22900000</v>
      </c>
    </row>
    <row r="122" spans="1:4" x14ac:dyDescent="0.3">
      <c r="A122">
        <v>458</v>
      </c>
      <c r="B122" t="s">
        <v>417</v>
      </c>
      <c r="C122">
        <v>2</v>
      </c>
      <c r="D122" s="1">
        <v>1182926</v>
      </c>
    </row>
    <row r="123" spans="1:4" x14ac:dyDescent="0.3">
      <c r="A123">
        <v>394</v>
      </c>
      <c r="B123" t="s">
        <v>480</v>
      </c>
      <c r="C123">
        <v>2</v>
      </c>
      <c r="D123" s="1">
        <v>1933343</v>
      </c>
    </row>
    <row r="124" spans="1:4" x14ac:dyDescent="0.3">
      <c r="A124">
        <v>287</v>
      </c>
      <c r="B124" t="s">
        <v>281</v>
      </c>
      <c r="C124">
        <v>1</v>
      </c>
      <c r="D124" s="1">
        <v>2536898</v>
      </c>
    </row>
    <row r="125" spans="1:4" x14ac:dyDescent="0.3">
      <c r="A125">
        <v>15</v>
      </c>
      <c r="B125" t="s">
        <v>467</v>
      </c>
      <c r="C125">
        <v>3</v>
      </c>
      <c r="D125" s="1">
        <v>18493316.666666668</v>
      </c>
    </row>
    <row r="126" spans="1:4" x14ac:dyDescent="0.3">
      <c r="A126">
        <v>206</v>
      </c>
      <c r="B126" t="s">
        <v>185</v>
      </c>
      <c r="C126">
        <v>1</v>
      </c>
      <c r="D126" s="1">
        <v>5337000</v>
      </c>
    </row>
    <row r="127" spans="1:4" x14ac:dyDescent="0.3">
      <c r="A127">
        <v>74</v>
      </c>
      <c r="B127" t="s">
        <v>52</v>
      </c>
      <c r="C127">
        <v>1</v>
      </c>
      <c r="D127" s="1">
        <v>15400000</v>
      </c>
    </row>
    <row r="128" spans="1:4" x14ac:dyDescent="0.3">
      <c r="A128">
        <v>538</v>
      </c>
      <c r="B128" t="s">
        <v>637</v>
      </c>
      <c r="C128">
        <v>5</v>
      </c>
      <c r="D128" s="1">
        <v>111428.4</v>
      </c>
    </row>
    <row r="129" spans="1:4" x14ac:dyDescent="0.3">
      <c r="A129">
        <v>73</v>
      </c>
      <c r="B129" t="s">
        <v>378</v>
      </c>
      <c r="C129">
        <v>3</v>
      </c>
      <c r="D129" s="1">
        <v>15500000</v>
      </c>
    </row>
    <row r="130" spans="1:4" x14ac:dyDescent="0.3">
      <c r="A130">
        <v>238</v>
      </c>
      <c r="B130" t="s">
        <v>363</v>
      </c>
      <c r="C130">
        <v>3</v>
      </c>
      <c r="D130" s="1">
        <v>2761200</v>
      </c>
    </row>
    <row r="131" spans="1:4" x14ac:dyDescent="0.3">
      <c r="A131">
        <v>322</v>
      </c>
      <c r="B131" t="s">
        <v>97</v>
      </c>
      <c r="C131">
        <v>2</v>
      </c>
      <c r="D131" s="1">
        <v>2829084.5</v>
      </c>
    </row>
    <row r="132" spans="1:4" x14ac:dyDescent="0.3">
      <c r="A132">
        <v>197</v>
      </c>
      <c r="B132" t="s">
        <v>566</v>
      </c>
      <c r="C132">
        <v>2</v>
      </c>
      <c r="D132" s="1">
        <v>5474787</v>
      </c>
    </row>
    <row r="133" spans="1:4" x14ac:dyDescent="0.3">
      <c r="A133">
        <v>67</v>
      </c>
      <c r="B133" t="s">
        <v>488</v>
      </c>
      <c r="C133">
        <v>2</v>
      </c>
      <c r="D133" s="1">
        <v>8000000</v>
      </c>
    </row>
    <row r="134" spans="1:4" x14ac:dyDescent="0.3">
      <c r="A134">
        <v>411</v>
      </c>
      <c r="B134" t="s">
        <v>603</v>
      </c>
      <c r="C134">
        <v>2</v>
      </c>
      <c r="D134" s="1">
        <v>756300.5</v>
      </c>
    </row>
    <row r="135" spans="1:4" x14ac:dyDescent="0.3">
      <c r="A135">
        <v>328</v>
      </c>
      <c r="B135" t="s">
        <v>315</v>
      </c>
      <c r="C135">
        <v>1</v>
      </c>
      <c r="D135" s="1">
        <v>2176260</v>
      </c>
    </row>
    <row r="136" spans="1:4" x14ac:dyDescent="0.3">
      <c r="A136">
        <v>370</v>
      </c>
      <c r="B136" t="s">
        <v>465</v>
      </c>
      <c r="C136">
        <v>3</v>
      </c>
      <c r="D136" s="1">
        <v>1205080</v>
      </c>
    </row>
    <row r="137" spans="1:4" x14ac:dyDescent="0.3">
      <c r="A137">
        <v>258</v>
      </c>
      <c r="B137" t="s">
        <v>419</v>
      </c>
      <c r="C137">
        <v>5</v>
      </c>
      <c r="D137" s="1">
        <v>32272873</v>
      </c>
    </row>
    <row r="138" spans="1:4" x14ac:dyDescent="0.3">
      <c r="A138">
        <v>312</v>
      </c>
      <c r="B138" t="s">
        <v>129</v>
      </c>
      <c r="C138">
        <v>1</v>
      </c>
      <c r="D138" s="1">
        <v>2393887</v>
      </c>
    </row>
    <row r="139" spans="1:4" x14ac:dyDescent="0.3">
      <c r="A139">
        <v>456</v>
      </c>
      <c r="B139" t="s">
        <v>68</v>
      </c>
      <c r="C139">
        <v>3</v>
      </c>
      <c r="D139" s="1">
        <v>801772</v>
      </c>
    </row>
    <row r="140" spans="1:4" x14ac:dyDescent="0.3">
      <c r="A140">
        <v>172</v>
      </c>
      <c r="B140" t="s">
        <v>19</v>
      </c>
      <c r="C140">
        <v>1</v>
      </c>
      <c r="D140" s="1">
        <v>7200000</v>
      </c>
    </row>
    <row r="141" spans="1:4" x14ac:dyDescent="0.3">
      <c r="A141">
        <v>396</v>
      </c>
      <c r="B141" t="s">
        <v>10</v>
      </c>
      <c r="C141">
        <v>1</v>
      </c>
      <c r="D141" s="1">
        <v>1544951</v>
      </c>
    </row>
    <row r="142" spans="1:4" x14ac:dyDescent="0.3">
      <c r="A142">
        <v>521</v>
      </c>
      <c r="B142" t="s">
        <v>10</v>
      </c>
      <c r="C142">
        <v>1</v>
      </c>
      <c r="D142" s="1">
        <v>170916</v>
      </c>
    </row>
    <row r="143" spans="1:4" x14ac:dyDescent="0.3">
      <c r="A143">
        <v>428</v>
      </c>
      <c r="B143" t="s">
        <v>277</v>
      </c>
      <c r="C143">
        <v>2</v>
      </c>
      <c r="D143" s="1">
        <v>689121</v>
      </c>
    </row>
    <row r="144" spans="1:4" x14ac:dyDescent="0.3">
      <c r="A144">
        <v>568</v>
      </c>
      <c r="B144" t="s">
        <v>651</v>
      </c>
      <c r="C144">
        <v>1</v>
      </c>
      <c r="D144" s="1">
        <v>4737</v>
      </c>
    </row>
    <row r="145" spans="1:4" x14ac:dyDescent="0.3">
      <c r="A145">
        <v>119</v>
      </c>
      <c r="B145" t="s">
        <v>293</v>
      </c>
      <c r="C145">
        <v>3</v>
      </c>
      <c r="D145" s="1">
        <v>12100000</v>
      </c>
    </row>
    <row r="146" spans="1:4" x14ac:dyDescent="0.3">
      <c r="A146">
        <v>215</v>
      </c>
      <c r="B146" t="s">
        <v>132</v>
      </c>
      <c r="C146">
        <v>1</v>
      </c>
      <c r="D146" s="1">
        <v>5000000</v>
      </c>
    </row>
    <row r="147" spans="1:4" x14ac:dyDescent="0.3">
      <c r="A147">
        <v>284</v>
      </c>
      <c r="B147" t="s">
        <v>219</v>
      </c>
      <c r="C147">
        <v>2</v>
      </c>
      <c r="D147" s="1">
        <v>3094677.5</v>
      </c>
    </row>
    <row r="148" spans="1:4" x14ac:dyDescent="0.3">
      <c r="A148">
        <v>548</v>
      </c>
      <c r="B148" t="s">
        <v>470</v>
      </c>
      <c r="C148">
        <v>1</v>
      </c>
      <c r="D148" s="1">
        <v>59820</v>
      </c>
    </row>
    <row r="149" spans="1:4" x14ac:dyDescent="0.3">
      <c r="A149">
        <v>267</v>
      </c>
      <c r="B149" t="s">
        <v>484</v>
      </c>
      <c r="C149">
        <v>3</v>
      </c>
      <c r="D149" s="1">
        <v>2249080</v>
      </c>
    </row>
    <row r="150" spans="1:4" x14ac:dyDescent="0.3">
      <c r="A150">
        <v>296</v>
      </c>
      <c r="B150" t="s">
        <v>299</v>
      </c>
      <c r="C150">
        <v>4</v>
      </c>
      <c r="D150" s="1">
        <v>1346700</v>
      </c>
    </row>
    <row r="151" spans="1:4" x14ac:dyDescent="0.3">
      <c r="A151">
        <v>405</v>
      </c>
      <c r="B151" t="s">
        <v>122</v>
      </c>
      <c r="C151">
        <v>1</v>
      </c>
      <c r="D151" s="1">
        <v>1544951</v>
      </c>
    </row>
    <row r="152" spans="1:4" x14ac:dyDescent="0.3">
      <c r="A152">
        <v>168</v>
      </c>
      <c r="B152" t="s">
        <v>224</v>
      </c>
      <c r="C152">
        <v>3</v>
      </c>
      <c r="D152" s="1">
        <v>7333333.666666667</v>
      </c>
    </row>
    <row r="153" spans="1:4" x14ac:dyDescent="0.3">
      <c r="A153">
        <v>219</v>
      </c>
      <c r="B153" t="s">
        <v>423</v>
      </c>
      <c r="C153">
        <v>1</v>
      </c>
      <c r="D153" s="1">
        <v>4661280</v>
      </c>
    </row>
    <row r="154" spans="1:4" x14ac:dyDescent="0.3">
      <c r="A154">
        <v>61</v>
      </c>
      <c r="B154" t="s">
        <v>183</v>
      </c>
      <c r="C154">
        <v>2</v>
      </c>
      <c r="D154" s="1">
        <v>18004347.5</v>
      </c>
    </row>
    <row r="155" spans="1:4" x14ac:dyDescent="0.3">
      <c r="A155">
        <v>559</v>
      </c>
      <c r="B155" t="s">
        <v>266</v>
      </c>
      <c r="C155">
        <v>1</v>
      </c>
      <c r="D155" s="1">
        <v>47371</v>
      </c>
    </row>
    <row r="156" spans="1:4" x14ac:dyDescent="0.3">
      <c r="A156">
        <v>435</v>
      </c>
      <c r="B156" t="s">
        <v>72</v>
      </c>
      <c r="C156">
        <v>2</v>
      </c>
      <c r="D156" s="1">
        <v>689121</v>
      </c>
    </row>
    <row r="157" spans="1:4" x14ac:dyDescent="0.3">
      <c r="A157">
        <v>53</v>
      </c>
      <c r="B157" t="s">
        <v>523</v>
      </c>
      <c r="C157">
        <v>1</v>
      </c>
      <c r="D157" s="1">
        <v>18919725</v>
      </c>
    </row>
    <row r="158" spans="1:4" x14ac:dyDescent="0.3">
      <c r="A158">
        <v>205</v>
      </c>
      <c r="B158" t="s">
        <v>523</v>
      </c>
      <c r="C158">
        <v>2</v>
      </c>
      <c r="D158" s="1">
        <v>5470425</v>
      </c>
    </row>
    <row r="159" spans="1:4" x14ac:dyDescent="0.3">
      <c r="A159">
        <v>136</v>
      </c>
      <c r="B159" t="s">
        <v>135</v>
      </c>
      <c r="C159">
        <v>2</v>
      </c>
      <c r="D159" s="1">
        <v>4815625</v>
      </c>
    </row>
    <row r="160" spans="1:4" x14ac:dyDescent="0.3">
      <c r="A160">
        <v>306</v>
      </c>
      <c r="B160" t="s">
        <v>285</v>
      </c>
      <c r="C160">
        <v>1</v>
      </c>
      <c r="D160" s="1">
        <v>2393887</v>
      </c>
    </row>
    <row r="161" spans="1:4" x14ac:dyDescent="0.3">
      <c r="A161">
        <v>378</v>
      </c>
      <c r="B161" t="s">
        <v>53</v>
      </c>
      <c r="C161">
        <v>4</v>
      </c>
      <c r="D161" s="1">
        <v>885960</v>
      </c>
    </row>
    <row r="162" spans="1:4" x14ac:dyDescent="0.3">
      <c r="A162">
        <v>224</v>
      </c>
      <c r="B162" t="s">
        <v>61</v>
      </c>
      <c r="C162">
        <v>1</v>
      </c>
      <c r="D162" s="1">
        <v>4449000</v>
      </c>
    </row>
    <row r="163" spans="1:4" x14ac:dyDescent="0.3">
      <c r="A163">
        <v>496</v>
      </c>
      <c r="B163" t="s">
        <v>216</v>
      </c>
      <c r="C163">
        <v>2</v>
      </c>
      <c r="D163" s="1">
        <v>224897</v>
      </c>
    </row>
    <row r="164" spans="1:4" x14ac:dyDescent="0.3">
      <c r="A164">
        <v>257</v>
      </c>
      <c r="B164" t="s">
        <v>495</v>
      </c>
      <c r="C164">
        <v>1</v>
      </c>
      <c r="D164" s="1">
        <v>3360000</v>
      </c>
    </row>
    <row r="165" spans="1:4" x14ac:dyDescent="0.3">
      <c r="A165">
        <v>271</v>
      </c>
      <c r="B165" t="s">
        <v>346</v>
      </c>
      <c r="C165">
        <v>1</v>
      </c>
      <c r="D165" s="1">
        <v>3000000</v>
      </c>
    </row>
    <row r="166" spans="1:4" x14ac:dyDescent="0.3">
      <c r="A166">
        <v>447</v>
      </c>
      <c r="B166" t="s">
        <v>420</v>
      </c>
      <c r="C166">
        <v>4</v>
      </c>
      <c r="D166" s="1">
        <v>663829</v>
      </c>
    </row>
    <row r="167" spans="1:4" x14ac:dyDescent="0.3">
      <c r="A167">
        <v>555</v>
      </c>
      <c r="B167" t="s">
        <v>643</v>
      </c>
      <c r="C167">
        <v>1</v>
      </c>
      <c r="D167" s="1">
        <v>47371</v>
      </c>
    </row>
    <row r="168" spans="1:4" x14ac:dyDescent="0.3">
      <c r="A168">
        <v>558</v>
      </c>
      <c r="B168" t="s">
        <v>643</v>
      </c>
      <c r="C168">
        <v>1</v>
      </c>
      <c r="D168" s="1">
        <v>47371</v>
      </c>
    </row>
    <row r="169" spans="1:4" x14ac:dyDescent="0.3">
      <c r="A169">
        <v>565</v>
      </c>
      <c r="B169" t="s">
        <v>643</v>
      </c>
      <c r="C169">
        <v>1</v>
      </c>
      <c r="D169" s="1">
        <v>35000</v>
      </c>
    </row>
    <row r="170" spans="1:4" x14ac:dyDescent="0.3">
      <c r="A170">
        <v>230</v>
      </c>
      <c r="B170" t="s">
        <v>349</v>
      </c>
      <c r="C170">
        <v>1</v>
      </c>
      <c r="D170" s="1">
        <v>4294480</v>
      </c>
    </row>
    <row r="171" spans="1:4" x14ac:dyDescent="0.3">
      <c r="A171">
        <v>55</v>
      </c>
      <c r="B171" t="s">
        <v>446</v>
      </c>
      <c r="C171">
        <v>1</v>
      </c>
      <c r="D171" s="1">
        <v>18622514</v>
      </c>
    </row>
    <row r="172" spans="1:4" x14ac:dyDescent="0.3">
      <c r="A172">
        <v>484</v>
      </c>
      <c r="B172" t="s">
        <v>446</v>
      </c>
      <c r="C172">
        <v>1</v>
      </c>
      <c r="D172" s="1">
        <v>653556</v>
      </c>
    </row>
    <row r="173" spans="1:4" x14ac:dyDescent="0.3">
      <c r="A173">
        <v>78</v>
      </c>
      <c r="B173" t="s">
        <v>298</v>
      </c>
      <c r="C173">
        <v>5</v>
      </c>
      <c r="D173" s="1">
        <v>17000000</v>
      </c>
    </row>
    <row r="174" spans="1:4" x14ac:dyDescent="0.3">
      <c r="A174">
        <v>95</v>
      </c>
      <c r="B174" t="s">
        <v>210</v>
      </c>
      <c r="C174">
        <v>2</v>
      </c>
      <c r="D174" s="1">
        <v>13779052.5</v>
      </c>
    </row>
    <row r="175" spans="1:4" x14ac:dyDescent="0.3">
      <c r="A175">
        <v>507</v>
      </c>
      <c r="B175" t="s">
        <v>629</v>
      </c>
      <c r="C175">
        <v>1</v>
      </c>
      <c r="D175" s="1">
        <v>239035</v>
      </c>
    </row>
    <row r="176" spans="1:4" x14ac:dyDescent="0.3">
      <c r="A176">
        <v>540</v>
      </c>
      <c r="B176" t="s">
        <v>629</v>
      </c>
      <c r="C176">
        <v>1</v>
      </c>
      <c r="D176" s="1">
        <v>88531</v>
      </c>
    </row>
    <row r="177" spans="1:4" x14ac:dyDescent="0.3">
      <c r="A177">
        <v>177</v>
      </c>
      <c r="B177" t="s">
        <v>310</v>
      </c>
      <c r="C177">
        <v>3</v>
      </c>
      <c r="D177" s="1">
        <v>4666666.666666667</v>
      </c>
    </row>
    <row r="178" spans="1:4" x14ac:dyDescent="0.3">
      <c r="A178">
        <v>144</v>
      </c>
      <c r="B178" t="s">
        <v>335</v>
      </c>
      <c r="C178">
        <v>2</v>
      </c>
      <c r="D178" s="1">
        <v>8736806.5</v>
      </c>
    </row>
    <row r="179" spans="1:4" x14ac:dyDescent="0.3">
      <c r="A179">
        <v>65</v>
      </c>
      <c r="B179" t="s">
        <v>384</v>
      </c>
      <c r="C179">
        <v>3</v>
      </c>
      <c r="D179" s="1">
        <v>11333333.333333334</v>
      </c>
    </row>
    <row r="180" spans="1:4" x14ac:dyDescent="0.3">
      <c r="A180">
        <v>60</v>
      </c>
      <c r="B180" t="s">
        <v>438</v>
      </c>
      <c r="C180">
        <v>2</v>
      </c>
      <c r="D180" s="1">
        <v>18237704.5</v>
      </c>
    </row>
    <row r="181" spans="1:4" x14ac:dyDescent="0.3">
      <c r="A181">
        <v>499</v>
      </c>
      <c r="B181" t="s">
        <v>624</v>
      </c>
      <c r="C181">
        <v>2</v>
      </c>
      <c r="D181" s="1">
        <v>333333</v>
      </c>
    </row>
    <row r="182" spans="1:4" x14ac:dyDescent="0.3">
      <c r="A182">
        <v>417</v>
      </c>
      <c r="B182" t="s">
        <v>338</v>
      </c>
      <c r="C182">
        <v>2</v>
      </c>
      <c r="D182" s="1">
        <v>942121</v>
      </c>
    </row>
    <row r="183" spans="1:4" x14ac:dyDescent="0.3">
      <c r="A183">
        <v>243</v>
      </c>
      <c r="B183" t="s">
        <v>76</v>
      </c>
      <c r="C183">
        <v>1</v>
      </c>
      <c r="D183" s="1">
        <v>3627842</v>
      </c>
    </row>
    <row r="184" spans="1:4" x14ac:dyDescent="0.3">
      <c r="A184">
        <v>420</v>
      </c>
      <c r="B184" t="s">
        <v>455</v>
      </c>
      <c r="C184">
        <v>2</v>
      </c>
      <c r="D184" s="1">
        <v>689121</v>
      </c>
    </row>
    <row r="185" spans="1:4" x14ac:dyDescent="0.3">
      <c r="A185">
        <v>232</v>
      </c>
      <c r="B185" t="s">
        <v>358</v>
      </c>
      <c r="C185">
        <v>3</v>
      </c>
      <c r="D185" s="1">
        <v>3003840</v>
      </c>
    </row>
    <row r="186" spans="1:4" x14ac:dyDescent="0.3">
      <c r="A186">
        <v>147</v>
      </c>
      <c r="B186" t="s">
        <v>511</v>
      </c>
      <c r="C186">
        <v>2</v>
      </c>
      <c r="D186" s="1">
        <v>8826923.5</v>
      </c>
    </row>
    <row r="187" spans="1:4" x14ac:dyDescent="0.3">
      <c r="A187">
        <v>363</v>
      </c>
      <c r="B187" t="s">
        <v>412</v>
      </c>
      <c r="C187">
        <v>1</v>
      </c>
      <c r="D187" s="1">
        <v>1740000</v>
      </c>
    </row>
    <row r="188" spans="1:4" x14ac:dyDescent="0.3">
      <c r="A188">
        <v>550</v>
      </c>
      <c r="B188" t="s">
        <v>642</v>
      </c>
      <c r="C188">
        <v>1</v>
      </c>
      <c r="D188" s="1">
        <v>50000</v>
      </c>
    </row>
    <row r="189" spans="1:4" x14ac:dyDescent="0.3">
      <c r="A189">
        <v>159</v>
      </c>
      <c r="B189" t="s">
        <v>239</v>
      </c>
      <c r="C189">
        <v>1</v>
      </c>
      <c r="D189" s="1">
        <v>8000000</v>
      </c>
    </row>
    <row r="190" spans="1:4" x14ac:dyDescent="0.3">
      <c r="A190">
        <v>69</v>
      </c>
      <c r="B190" t="s">
        <v>139</v>
      </c>
      <c r="C190">
        <v>4</v>
      </c>
      <c r="D190" s="1">
        <v>18500000</v>
      </c>
    </row>
    <row r="191" spans="1:4" x14ac:dyDescent="0.3">
      <c r="A191">
        <v>543</v>
      </c>
      <c r="B191" t="s">
        <v>638</v>
      </c>
      <c r="C191">
        <v>1</v>
      </c>
      <c r="D191" s="1">
        <v>85458</v>
      </c>
    </row>
    <row r="192" spans="1:4" x14ac:dyDescent="0.3">
      <c r="A192">
        <v>462</v>
      </c>
      <c r="B192" t="s">
        <v>613</v>
      </c>
      <c r="C192">
        <v>3</v>
      </c>
      <c r="D192" s="1">
        <v>1306392.3333333333</v>
      </c>
    </row>
    <row r="193" spans="1:4" x14ac:dyDescent="0.3">
      <c r="A193">
        <v>51</v>
      </c>
      <c r="B193" t="s">
        <v>309</v>
      </c>
      <c r="C193">
        <v>2</v>
      </c>
      <c r="D193" s="1">
        <v>10000000</v>
      </c>
    </row>
    <row r="194" spans="1:4" x14ac:dyDescent="0.3">
      <c r="A194">
        <v>409</v>
      </c>
      <c r="B194" t="s">
        <v>489</v>
      </c>
      <c r="C194">
        <v>3</v>
      </c>
      <c r="D194" s="1">
        <v>504200.33333333331</v>
      </c>
    </row>
    <row r="195" spans="1:4" x14ac:dyDescent="0.3">
      <c r="A195">
        <v>343</v>
      </c>
      <c r="B195" t="s">
        <v>593</v>
      </c>
      <c r="C195">
        <v>1</v>
      </c>
      <c r="D195" s="1">
        <v>2000400</v>
      </c>
    </row>
    <row r="196" spans="1:4" x14ac:dyDescent="0.3">
      <c r="A196">
        <v>308</v>
      </c>
      <c r="B196" t="s">
        <v>200</v>
      </c>
      <c r="C196">
        <v>1</v>
      </c>
      <c r="D196" s="1">
        <v>2393887</v>
      </c>
    </row>
    <row r="197" spans="1:4" x14ac:dyDescent="0.3">
      <c r="A197">
        <v>29</v>
      </c>
      <c r="B197" t="s">
        <v>302</v>
      </c>
      <c r="C197">
        <v>3</v>
      </c>
      <c r="D197" s="1">
        <v>25842697</v>
      </c>
    </row>
    <row r="198" spans="1:4" x14ac:dyDescent="0.3">
      <c r="A198">
        <v>233</v>
      </c>
      <c r="B198" t="s">
        <v>575</v>
      </c>
      <c r="C198">
        <v>2</v>
      </c>
      <c r="D198" s="1">
        <v>2037500</v>
      </c>
    </row>
    <row r="199" spans="1:4" x14ac:dyDescent="0.3">
      <c r="A199">
        <v>58</v>
      </c>
      <c r="B199" t="s">
        <v>283</v>
      </c>
      <c r="C199">
        <v>2</v>
      </c>
      <c r="D199" s="1">
        <v>9054587.5</v>
      </c>
    </row>
    <row r="200" spans="1:4" x14ac:dyDescent="0.3">
      <c r="A200">
        <v>6</v>
      </c>
      <c r="B200" t="s">
        <v>46</v>
      </c>
      <c r="C200">
        <v>3</v>
      </c>
      <c r="D200" s="1">
        <v>21304995</v>
      </c>
    </row>
    <row r="201" spans="1:4" x14ac:dyDescent="0.3">
      <c r="A201">
        <v>76</v>
      </c>
      <c r="B201" t="s">
        <v>328</v>
      </c>
      <c r="C201">
        <v>3</v>
      </c>
      <c r="D201" s="1">
        <v>16229213.333333334</v>
      </c>
    </row>
    <row r="202" spans="1:4" x14ac:dyDescent="0.3">
      <c r="A202">
        <v>338</v>
      </c>
      <c r="B202" t="s">
        <v>483</v>
      </c>
      <c r="C202">
        <v>4</v>
      </c>
      <c r="D202" s="1">
        <v>1125930</v>
      </c>
    </row>
    <row r="203" spans="1:4" x14ac:dyDescent="0.3">
      <c r="A203">
        <v>333</v>
      </c>
      <c r="B203" t="s">
        <v>37</v>
      </c>
      <c r="C203">
        <v>1</v>
      </c>
      <c r="D203" s="1">
        <v>2165481</v>
      </c>
    </row>
    <row r="204" spans="1:4" x14ac:dyDescent="0.3">
      <c r="A204">
        <v>527</v>
      </c>
      <c r="B204" t="s">
        <v>37</v>
      </c>
      <c r="C204">
        <v>1</v>
      </c>
      <c r="D204" s="1">
        <v>122344</v>
      </c>
    </row>
    <row r="205" spans="1:4" x14ac:dyDescent="0.3">
      <c r="A205">
        <v>282</v>
      </c>
      <c r="B205" t="s">
        <v>33</v>
      </c>
      <c r="C205">
        <v>3</v>
      </c>
      <c r="D205" s="1">
        <v>1928280</v>
      </c>
    </row>
    <row r="206" spans="1:4" x14ac:dyDescent="0.3">
      <c r="A206">
        <v>463</v>
      </c>
      <c r="B206" t="s">
        <v>372</v>
      </c>
      <c r="C206">
        <v>3</v>
      </c>
      <c r="D206" s="1">
        <v>751772</v>
      </c>
    </row>
    <row r="207" spans="1:4" x14ac:dyDescent="0.3">
      <c r="A207">
        <v>33</v>
      </c>
      <c r="B207" t="s">
        <v>452</v>
      </c>
      <c r="C207">
        <v>2</v>
      </c>
      <c r="D207" s="1">
        <v>12053629</v>
      </c>
    </row>
    <row r="208" spans="1:4" x14ac:dyDescent="0.3">
      <c r="A208">
        <v>326</v>
      </c>
      <c r="B208" t="s">
        <v>459</v>
      </c>
      <c r="C208">
        <v>3</v>
      </c>
      <c r="D208" s="1">
        <v>1595280</v>
      </c>
    </row>
    <row r="209" spans="1:4" x14ac:dyDescent="0.3">
      <c r="A209">
        <v>26</v>
      </c>
      <c r="B209" t="s">
        <v>290</v>
      </c>
      <c r="C209">
        <v>2</v>
      </c>
      <c r="D209" s="1">
        <v>12717131.5</v>
      </c>
    </row>
    <row r="210" spans="1:4" x14ac:dyDescent="0.3">
      <c r="A210">
        <v>355</v>
      </c>
      <c r="B210" t="s">
        <v>354</v>
      </c>
      <c r="C210">
        <v>1</v>
      </c>
      <c r="D210" s="1">
        <v>1857480</v>
      </c>
    </row>
    <row r="211" spans="1:4" x14ac:dyDescent="0.3">
      <c r="A211">
        <v>498</v>
      </c>
      <c r="B211" t="s">
        <v>354</v>
      </c>
      <c r="C211">
        <v>2</v>
      </c>
      <c r="D211" s="1">
        <v>213644.5</v>
      </c>
    </row>
    <row r="212" spans="1:4" x14ac:dyDescent="0.3">
      <c r="A212">
        <v>542</v>
      </c>
      <c r="B212" t="s">
        <v>354</v>
      </c>
      <c r="C212">
        <v>1</v>
      </c>
      <c r="D212" s="1">
        <v>427289</v>
      </c>
    </row>
    <row r="213" spans="1:4" x14ac:dyDescent="0.3">
      <c r="A213">
        <v>361</v>
      </c>
      <c r="B213" t="s">
        <v>334</v>
      </c>
      <c r="C213">
        <v>1</v>
      </c>
      <c r="D213" s="1">
        <v>1757429</v>
      </c>
    </row>
    <row r="214" spans="1:4" x14ac:dyDescent="0.3">
      <c r="A214">
        <v>72</v>
      </c>
      <c r="B214" t="s">
        <v>524</v>
      </c>
      <c r="C214">
        <v>2</v>
      </c>
      <c r="D214" s="1">
        <v>15697102.5</v>
      </c>
    </row>
    <row r="215" spans="1:4" x14ac:dyDescent="0.3">
      <c r="A215">
        <v>433</v>
      </c>
      <c r="B215" t="s">
        <v>605</v>
      </c>
      <c r="C215">
        <v>1</v>
      </c>
      <c r="D215" s="1">
        <v>1378242</v>
      </c>
    </row>
    <row r="216" spans="1:4" x14ac:dyDescent="0.3">
      <c r="A216">
        <v>124</v>
      </c>
      <c r="B216" t="s">
        <v>206</v>
      </c>
      <c r="C216">
        <v>1</v>
      </c>
      <c r="D216" s="1">
        <v>11011234</v>
      </c>
    </row>
    <row r="217" spans="1:4" x14ac:dyDescent="0.3">
      <c r="A217">
        <v>452</v>
      </c>
      <c r="B217" t="s">
        <v>251</v>
      </c>
      <c r="C217">
        <v>3</v>
      </c>
      <c r="D217" s="1">
        <v>887953.66666666663</v>
      </c>
    </row>
    <row r="218" spans="1:4" x14ac:dyDescent="0.3">
      <c r="A218">
        <v>564</v>
      </c>
      <c r="B218" t="s">
        <v>649</v>
      </c>
      <c r="C218">
        <v>1</v>
      </c>
      <c r="D218" s="1">
        <v>47371</v>
      </c>
    </row>
    <row r="219" spans="1:4" x14ac:dyDescent="0.3">
      <c r="A219">
        <v>470</v>
      </c>
      <c r="B219" t="s">
        <v>381</v>
      </c>
      <c r="C219">
        <v>1</v>
      </c>
      <c r="D219" s="1">
        <v>838464</v>
      </c>
    </row>
    <row r="220" spans="1:4" x14ac:dyDescent="0.3">
      <c r="A220">
        <v>495</v>
      </c>
      <c r="B220" t="s">
        <v>622</v>
      </c>
      <c r="C220">
        <v>1</v>
      </c>
      <c r="D220" s="1">
        <v>456733</v>
      </c>
    </row>
    <row r="221" spans="1:4" x14ac:dyDescent="0.3">
      <c r="A221">
        <v>514</v>
      </c>
      <c r="B221" t="s">
        <v>622</v>
      </c>
      <c r="C221">
        <v>1</v>
      </c>
      <c r="D221" s="1">
        <v>198580</v>
      </c>
    </row>
    <row r="222" spans="1:4" x14ac:dyDescent="0.3">
      <c r="A222">
        <v>533</v>
      </c>
      <c r="B222" t="s">
        <v>622</v>
      </c>
      <c r="C222">
        <v>1</v>
      </c>
      <c r="D222" s="1">
        <v>99290</v>
      </c>
    </row>
    <row r="223" spans="1:4" x14ac:dyDescent="0.3">
      <c r="A223">
        <v>473</v>
      </c>
      <c r="B223" t="s">
        <v>195</v>
      </c>
      <c r="C223">
        <v>3</v>
      </c>
      <c r="D223" s="1">
        <v>279488</v>
      </c>
    </row>
    <row r="224" spans="1:4" x14ac:dyDescent="0.3">
      <c r="A224">
        <v>457</v>
      </c>
      <c r="B224" t="s">
        <v>611</v>
      </c>
      <c r="C224">
        <v>1</v>
      </c>
      <c r="D224" s="1">
        <v>950000</v>
      </c>
    </row>
    <row r="225" spans="1:4" x14ac:dyDescent="0.3">
      <c r="A225">
        <v>340</v>
      </c>
      <c r="B225" t="s">
        <v>148</v>
      </c>
      <c r="C225">
        <v>1</v>
      </c>
      <c r="D225" s="1">
        <v>2029463</v>
      </c>
    </row>
    <row r="226" spans="1:4" x14ac:dyDescent="0.3">
      <c r="A226">
        <v>192</v>
      </c>
      <c r="B226" t="s">
        <v>167</v>
      </c>
      <c r="C226">
        <v>1</v>
      </c>
      <c r="D226" s="1">
        <v>6000000</v>
      </c>
    </row>
    <row r="227" spans="1:4" x14ac:dyDescent="0.3">
      <c r="A227">
        <v>430</v>
      </c>
      <c r="B227" t="s">
        <v>280</v>
      </c>
      <c r="C227">
        <v>2</v>
      </c>
      <c r="D227" s="1">
        <v>689121</v>
      </c>
    </row>
    <row r="228" spans="1:4" x14ac:dyDescent="0.3">
      <c r="A228">
        <v>400</v>
      </c>
      <c r="B228" t="s">
        <v>237</v>
      </c>
      <c r="C228">
        <v>1</v>
      </c>
      <c r="D228" s="1">
        <v>1544951</v>
      </c>
    </row>
    <row r="229" spans="1:4" x14ac:dyDescent="0.3">
      <c r="A229">
        <v>240</v>
      </c>
      <c r="B229" t="s">
        <v>117</v>
      </c>
      <c r="C229">
        <v>1</v>
      </c>
      <c r="D229" s="1">
        <v>3710850</v>
      </c>
    </row>
    <row r="230" spans="1:4" x14ac:dyDescent="0.3">
      <c r="A230">
        <v>108</v>
      </c>
      <c r="B230" t="s">
        <v>415</v>
      </c>
      <c r="C230">
        <v>1</v>
      </c>
      <c r="D230" s="1">
        <v>12250000</v>
      </c>
    </row>
    <row r="231" spans="1:4" x14ac:dyDescent="0.3">
      <c r="A231">
        <v>82</v>
      </c>
      <c r="B231" t="s">
        <v>102</v>
      </c>
      <c r="C231">
        <v>2</v>
      </c>
      <c r="D231" s="1">
        <v>9295000</v>
      </c>
    </row>
    <row r="232" spans="1:4" x14ac:dyDescent="0.3">
      <c r="A232">
        <v>444</v>
      </c>
      <c r="B232" t="s">
        <v>607</v>
      </c>
      <c r="C232">
        <v>1</v>
      </c>
      <c r="D232" s="1">
        <v>1349383</v>
      </c>
    </row>
    <row r="233" spans="1:4" x14ac:dyDescent="0.3">
      <c r="A233">
        <v>46</v>
      </c>
      <c r="B233" t="s">
        <v>529</v>
      </c>
      <c r="C233">
        <v>2</v>
      </c>
      <c r="D233" s="1">
        <v>10000000</v>
      </c>
    </row>
    <row r="234" spans="1:4" x14ac:dyDescent="0.3">
      <c r="A234">
        <v>375</v>
      </c>
      <c r="B234" t="s">
        <v>182</v>
      </c>
      <c r="C234">
        <v>4</v>
      </c>
      <c r="D234" s="1">
        <v>892530</v>
      </c>
    </row>
    <row r="235" spans="1:4" x14ac:dyDescent="0.3">
      <c r="A235">
        <v>169</v>
      </c>
      <c r="B235" t="s">
        <v>497</v>
      </c>
      <c r="C235">
        <v>2</v>
      </c>
      <c r="D235" s="1">
        <v>7560679</v>
      </c>
    </row>
    <row r="236" spans="1:4" x14ac:dyDescent="0.3">
      <c r="A236">
        <v>389</v>
      </c>
      <c r="B236" t="s">
        <v>341</v>
      </c>
      <c r="C236">
        <v>2</v>
      </c>
      <c r="D236" s="1">
        <v>783503.5</v>
      </c>
    </row>
    <row r="237" spans="1:4" x14ac:dyDescent="0.3">
      <c r="A237">
        <v>541</v>
      </c>
      <c r="B237" t="s">
        <v>87</v>
      </c>
      <c r="C237">
        <v>1</v>
      </c>
      <c r="D237" s="1">
        <v>88531</v>
      </c>
    </row>
    <row r="238" spans="1:4" x14ac:dyDescent="0.3">
      <c r="A238">
        <v>397</v>
      </c>
      <c r="B238" t="s">
        <v>437</v>
      </c>
      <c r="C238">
        <v>1</v>
      </c>
      <c r="D238" s="1">
        <v>1544951</v>
      </c>
    </row>
    <row r="239" spans="1:4" x14ac:dyDescent="0.3">
      <c r="A239">
        <v>273</v>
      </c>
      <c r="B239" t="s">
        <v>473</v>
      </c>
      <c r="C239">
        <v>2</v>
      </c>
      <c r="D239" s="1">
        <v>3351103</v>
      </c>
    </row>
    <row r="240" spans="1:4" x14ac:dyDescent="0.3">
      <c r="A240">
        <v>448</v>
      </c>
      <c r="B240" t="s">
        <v>133</v>
      </c>
      <c r="C240">
        <v>4</v>
      </c>
      <c r="D240" s="1">
        <v>1077610.75</v>
      </c>
    </row>
    <row r="241" spans="1:4" x14ac:dyDescent="0.3">
      <c r="A241">
        <v>523</v>
      </c>
      <c r="B241" t="s">
        <v>633</v>
      </c>
      <c r="C241">
        <v>1</v>
      </c>
      <c r="D241" s="1">
        <v>163296</v>
      </c>
    </row>
    <row r="242" spans="1:4" x14ac:dyDescent="0.3">
      <c r="A242">
        <v>316</v>
      </c>
      <c r="B242" t="s">
        <v>426</v>
      </c>
      <c r="C242">
        <v>1</v>
      </c>
      <c r="D242" s="1">
        <v>0</v>
      </c>
    </row>
    <row r="243" spans="1:4" x14ac:dyDescent="0.3">
      <c r="A243">
        <v>320</v>
      </c>
      <c r="B243" t="s">
        <v>426</v>
      </c>
      <c r="C243">
        <v>1</v>
      </c>
      <c r="D243" s="1">
        <v>2304226</v>
      </c>
    </row>
    <row r="244" spans="1:4" x14ac:dyDescent="0.3">
      <c r="A244">
        <v>247</v>
      </c>
      <c r="B244" t="s">
        <v>137</v>
      </c>
      <c r="C244">
        <v>2</v>
      </c>
      <c r="D244" s="1">
        <v>3972273</v>
      </c>
    </row>
    <row r="245" spans="1:4" x14ac:dyDescent="0.3">
      <c r="A245">
        <v>379</v>
      </c>
      <c r="B245" t="s">
        <v>410</v>
      </c>
      <c r="C245">
        <v>2</v>
      </c>
      <c r="D245" s="1">
        <v>810707.5</v>
      </c>
    </row>
    <row r="246" spans="1:4" x14ac:dyDescent="0.3">
      <c r="A246">
        <v>10</v>
      </c>
      <c r="B246" t="s">
        <v>198</v>
      </c>
      <c r="C246">
        <v>5</v>
      </c>
      <c r="D246" s="1">
        <v>30580770.800000001</v>
      </c>
    </row>
    <row r="247" spans="1:4" x14ac:dyDescent="0.3">
      <c r="A247">
        <v>83</v>
      </c>
      <c r="B247" t="s">
        <v>292</v>
      </c>
      <c r="C247">
        <v>3</v>
      </c>
      <c r="D247" s="1">
        <v>10000366.666666666</v>
      </c>
    </row>
    <row r="248" spans="1:4" x14ac:dyDescent="0.3">
      <c r="A248">
        <v>483</v>
      </c>
      <c r="B248" t="s">
        <v>617</v>
      </c>
      <c r="C248">
        <v>1</v>
      </c>
      <c r="D248" s="1">
        <v>655632</v>
      </c>
    </row>
    <row r="249" spans="1:4" x14ac:dyDescent="0.3">
      <c r="A249">
        <v>162</v>
      </c>
      <c r="B249" t="s">
        <v>244</v>
      </c>
      <c r="C249">
        <v>1</v>
      </c>
      <c r="D249" s="1">
        <v>7866667</v>
      </c>
    </row>
    <row r="250" spans="1:4" x14ac:dyDescent="0.3">
      <c r="A250">
        <v>139</v>
      </c>
      <c r="B250" t="s">
        <v>51</v>
      </c>
      <c r="C250">
        <v>1</v>
      </c>
      <c r="D250" s="1">
        <v>9530000</v>
      </c>
    </row>
    <row r="251" spans="1:4" x14ac:dyDescent="0.3">
      <c r="A251">
        <v>299</v>
      </c>
      <c r="B251" t="s">
        <v>392</v>
      </c>
      <c r="C251">
        <v>1</v>
      </c>
      <c r="D251" s="1">
        <v>2416222</v>
      </c>
    </row>
    <row r="252" spans="1:4" x14ac:dyDescent="0.3">
      <c r="A252">
        <v>193</v>
      </c>
      <c r="B252" t="s">
        <v>565</v>
      </c>
      <c r="C252">
        <v>4</v>
      </c>
      <c r="D252" s="1">
        <v>3210630</v>
      </c>
    </row>
    <row r="253" spans="1:4" x14ac:dyDescent="0.3">
      <c r="A253">
        <v>467</v>
      </c>
      <c r="B253" t="s">
        <v>140</v>
      </c>
      <c r="C253">
        <v>3</v>
      </c>
      <c r="D253" s="1">
        <v>751772</v>
      </c>
    </row>
    <row r="254" spans="1:4" x14ac:dyDescent="0.3">
      <c r="A254">
        <v>339</v>
      </c>
      <c r="B254" t="s">
        <v>56</v>
      </c>
      <c r="C254">
        <v>3</v>
      </c>
      <c r="D254" s="1">
        <v>1470320</v>
      </c>
    </row>
    <row r="255" spans="1:4" x14ac:dyDescent="0.3">
      <c r="A255">
        <v>202</v>
      </c>
      <c r="B255" t="s">
        <v>569</v>
      </c>
      <c r="C255">
        <v>1</v>
      </c>
      <c r="D255" s="1">
        <v>5450000</v>
      </c>
    </row>
    <row r="256" spans="1:4" x14ac:dyDescent="0.3">
      <c r="A256">
        <v>459</v>
      </c>
      <c r="B256" t="s">
        <v>612</v>
      </c>
      <c r="C256">
        <v>1</v>
      </c>
      <c r="D256" s="1">
        <v>945126</v>
      </c>
    </row>
    <row r="257" spans="1:4" x14ac:dyDescent="0.3">
      <c r="A257">
        <v>307</v>
      </c>
      <c r="B257" t="s">
        <v>254</v>
      </c>
      <c r="C257">
        <v>1</v>
      </c>
      <c r="D257" s="1">
        <v>2393887</v>
      </c>
    </row>
    <row r="258" spans="1:4" x14ac:dyDescent="0.3">
      <c r="A258">
        <v>431</v>
      </c>
      <c r="B258" t="s">
        <v>366</v>
      </c>
      <c r="C258">
        <v>1</v>
      </c>
      <c r="D258" s="1">
        <v>1378242</v>
      </c>
    </row>
    <row r="259" spans="1:4" x14ac:dyDescent="0.3">
      <c r="A259">
        <v>508</v>
      </c>
      <c r="B259" t="s">
        <v>2</v>
      </c>
      <c r="C259">
        <v>2</v>
      </c>
      <c r="D259" s="1">
        <v>118427</v>
      </c>
    </row>
    <row r="260" spans="1:4" x14ac:dyDescent="0.3">
      <c r="A260">
        <v>211</v>
      </c>
      <c r="B260" t="s">
        <v>32</v>
      </c>
      <c r="C260">
        <v>2</v>
      </c>
      <c r="D260" s="1">
        <v>5852394.5</v>
      </c>
    </row>
    <row r="261" spans="1:4" x14ac:dyDescent="0.3">
      <c r="A261">
        <v>180</v>
      </c>
      <c r="B261" t="s">
        <v>34</v>
      </c>
      <c r="C261">
        <v>3</v>
      </c>
      <c r="D261" s="1">
        <v>4843600</v>
      </c>
    </row>
    <row r="262" spans="1:4" x14ac:dyDescent="0.3">
      <c r="A262">
        <v>301</v>
      </c>
      <c r="B262" t="s">
        <v>519</v>
      </c>
      <c r="C262">
        <v>1</v>
      </c>
      <c r="D262" s="1">
        <v>2393887</v>
      </c>
    </row>
    <row r="263" spans="1:4" x14ac:dyDescent="0.3">
      <c r="A263">
        <v>50</v>
      </c>
      <c r="B263" t="s">
        <v>330</v>
      </c>
      <c r="C263">
        <v>2</v>
      </c>
      <c r="D263" s="1">
        <v>19000000</v>
      </c>
    </row>
    <row r="264" spans="1:4" x14ac:dyDescent="0.3">
      <c r="A264">
        <v>146</v>
      </c>
      <c r="B264" t="s">
        <v>371</v>
      </c>
      <c r="C264">
        <v>3</v>
      </c>
      <c r="D264" s="1">
        <v>6000000</v>
      </c>
    </row>
    <row r="265" spans="1:4" x14ac:dyDescent="0.3">
      <c r="A265">
        <v>165</v>
      </c>
      <c r="B265" t="s">
        <v>67</v>
      </c>
      <c r="C265">
        <v>1</v>
      </c>
      <c r="D265" s="1">
        <v>7488372</v>
      </c>
    </row>
    <row r="266" spans="1:4" x14ac:dyDescent="0.3">
      <c r="A266">
        <v>89</v>
      </c>
      <c r="B266" t="s">
        <v>510</v>
      </c>
      <c r="C266">
        <v>1</v>
      </c>
      <c r="D266" s="1">
        <v>13768421</v>
      </c>
    </row>
    <row r="267" spans="1:4" x14ac:dyDescent="0.3">
      <c r="A267">
        <v>481</v>
      </c>
      <c r="B267" t="s">
        <v>510</v>
      </c>
      <c r="C267">
        <v>1</v>
      </c>
      <c r="D267" s="1">
        <v>697000</v>
      </c>
    </row>
    <row r="268" spans="1:4" x14ac:dyDescent="0.3">
      <c r="A268">
        <v>285</v>
      </c>
      <c r="B268" t="s">
        <v>394</v>
      </c>
      <c r="C268">
        <v>1</v>
      </c>
      <c r="D268" s="1">
        <v>2639314</v>
      </c>
    </row>
    <row r="269" spans="1:4" x14ac:dyDescent="0.3">
      <c r="A269">
        <v>269</v>
      </c>
      <c r="B269" t="s">
        <v>234</v>
      </c>
      <c r="C269">
        <v>4</v>
      </c>
      <c r="D269" s="1">
        <v>1653480</v>
      </c>
    </row>
    <row r="270" spans="1:4" x14ac:dyDescent="0.3">
      <c r="A270">
        <v>151</v>
      </c>
      <c r="B270" t="s">
        <v>320</v>
      </c>
      <c r="C270">
        <v>1</v>
      </c>
      <c r="D270" s="1">
        <v>8575916</v>
      </c>
    </row>
    <row r="271" spans="1:4" x14ac:dyDescent="0.3">
      <c r="A271">
        <v>465</v>
      </c>
      <c r="B271" t="s">
        <v>272</v>
      </c>
      <c r="C271">
        <v>2</v>
      </c>
      <c r="D271" s="1">
        <v>1127658</v>
      </c>
    </row>
    <row r="272" spans="1:4" x14ac:dyDescent="0.3">
      <c r="A272">
        <v>512</v>
      </c>
      <c r="B272" t="s">
        <v>422</v>
      </c>
      <c r="C272">
        <v>2</v>
      </c>
      <c r="D272" s="1">
        <v>99290</v>
      </c>
    </row>
    <row r="273" spans="1:4" x14ac:dyDescent="0.3">
      <c r="A273">
        <v>43</v>
      </c>
      <c r="B273" t="s">
        <v>402</v>
      </c>
      <c r="C273">
        <v>2</v>
      </c>
      <c r="D273" s="1">
        <v>10222889.5</v>
      </c>
    </row>
    <row r="274" spans="1:4" x14ac:dyDescent="0.3">
      <c r="A274">
        <v>56</v>
      </c>
      <c r="B274" t="s">
        <v>279</v>
      </c>
      <c r="C274">
        <v>4</v>
      </c>
      <c r="D274" s="1">
        <v>9456249.5</v>
      </c>
    </row>
    <row r="275" spans="1:4" x14ac:dyDescent="0.3">
      <c r="A275">
        <v>364</v>
      </c>
      <c r="B275" t="s">
        <v>279</v>
      </c>
      <c r="C275">
        <v>1</v>
      </c>
      <c r="D275" s="1">
        <v>0</v>
      </c>
    </row>
    <row r="276" spans="1:4" x14ac:dyDescent="0.3">
      <c r="A276">
        <v>249</v>
      </c>
      <c r="B276" t="s">
        <v>506</v>
      </c>
      <c r="C276">
        <v>1</v>
      </c>
      <c r="D276" s="1">
        <v>3454500</v>
      </c>
    </row>
    <row r="277" spans="1:4" x14ac:dyDescent="0.3">
      <c r="A277">
        <v>516</v>
      </c>
      <c r="B277" t="s">
        <v>506</v>
      </c>
      <c r="C277">
        <v>1</v>
      </c>
      <c r="D277" s="1">
        <v>319677</v>
      </c>
    </row>
    <row r="278" spans="1:4" x14ac:dyDescent="0.3">
      <c r="A278">
        <v>525</v>
      </c>
      <c r="B278" t="s">
        <v>506</v>
      </c>
      <c r="C278">
        <v>1</v>
      </c>
      <c r="D278" s="1">
        <v>319677</v>
      </c>
    </row>
    <row r="279" spans="1:4" x14ac:dyDescent="0.3">
      <c r="A279">
        <v>155</v>
      </c>
      <c r="B279" t="s">
        <v>50</v>
      </c>
      <c r="C279">
        <v>2</v>
      </c>
      <c r="D279" s="1">
        <v>8001666.5</v>
      </c>
    </row>
    <row r="280" spans="1:4" x14ac:dyDescent="0.3">
      <c r="A280">
        <v>96</v>
      </c>
      <c r="B280" t="s">
        <v>486</v>
      </c>
      <c r="C280">
        <v>3</v>
      </c>
      <c r="D280" s="1">
        <v>11954546</v>
      </c>
    </row>
    <row r="281" spans="1:4" x14ac:dyDescent="0.3">
      <c r="A281">
        <v>22</v>
      </c>
      <c r="B281" t="s">
        <v>408</v>
      </c>
      <c r="C281">
        <v>5</v>
      </c>
      <c r="D281" s="1">
        <v>5093450</v>
      </c>
    </row>
    <row r="282" spans="1:4" x14ac:dyDescent="0.3">
      <c r="A282">
        <v>321</v>
      </c>
      <c r="B282" t="s">
        <v>16</v>
      </c>
      <c r="C282">
        <v>3</v>
      </c>
      <c r="D282" s="1">
        <v>1661880</v>
      </c>
    </row>
    <row r="283" spans="1:4" x14ac:dyDescent="0.3">
      <c r="A283">
        <v>121</v>
      </c>
      <c r="B283" t="s">
        <v>113</v>
      </c>
      <c r="C283">
        <v>2</v>
      </c>
      <c r="D283" s="1">
        <v>10529931</v>
      </c>
    </row>
    <row r="284" spans="1:4" x14ac:dyDescent="0.3">
      <c r="A284">
        <v>530</v>
      </c>
      <c r="B284" t="s">
        <v>350</v>
      </c>
      <c r="C284">
        <v>1</v>
      </c>
      <c r="D284" s="1">
        <v>198580</v>
      </c>
    </row>
    <row r="285" spans="1:4" x14ac:dyDescent="0.3">
      <c r="A285">
        <v>531</v>
      </c>
      <c r="B285" t="s">
        <v>350</v>
      </c>
      <c r="C285">
        <v>1</v>
      </c>
      <c r="D285" s="1">
        <v>198580</v>
      </c>
    </row>
    <row r="286" spans="1:4" x14ac:dyDescent="0.3">
      <c r="A286">
        <v>532</v>
      </c>
      <c r="B286" t="s">
        <v>350</v>
      </c>
      <c r="C286">
        <v>1</v>
      </c>
      <c r="D286" s="1">
        <v>99290</v>
      </c>
    </row>
    <row r="287" spans="1:4" x14ac:dyDescent="0.3">
      <c r="A287">
        <v>49</v>
      </c>
      <c r="B287" t="s">
        <v>515</v>
      </c>
      <c r="C287">
        <v>5</v>
      </c>
      <c r="D287" s="1">
        <v>28328360</v>
      </c>
    </row>
    <row r="288" spans="1:4" x14ac:dyDescent="0.3">
      <c r="A288">
        <v>132</v>
      </c>
      <c r="B288" t="s">
        <v>169</v>
      </c>
      <c r="C288">
        <v>2</v>
      </c>
      <c r="D288" s="1">
        <v>9755362</v>
      </c>
    </row>
    <row r="289" spans="1:4" x14ac:dyDescent="0.3">
      <c r="A289">
        <v>367</v>
      </c>
      <c r="B289" t="s">
        <v>403</v>
      </c>
      <c r="C289">
        <v>4</v>
      </c>
      <c r="D289" s="1">
        <v>847112.5</v>
      </c>
    </row>
    <row r="290" spans="1:4" x14ac:dyDescent="0.3">
      <c r="A290">
        <v>332</v>
      </c>
      <c r="B290" t="s">
        <v>190</v>
      </c>
      <c r="C290">
        <v>1</v>
      </c>
      <c r="D290" s="1">
        <v>2165481</v>
      </c>
    </row>
    <row r="291" spans="1:4" x14ac:dyDescent="0.3">
      <c r="A291">
        <v>68</v>
      </c>
      <c r="B291" t="s">
        <v>273</v>
      </c>
      <c r="C291">
        <v>2</v>
      </c>
      <c r="D291" s="1">
        <v>8269663</v>
      </c>
    </row>
    <row r="292" spans="1:4" x14ac:dyDescent="0.3">
      <c r="A292">
        <v>216</v>
      </c>
      <c r="B292" t="s">
        <v>397</v>
      </c>
      <c r="C292">
        <v>3</v>
      </c>
      <c r="D292" s="1">
        <v>3591840</v>
      </c>
    </row>
    <row r="293" spans="1:4" x14ac:dyDescent="0.3">
      <c r="A293">
        <v>191</v>
      </c>
      <c r="B293" t="s">
        <v>409</v>
      </c>
      <c r="C293">
        <v>2</v>
      </c>
      <c r="D293" s="1">
        <v>3500000</v>
      </c>
    </row>
    <row r="294" spans="1:4" x14ac:dyDescent="0.3">
      <c r="A294">
        <v>416</v>
      </c>
      <c r="B294" t="s">
        <v>188</v>
      </c>
      <c r="C294">
        <v>1</v>
      </c>
      <c r="D294" s="1">
        <v>1378252</v>
      </c>
    </row>
    <row r="295" spans="1:4" x14ac:dyDescent="0.3">
      <c r="A295">
        <v>102</v>
      </c>
      <c r="B295" t="s">
        <v>100</v>
      </c>
      <c r="C295">
        <v>2</v>
      </c>
      <c r="D295" s="1">
        <v>12968750</v>
      </c>
    </row>
    <row r="296" spans="1:4" x14ac:dyDescent="0.3">
      <c r="A296">
        <v>563</v>
      </c>
      <c r="B296" t="s">
        <v>648</v>
      </c>
      <c r="C296">
        <v>1</v>
      </c>
      <c r="D296" s="1">
        <v>47371</v>
      </c>
    </row>
    <row r="297" spans="1:4" x14ac:dyDescent="0.3">
      <c r="A297">
        <v>310</v>
      </c>
      <c r="B297" t="s">
        <v>160</v>
      </c>
      <c r="C297">
        <v>1</v>
      </c>
      <c r="D297" s="1">
        <v>2393887</v>
      </c>
    </row>
    <row r="298" spans="1:4" x14ac:dyDescent="0.3">
      <c r="A298">
        <v>373</v>
      </c>
      <c r="B298" t="s">
        <v>257</v>
      </c>
      <c r="C298">
        <v>3</v>
      </c>
      <c r="D298" s="1">
        <v>1196440</v>
      </c>
    </row>
    <row r="299" spans="1:4" x14ac:dyDescent="0.3">
      <c r="A299">
        <v>189</v>
      </c>
      <c r="B299" t="s">
        <v>429</v>
      </c>
      <c r="C299">
        <v>3</v>
      </c>
      <c r="D299" s="1">
        <v>4367000</v>
      </c>
    </row>
    <row r="300" spans="1:4" x14ac:dyDescent="0.3">
      <c r="A300">
        <v>334</v>
      </c>
      <c r="B300" t="s">
        <v>317</v>
      </c>
      <c r="C300">
        <v>4</v>
      </c>
      <c r="D300" s="1">
        <v>1172850</v>
      </c>
    </row>
    <row r="301" spans="1:4" x14ac:dyDescent="0.3">
      <c r="A301">
        <v>141</v>
      </c>
      <c r="B301" t="s">
        <v>287</v>
      </c>
      <c r="C301">
        <v>4</v>
      </c>
      <c r="D301" s="1">
        <v>7566800</v>
      </c>
    </row>
    <row r="302" spans="1:4" x14ac:dyDescent="0.3">
      <c r="A302">
        <v>207</v>
      </c>
      <c r="B302" t="s">
        <v>571</v>
      </c>
      <c r="C302">
        <v>2</v>
      </c>
      <c r="D302" s="1">
        <v>5331729</v>
      </c>
    </row>
    <row r="303" spans="1:4" x14ac:dyDescent="0.3">
      <c r="A303">
        <v>18</v>
      </c>
      <c r="B303" t="s">
        <v>333</v>
      </c>
      <c r="C303">
        <v>4</v>
      </c>
      <c r="D303" s="1">
        <v>19559583.25</v>
      </c>
    </row>
    <row r="304" spans="1:4" x14ac:dyDescent="0.3">
      <c r="A304">
        <v>330</v>
      </c>
      <c r="B304" t="s">
        <v>147</v>
      </c>
      <c r="C304">
        <v>2</v>
      </c>
      <c r="D304" s="1">
        <v>2743695</v>
      </c>
    </row>
    <row r="305" spans="1:4" x14ac:dyDescent="0.3">
      <c r="A305">
        <v>149</v>
      </c>
      <c r="B305" t="s">
        <v>347</v>
      </c>
      <c r="C305">
        <v>2</v>
      </c>
      <c r="D305" s="1">
        <v>4320500</v>
      </c>
    </row>
    <row r="306" spans="1:4" x14ac:dyDescent="0.3">
      <c r="A306">
        <v>291</v>
      </c>
      <c r="B306" t="s">
        <v>17</v>
      </c>
      <c r="C306">
        <v>1</v>
      </c>
      <c r="D306" s="1">
        <v>2516048</v>
      </c>
    </row>
    <row r="307" spans="1:4" x14ac:dyDescent="0.3">
      <c r="A307">
        <v>535</v>
      </c>
      <c r="B307" t="s">
        <v>228</v>
      </c>
      <c r="C307">
        <v>1</v>
      </c>
      <c r="D307" s="1">
        <v>94742</v>
      </c>
    </row>
    <row r="308" spans="1:4" x14ac:dyDescent="0.3">
      <c r="A308">
        <v>453</v>
      </c>
      <c r="B308" t="s">
        <v>609</v>
      </c>
      <c r="C308">
        <v>2</v>
      </c>
      <c r="D308" s="1">
        <v>1000000</v>
      </c>
    </row>
    <row r="309" spans="1:4" x14ac:dyDescent="0.3">
      <c r="A309">
        <v>226</v>
      </c>
      <c r="B309" t="s">
        <v>275</v>
      </c>
      <c r="C309">
        <v>1</v>
      </c>
      <c r="D309" s="1">
        <v>4384616</v>
      </c>
    </row>
    <row r="310" spans="1:4" x14ac:dyDescent="0.3">
      <c r="A310">
        <v>276</v>
      </c>
      <c r="B310" t="s">
        <v>123</v>
      </c>
      <c r="C310">
        <v>3</v>
      </c>
      <c r="D310" s="1">
        <v>2029600</v>
      </c>
    </row>
    <row r="311" spans="1:4" x14ac:dyDescent="0.3">
      <c r="A311">
        <v>283</v>
      </c>
      <c r="B311" t="s">
        <v>401</v>
      </c>
      <c r="C311">
        <v>1</v>
      </c>
      <c r="D311" s="1">
        <v>2667600</v>
      </c>
    </row>
    <row r="312" spans="1:4" x14ac:dyDescent="0.3">
      <c r="A312">
        <v>250</v>
      </c>
      <c r="B312" t="s">
        <v>294</v>
      </c>
      <c r="C312">
        <v>4</v>
      </c>
      <c r="D312" s="1">
        <v>7362231.5</v>
      </c>
    </row>
    <row r="313" spans="1:4" x14ac:dyDescent="0.3">
      <c r="A313">
        <v>123</v>
      </c>
      <c r="B313" t="s">
        <v>441</v>
      </c>
      <c r="C313">
        <v>4</v>
      </c>
      <c r="D313" s="1">
        <v>9777777.75</v>
      </c>
    </row>
    <row r="314" spans="1:4" x14ac:dyDescent="0.3">
      <c r="A314">
        <v>163</v>
      </c>
      <c r="B314" t="s">
        <v>323</v>
      </c>
      <c r="C314">
        <v>5</v>
      </c>
      <c r="D314" s="1">
        <v>32741887</v>
      </c>
    </row>
    <row r="315" spans="1:4" x14ac:dyDescent="0.3">
      <c r="A315">
        <v>36</v>
      </c>
      <c r="B315" t="s">
        <v>503</v>
      </c>
      <c r="C315">
        <v>2</v>
      </c>
      <c r="D315" s="1">
        <v>11557033.5</v>
      </c>
    </row>
    <row r="316" spans="1:4" x14ac:dyDescent="0.3">
      <c r="A316">
        <v>464</v>
      </c>
      <c r="B316" t="s">
        <v>324</v>
      </c>
      <c r="C316">
        <v>3</v>
      </c>
      <c r="D316" s="1">
        <v>751772</v>
      </c>
    </row>
    <row r="317" spans="1:4" x14ac:dyDescent="0.3">
      <c r="A317">
        <v>109</v>
      </c>
      <c r="B317" t="s">
        <v>295</v>
      </c>
      <c r="C317">
        <v>3</v>
      </c>
      <c r="D317" s="1">
        <v>7935137.333333333</v>
      </c>
    </row>
    <row r="318" spans="1:4" x14ac:dyDescent="0.3">
      <c r="A318">
        <v>262</v>
      </c>
      <c r="B318" t="s">
        <v>581</v>
      </c>
      <c r="C318">
        <v>1</v>
      </c>
      <c r="D318" s="1">
        <v>3208630</v>
      </c>
    </row>
    <row r="319" spans="1:4" x14ac:dyDescent="0.3">
      <c r="A319">
        <v>113</v>
      </c>
      <c r="B319" t="s">
        <v>65</v>
      </c>
      <c r="C319">
        <v>1</v>
      </c>
      <c r="D319" s="1">
        <v>12000000</v>
      </c>
    </row>
    <row r="320" spans="1:4" x14ac:dyDescent="0.3">
      <c r="A320">
        <v>91</v>
      </c>
      <c r="B320" t="s">
        <v>202</v>
      </c>
      <c r="C320">
        <v>1</v>
      </c>
      <c r="D320" s="1">
        <v>13764045</v>
      </c>
    </row>
    <row r="321" spans="1:4" x14ac:dyDescent="0.3">
      <c r="A321">
        <v>460</v>
      </c>
      <c r="B321" t="s">
        <v>202</v>
      </c>
      <c r="C321">
        <v>1</v>
      </c>
      <c r="D321" s="1">
        <v>917272</v>
      </c>
    </row>
    <row r="322" spans="1:4" x14ac:dyDescent="0.3">
      <c r="A322">
        <v>471</v>
      </c>
      <c r="B322" t="s">
        <v>342</v>
      </c>
      <c r="C322">
        <v>2</v>
      </c>
      <c r="D322" s="1">
        <v>419232</v>
      </c>
    </row>
    <row r="323" spans="1:4" x14ac:dyDescent="0.3">
      <c r="A323">
        <v>59</v>
      </c>
      <c r="B323" t="s">
        <v>8</v>
      </c>
      <c r="C323">
        <v>2</v>
      </c>
      <c r="D323" s="1">
        <v>9044943.5</v>
      </c>
    </row>
    <row r="324" spans="1:4" x14ac:dyDescent="0.3">
      <c r="A324">
        <v>112</v>
      </c>
      <c r="B324" t="s">
        <v>248</v>
      </c>
      <c r="C324">
        <v>1</v>
      </c>
      <c r="D324" s="1">
        <v>12000000</v>
      </c>
    </row>
    <row r="325" spans="1:4" x14ac:dyDescent="0.3">
      <c r="A325">
        <v>11</v>
      </c>
      <c r="B325" t="s">
        <v>181</v>
      </c>
      <c r="C325">
        <v>2</v>
      </c>
      <c r="D325" s="1">
        <v>15000000</v>
      </c>
    </row>
    <row r="326" spans="1:4" x14ac:dyDescent="0.3">
      <c r="A326">
        <v>324</v>
      </c>
      <c r="B326" t="s">
        <v>25</v>
      </c>
      <c r="C326">
        <v>4</v>
      </c>
      <c r="D326" s="1">
        <v>1221810</v>
      </c>
    </row>
    <row r="327" spans="1:4" x14ac:dyDescent="0.3">
      <c r="A327">
        <v>239</v>
      </c>
      <c r="B327" t="s">
        <v>353</v>
      </c>
      <c r="C327">
        <v>4</v>
      </c>
      <c r="D327" s="1">
        <v>2030010</v>
      </c>
    </row>
    <row r="328" spans="1:4" x14ac:dyDescent="0.3">
      <c r="A328">
        <v>30</v>
      </c>
      <c r="B328" t="s">
        <v>105</v>
      </c>
      <c r="C328">
        <v>5</v>
      </c>
      <c r="D328" s="1">
        <v>28903805</v>
      </c>
    </row>
    <row r="329" spans="1:4" x14ac:dyDescent="0.3">
      <c r="A329">
        <v>438</v>
      </c>
      <c r="B329" t="s">
        <v>606</v>
      </c>
      <c r="C329">
        <v>1</v>
      </c>
      <c r="D329" s="1">
        <v>1360304</v>
      </c>
    </row>
    <row r="330" spans="1:4" x14ac:dyDescent="0.3">
      <c r="A330">
        <v>390</v>
      </c>
      <c r="B330" t="s">
        <v>192</v>
      </c>
      <c r="C330">
        <v>1</v>
      </c>
      <c r="D330" s="1">
        <v>1567007</v>
      </c>
    </row>
    <row r="331" spans="1:4" x14ac:dyDescent="0.3">
      <c r="A331">
        <v>423</v>
      </c>
      <c r="B331" t="s">
        <v>393</v>
      </c>
      <c r="C331">
        <v>1</v>
      </c>
      <c r="D331" s="1">
        <v>1378242</v>
      </c>
    </row>
    <row r="332" spans="1:4" x14ac:dyDescent="0.3">
      <c r="A332">
        <v>97</v>
      </c>
      <c r="B332" t="s">
        <v>300</v>
      </c>
      <c r="C332">
        <v>2</v>
      </c>
      <c r="D332" s="1">
        <v>6500000</v>
      </c>
    </row>
    <row r="333" spans="1:4" x14ac:dyDescent="0.3">
      <c r="A333">
        <v>468</v>
      </c>
      <c r="B333" t="s">
        <v>158</v>
      </c>
      <c r="C333">
        <v>3</v>
      </c>
      <c r="D333" s="1">
        <v>558976</v>
      </c>
    </row>
    <row r="334" spans="1:4" x14ac:dyDescent="0.3">
      <c r="A334">
        <v>52</v>
      </c>
      <c r="B334" t="s">
        <v>178</v>
      </c>
      <c r="C334">
        <v>1</v>
      </c>
      <c r="D334" s="1">
        <v>18988725</v>
      </c>
    </row>
    <row r="335" spans="1:4" x14ac:dyDescent="0.3">
      <c r="A335">
        <v>547</v>
      </c>
      <c r="B335" t="s">
        <v>641</v>
      </c>
      <c r="C335">
        <v>1</v>
      </c>
      <c r="D335" s="1">
        <v>76236</v>
      </c>
    </row>
    <row r="336" spans="1:4" x14ac:dyDescent="0.3">
      <c r="A336">
        <v>145</v>
      </c>
      <c r="B336" t="s">
        <v>458</v>
      </c>
      <c r="C336">
        <v>1</v>
      </c>
      <c r="D336" s="1">
        <v>8739500</v>
      </c>
    </row>
    <row r="337" spans="1:4" x14ac:dyDescent="0.3">
      <c r="A337">
        <v>231</v>
      </c>
      <c r="B337" t="s">
        <v>82</v>
      </c>
      <c r="C337">
        <v>2</v>
      </c>
      <c r="D337" s="1">
        <v>4784503.5</v>
      </c>
    </row>
    <row r="338" spans="1:4" x14ac:dyDescent="0.3">
      <c r="A338">
        <v>196</v>
      </c>
      <c r="B338" t="s">
        <v>124</v>
      </c>
      <c r="C338">
        <v>1</v>
      </c>
      <c r="D338" s="1">
        <v>5697054</v>
      </c>
    </row>
    <row r="339" spans="1:4" x14ac:dyDescent="0.3">
      <c r="A339">
        <v>148</v>
      </c>
      <c r="B339" t="s">
        <v>278</v>
      </c>
      <c r="C339">
        <v>4</v>
      </c>
      <c r="D339" s="1">
        <v>9289075</v>
      </c>
    </row>
    <row r="340" spans="1:4" x14ac:dyDescent="0.3">
      <c r="A340">
        <v>164</v>
      </c>
      <c r="B340" t="s">
        <v>494</v>
      </c>
      <c r="C340">
        <v>2</v>
      </c>
      <c r="D340" s="1">
        <v>5500000</v>
      </c>
    </row>
    <row r="341" spans="1:4" x14ac:dyDescent="0.3">
      <c r="A341">
        <v>368</v>
      </c>
      <c r="B341" t="s">
        <v>252</v>
      </c>
      <c r="C341">
        <v>3</v>
      </c>
      <c r="D341" s="1">
        <v>1221480</v>
      </c>
    </row>
    <row r="342" spans="1:4" x14ac:dyDescent="0.3">
      <c r="A342">
        <v>7</v>
      </c>
      <c r="B342" t="s">
        <v>499</v>
      </c>
      <c r="C342">
        <v>2</v>
      </c>
      <c r="D342" s="1">
        <v>32248148</v>
      </c>
    </row>
    <row r="343" spans="1:4" x14ac:dyDescent="0.3">
      <c r="A343">
        <v>223</v>
      </c>
      <c r="B343" t="s">
        <v>220</v>
      </c>
      <c r="C343">
        <v>1</v>
      </c>
      <c r="D343" s="1">
        <v>4449000</v>
      </c>
    </row>
    <row r="344" spans="1:4" x14ac:dyDescent="0.3">
      <c r="A344">
        <v>455</v>
      </c>
      <c r="B344" t="s">
        <v>610</v>
      </c>
      <c r="C344">
        <v>5</v>
      </c>
      <c r="D344" s="1">
        <v>999200</v>
      </c>
    </row>
    <row r="345" spans="1:4" x14ac:dyDescent="0.3">
      <c r="A345">
        <v>45</v>
      </c>
      <c r="B345" t="s">
        <v>29</v>
      </c>
      <c r="C345">
        <v>2</v>
      </c>
      <c r="D345" s="1">
        <v>10049594.5</v>
      </c>
    </row>
    <row r="346" spans="1:4" x14ac:dyDescent="0.3">
      <c r="A346">
        <v>38</v>
      </c>
      <c r="B346" t="s">
        <v>471</v>
      </c>
      <c r="C346">
        <v>3</v>
      </c>
      <c r="D346" s="1">
        <v>18449005</v>
      </c>
    </row>
    <row r="347" spans="1:4" x14ac:dyDescent="0.3">
      <c r="A347">
        <v>222</v>
      </c>
      <c r="B347" t="s">
        <v>258</v>
      </c>
      <c r="C347">
        <v>1</v>
      </c>
      <c r="D347" s="1">
        <v>4449000</v>
      </c>
    </row>
    <row r="348" spans="1:4" x14ac:dyDescent="0.3">
      <c r="A348">
        <v>173</v>
      </c>
      <c r="B348" t="s">
        <v>352</v>
      </c>
      <c r="C348">
        <v>2</v>
      </c>
      <c r="D348" s="1">
        <v>4059825</v>
      </c>
    </row>
    <row r="349" spans="1:4" x14ac:dyDescent="0.3">
      <c r="A349">
        <v>365</v>
      </c>
      <c r="B349" t="s">
        <v>242</v>
      </c>
      <c r="C349">
        <v>4</v>
      </c>
      <c r="D349" s="1">
        <v>924690</v>
      </c>
    </row>
    <row r="350" spans="1:4" x14ac:dyDescent="0.3">
      <c r="A350">
        <v>175</v>
      </c>
      <c r="B350" t="s">
        <v>165</v>
      </c>
      <c r="C350">
        <v>2</v>
      </c>
      <c r="D350" s="1">
        <v>7166666.5</v>
      </c>
    </row>
    <row r="351" spans="1:4" x14ac:dyDescent="0.3">
      <c r="A351">
        <v>323</v>
      </c>
      <c r="B351" t="s">
        <v>588</v>
      </c>
      <c r="C351">
        <v>5</v>
      </c>
      <c r="D351" s="1">
        <v>9414478.1999999993</v>
      </c>
    </row>
    <row r="352" spans="1:4" x14ac:dyDescent="0.3">
      <c r="A352">
        <v>354</v>
      </c>
      <c r="B352" t="s">
        <v>596</v>
      </c>
      <c r="C352">
        <v>4</v>
      </c>
      <c r="D352" s="1">
        <v>1865547</v>
      </c>
    </row>
    <row r="353" spans="1:4" x14ac:dyDescent="0.3">
      <c r="A353">
        <v>221</v>
      </c>
      <c r="B353" t="s">
        <v>88</v>
      </c>
      <c r="C353">
        <v>3</v>
      </c>
      <c r="D353" s="1">
        <v>3278840</v>
      </c>
    </row>
    <row r="354" spans="1:4" x14ac:dyDescent="0.3">
      <c r="A354">
        <v>4</v>
      </c>
      <c r="B354" t="s">
        <v>250</v>
      </c>
      <c r="C354">
        <v>4</v>
      </c>
      <c r="D354" s="1">
        <v>28327643.25</v>
      </c>
    </row>
    <row r="355" spans="1:4" x14ac:dyDescent="0.3">
      <c r="A355">
        <v>319</v>
      </c>
      <c r="B355" t="s">
        <v>587</v>
      </c>
      <c r="C355">
        <v>4</v>
      </c>
      <c r="D355" s="1">
        <v>1279410</v>
      </c>
    </row>
    <row r="356" spans="1:4" x14ac:dyDescent="0.3">
      <c r="A356">
        <v>167</v>
      </c>
      <c r="B356" t="s">
        <v>246</v>
      </c>
      <c r="C356">
        <v>3</v>
      </c>
      <c r="D356" s="1">
        <v>5393760</v>
      </c>
    </row>
    <row r="357" spans="1:4" x14ac:dyDescent="0.3">
      <c r="A357">
        <v>478</v>
      </c>
      <c r="B357" t="s">
        <v>615</v>
      </c>
      <c r="C357">
        <v>1</v>
      </c>
      <c r="D357" s="1">
        <v>800000</v>
      </c>
    </row>
    <row r="358" spans="1:4" x14ac:dyDescent="0.3">
      <c r="A358">
        <v>158</v>
      </c>
      <c r="B358" t="s">
        <v>231</v>
      </c>
      <c r="C358">
        <v>3</v>
      </c>
      <c r="D358" s="1">
        <v>5333333.333333333</v>
      </c>
    </row>
    <row r="359" spans="1:4" x14ac:dyDescent="0.3">
      <c r="A359">
        <v>229</v>
      </c>
      <c r="B359" t="s">
        <v>241</v>
      </c>
      <c r="C359">
        <v>1</v>
      </c>
      <c r="D359" s="1">
        <v>4320500</v>
      </c>
    </row>
    <row r="360" spans="1:4" x14ac:dyDescent="0.3">
      <c r="A360">
        <v>181</v>
      </c>
      <c r="B360" t="s">
        <v>120</v>
      </c>
      <c r="C360">
        <v>4</v>
      </c>
      <c r="D360" s="1">
        <v>3561000</v>
      </c>
    </row>
    <row r="361" spans="1:4" x14ac:dyDescent="0.3">
      <c r="A361">
        <v>259</v>
      </c>
      <c r="B361" t="s">
        <v>157</v>
      </c>
      <c r="C361">
        <v>3</v>
      </c>
      <c r="D361" s="1">
        <v>2367480</v>
      </c>
    </row>
    <row r="362" spans="1:4" x14ac:dyDescent="0.3">
      <c r="A362">
        <v>384</v>
      </c>
      <c r="B362" t="s">
        <v>356</v>
      </c>
      <c r="C362">
        <v>1</v>
      </c>
      <c r="D362" s="1">
        <v>1619000</v>
      </c>
    </row>
    <row r="363" spans="1:4" x14ac:dyDescent="0.3">
      <c r="A363">
        <v>86</v>
      </c>
      <c r="B363" t="s">
        <v>327</v>
      </c>
      <c r="C363">
        <v>4</v>
      </c>
      <c r="D363" s="1">
        <v>7331016.75</v>
      </c>
    </row>
    <row r="364" spans="1:4" x14ac:dyDescent="0.3">
      <c r="A364">
        <v>304</v>
      </c>
      <c r="B364" t="s">
        <v>327</v>
      </c>
      <c r="C364">
        <v>1</v>
      </c>
      <c r="D364" s="1">
        <v>2393887</v>
      </c>
    </row>
    <row r="365" spans="1:4" x14ac:dyDescent="0.3">
      <c r="A365">
        <v>388</v>
      </c>
      <c r="B365" t="s">
        <v>599</v>
      </c>
      <c r="C365">
        <v>1</v>
      </c>
      <c r="D365" s="1">
        <v>1569360</v>
      </c>
    </row>
    <row r="366" spans="1:4" x14ac:dyDescent="0.3">
      <c r="A366">
        <v>399</v>
      </c>
      <c r="B366" t="s">
        <v>312</v>
      </c>
      <c r="C366">
        <v>1</v>
      </c>
      <c r="D366" s="1">
        <v>1544951</v>
      </c>
    </row>
    <row r="367" spans="1:4" x14ac:dyDescent="0.3">
      <c r="A367">
        <v>494</v>
      </c>
      <c r="B367" t="s">
        <v>500</v>
      </c>
      <c r="C367">
        <v>2</v>
      </c>
      <c r="D367" s="1">
        <v>228709</v>
      </c>
    </row>
    <row r="368" spans="1:4" x14ac:dyDescent="0.3">
      <c r="A368">
        <v>358</v>
      </c>
      <c r="B368" t="s">
        <v>152</v>
      </c>
      <c r="C368">
        <v>2</v>
      </c>
      <c r="D368" s="1">
        <v>2252777</v>
      </c>
    </row>
    <row r="369" spans="1:4" x14ac:dyDescent="0.3">
      <c r="A369">
        <v>251</v>
      </c>
      <c r="B369" t="s">
        <v>75</v>
      </c>
      <c r="C369">
        <v>3</v>
      </c>
      <c r="D369" s="1">
        <v>2491960</v>
      </c>
    </row>
    <row r="370" spans="1:4" x14ac:dyDescent="0.3">
      <c r="A370">
        <v>292</v>
      </c>
      <c r="B370" t="s">
        <v>586</v>
      </c>
      <c r="C370">
        <v>1</v>
      </c>
      <c r="D370" s="1">
        <v>2500000</v>
      </c>
    </row>
    <row r="371" spans="1:4" x14ac:dyDescent="0.3">
      <c r="A371">
        <v>31</v>
      </c>
      <c r="B371" t="s">
        <v>507</v>
      </c>
      <c r="C371">
        <v>2</v>
      </c>
      <c r="D371" s="1">
        <v>12059512.5</v>
      </c>
    </row>
    <row r="372" spans="1:4" x14ac:dyDescent="0.3">
      <c r="A372">
        <v>93</v>
      </c>
      <c r="B372" t="s">
        <v>559</v>
      </c>
      <c r="C372">
        <v>1</v>
      </c>
      <c r="D372" s="1">
        <v>13565218</v>
      </c>
    </row>
    <row r="373" spans="1:4" x14ac:dyDescent="0.3">
      <c r="A373">
        <v>187</v>
      </c>
      <c r="B373" t="s">
        <v>478</v>
      </c>
      <c r="C373">
        <v>2</v>
      </c>
      <c r="D373" s="1">
        <v>6000000</v>
      </c>
    </row>
    <row r="374" spans="1:4" x14ac:dyDescent="0.3">
      <c r="A374">
        <v>203</v>
      </c>
      <c r="B374" t="s">
        <v>570</v>
      </c>
      <c r="C374">
        <v>1</v>
      </c>
      <c r="D374" s="1">
        <v>5375000</v>
      </c>
    </row>
    <row r="375" spans="1:4" x14ac:dyDescent="0.3">
      <c r="A375">
        <v>117</v>
      </c>
      <c r="B375" t="s">
        <v>44</v>
      </c>
      <c r="C375">
        <v>4</v>
      </c>
      <c r="D375" s="1">
        <v>12999975</v>
      </c>
    </row>
    <row r="376" spans="1:4" x14ac:dyDescent="0.3">
      <c r="A376">
        <v>183</v>
      </c>
      <c r="B376" t="s">
        <v>359</v>
      </c>
      <c r="C376">
        <v>1</v>
      </c>
      <c r="D376" s="1">
        <v>6500000</v>
      </c>
    </row>
    <row r="377" spans="1:4" x14ac:dyDescent="0.3">
      <c r="A377">
        <v>153</v>
      </c>
      <c r="B377" t="s">
        <v>396</v>
      </c>
      <c r="C377">
        <v>3</v>
      </c>
      <c r="D377" s="1">
        <v>6028360</v>
      </c>
    </row>
    <row r="378" spans="1:4" x14ac:dyDescent="0.3">
      <c r="A378">
        <v>150</v>
      </c>
      <c r="B378" t="s">
        <v>377</v>
      </c>
      <c r="C378">
        <v>1</v>
      </c>
      <c r="D378" s="1">
        <v>8600000</v>
      </c>
    </row>
    <row r="379" spans="1:4" x14ac:dyDescent="0.3">
      <c r="A379">
        <v>486</v>
      </c>
      <c r="B379" t="s">
        <v>377</v>
      </c>
      <c r="C379">
        <v>1</v>
      </c>
      <c r="D379" s="1">
        <v>573295</v>
      </c>
    </row>
    <row r="380" spans="1:4" x14ac:dyDescent="0.3">
      <c r="A380">
        <v>264</v>
      </c>
      <c r="B380" t="s">
        <v>106</v>
      </c>
      <c r="C380">
        <v>1</v>
      </c>
      <c r="D380" s="1">
        <v>3206160</v>
      </c>
    </row>
    <row r="381" spans="1:4" x14ac:dyDescent="0.3">
      <c r="A381">
        <v>372</v>
      </c>
      <c r="B381" t="s">
        <v>598</v>
      </c>
      <c r="C381">
        <v>1</v>
      </c>
      <c r="D381" s="1">
        <v>1656092</v>
      </c>
    </row>
    <row r="382" spans="1:4" x14ac:dyDescent="0.3">
      <c r="A382">
        <v>477</v>
      </c>
      <c r="B382" t="s">
        <v>614</v>
      </c>
      <c r="C382">
        <v>1</v>
      </c>
      <c r="D382" s="1">
        <v>833333</v>
      </c>
    </row>
    <row r="383" spans="1:4" x14ac:dyDescent="0.3">
      <c r="A383">
        <v>170</v>
      </c>
      <c r="B383" t="s">
        <v>563</v>
      </c>
      <c r="C383">
        <v>4</v>
      </c>
      <c r="D383" s="1">
        <v>3965430</v>
      </c>
    </row>
    <row r="384" spans="1:4" x14ac:dyDescent="0.3">
      <c r="A384">
        <v>87</v>
      </c>
      <c r="B384" t="s">
        <v>71</v>
      </c>
      <c r="C384">
        <v>2</v>
      </c>
      <c r="D384" s="1">
        <v>7043750</v>
      </c>
    </row>
    <row r="385" spans="1:4" x14ac:dyDescent="0.3">
      <c r="A385">
        <v>99</v>
      </c>
      <c r="B385" t="s">
        <v>151</v>
      </c>
      <c r="C385">
        <v>2</v>
      </c>
      <c r="D385" s="1">
        <v>13479452</v>
      </c>
    </row>
    <row r="386" spans="1:4" x14ac:dyDescent="0.3">
      <c r="A386">
        <v>336</v>
      </c>
      <c r="B386" t="s">
        <v>591</v>
      </c>
      <c r="C386">
        <v>2</v>
      </c>
      <c r="D386" s="1">
        <v>2133541.5</v>
      </c>
    </row>
    <row r="387" spans="1:4" x14ac:dyDescent="0.3">
      <c r="A387">
        <v>137</v>
      </c>
      <c r="B387" t="s">
        <v>109</v>
      </c>
      <c r="C387">
        <v>2</v>
      </c>
      <c r="D387" s="1">
        <v>9607500</v>
      </c>
    </row>
    <row r="388" spans="1:4" x14ac:dyDescent="0.3">
      <c r="A388">
        <v>125</v>
      </c>
      <c r="B388" t="s">
        <v>442</v>
      </c>
      <c r="C388">
        <v>2</v>
      </c>
      <c r="D388" s="1">
        <v>11174156.5</v>
      </c>
    </row>
    <row r="389" spans="1:4" x14ac:dyDescent="0.3">
      <c r="A389">
        <v>434</v>
      </c>
      <c r="B389" t="s">
        <v>130</v>
      </c>
      <c r="C389">
        <v>1</v>
      </c>
      <c r="D389" s="1">
        <v>1378242</v>
      </c>
    </row>
    <row r="390" spans="1:4" x14ac:dyDescent="0.3">
      <c r="A390">
        <v>451</v>
      </c>
      <c r="B390" t="s">
        <v>387</v>
      </c>
      <c r="C390">
        <v>3</v>
      </c>
      <c r="D390" s="1">
        <v>822284</v>
      </c>
    </row>
    <row r="391" spans="1:4" x14ac:dyDescent="0.3">
      <c r="A391">
        <v>127</v>
      </c>
      <c r="B391" t="s">
        <v>445</v>
      </c>
      <c r="C391">
        <v>2</v>
      </c>
      <c r="D391" s="1">
        <v>10941010.5</v>
      </c>
    </row>
    <row r="392" spans="1:4" x14ac:dyDescent="0.3">
      <c r="A392">
        <v>246</v>
      </c>
      <c r="B392" t="s">
        <v>579</v>
      </c>
      <c r="C392">
        <v>1</v>
      </c>
      <c r="D392" s="1">
        <v>3500000</v>
      </c>
    </row>
    <row r="393" spans="1:4" x14ac:dyDescent="0.3">
      <c r="A393">
        <v>449</v>
      </c>
      <c r="B393" t="s">
        <v>391</v>
      </c>
      <c r="C393">
        <v>1</v>
      </c>
      <c r="D393" s="1">
        <v>1200000</v>
      </c>
    </row>
    <row r="394" spans="1:4" x14ac:dyDescent="0.3">
      <c r="A394">
        <v>513</v>
      </c>
      <c r="B394" t="s">
        <v>391</v>
      </c>
      <c r="C394">
        <v>1</v>
      </c>
      <c r="D394" s="1">
        <v>198580</v>
      </c>
    </row>
    <row r="395" spans="1:4" x14ac:dyDescent="0.3">
      <c r="A395">
        <v>98</v>
      </c>
      <c r="B395" t="s">
        <v>69</v>
      </c>
      <c r="C395">
        <v>2</v>
      </c>
      <c r="D395" s="1">
        <v>6500000</v>
      </c>
    </row>
    <row r="396" spans="1:4" x14ac:dyDescent="0.3">
      <c r="A396">
        <v>274</v>
      </c>
      <c r="B396" t="s">
        <v>582</v>
      </c>
      <c r="C396">
        <v>4</v>
      </c>
      <c r="D396" s="1">
        <v>1570890</v>
      </c>
    </row>
    <row r="397" spans="1:4" x14ac:dyDescent="0.3">
      <c r="A397">
        <v>244</v>
      </c>
      <c r="B397" t="s">
        <v>428</v>
      </c>
      <c r="C397">
        <v>4</v>
      </c>
      <c r="D397" s="1">
        <v>1928490</v>
      </c>
    </row>
    <row r="398" spans="1:4" x14ac:dyDescent="0.3">
      <c r="A398">
        <v>9</v>
      </c>
      <c r="B398" t="s">
        <v>265</v>
      </c>
      <c r="C398">
        <v>3</v>
      </c>
      <c r="D398" s="1">
        <v>28486374</v>
      </c>
    </row>
    <row r="399" spans="1:4" x14ac:dyDescent="0.3">
      <c r="A399">
        <v>214</v>
      </c>
      <c r="B399" t="s">
        <v>256</v>
      </c>
      <c r="C399">
        <v>1</v>
      </c>
      <c r="D399" s="1">
        <v>5000000</v>
      </c>
    </row>
    <row r="400" spans="1:4" x14ac:dyDescent="0.3">
      <c r="A400">
        <v>228</v>
      </c>
      <c r="B400" t="s">
        <v>411</v>
      </c>
      <c r="C400">
        <v>1</v>
      </c>
      <c r="D400" s="1">
        <v>4320500</v>
      </c>
    </row>
    <row r="401" spans="1:4" x14ac:dyDescent="0.3">
      <c r="A401">
        <v>263</v>
      </c>
      <c r="B401" t="s">
        <v>74</v>
      </c>
      <c r="C401">
        <v>4</v>
      </c>
      <c r="D401" s="1">
        <v>1740510</v>
      </c>
    </row>
    <row r="402" spans="1:4" x14ac:dyDescent="0.3">
      <c r="A402">
        <v>103</v>
      </c>
      <c r="B402" t="s">
        <v>14</v>
      </c>
      <c r="C402">
        <v>2</v>
      </c>
      <c r="D402" s="1">
        <v>12500000</v>
      </c>
    </row>
    <row r="403" spans="1:4" x14ac:dyDescent="0.3">
      <c r="A403">
        <v>185</v>
      </c>
      <c r="B403" t="s">
        <v>564</v>
      </c>
      <c r="C403">
        <v>1</v>
      </c>
      <c r="D403" s="1">
        <v>6300000</v>
      </c>
    </row>
    <row r="404" spans="1:4" x14ac:dyDescent="0.3">
      <c r="A404">
        <v>506</v>
      </c>
      <c r="B404" t="s">
        <v>628</v>
      </c>
      <c r="C404">
        <v>1</v>
      </c>
      <c r="D404" s="1">
        <v>252043</v>
      </c>
    </row>
    <row r="405" spans="1:4" x14ac:dyDescent="0.3">
      <c r="A405">
        <v>245</v>
      </c>
      <c r="B405" t="s">
        <v>578</v>
      </c>
      <c r="C405">
        <v>3</v>
      </c>
      <c r="D405" s="1">
        <v>3500000</v>
      </c>
    </row>
    <row r="406" spans="1:4" x14ac:dyDescent="0.3">
      <c r="A406">
        <v>536</v>
      </c>
      <c r="B406" t="s">
        <v>635</v>
      </c>
      <c r="C406">
        <v>1</v>
      </c>
      <c r="D406" s="1">
        <v>94742</v>
      </c>
    </row>
    <row r="407" spans="1:4" x14ac:dyDescent="0.3">
      <c r="A407">
        <v>557</v>
      </c>
      <c r="B407" t="s">
        <v>635</v>
      </c>
      <c r="C407">
        <v>1</v>
      </c>
      <c r="D407" s="1">
        <v>47371</v>
      </c>
    </row>
    <row r="408" spans="1:4" x14ac:dyDescent="0.3">
      <c r="A408">
        <v>415</v>
      </c>
      <c r="B408" t="s">
        <v>362</v>
      </c>
      <c r="C408">
        <v>4</v>
      </c>
      <c r="D408" s="1">
        <v>761288</v>
      </c>
    </row>
    <row r="409" spans="1:4" x14ac:dyDescent="0.3">
      <c r="A409">
        <v>217</v>
      </c>
      <c r="B409" t="s">
        <v>398</v>
      </c>
      <c r="C409">
        <v>4</v>
      </c>
      <c r="D409" s="1">
        <v>6025105.5</v>
      </c>
    </row>
    <row r="410" spans="1:4" x14ac:dyDescent="0.3">
      <c r="A410">
        <v>325</v>
      </c>
      <c r="B410" t="s">
        <v>589</v>
      </c>
      <c r="C410">
        <v>4</v>
      </c>
      <c r="D410" s="1">
        <v>2245400</v>
      </c>
    </row>
    <row r="411" spans="1:4" x14ac:dyDescent="0.3">
      <c r="A411">
        <v>439</v>
      </c>
      <c r="B411" t="s">
        <v>150</v>
      </c>
      <c r="C411">
        <v>3</v>
      </c>
      <c r="D411" s="1">
        <v>979204.66666666663</v>
      </c>
    </row>
    <row r="412" spans="1:4" x14ac:dyDescent="0.3">
      <c r="A412">
        <v>190</v>
      </c>
      <c r="B412" t="s">
        <v>235</v>
      </c>
      <c r="C412">
        <v>2</v>
      </c>
      <c r="D412" s="1">
        <v>6000000</v>
      </c>
    </row>
    <row r="413" spans="1:4" x14ac:dyDescent="0.3">
      <c r="A413">
        <v>359</v>
      </c>
      <c r="B413" t="s">
        <v>255</v>
      </c>
      <c r="C413">
        <v>4</v>
      </c>
      <c r="D413" s="1">
        <v>956400</v>
      </c>
    </row>
    <row r="414" spans="1:4" x14ac:dyDescent="0.3">
      <c r="A414">
        <v>252</v>
      </c>
      <c r="B414" t="s">
        <v>221</v>
      </c>
      <c r="C414">
        <v>5</v>
      </c>
      <c r="D414" s="1">
        <v>15082056.800000001</v>
      </c>
    </row>
    <row r="415" spans="1:4" x14ac:dyDescent="0.3">
      <c r="A415">
        <v>182</v>
      </c>
      <c r="B415" t="s">
        <v>462</v>
      </c>
      <c r="C415">
        <v>3</v>
      </c>
      <c r="D415" s="1">
        <v>4441666.666666667</v>
      </c>
    </row>
    <row r="416" spans="1:4" x14ac:dyDescent="0.3">
      <c r="A416">
        <v>241</v>
      </c>
      <c r="B416" t="s">
        <v>577</v>
      </c>
      <c r="C416">
        <v>2</v>
      </c>
      <c r="D416" s="1">
        <v>3738420</v>
      </c>
    </row>
    <row r="417" spans="1:4" x14ac:dyDescent="0.3">
      <c r="A417">
        <v>360</v>
      </c>
      <c r="B417" t="s">
        <v>379</v>
      </c>
      <c r="C417">
        <v>2</v>
      </c>
      <c r="D417" s="1">
        <v>878714.5</v>
      </c>
    </row>
    <row r="418" spans="1:4" x14ac:dyDescent="0.3">
      <c r="A418">
        <v>502</v>
      </c>
      <c r="B418" t="s">
        <v>626</v>
      </c>
      <c r="C418">
        <v>1</v>
      </c>
      <c r="D418" s="1">
        <v>311070</v>
      </c>
    </row>
    <row r="419" spans="1:4" x14ac:dyDescent="0.3">
      <c r="A419">
        <v>34</v>
      </c>
      <c r="B419" t="s">
        <v>78</v>
      </c>
      <c r="C419">
        <v>3</v>
      </c>
      <c r="D419" s="1">
        <v>16521739</v>
      </c>
    </row>
    <row r="420" spans="1:4" x14ac:dyDescent="0.3">
      <c r="A420">
        <v>382</v>
      </c>
      <c r="B420" t="s">
        <v>104</v>
      </c>
      <c r="C420">
        <v>1</v>
      </c>
      <c r="D420" s="1">
        <v>1621415</v>
      </c>
    </row>
    <row r="421" spans="1:4" x14ac:dyDescent="0.3">
      <c r="A421">
        <v>487</v>
      </c>
      <c r="B421" t="s">
        <v>104</v>
      </c>
      <c r="C421">
        <v>1</v>
      </c>
      <c r="D421" s="1">
        <v>540472</v>
      </c>
    </row>
    <row r="422" spans="1:4" x14ac:dyDescent="0.3">
      <c r="A422">
        <v>27</v>
      </c>
      <c r="B422" t="s">
        <v>145</v>
      </c>
      <c r="C422">
        <v>5</v>
      </c>
      <c r="D422" s="1">
        <v>28542009</v>
      </c>
    </row>
    <row r="423" spans="1:4" x14ac:dyDescent="0.3">
      <c r="A423">
        <v>104</v>
      </c>
      <c r="B423" t="s">
        <v>304</v>
      </c>
      <c r="C423">
        <v>1</v>
      </c>
      <c r="D423" s="1">
        <v>12500000</v>
      </c>
    </row>
    <row r="424" spans="1:4" x14ac:dyDescent="0.3">
      <c r="A424">
        <v>101</v>
      </c>
      <c r="B424" t="s">
        <v>390</v>
      </c>
      <c r="C424">
        <v>1</v>
      </c>
      <c r="D424" s="1">
        <v>12750000</v>
      </c>
    </row>
    <row r="425" spans="1:4" x14ac:dyDescent="0.3">
      <c r="A425">
        <v>380</v>
      </c>
      <c r="B425" t="s">
        <v>355</v>
      </c>
      <c r="C425">
        <v>1</v>
      </c>
      <c r="D425" s="1">
        <v>1621415</v>
      </c>
    </row>
    <row r="426" spans="1:4" x14ac:dyDescent="0.3">
      <c r="A426">
        <v>140</v>
      </c>
      <c r="B426" t="s">
        <v>509</v>
      </c>
      <c r="C426">
        <v>4</v>
      </c>
      <c r="D426" s="1">
        <v>7587432</v>
      </c>
    </row>
    <row r="427" spans="1:4" x14ac:dyDescent="0.3">
      <c r="A427">
        <v>347</v>
      </c>
      <c r="B427" t="s">
        <v>508</v>
      </c>
      <c r="C427">
        <v>3</v>
      </c>
      <c r="D427" s="1">
        <v>1411520</v>
      </c>
    </row>
    <row r="428" spans="1:4" x14ac:dyDescent="0.3">
      <c r="A428">
        <v>505</v>
      </c>
      <c r="B428" t="s">
        <v>627</v>
      </c>
      <c r="C428">
        <v>1</v>
      </c>
      <c r="D428" s="1">
        <v>264919</v>
      </c>
    </row>
    <row r="429" spans="1:4" x14ac:dyDescent="0.3">
      <c r="A429">
        <v>383</v>
      </c>
      <c r="B429" t="s">
        <v>22</v>
      </c>
      <c r="C429">
        <v>4</v>
      </c>
      <c r="D429" s="1">
        <v>879570</v>
      </c>
    </row>
    <row r="430" spans="1:4" x14ac:dyDescent="0.3">
      <c r="A430">
        <v>122</v>
      </c>
      <c r="B430" t="s">
        <v>561</v>
      </c>
      <c r="C430">
        <v>2</v>
      </c>
      <c r="D430" s="1">
        <v>7143258</v>
      </c>
    </row>
    <row r="431" spans="1:4" x14ac:dyDescent="0.3">
      <c r="A431">
        <v>329</v>
      </c>
      <c r="B431" t="s">
        <v>590</v>
      </c>
      <c r="C431">
        <v>1</v>
      </c>
      <c r="D431" s="1">
        <v>2176260</v>
      </c>
    </row>
    <row r="432" spans="1:4" x14ac:dyDescent="0.3">
      <c r="A432">
        <v>17</v>
      </c>
      <c r="B432" t="s">
        <v>555</v>
      </c>
      <c r="C432">
        <v>3</v>
      </c>
      <c r="D432" s="1">
        <v>17754163</v>
      </c>
    </row>
    <row r="433" spans="1:4" x14ac:dyDescent="0.3">
      <c r="A433">
        <v>160</v>
      </c>
      <c r="B433" t="s">
        <v>208</v>
      </c>
      <c r="C433">
        <v>3</v>
      </c>
      <c r="D433" s="1">
        <v>6295921.333333333</v>
      </c>
    </row>
    <row r="434" spans="1:4" x14ac:dyDescent="0.3">
      <c r="A434">
        <v>392</v>
      </c>
      <c r="B434" t="s">
        <v>505</v>
      </c>
      <c r="C434">
        <v>2</v>
      </c>
      <c r="D434" s="1">
        <v>1948395</v>
      </c>
    </row>
    <row r="435" spans="1:4" x14ac:dyDescent="0.3">
      <c r="A435">
        <v>376</v>
      </c>
      <c r="B435" t="s">
        <v>308</v>
      </c>
      <c r="C435">
        <v>2</v>
      </c>
      <c r="D435" s="1">
        <v>820500</v>
      </c>
    </row>
    <row r="436" spans="1:4" x14ac:dyDescent="0.3">
      <c r="A436">
        <v>212</v>
      </c>
      <c r="B436" t="s">
        <v>229</v>
      </c>
      <c r="C436">
        <v>1</v>
      </c>
      <c r="D436" s="1">
        <v>5027028</v>
      </c>
    </row>
    <row r="437" spans="1:4" x14ac:dyDescent="0.3">
      <c r="A437">
        <v>479</v>
      </c>
      <c r="B437" t="s">
        <v>504</v>
      </c>
      <c r="C437">
        <v>1</v>
      </c>
      <c r="D437" s="1">
        <v>786000</v>
      </c>
    </row>
    <row r="438" spans="1:4" x14ac:dyDescent="0.3">
      <c r="A438">
        <v>501</v>
      </c>
      <c r="B438" t="s">
        <v>504</v>
      </c>
      <c r="C438">
        <v>1</v>
      </c>
      <c r="D438" s="1">
        <v>323529</v>
      </c>
    </row>
    <row r="439" spans="1:4" x14ac:dyDescent="0.3">
      <c r="A439">
        <v>201</v>
      </c>
      <c r="B439" t="s">
        <v>376</v>
      </c>
      <c r="C439">
        <v>2</v>
      </c>
      <c r="D439" s="1">
        <v>2725800</v>
      </c>
    </row>
    <row r="440" spans="1:4" x14ac:dyDescent="0.3">
      <c r="A440">
        <v>118</v>
      </c>
      <c r="B440" t="s">
        <v>477</v>
      </c>
      <c r="C440">
        <v>3</v>
      </c>
      <c r="D440" s="1">
        <v>12428571.333333334</v>
      </c>
    </row>
    <row r="441" spans="1:4" x14ac:dyDescent="0.3">
      <c r="A441">
        <v>77</v>
      </c>
      <c r="B441" t="s">
        <v>311</v>
      </c>
      <c r="C441">
        <v>2</v>
      </c>
      <c r="D441" s="1">
        <v>10100000</v>
      </c>
    </row>
    <row r="442" spans="1:4" x14ac:dyDescent="0.3">
      <c r="A442">
        <v>488</v>
      </c>
      <c r="B442" t="s">
        <v>311</v>
      </c>
      <c r="C442">
        <v>1</v>
      </c>
      <c r="D442" s="1">
        <v>527467</v>
      </c>
    </row>
    <row r="443" spans="1:4" x14ac:dyDescent="0.3">
      <c r="A443">
        <v>8</v>
      </c>
      <c r="B443" t="s">
        <v>369</v>
      </c>
      <c r="C443">
        <v>4</v>
      </c>
      <c r="D443" s="1">
        <v>24754167</v>
      </c>
    </row>
    <row r="444" spans="1:4" x14ac:dyDescent="0.3">
      <c r="A444">
        <v>12</v>
      </c>
      <c r="B444" t="s">
        <v>143</v>
      </c>
      <c r="C444">
        <v>2</v>
      </c>
      <c r="D444" s="1">
        <v>14865384.5</v>
      </c>
    </row>
    <row r="445" spans="1:4" x14ac:dyDescent="0.3">
      <c r="A445">
        <v>509</v>
      </c>
      <c r="B445" t="s">
        <v>630</v>
      </c>
      <c r="C445">
        <v>1</v>
      </c>
      <c r="D445" s="1">
        <v>213949</v>
      </c>
    </row>
    <row r="446" spans="1:4" x14ac:dyDescent="0.3">
      <c r="A446">
        <v>331</v>
      </c>
      <c r="B446" t="s">
        <v>472</v>
      </c>
      <c r="C446">
        <v>1</v>
      </c>
      <c r="D446" s="1">
        <v>2165481</v>
      </c>
    </row>
    <row r="447" spans="1:4" x14ac:dyDescent="0.3">
      <c r="A447">
        <v>403</v>
      </c>
      <c r="B447" t="s">
        <v>186</v>
      </c>
      <c r="C447">
        <v>1</v>
      </c>
      <c r="D447" s="1">
        <v>1544951</v>
      </c>
    </row>
    <row r="448" spans="1:4" x14ac:dyDescent="0.3">
      <c r="A448">
        <v>427</v>
      </c>
      <c r="B448" t="s">
        <v>604</v>
      </c>
      <c r="C448">
        <v>1</v>
      </c>
      <c r="D448" s="1">
        <v>1378242</v>
      </c>
    </row>
    <row r="449" spans="1:4" x14ac:dyDescent="0.3">
      <c r="A449">
        <v>143</v>
      </c>
      <c r="B449" t="s">
        <v>261</v>
      </c>
      <c r="C449">
        <v>1</v>
      </c>
      <c r="D449" s="1">
        <v>9000000</v>
      </c>
    </row>
    <row r="450" spans="1:4" x14ac:dyDescent="0.3">
      <c r="A450">
        <v>335</v>
      </c>
      <c r="B450" t="s">
        <v>491</v>
      </c>
      <c r="C450">
        <v>2</v>
      </c>
      <c r="D450" s="1">
        <v>1075000</v>
      </c>
    </row>
    <row r="451" spans="1:4" x14ac:dyDescent="0.3">
      <c r="A451">
        <v>474</v>
      </c>
      <c r="B451" t="s">
        <v>418</v>
      </c>
      <c r="C451">
        <v>1</v>
      </c>
      <c r="D451" s="1">
        <v>838464</v>
      </c>
    </row>
    <row r="452" spans="1:4" x14ac:dyDescent="0.3">
      <c r="A452">
        <v>518</v>
      </c>
      <c r="B452" t="s">
        <v>418</v>
      </c>
      <c r="C452">
        <v>2</v>
      </c>
      <c r="D452" s="1">
        <v>116058.5</v>
      </c>
    </row>
    <row r="453" spans="1:4" x14ac:dyDescent="0.3">
      <c r="A453">
        <v>551</v>
      </c>
      <c r="B453" t="s">
        <v>418</v>
      </c>
      <c r="C453">
        <v>1</v>
      </c>
      <c r="D453" s="1">
        <v>232117</v>
      </c>
    </row>
    <row r="454" spans="1:4" x14ac:dyDescent="0.3">
      <c r="A454">
        <v>303</v>
      </c>
      <c r="B454" t="s">
        <v>375</v>
      </c>
      <c r="C454">
        <v>1</v>
      </c>
      <c r="D454" s="1">
        <v>2393887</v>
      </c>
    </row>
    <row r="455" spans="1:4" x14ac:dyDescent="0.3">
      <c r="A455">
        <v>294</v>
      </c>
      <c r="B455" t="s">
        <v>260</v>
      </c>
      <c r="C455">
        <v>1</v>
      </c>
      <c r="D455" s="1">
        <v>2500000</v>
      </c>
    </row>
    <row r="456" spans="1:4" x14ac:dyDescent="0.3">
      <c r="A456">
        <v>64</v>
      </c>
      <c r="B456" t="s">
        <v>155</v>
      </c>
      <c r="C456">
        <v>2</v>
      </c>
      <c r="D456" s="1">
        <v>17565217</v>
      </c>
    </row>
    <row r="457" spans="1:4" x14ac:dyDescent="0.3">
      <c r="A457">
        <v>556</v>
      </c>
      <c r="B457" t="s">
        <v>644</v>
      </c>
      <c r="C457">
        <v>1</v>
      </c>
      <c r="D457" s="1">
        <v>47371</v>
      </c>
    </row>
    <row r="458" spans="1:4" x14ac:dyDescent="0.3">
      <c r="A458">
        <v>386</v>
      </c>
      <c r="B458" t="s">
        <v>430</v>
      </c>
      <c r="C458">
        <v>1</v>
      </c>
      <c r="D458" s="1">
        <v>1600520</v>
      </c>
    </row>
    <row r="459" spans="1:4" x14ac:dyDescent="0.3">
      <c r="A459">
        <v>80</v>
      </c>
      <c r="B459" t="s">
        <v>482</v>
      </c>
      <c r="C459">
        <v>1</v>
      </c>
      <c r="D459" s="1">
        <v>14975000</v>
      </c>
    </row>
    <row r="460" spans="1:4" x14ac:dyDescent="0.3">
      <c r="A460">
        <v>130</v>
      </c>
      <c r="B460" t="s">
        <v>331</v>
      </c>
      <c r="C460">
        <v>4</v>
      </c>
      <c r="D460" s="1">
        <v>11719781.75</v>
      </c>
    </row>
    <row r="461" spans="1:4" x14ac:dyDescent="0.3">
      <c r="A461">
        <v>374</v>
      </c>
      <c r="B461" t="s">
        <v>41</v>
      </c>
      <c r="C461">
        <v>4</v>
      </c>
      <c r="D461" s="1">
        <v>897990</v>
      </c>
    </row>
    <row r="462" spans="1:4" x14ac:dyDescent="0.3">
      <c r="A462">
        <v>85</v>
      </c>
      <c r="B462" t="s">
        <v>90</v>
      </c>
      <c r="C462">
        <v>1</v>
      </c>
      <c r="D462" s="1">
        <v>14357750</v>
      </c>
    </row>
    <row r="463" spans="1:4" x14ac:dyDescent="0.3">
      <c r="A463">
        <v>385</v>
      </c>
      <c r="B463" t="s">
        <v>58</v>
      </c>
      <c r="C463">
        <v>4</v>
      </c>
      <c r="D463" s="1">
        <v>1274427</v>
      </c>
    </row>
    <row r="464" spans="1:4" x14ac:dyDescent="0.3">
      <c r="A464">
        <v>248</v>
      </c>
      <c r="B464" t="s">
        <v>444</v>
      </c>
      <c r="C464">
        <v>1</v>
      </c>
      <c r="D464" s="1">
        <v>3472887</v>
      </c>
    </row>
    <row r="465" spans="1:4" x14ac:dyDescent="0.3">
      <c r="A465">
        <v>401</v>
      </c>
      <c r="B465" t="s">
        <v>289</v>
      </c>
      <c r="C465">
        <v>1</v>
      </c>
      <c r="D465" s="1">
        <v>1544951</v>
      </c>
    </row>
    <row r="466" spans="1:4" x14ac:dyDescent="0.3">
      <c r="A466">
        <v>220</v>
      </c>
      <c r="B466" t="s">
        <v>573</v>
      </c>
      <c r="C466">
        <v>1</v>
      </c>
      <c r="D466" s="1">
        <v>4544400</v>
      </c>
    </row>
    <row r="467" spans="1:4" x14ac:dyDescent="0.3">
      <c r="A467">
        <v>522</v>
      </c>
      <c r="B467" t="s">
        <v>573</v>
      </c>
      <c r="C467">
        <v>1</v>
      </c>
      <c r="D467" s="1">
        <v>170915</v>
      </c>
    </row>
    <row r="468" spans="1:4" x14ac:dyDescent="0.3">
      <c r="A468">
        <v>297</v>
      </c>
      <c r="B468" t="s">
        <v>55</v>
      </c>
      <c r="C468">
        <v>1</v>
      </c>
      <c r="D468" s="1">
        <v>2470357</v>
      </c>
    </row>
    <row r="469" spans="1:4" x14ac:dyDescent="0.3">
      <c r="A469">
        <v>419</v>
      </c>
      <c r="B469" t="s">
        <v>492</v>
      </c>
      <c r="C469">
        <v>2</v>
      </c>
      <c r="D469" s="1">
        <v>689121</v>
      </c>
    </row>
    <row r="470" spans="1:4" x14ac:dyDescent="0.3">
      <c r="A470">
        <v>131</v>
      </c>
      <c r="B470" t="s">
        <v>469</v>
      </c>
      <c r="C470">
        <v>1</v>
      </c>
      <c r="D470" s="1">
        <v>10087200</v>
      </c>
    </row>
    <row r="471" spans="1:4" x14ac:dyDescent="0.3">
      <c r="A471">
        <v>35</v>
      </c>
      <c r="B471" t="s">
        <v>490</v>
      </c>
      <c r="C471">
        <v>3</v>
      </c>
      <c r="D471" s="1">
        <v>24925093.666666668</v>
      </c>
    </row>
    <row r="472" spans="1:4" x14ac:dyDescent="0.3">
      <c r="A472">
        <v>3</v>
      </c>
      <c r="B472" t="s">
        <v>365</v>
      </c>
      <c r="C472">
        <v>5</v>
      </c>
      <c r="D472" s="1">
        <v>31737230</v>
      </c>
    </row>
    <row r="473" spans="1:4" x14ac:dyDescent="0.3">
      <c r="A473">
        <v>44</v>
      </c>
      <c r="B473" t="s">
        <v>288</v>
      </c>
      <c r="C473">
        <v>2</v>
      </c>
      <c r="D473" s="1">
        <v>18010773</v>
      </c>
    </row>
    <row r="474" spans="1:4" x14ac:dyDescent="0.3">
      <c r="A474">
        <v>443</v>
      </c>
      <c r="B474" t="s">
        <v>94</v>
      </c>
      <c r="C474">
        <v>1</v>
      </c>
      <c r="D474" s="1">
        <v>1349383</v>
      </c>
    </row>
    <row r="475" spans="1:4" x14ac:dyDescent="0.3">
      <c r="A475">
        <v>475</v>
      </c>
      <c r="B475" t="s">
        <v>121</v>
      </c>
      <c r="C475">
        <v>2</v>
      </c>
      <c r="D475" s="1">
        <v>419232</v>
      </c>
    </row>
    <row r="476" spans="1:4" x14ac:dyDescent="0.3">
      <c r="A476">
        <v>391</v>
      </c>
      <c r="B476" t="s">
        <v>127</v>
      </c>
      <c r="C476">
        <v>1</v>
      </c>
      <c r="D476" s="1">
        <v>1567007</v>
      </c>
    </row>
    <row r="477" spans="1:4" x14ac:dyDescent="0.3">
      <c r="A477">
        <v>280</v>
      </c>
      <c r="B477" t="s">
        <v>525</v>
      </c>
      <c r="C477">
        <v>1</v>
      </c>
      <c r="D477" s="1">
        <v>2760095</v>
      </c>
    </row>
    <row r="478" spans="1:4" x14ac:dyDescent="0.3">
      <c r="A478">
        <v>560</v>
      </c>
      <c r="B478" t="s">
        <v>645</v>
      </c>
      <c r="C478">
        <v>1</v>
      </c>
      <c r="D478" s="1">
        <v>47371</v>
      </c>
    </row>
    <row r="479" spans="1:4" x14ac:dyDescent="0.3">
      <c r="A479">
        <v>544</v>
      </c>
      <c r="B479" t="s">
        <v>639</v>
      </c>
      <c r="C479">
        <v>1</v>
      </c>
      <c r="D479" s="1">
        <v>85458</v>
      </c>
    </row>
    <row r="480" spans="1:4" x14ac:dyDescent="0.3">
      <c r="A480">
        <v>436</v>
      </c>
      <c r="B480" t="s">
        <v>35</v>
      </c>
      <c r="C480">
        <v>3</v>
      </c>
      <c r="D480" s="1">
        <v>459414</v>
      </c>
    </row>
    <row r="481" spans="1:4" x14ac:dyDescent="0.3">
      <c r="A481">
        <v>39</v>
      </c>
      <c r="B481" t="s">
        <v>512</v>
      </c>
      <c r="C481">
        <v>2</v>
      </c>
      <c r="D481" s="1">
        <v>22469135.5</v>
      </c>
    </row>
    <row r="482" spans="1:4" x14ac:dyDescent="0.3">
      <c r="A482">
        <v>278</v>
      </c>
      <c r="B482" t="s">
        <v>440</v>
      </c>
      <c r="C482">
        <v>1</v>
      </c>
      <c r="D482" s="1">
        <v>2795000</v>
      </c>
    </row>
    <row r="483" spans="1:4" x14ac:dyDescent="0.3">
      <c r="A483">
        <v>349</v>
      </c>
      <c r="B483" t="s">
        <v>59</v>
      </c>
      <c r="C483">
        <v>2</v>
      </c>
      <c r="D483" s="1">
        <v>971211</v>
      </c>
    </row>
    <row r="484" spans="1:4" x14ac:dyDescent="0.3">
      <c r="A484">
        <v>255</v>
      </c>
      <c r="B484" t="s">
        <v>243</v>
      </c>
      <c r="C484">
        <v>4</v>
      </c>
      <c r="D484" s="1">
        <v>1832070</v>
      </c>
    </row>
    <row r="485" spans="1:4" x14ac:dyDescent="0.3">
      <c r="A485">
        <v>446</v>
      </c>
      <c r="B485" t="s">
        <v>95</v>
      </c>
      <c r="C485">
        <v>1</v>
      </c>
      <c r="D485" s="1">
        <v>1311265</v>
      </c>
    </row>
    <row r="486" spans="1:4" x14ac:dyDescent="0.3">
      <c r="A486">
        <v>549</v>
      </c>
      <c r="B486" t="s">
        <v>95</v>
      </c>
      <c r="C486">
        <v>1</v>
      </c>
      <c r="D486" s="1">
        <v>50000</v>
      </c>
    </row>
    <row r="487" spans="1:4" x14ac:dyDescent="0.3">
      <c r="A487">
        <v>156</v>
      </c>
      <c r="B487" t="s">
        <v>189</v>
      </c>
      <c r="C487">
        <v>2</v>
      </c>
      <c r="D487" s="1">
        <v>5153846</v>
      </c>
    </row>
    <row r="488" spans="1:4" x14ac:dyDescent="0.3">
      <c r="A488">
        <v>341</v>
      </c>
      <c r="B488" t="s">
        <v>70</v>
      </c>
      <c r="C488">
        <v>1</v>
      </c>
      <c r="D488" s="1">
        <v>2029463</v>
      </c>
    </row>
    <row r="489" spans="1:4" x14ac:dyDescent="0.3">
      <c r="A489">
        <v>454</v>
      </c>
      <c r="B489" t="s">
        <v>70</v>
      </c>
      <c r="C489">
        <v>1</v>
      </c>
      <c r="D489" s="1">
        <v>1000000</v>
      </c>
    </row>
    <row r="490" spans="1:4" x14ac:dyDescent="0.3">
      <c r="A490">
        <v>432</v>
      </c>
      <c r="B490" t="s">
        <v>236</v>
      </c>
      <c r="C490">
        <v>2</v>
      </c>
      <c r="D490" s="1">
        <v>689121</v>
      </c>
    </row>
    <row r="491" spans="1:4" x14ac:dyDescent="0.3">
      <c r="A491">
        <v>393</v>
      </c>
      <c r="B491" t="s">
        <v>436</v>
      </c>
      <c r="C491">
        <v>2</v>
      </c>
      <c r="D491" s="1">
        <v>1941899</v>
      </c>
    </row>
    <row r="492" spans="1:4" x14ac:dyDescent="0.3">
      <c r="A492">
        <v>107</v>
      </c>
      <c r="B492" t="s">
        <v>340</v>
      </c>
      <c r="C492">
        <v>2</v>
      </c>
      <c r="D492" s="1">
        <v>12755854.5</v>
      </c>
    </row>
    <row r="493" spans="1:4" x14ac:dyDescent="0.3">
      <c r="A493">
        <v>371</v>
      </c>
      <c r="B493" t="s">
        <v>63</v>
      </c>
      <c r="C493">
        <v>4</v>
      </c>
      <c r="D493" s="1">
        <v>5914023</v>
      </c>
    </row>
    <row r="494" spans="1:4" x14ac:dyDescent="0.3">
      <c r="A494">
        <v>342</v>
      </c>
      <c r="B494" t="s">
        <v>592</v>
      </c>
      <c r="C494">
        <v>2</v>
      </c>
      <c r="D494" s="1">
        <v>2007058</v>
      </c>
    </row>
    <row r="495" spans="1:4" x14ac:dyDescent="0.3">
      <c r="A495">
        <v>236</v>
      </c>
      <c r="B495" t="s">
        <v>337</v>
      </c>
      <c r="C495">
        <v>1</v>
      </c>
      <c r="D495" s="1">
        <v>3940402</v>
      </c>
    </row>
    <row r="496" spans="1:4" x14ac:dyDescent="0.3">
      <c r="A496">
        <v>561</v>
      </c>
      <c r="B496" t="s">
        <v>646</v>
      </c>
      <c r="C496">
        <v>1</v>
      </c>
      <c r="D496" s="1">
        <v>47371</v>
      </c>
    </row>
    <row r="497" spans="1:4" x14ac:dyDescent="0.3">
      <c r="A497">
        <v>1</v>
      </c>
      <c r="B497" t="s">
        <v>176</v>
      </c>
      <c r="C497">
        <v>4</v>
      </c>
      <c r="D497" s="1">
        <v>41619060</v>
      </c>
    </row>
    <row r="498" spans="1:4" x14ac:dyDescent="0.3">
      <c r="A498">
        <v>426</v>
      </c>
      <c r="B498" t="s">
        <v>303</v>
      </c>
      <c r="C498">
        <v>2</v>
      </c>
      <c r="D498" s="1">
        <v>689121</v>
      </c>
    </row>
    <row r="499" spans="1:4" x14ac:dyDescent="0.3">
      <c r="A499">
        <v>28</v>
      </c>
      <c r="B499" t="s">
        <v>373</v>
      </c>
      <c r="C499">
        <v>3</v>
      </c>
      <c r="D499" s="1">
        <v>25842697</v>
      </c>
    </row>
    <row r="500" spans="1:4" x14ac:dyDescent="0.3">
      <c r="A500">
        <v>414</v>
      </c>
      <c r="B500" t="s">
        <v>156</v>
      </c>
      <c r="C500">
        <v>3</v>
      </c>
      <c r="D500" s="1">
        <v>495898</v>
      </c>
    </row>
    <row r="501" spans="1:4" x14ac:dyDescent="0.3">
      <c r="A501">
        <v>300</v>
      </c>
      <c r="B501" t="s">
        <v>222</v>
      </c>
      <c r="C501">
        <v>3</v>
      </c>
      <c r="D501" s="1">
        <v>1740280</v>
      </c>
    </row>
    <row r="502" spans="1:4" x14ac:dyDescent="0.3">
      <c r="A502">
        <v>387</v>
      </c>
      <c r="B502" t="s">
        <v>400</v>
      </c>
      <c r="C502">
        <v>1</v>
      </c>
      <c r="D502" s="1">
        <v>1600520</v>
      </c>
    </row>
    <row r="503" spans="1:4" x14ac:dyDescent="0.3">
      <c r="A503">
        <v>115</v>
      </c>
      <c r="B503" t="s">
        <v>421</v>
      </c>
      <c r="C503">
        <v>4</v>
      </c>
      <c r="D503" s="1">
        <v>11750000</v>
      </c>
    </row>
    <row r="504" spans="1:4" x14ac:dyDescent="0.3">
      <c r="A504">
        <v>562</v>
      </c>
      <c r="B504" t="s">
        <v>647</v>
      </c>
      <c r="C504">
        <v>1</v>
      </c>
      <c r="D504" s="1">
        <v>47371</v>
      </c>
    </row>
    <row r="505" spans="1:4" x14ac:dyDescent="0.3">
      <c r="A505">
        <v>88</v>
      </c>
      <c r="B505" t="s">
        <v>321</v>
      </c>
      <c r="C505">
        <v>1</v>
      </c>
      <c r="D505" s="1">
        <v>14000000</v>
      </c>
    </row>
    <row r="506" spans="1:4" x14ac:dyDescent="0.3">
      <c r="A506">
        <v>290</v>
      </c>
      <c r="B506" t="s">
        <v>585</v>
      </c>
      <c r="C506">
        <v>2</v>
      </c>
      <c r="D506" s="1">
        <v>3004413</v>
      </c>
    </row>
    <row r="507" spans="1:4" x14ac:dyDescent="0.3">
      <c r="A507">
        <v>337</v>
      </c>
      <c r="B507" t="s">
        <v>374</v>
      </c>
      <c r="C507">
        <v>3</v>
      </c>
      <c r="D507" s="1">
        <v>1531560</v>
      </c>
    </row>
    <row r="508" spans="1:4" x14ac:dyDescent="0.3">
      <c r="A508">
        <v>515</v>
      </c>
      <c r="B508" t="s">
        <v>632</v>
      </c>
      <c r="C508">
        <v>1</v>
      </c>
      <c r="D508" s="1">
        <v>198580</v>
      </c>
    </row>
    <row r="509" spans="1:4" x14ac:dyDescent="0.3">
      <c r="A509">
        <v>128</v>
      </c>
      <c r="B509" t="s">
        <v>386</v>
      </c>
      <c r="C509">
        <v>1</v>
      </c>
      <c r="D509" s="1">
        <v>10500000</v>
      </c>
    </row>
    <row r="510" spans="1:4" x14ac:dyDescent="0.3">
      <c r="A510">
        <v>567</v>
      </c>
      <c r="B510" t="s">
        <v>650</v>
      </c>
      <c r="C510">
        <v>1</v>
      </c>
      <c r="D510" s="1">
        <v>6000</v>
      </c>
    </row>
    <row r="511" spans="1:4" x14ac:dyDescent="0.3">
      <c r="A511">
        <v>268</v>
      </c>
      <c r="B511" t="s">
        <v>43</v>
      </c>
      <c r="C511">
        <v>1</v>
      </c>
      <c r="D511" s="1">
        <v>3050390</v>
      </c>
    </row>
    <row r="512" spans="1:4" x14ac:dyDescent="0.3">
      <c r="A512">
        <v>209</v>
      </c>
      <c r="B512" t="s">
        <v>496</v>
      </c>
      <c r="C512">
        <v>1</v>
      </c>
      <c r="D512" s="1">
        <v>5250000</v>
      </c>
    </row>
    <row r="513" spans="1:4" x14ac:dyDescent="0.3">
      <c r="A513">
        <v>90</v>
      </c>
      <c r="B513" t="s">
        <v>227</v>
      </c>
      <c r="C513">
        <v>1</v>
      </c>
      <c r="D513" s="1">
        <v>13764045</v>
      </c>
    </row>
    <row r="514" spans="1:4" x14ac:dyDescent="0.3">
      <c r="A514">
        <v>418</v>
      </c>
      <c r="B514" t="s">
        <v>528</v>
      </c>
      <c r="C514">
        <v>1</v>
      </c>
      <c r="D514" s="1">
        <v>1378242</v>
      </c>
    </row>
    <row r="515" spans="1:4" x14ac:dyDescent="0.3">
      <c r="A515">
        <v>277</v>
      </c>
      <c r="B515" t="s">
        <v>159</v>
      </c>
      <c r="C515">
        <v>2</v>
      </c>
      <c r="D515" s="1">
        <v>3184681.5</v>
      </c>
    </row>
    <row r="516" spans="1:4" x14ac:dyDescent="0.3">
      <c r="A516">
        <v>352</v>
      </c>
      <c r="B516" t="s">
        <v>595</v>
      </c>
      <c r="C516">
        <v>1</v>
      </c>
      <c r="D516" s="1">
        <v>1881250</v>
      </c>
    </row>
    <row r="517" spans="1:4" x14ac:dyDescent="0.3">
      <c r="A517">
        <v>381</v>
      </c>
      <c r="B517" t="s">
        <v>305</v>
      </c>
      <c r="C517">
        <v>1</v>
      </c>
      <c r="D517" s="1">
        <v>1621415</v>
      </c>
    </row>
    <row r="518" spans="1:4" x14ac:dyDescent="0.3">
      <c r="A518">
        <v>510</v>
      </c>
      <c r="B518" t="s">
        <v>305</v>
      </c>
      <c r="C518">
        <v>1</v>
      </c>
      <c r="D518" s="1">
        <v>205098</v>
      </c>
    </row>
    <row r="519" spans="1:4" x14ac:dyDescent="0.3">
      <c r="A519">
        <v>63</v>
      </c>
      <c r="B519" t="s">
        <v>558</v>
      </c>
      <c r="C519">
        <v>3</v>
      </c>
      <c r="D519" s="1">
        <v>11825000</v>
      </c>
    </row>
    <row r="520" spans="1:4" x14ac:dyDescent="0.3">
      <c r="A520">
        <v>71</v>
      </c>
      <c r="B520" t="s">
        <v>395</v>
      </c>
      <c r="C520">
        <v>2</v>
      </c>
      <c r="D520" s="1">
        <v>16360000</v>
      </c>
    </row>
    <row r="521" spans="1:4" x14ac:dyDescent="0.3">
      <c r="A521">
        <v>407</v>
      </c>
      <c r="B521" t="s">
        <v>89</v>
      </c>
      <c r="C521">
        <v>1</v>
      </c>
      <c r="D521" s="1">
        <v>1544951</v>
      </c>
    </row>
    <row r="522" spans="1:4" x14ac:dyDescent="0.3">
      <c r="A522">
        <v>81</v>
      </c>
      <c r="B522" t="s">
        <v>406</v>
      </c>
      <c r="C522">
        <v>1</v>
      </c>
      <c r="D522" s="1">
        <v>14800000</v>
      </c>
    </row>
    <row r="523" spans="1:4" x14ac:dyDescent="0.3">
      <c r="A523">
        <v>265</v>
      </c>
      <c r="B523" t="s">
        <v>526</v>
      </c>
      <c r="C523">
        <v>1</v>
      </c>
      <c r="D523" s="1">
        <v>3129187</v>
      </c>
    </row>
    <row r="524" spans="1:4" x14ac:dyDescent="0.3">
      <c r="A524">
        <v>369</v>
      </c>
      <c r="B524" t="s">
        <v>597</v>
      </c>
      <c r="C524">
        <v>3</v>
      </c>
      <c r="D524" s="1">
        <v>1213960</v>
      </c>
    </row>
    <row r="525" spans="1:4" x14ac:dyDescent="0.3">
      <c r="A525">
        <v>213</v>
      </c>
      <c r="B525" t="s">
        <v>80</v>
      </c>
      <c r="C525">
        <v>2</v>
      </c>
      <c r="D525" s="1">
        <v>5000000</v>
      </c>
    </row>
    <row r="526" spans="1:4" x14ac:dyDescent="0.3">
      <c r="A526">
        <v>126</v>
      </c>
      <c r="B526" t="s">
        <v>307</v>
      </c>
      <c r="C526">
        <v>3</v>
      </c>
      <c r="D526" s="1">
        <v>7333333.333333333</v>
      </c>
    </row>
    <row r="527" spans="1:4" x14ac:dyDescent="0.3">
      <c r="A527">
        <v>344</v>
      </c>
      <c r="B527" t="s">
        <v>144</v>
      </c>
      <c r="C527">
        <v>2</v>
      </c>
      <c r="D527" s="1">
        <v>2050000</v>
      </c>
    </row>
    <row r="528" spans="1:4" x14ac:dyDescent="0.3">
      <c r="A528">
        <v>204</v>
      </c>
      <c r="B528" t="s">
        <v>5</v>
      </c>
      <c r="C528">
        <v>4</v>
      </c>
      <c r="D528" s="1">
        <v>2907360</v>
      </c>
    </row>
    <row r="529" spans="1:4" x14ac:dyDescent="0.3">
      <c r="A529">
        <v>413</v>
      </c>
      <c r="B529" t="s">
        <v>49</v>
      </c>
      <c r="C529">
        <v>2</v>
      </c>
      <c r="D529" s="1">
        <v>756300.5</v>
      </c>
    </row>
    <row r="530" spans="1:4" x14ac:dyDescent="0.3">
      <c r="A530">
        <v>79</v>
      </c>
      <c r="B530" t="s">
        <v>527</v>
      </c>
      <c r="C530">
        <v>1</v>
      </c>
      <c r="D530" s="1">
        <v>15000000</v>
      </c>
    </row>
    <row r="531" spans="1:4" x14ac:dyDescent="0.3">
      <c r="A531">
        <v>357</v>
      </c>
      <c r="B531" t="s">
        <v>131</v>
      </c>
      <c r="C531">
        <v>1</v>
      </c>
      <c r="D531" s="1">
        <v>1795015</v>
      </c>
    </row>
    <row r="532" spans="1:4" x14ac:dyDescent="0.3">
      <c r="A532">
        <v>256</v>
      </c>
      <c r="B532" t="s">
        <v>146</v>
      </c>
      <c r="C532">
        <v>1</v>
      </c>
      <c r="D532" s="1">
        <v>3364249</v>
      </c>
    </row>
    <row r="533" spans="1:4" x14ac:dyDescent="0.3">
      <c r="A533">
        <v>62</v>
      </c>
      <c r="B533" t="s">
        <v>107</v>
      </c>
      <c r="C533">
        <v>2</v>
      </c>
      <c r="D533" s="1">
        <v>18004347.5</v>
      </c>
    </row>
    <row r="534" spans="1:4" x14ac:dyDescent="0.3">
      <c r="A534">
        <v>281</v>
      </c>
      <c r="B534" t="s">
        <v>584</v>
      </c>
      <c r="C534">
        <v>4</v>
      </c>
      <c r="D534" s="1">
        <v>1492140</v>
      </c>
    </row>
    <row r="535" spans="1:4" x14ac:dyDescent="0.3">
      <c r="A535">
        <v>261</v>
      </c>
      <c r="B535" t="s">
        <v>425</v>
      </c>
      <c r="C535">
        <v>1</v>
      </c>
      <c r="D535" s="1">
        <v>3258539</v>
      </c>
    </row>
    <row r="536" spans="1:4" x14ac:dyDescent="0.3">
      <c r="A536">
        <v>526</v>
      </c>
      <c r="B536" t="s">
        <v>453</v>
      </c>
      <c r="C536">
        <v>5</v>
      </c>
      <c r="D536" s="1">
        <v>122741</v>
      </c>
    </row>
    <row r="537" spans="1:4" x14ac:dyDescent="0.3">
      <c r="A537">
        <v>566</v>
      </c>
      <c r="B537" t="s">
        <v>453</v>
      </c>
      <c r="C537">
        <v>1</v>
      </c>
      <c r="D537" s="1">
        <v>34183</v>
      </c>
    </row>
    <row r="538" spans="1:4" x14ac:dyDescent="0.3">
      <c r="A538">
        <v>429</v>
      </c>
      <c r="B538" t="s">
        <v>268</v>
      </c>
      <c r="C538">
        <v>1</v>
      </c>
      <c r="D538" s="1">
        <v>1378242</v>
      </c>
    </row>
    <row r="539" spans="1:4" x14ac:dyDescent="0.3">
      <c r="A539">
        <v>48</v>
      </c>
      <c r="B539" t="s">
        <v>427</v>
      </c>
      <c r="C539">
        <v>2</v>
      </c>
      <c r="D539" s="1">
        <v>9622685</v>
      </c>
    </row>
    <row r="540" spans="1:4" x14ac:dyDescent="0.3">
      <c r="A540">
        <v>353</v>
      </c>
      <c r="B540" t="s">
        <v>142</v>
      </c>
      <c r="C540">
        <v>1</v>
      </c>
      <c r="D540" s="1">
        <v>1874640</v>
      </c>
    </row>
    <row r="541" spans="1:4" x14ac:dyDescent="0.3">
      <c r="A541">
        <v>529</v>
      </c>
      <c r="B541" t="s">
        <v>634</v>
      </c>
      <c r="C541">
        <v>1</v>
      </c>
      <c r="D541" s="1">
        <v>106974</v>
      </c>
    </row>
    <row r="542" spans="1:4" x14ac:dyDescent="0.3">
      <c r="A542">
        <v>105</v>
      </c>
      <c r="B542" t="s">
        <v>226</v>
      </c>
      <c r="C542">
        <v>1</v>
      </c>
      <c r="D542" s="1">
        <v>12400000</v>
      </c>
    </row>
    <row r="543" spans="1:4" x14ac:dyDescent="0.3">
      <c r="A543">
        <v>441</v>
      </c>
      <c r="B543" t="s">
        <v>232</v>
      </c>
      <c r="C543">
        <v>2</v>
      </c>
      <c r="D543" s="1">
        <v>674691.5</v>
      </c>
    </row>
    <row r="544" spans="1:4" x14ac:dyDescent="0.3">
      <c r="A544">
        <v>92</v>
      </c>
      <c r="B544" t="s">
        <v>259</v>
      </c>
      <c r="C544">
        <v>1</v>
      </c>
      <c r="D544" s="1">
        <v>13585000</v>
      </c>
    </row>
    <row r="545" spans="1:4" x14ac:dyDescent="0.3">
      <c r="A545">
        <v>317</v>
      </c>
      <c r="B545" t="s">
        <v>259</v>
      </c>
      <c r="C545">
        <v>1</v>
      </c>
      <c r="D545" s="1">
        <v>0</v>
      </c>
    </row>
    <row r="546" spans="1:4" x14ac:dyDescent="0.3">
      <c r="A546">
        <v>298</v>
      </c>
      <c r="B546" t="s">
        <v>326</v>
      </c>
      <c r="C546">
        <v>1</v>
      </c>
      <c r="D546" s="1">
        <v>2444053</v>
      </c>
    </row>
    <row r="547" spans="1:4" x14ac:dyDescent="0.3">
      <c r="A547">
        <v>305</v>
      </c>
      <c r="B547" t="s">
        <v>286</v>
      </c>
      <c r="C547">
        <v>1</v>
      </c>
      <c r="D547" s="1">
        <v>2393887</v>
      </c>
    </row>
    <row r="548" spans="1:4" x14ac:dyDescent="0.3">
      <c r="A548">
        <v>42</v>
      </c>
      <c r="B548" t="s">
        <v>215</v>
      </c>
      <c r="C548">
        <v>3</v>
      </c>
      <c r="D548" s="1">
        <v>21000000</v>
      </c>
    </row>
    <row r="549" spans="1:4" x14ac:dyDescent="0.3">
      <c r="A549">
        <v>315</v>
      </c>
      <c r="B549" t="s">
        <v>24</v>
      </c>
      <c r="C549">
        <v>1</v>
      </c>
      <c r="D549" s="1">
        <v>2393887</v>
      </c>
    </row>
    <row r="550" spans="1:4" x14ac:dyDescent="0.3">
      <c r="A550">
        <v>402</v>
      </c>
      <c r="B550" t="s">
        <v>600</v>
      </c>
      <c r="C550">
        <v>1</v>
      </c>
      <c r="D550" s="1">
        <v>1544951</v>
      </c>
    </row>
    <row r="551" spans="1:4" x14ac:dyDescent="0.3">
      <c r="A551">
        <v>186</v>
      </c>
      <c r="B551" t="s">
        <v>170</v>
      </c>
      <c r="C551">
        <v>1</v>
      </c>
      <c r="D551" s="1">
        <v>6270000</v>
      </c>
    </row>
    <row r="552" spans="1:4" x14ac:dyDescent="0.3">
      <c r="A552">
        <v>318</v>
      </c>
      <c r="B552" t="s">
        <v>170</v>
      </c>
      <c r="C552">
        <v>1</v>
      </c>
      <c r="D552" s="1">
        <v>2383076</v>
      </c>
    </row>
    <row r="553" spans="1:4" x14ac:dyDescent="0.3">
      <c r="A553">
        <v>408</v>
      </c>
      <c r="B553" t="s">
        <v>602</v>
      </c>
      <c r="C553">
        <v>1</v>
      </c>
      <c r="D553" s="1">
        <v>1544951</v>
      </c>
    </row>
    <row r="554" spans="1:4" x14ac:dyDescent="0.3">
      <c r="A554">
        <v>225</v>
      </c>
      <c r="B554" t="s">
        <v>574</v>
      </c>
      <c r="C554">
        <v>4</v>
      </c>
      <c r="D554" s="1">
        <v>2410650</v>
      </c>
    </row>
    <row r="555" spans="1:4" x14ac:dyDescent="0.3">
      <c r="A555">
        <v>422</v>
      </c>
      <c r="B555" t="s">
        <v>389</v>
      </c>
      <c r="C555">
        <v>2</v>
      </c>
      <c r="D555" s="1">
        <v>689121</v>
      </c>
    </row>
    <row r="556" spans="1:4" x14ac:dyDescent="0.3">
      <c r="A556">
        <v>188</v>
      </c>
      <c r="B556" t="s">
        <v>516</v>
      </c>
      <c r="C556">
        <v>1</v>
      </c>
      <c r="D556" s="1">
        <v>6134520</v>
      </c>
    </row>
    <row r="557" spans="1:4" x14ac:dyDescent="0.3">
      <c r="A557">
        <v>54</v>
      </c>
      <c r="B557" t="s">
        <v>225</v>
      </c>
      <c r="C557">
        <v>1</v>
      </c>
      <c r="D557" s="1">
        <v>18622514</v>
      </c>
    </row>
    <row r="558" spans="1:4" x14ac:dyDescent="0.3">
      <c r="A558">
        <v>480</v>
      </c>
      <c r="B558" t="s">
        <v>225</v>
      </c>
      <c r="C558">
        <v>1</v>
      </c>
      <c r="D558" s="1">
        <v>737715</v>
      </c>
    </row>
    <row r="559" spans="1:4" x14ac:dyDescent="0.3">
      <c r="A559">
        <v>114</v>
      </c>
      <c r="B559" t="s">
        <v>153</v>
      </c>
      <c r="C559">
        <v>4</v>
      </c>
      <c r="D559" s="1">
        <v>9677589.5</v>
      </c>
    </row>
    <row r="560" spans="1:4" x14ac:dyDescent="0.3">
      <c r="A560">
        <v>218</v>
      </c>
      <c r="B560" t="s">
        <v>456</v>
      </c>
      <c r="C560">
        <v>1</v>
      </c>
      <c r="D560" s="1">
        <v>4696875</v>
      </c>
    </row>
    <row r="561" spans="1:4" x14ac:dyDescent="0.3">
      <c r="A561">
        <v>406</v>
      </c>
      <c r="B561" t="s">
        <v>79</v>
      </c>
      <c r="C561">
        <v>2</v>
      </c>
      <c r="D561" s="1">
        <v>772475.5</v>
      </c>
    </row>
    <row r="562" spans="1:4" x14ac:dyDescent="0.3">
      <c r="A562">
        <v>100</v>
      </c>
      <c r="B562" t="s">
        <v>240</v>
      </c>
      <c r="C562">
        <v>1</v>
      </c>
      <c r="D562" s="1">
        <v>12800562</v>
      </c>
    </row>
    <row r="563" spans="1:4" x14ac:dyDescent="0.3">
      <c r="A563">
        <v>270</v>
      </c>
      <c r="B563" t="s">
        <v>461</v>
      </c>
      <c r="C563">
        <v>2</v>
      </c>
      <c r="D563" s="1">
        <v>1500000</v>
      </c>
    </row>
    <row r="564" spans="1:4" x14ac:dyDescent="0.3">
      <c r="A564">
        <v>242</v>
      </c>
      <c r="B564" t="s">
        <v>443</v>
      </c>
      <c r="C564">
        <v>3</v>
      </c>
      <c r="D564" s="1">
        <v>2623040</v>
      </c>
    </row>
    <row r="565" spans="1:4" x14ac:dyDescent="0.3">
      <c r="A565">
        <v>47</v>
      </c>
      <c r="B565" t="s">
        <v>84</v>
      </c>
      <c r="C565">
        <v>4</v>
      </c>
      <c r="D565" s="1">
        <v>19500000</v>
      </c>
    </row>
    <row r="566" spans="1:4" x14ac:dyDescent="0.3">
      <c r="A566">
        <v>116</v>
      </c>
      <c r="B566" t="s">
        <v>560</v>
      </c>
      <c r="C566">
        <v>1</v>
      </c>
      <c r="D566" s="1">
        <v>11692308</v>
      </c>
    </row>
    <row r="567" spans="1:4" x14ac:dyDescent="0.3">
      <c r="A567">
        <v>311</v>
      </c>
      <c r="B567" t="s">
        <v>171</v>
      </c>
      <c r="C567">
        <v>1</v>
      </c>
      <c r="D567" s="1">
        <v>2393887</v>
      </c>
    </row>
    <row r="568" spans="1:4" x14ac:dyDescent="0.3">
      <c r="A568">
        <v>286</v>
      </c>
      <c r="B568" t="s">
        <v>407</v>
      </c>
      <c r="C568">
        <v>4</v>
      </c>
      <c r="D568" s="1">
        <v>1417650</v>
      </c>
    </row>
    <row r="569" spans="1:4" x14ac:dyDescent="0.3">
      <c r="A569">
        <v>490</v>
      </c>
      <c r="B569" t="s">
        <v>620</v>
      </c>
      <c r="C569">
        <v>1</v>
      </c>
      <c r="D569" s="1">
        <v>506134</v>
      </c>
    </row>
  </sheetData>
  <sortState xmlns:xlrd2="http://schemas.microsoft.com/office/spreadsheetml/2017/richdata2" ref="A2:D56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9"/>
  <sheetViews>
    <sheetView workbookViewId="0">
      <pane xSplit="1" ySplit="1" topLeftCell="B409" activePane="bottomRight" state="frozen"/>
      <selection pane="topRight" activeCell="B1" sqref="B1"/>
      <selection pane="bottomLeft" activeCell="A2" sqref="A2"/>
      <selection pane="bottomRight" activeCell="J410" sqref="J410"/>
    </sheetView>
  </sheetViews>
  <sheetFormatPr defaultRowHeight="14.4" x14ac:dyDescent="0.3"/>
  <cols>
    <col min="1" max="1" width="16" customWidth="1"/>
    <col min="3" max="3" width="59.33203125" customWidth="1"/>
  </cols>
  <sheetData>
    <row r="1" spans="1:22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750</v>
      </c>
    </row>
    <row r="2" spans="1:22" x14ac:dyDescent="0.3">
      <c r="A2" t="s">
        <v>388</v>
      </c>
      <c r="B2">
        <v>3</v>
      </c>
      <c r="C2" t="s">
        <v>2122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81</v>
      </c>
      <c r="P2">
        <v>79</v>
      </c>
      <c r="Q2">
        <v>77</v>
      </c>
      <c r="R2">
        <v>72</v>
      </c>
      <c r="S2">
        <v>72</v>
      </c>
      <c r="T2">
        <v>4</v>
      </c>
      <c r="U2">
        <v>19000000</v>
      </c>
      <c r="V2">
        <v>23</v>
      </c>
    </row>
    <row r="3" spans="1:22" x14ac:dyDescent="0.3">
      <c r="A3" t="s">
        <v>218</v>
      </c>
      <c r="B3">
        <v>0</v>
      </c>
      <c r="C3" t="s">
        <v>1815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75</v>
      </c>
      <c r="R3">
        <v>45</v>
      </c>
      <c r="S3">
        <v>81</v>
      </c>
      <c r="T3">
        <v>4</v>
      </c>
      <c r="U3">
        <v>1037790</v>
      </c>
      <c r="V3">
        <v>22</v>
      </c>
    </row>
    <row r="4" spans="1:22" x14ac:dyDescent="0.3">
      <c r="A4" t="s">
        <v>368</v>
      </c>
      <c r="B4">
        <v>2</v>
      </c>
      <c r="C4" t="s">
        <v>1917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70</v>
      </c>
      <c r="P4">
        <v>68</v>
      </c>
      <c r="Q4">
        <v>71</v>
      </c>
      <c r="R4">
        <v>49</v>
      </c>
      <c r="S4">
        <v>74</v>
      </c>
      <c r="T4">
        <v>3</v>
      </c>
      <c r="U4">
        <v>459414</v>
      </c>
      <c r="V4">
        <v>25</v>
      </c>
    </row>
    <row r="5" spans="1:22" x14ac:dyDescent="0.3">
      <c r="A5" t="s">
        <v>38</v>
      </c>
      <c r="B5">
        <v>4</v>
      </c>
      <c r="C5" s="3" t="s">
        <v>1536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90</v>
      </c>
      <c r="P5">
        <v>82</v>
      </c>
      <c r="Q5">
        <v>79</v>
      </c>
      <c r="R5">
        <v>72</v>
      </c>
      <c r="S5">
        <v>81</v>
      </c>
      <c r="T5">
        <v>2</v>
      </c>
      <c r="U5">
        <v>14464355</v>
      </c>
      <c r="V5">
        <v>32</v>
      </c>
    </row>
    <row r="6" spans="1:22" x14ac:dyDescent="0.3">
      <c r="A6" t="s">
        <v>54</v>
      </c>
      <c r="B6">
        <v>3</v>
      </c>
      <c r="C6" t="s">
        <v>1635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80</v>
      </c>
      <c r="P6">
        <v>70</v>
      </c>
      <c r="Q6">
        <v>41</v>
      </c>
      <c r="R6">
        <v>58</v>
      </c>
      <c r="S6">
        <v>49</v>
      </c>
      <c r="T6">
        <v>1</v>
      </c>
      <c r="U6">
        <v>1000000</v>
      </c>
      <c r="V6">
        <v>26</v>
      </c>
    </row>
    <row r="7" spans="1:22" x14ac:dyDescent="0.3">
      <c r="A7" t="s">
        <v>460</v>
      </c>
      <c r="B7">
        <v>1</v>
      </c>
      <c r="C7" t="s">
        <v>2048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77</v>
      </c>
      <c r="P7">
        <v>71</v>
      </c>
      <c r="Q7">
        <v>80</v>
      </c>
      <c r="R7">
        <v>58</v>
      </c>
      <c r="S7">
        <v>81</v>
      </c>
      <c r="T7">
        <v>1</v>
      </c>
      <c r="U7">
        <v>11536515</v>
      </c>
      <c r="V7">
        <v>27</v>
      </c>
    </row>
    <row r="8" spans="1:22" x14ac:dyDescent="0.3">
      <c r="A8" t="s">
        <v>253</v>
      </c>
      <c r="B8">
        <v>1</v>
      </c>
      <c r="C8" t="s">
        <v>2010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76</v>
      </c>
      <c r="P8">
        <v>60</v>
      </c>
      <c r="Q8">
        <v>99</v>
      </c>
      <c r="R8">
        <v>54</v>
      </c>
      <c r="S8">
        <v>79</v>
      </c>
      <c r="T8">
        <v>1</v>
      </c>
      <c r="U8">
        <v>1000000</v>
      </c>
      <c r="V8">
        <v>25</v>
      </c>
    </row>
    <row r="9" spans="1:22" x14ac:dyDescent="0.3">
      <c r="A9" t="s">
        <v>26</v>
      </c>
      <c r="B9">
        <v>4</v>
      </c>
      <c r="C9" t="s">
        <v>2070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82</v>
      </c>
      <c r="P9">
        <v>72</v>
      </c>
      <c r="Q9">
        <v>80</v>
      </c>
      <c r="R9">
        <v>67</v>
      </c>
      <c r="S9">
        <v>64</v>
      </c>
      <c r="T9">
        <v>2</v>
      </c>
      <c r="U9">
        <v>4255000</v>
      </c>
      <c r="V9">
        <v>25</v>
      </c>
    </row>
    <row r="10" spans="1:22" x14ac:dyDescent="0.3">
      <c r="A10" t="s">
        <v>6</v>
      </c>
      <c r="B10">
        <v>3</v>
      </c>
      <c r="C10" s="3" t="s">
        <v>2072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74</v>
      </c>
      <c r="P10">
        <v>66</v>
      </c>
      <c r="Q10">
        <v>85</v>
      </c>
      <c r="R10">
        <v>58</v>
      </c>
      <c r="S10">
        <v>61</v>
      </c>
      <c r="T10">
        <v>1</v>
      </c>
      <c r="U10">
        <v>1000000</v>
      </c>
      <c r="V10">
        <v>25</v>
      </c>
    </row>
    <row r="11" spans="1:22" x14ac:dyDescent="0.3">
      <c r="A11" t="s">
        <v>439</v>
      </c>
      <c r="B11">
        <v>3</v>
      </c>
      <c r="C11" t="s">
        <v>1925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78</v>
      </c>
      <c r="P11">
        <v>76</v>
      </c>
      <c r="Q11">
        <v>76</v>
      </c>
      <c r="R11">
        <v>76</v>
      </c>
      <c r="S11">
        <v>86</v>
      </c>
      <c r="T11">
        <v>1</v>
      </c>
      <c r="U11">
        <v>6957105</v>
      </c>
      <c r="V11">
        <v>28</v>
      </c>
    </row>
    <row r="12" spans="1:22" x14ac:dyDescent="0.3">
      <c r="A12" t="s">
        <v>180</v>
      </c>
      <c r="B12">
        <v>2</v>
      </c>
      <c r="C12" t="s">
        <v>1978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75</v>
      </c>
      <c r="P12">
        <v>67</v>
      </c>
      <c r="Q12">
        <v>78</v>
      </c>
      <c r="R12">
        <v>54</v>
      </c>
      <c r="S12">
        <v>55</v>
      </c>
      <c r="T12">
        <v>2</v>
      </c>
      <c r="U12">
        <v>674691.5</v>
      </c>
      <c r="V12">
        <v>26</v>
      </c>
    </row>
    <row r="13" spans="1:22" x14ac:dyDescent="0.3">
      <c r="A13" t="s">
        <v>214</v>
      </c>
      <c r="B13">
        <v>3</v>
      </c>
      <c r="C13" t="s">
        <v>1816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61</v>
      </c>
      <c r="P13">
        <v>79</v>
      </c>
      <c r="Q13">
        <v>40</v>
      </c>
      <c r="R13">
        <v>45</v>
      </c>
      <c r="S13">
        <v>49</v>
      </c>
      <c r="T13">
        <v>2</v>
      </c>
      <c r="U13">
        <v>419232</v>
      </c>
      <c r="V13">
        <v>22</v>
      </c>
    </row>
    <row r="14" spans="1:22" x14ac:dyDescent="0.3">
      <c r="A14" t="s">
        <v>57</v>
      </c>
      <c r="B14">
        <v>1</v>
      </c>
      <c r="C14" t="s">
        <v>1607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76</v>
      </c>
      <c r="P14">
        <v>72</v>
      </c>
      <c r="Q14">
        <v>83</v>
      </c>
      <c r="R14">
        <v>54</v>
      </c>
      <c r="S14">
        <v>72</v>
      </c>
      <c r="T14">
        <v>2</v>
      </c>
      <c r="U14">
        <v>9250000</v>
      </c>
      <c r="V14">
        <v>27</v>
      </c>
    </row>
    <row r="15" spans="1:22" x14ac:dyDescent="0.3">
      <c r="A15" t="s">
        <v>361</v>
      </c>
      <c r="B15">
        <v>1</v>
      </c>
      <c r="C15" t="s">
        <v>1663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80</v>
      </c>
      <c r="P15">
        <v>70</v>
      </c>
      <c r="Q15">
        <v>86</v>
      </c>
      <c r="R15">
        <v>54</v>
      </c>
      <c r="S15">
        <v>79</v>
      </c>
      <c r="T15">
        <v>2</v>
      </c>
      <c r="U15">
        <v>1691000</v>
      </c>
      <c r="V15">
        <v>23</v>
      </c>
    </row>
    <row r="16" spans="1:22" x14ac:dyDescent="0.3">
      <c r="A16" t="s">
        <v>385</v>
      </c>
      <c r="B16">
        <v>3</v>
      </c>
      <c r="C16" t="s">
        <v>2126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76</v>
      </c>
      <c r="P16">
        <v>58</v>
      </c>
      <c r="Q16">
        <v>40</v>
      </c>
      <c r="R16">
        <v>49</v>
      </c>
      <c r="S16">
        <v>87</v>
      </c>
      <c r="T16">
        <v>1</v>
      </c>
      <c r="U16">
        <v>1000000</v>
      </c>
      <c r="V16">
        <v>25</v>
      </c>
    </row>
    <row r="17" spans="1:22" x14ac:dyDescent="0.3">
      <c r="A17" t="s">
        <v>413</v>
      </c>
      <c r="B17">
        <v>3</v>
      </c>
      <c r="C17" t="s">
        <v>1672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75</v>
      </c>
      <c r="P17">
        <v>73</v>
      </c>
      <c r="Q17">
        <v>67</v>
      </c>
      <c r="R17">
        <v>54</v>
      </c>
      <c r="S17">
        <v>75</v>
      </c>
      <c r="T17">
        <v>1</v>
      </c>
      <c r="U17">
        <v>2393887</v>
      </c>
      <c r="V17">
        <v>31</v>
      </c>
    </row>
    <row r="18" spans="1:22" x14ac:dyDescent="0.3">
      <c r="A18" t="s">
        <v>163</v>
      </c>
      <c r="B18">
        <v>4</v>
      </c>
      <c r="C18" t="s">
        <v>1777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84</v>
      </c>
      <c r="P18">
        <v>80</v>
      </c>
      <c r="Q18">
        <v>43</v>
      </c>
      <c r="R18">
        <v>99</v>
      </c>
      <c r="S18">
        <v>58</v>
      </c>
      <c r="T18">
        <v>3</v>
      </c>
      <c r="U18">
        <v>17509094</v>
      </c>
      <c r="V18">
        <v>25</v>
      </c>
    </row>
    <row r="19" spans="1:22" x14ac:dyDescent="0.3">
      <c r="A19" t="s">
        <v>191</v>
      </c>
      <c r="B19">
        <v>2</v>
      </c>
      <c r="C19" t="s">
        <v>1972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78</v>
      </c>
      <c r="P19">
        <v>74</v>
      </c>
      <c r="Q19">
        <v>74</v>
      </c>
      <c r="R19">
        <v>58</v>
      </c>
      <c r="S19">
        <v>57</v>
      </c>
      <c r="T19">
        <v>2</v>
      </c>
      <c r="U19">
        <v>16592592.5</v>
      </c>
      <c r="V19">
        <v>35</v>
      </c>
    </row>
    <row r="20" spans="1:22" x14ac:dyDescent="0.3">
      <c r="A20" t="s">
        <v>247</v>
      </c>
      <c r="B20">
        <v>1</v>
      </c>
      <c r="C20" t="s">
        <v>1527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55</v>
      </c>
      <c r="P20">
        <v>79</v>
      </c>
      <c r="Q20">
        <v>40</v>
      </c>
      <c r="R20">
        <v>45</v>
      </c>
      <c r="S20">
        <v>60</v>
      </c>
      <c r="T20">
        <v>1</v>
      </c>
      <c r="U20">
        <v>76236</v>
      </c>
      <c r="V20">
        <v>33</v>
      </c>
    </row>
    <row r="21" spans="1:22" x14ac:dyDescent="0.3">
      <c r="A21" t="s">
        <v>367</v>
      </c>
      <c r="B21">
        <v>1</v>
      </c>
      <c r="C21" t="s">
        <v>1920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76</v>
      </c>
      <c r="S21">
        <v>60</v>
      </c>
      <c r="T21">
        <v>2</v>
      </c>
      <c r="U21">
        <v>10370370.5</v>
      </c>
      <c r="V21">
        <v>25</v>
      </c>
    </row>
    <row r="22" spans="1:22" x14ac:dyDescent="0.3">
      <c r="A22" t="s">
        <v>184</v>
      </c>
      <c r="B22">
        <v>4</v>
      </c>
      <c r="C22" t="s">
        <v>1964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75</v>
      </c>
      <c r="P22">
        <v>73</v>
      </c>
      <c r="Q22">
        <v>47</v>
      </c>
      <c r="R22">
        <v>63</v>
      </c>
      <c r="S22">
        <v>99</v>
      </c>
      <c r="T22">
        <v>1</v>
      </c>
      <c r="U22">
        <v>2393887</v>
      </c>
      <c r="V22">
        <v>34</v>
      </c>
    </row>
    <row r="23" spans="1:22" x14ac:dyDescent="0.3">
      <c r="A23" t="s">
        <v>319</v>
      </c>
      <c r="B23">
        <v>2</v>
      </c>
      <c r="C23" t="s">
        <v>1897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87</v>
      </c>
      <c r="P23">
        <v>73</v>
      </c>
      <c r="Q23">
        <v>75</v>
      </c>
      <c r="R23">
        <v>63</v>
      </c>
      <c r="S23">
        <v>69</v>
      </c>
      <c r="T23">
        <v>5</v>
      </c>
      <c r="U23">
        <v>29333450</v>
      </c>
      <c r="V23">
        <v>24</v>
      </c>
    </row>
    <row r="24" spans="1:22" x14ac:dyDescent="0.3">
      <c r="A24" t="s">
        <v>434</v>
      </c>
      <c r="B24">
        <v>1</v>
      </c>
      <c r="C24" t="s">
        <v>1937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71</v>
      </c>
      <c r="P24">
        <v>67</v>
      </c>
      <c r="Q24">
        <v>76</v>
      </c>
      <c r="R24">
        <v>45</v>
      </c>
      <c r="S24">
        <v>55</v>
      </c>
      <c r="T24">
        <v>4</v>
      </c>
      <c r="U24">
        <v>996270</v>
      </c>
      <c r="V24">
        <v>19</v>
      </c>
    </row>
    <row r="25" spans="1:22" x14ac:dyDescent="0.3">
      <c r="A25" t="s">
        <v>230</v>
      </c>
      <c r="B25">
        <v>4</v>
      </c>
      <c r="C25" t="s">
        <v>1988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59</v>
      </c>
      <c r="P25">
        <v>75</v>
      </c>
      <c r="Q25">
        <v>42</v>
      </c>
      <c r="R25">
        <v>49</v>
      </c>
      <c r="S25">
        <v>49</v>
      </c>
      <c r="T25">
        <v>1</v>
      </c>
      <c r="U25">
        <v>1000000</v>
      </c>
      <c r="V25">
        <v>24</v>
      </c>
    </row>
    <row r="26" spans="1:22" x14ac:dyDescent="0.3">
      <c r="A26" t="s">
        <v>112</v>
      </c>
      <c r="B26">
        <v>4</v>
      </c>
      <c r="C26" t="s">
        <v>1764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81</v>
      </c>
      <c r="P26">
        <v>69</v>
      </c>
      <c r="Q26">
        <v>48</v>
      </c>
      <c r="R26">
        <v>63</v>
      </c>
      <c r="S26">
        <v>70</v>
      </c>
      <c r="T26">
        <v>3</v>
      </c>
      <c r="U26">
        <v>1411520</v>
      </c>
      <c r="V26">
        <v>22</v>
      </c>
    </row>
    <row r="27" spans="1:22" x14ac:dyDescent="0.3">
      <c r="A27" t="s">
        <v>339</v>
      </c>
      <c r="B27">
        <v>3</v>
      </c>
      <c r="C27" s="3" t="s">
        <v>2209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99</v>
      </c>
      <c r="P27">
        <v>84</v>
      </c>
      <c r="Q27">
        <v>73</v>
      </c>
      <c r="R27">
        <v>94</v>
      </c>
      <c r="S27">
        <v>78</v>
      </c>
      <c r="T27">
        <v>3</v>
      </c>
      <c r="U27">
        <v>17509094</v>
      </c>
      <c r="V27">
        <v>26</v>
      </c>
    </row>
    <row r="28" spans="1:22" x14ac:dyDescent="0.3">
      <c r="A28" t="s">
        <v>325</v>
      </c>
      <c r="B28">
        <v>3</v>
      </c>
      <c r="C28" t="s">
        <v>1895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71</v>
      </c>
      <c r="P28">
        <v>75</v>
      </c>
      <c r="Q28">
        <v>82</v>
      </c>
      <c r="R28">
        <v>54</v>
      </c>
      <c r="S28">
        <v>77</v>
      </c>
      <c r="T28">
        <v>1</v>
      </c>
      <c r="U28">
        <v>5750000</v>
      </c>
      <c r="V28">
        <v>33</v>
      </c>
    </row>
    <row r="29" spans="1:22" x14ac:dyDescent="0.3">
      <c r="A29" t="s">
        <v>93</v>
      </c>
      <c r="B29">
        <v>1</v>
      </c>
      <c r="C29" t="s">
        <v>1726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74</v>
      </c>
      <c r="P29">
        <v>68</v>
      </c>
      <c r="Q29">
        <v>86</v>
      </c>
      <c r="R29">
        <v>49</v>
      </c>
      <c r="S29">
        <v>65</v>
      </c>
      <c r="T29">
        <v>2</v>
      </c>
      <c r="U29">
        <v>1468807</v>
      </c>
      <c r="V29">
        <v>22</v>
      </c>
    </row>
    <row r="30" spans="1:22" x14ac:dyDescent="0.3">
      <c r="A30" t="s">
        <v>42</v>
      </c>
      <c r="B30">
        <v>4</v>
      </c>
      <c r="C30" t="s">
        <v>1531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76</v>
      </c>
      <c r="P30">
        <v>74</v>
      </c>
      <c r="Q30">
        <v>76</v>
      </c>
      <c r="R30">
        <v>63</v>
      </c>
      <c r="S30">
        <v>85</v>
      </c>
      <c r="T30">
        <v>2</v>
      </c>
      <c r="U30">
        <v>2596800</v>
      </c>
      <c r="V30">
        <v>32</v>
      </c>
    </row>
    <row r="31" spans="1:22" x14ac:dyDescent="0.3">
      <c r="A31" t="s">
        <v>209</v>
      </c>
      <c r="B31">
        <v>1</v>
      </c>
      <c r="C31" t="s">
        <v>2185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71</v>
      </c>
      <c r="R31">
        <v>49</v>
      </c>
      <c r="S31">
        <v>52</v>
      </c>
      <c r="T31">
        <v>1</v>
      </c>
      <c r="U31">
        <v>12000000</v>
      </c>
      <c r="V31">
        <v>26</v>
      </c>
    </row>
    <row r="32" spans="1:22" x14ac:dyDescent="0.3">
      <c r="A32" t="s">
        <v>267</v>
      </c>
      <c r="B32">
        <v>1</v>
      </c>
      <c r="C32" t="s">
        <v>2191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78</v>
      </c>
      <c r="P32">
        <v>74</v>
      </c>
      <c r="Q32">
        <v>77</v>
      </c>
      <c r="R32">
        <v>54</v>
      </c>
      <c r="S32">
        <v>85</v>
      </c>
      <c r="T32">
        <v>2</v>
      </c>
      <c r="U32">
        <v>6000000</v>
      </c>
      <c r="V32">
        <v>28</v>
      </c>
    </row>
    <row r="33" spans="1:22" x14ac:dyDescent="0.3">
      <c r="A33" t="s">
        <v>296</v>
      </c>
      <c r="B33">
        <v>4</v>
      </c>
      <c r="C33" t="s">
        <v>2099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85</v>
      </c>
      <c r="P33">
        <v>73</v>
      </c>
      <c r="Q33">
        <v>47</v>
      </c>
      <c r="R33">
        <v>72</v>
      </c>
      <c r="S33">
        <v>73</v>
      </c>
      <c r="T33">
        <v>3</v>
      </c>
      <c r="U33">
        <v>2136640</v>
      </c>
      <c r="V33">
        <v>21</v>
      </c>
    </row>
    <row r="34" spans="1:22" x14ac:dyDescent="0.3">
      <c r="A34" t="s">
        <v>466</v>
      </c>
      <c r="B34">
        <v>2</v>
      </c>
      <c r="C34" t="s">
        <v>1527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68</v>
      </c>
      <c r="R34">
        <v>68</v>
      </c>
      <c r="S34">
        <v>60</v>
      </c>
      <c r="T34">
        <v>1</v>
      </c>
      <c r="U34">
        <v>160096</v>
      </c>
      <c r="V34">
        <v>25</v>
      </c>
    </row>
    <row r="35" spans="1:22" x14ac:dyDescent="0.3">
      <c r="A35" t="s">
        <v>404</v>
      </c>
      <c r="B35">
        <v>2</v>
      </c>
      <c r="C35" s="3" t="s">
        <v>1679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95</v>
      </c>
      <c r="P35">
        <v>81</v>
      </c>
      <c r="Q35">
        <v>48</v>
      </c>
      <c r="R35">
        <v>81</v>
      </c>
      <c r="S35">
        <v>59</v>
      </c>
      <c r="T35">
        <v>2</v>
      </c>
      <c r="U35">
        <v>7274225</v>
      </c>
      <c r="V35">
        <v>22</v>
      </c>
    </row>
    <row r="36" spans="1:22" x14ac:dyDescent="0.3">
      <c r="A36" t="s">
        <v>77</v>
      </c>
      <c r="B36">
        <v>4</v>
      </c>
      <c r="C36" t="s">
        <v>2083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79</v>
      </c>
      <c r="P36">
        <v>73</v>
      </c>
      <c r="Q36">
        <v>42</v>
      </c>
      <c r="R36">
        <v>63</v>
      </c>
      <c r="S36">
        <v>63</v>
      </c>
      <c r="T36">
        <v>2</v>
      </c>
      <c r="U36">
        <v>17000000</v>
      </c>
      <c r="V36">
        <v>26</v>
      </c>
    </row>
    <row r="37" spans="1:22" x14ac:dyDescent="0.3">
      <c r="A37" t="s">
        <v>161</v>
      </c>
      <c r="B37">
        <v>3</v>
      </c>
      <c r="C37" t="s">
        <v>1780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99</v>
      </c>
      <c r="P37">
        <v>75</v>
      </c>
      <c r="Q37">
        <v>79</v>
      </c>
      <c r="R37">
        <v>76</v>
      </c>
      <c r="S37">
        <v>74</v>
      </c>
      <c r="T37">
        <v>4</v>
      </c>
      <c r="U37">
        <v>25729973</v>
      </c>
      <c r="V37">
        <v>30</v>
      </c>
    </row>
    <row r="38" spans="1:22" x14ac:dyDescent="0.3">
      <c r="A38" t="s">
        <v>414</v>
      </c>
      <c r="B38">
        <v>4</v>
      </c>
      <c r="C38" t="s">
        <v>1674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83</v>
      </c>
      <c r="P38">
        <v>69</v>
      </c>
      <c r="Q38">
        <v>46</v>
      </c>
      <c r="R38">
        <v>63</v>
      </c>
      <c r="S38">
        <v>74</v>
      </c>
      <c r="T38">
        <v>1</v>
      </c>
      <c r="U38">
        <v>7000000</v>
      </c>
      <c r="V38">
        <v>30</v>
      </c>
    </row>
    <row r="39" spans="1:22" x14ac:dyDescent="0.3">
      <c r="A39" t="s">
        <v>521</v>
      </c>
      <c r="B39">
        <v>3</v>
      </c>
      <c r="C39" t="s">
        <v>2144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84</v>
      </c>
      <c r="P39">
        <v>74</v>
      </c>
      <c r="Q39">
        <v>86</v>
      </c>
      <c r="R39">
        <v>76</v>
      </c>
      <c r="S39">
        <v>78</v>
      </c>
      <c r="T39">
        <v>1</v>
      </c>
      <c r="U39">
        <v>2494346</v>
      </c>
      <c r="V39">
        <v>24</v>
      </c>
    </row>
    <row r="40" spans="1:22" x14ac:dyDescent="0.3">
      <c r="A40" t="s">
        <v>463</v>
      </c>
      <c r="B40">
        <v>2</v>
      </c>
      <c r="C40" t="s">
        <v>2046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83</v>
      </c>
      <c r="P40">
        <v>73</v>
      </c>
      <c r="Q40">
        <v>79</v>
      </c>
      <c r="R40">
        <v>58</v>
      </c>
      <c r="S40">
        <v>82</v>
      </c>
      <c r="T40">
        <v>2</v>
      </c>
      <c r="U40">
        <v>8764693</v>
      </c>
      <c r="V40">
        <v>26</v>
      </c>
    </row>
    <row r="41" spans="1:22" x14ac:dyDescent="0.3">
      <c r="A41" t="s">
        <v>217</v>
      </c>
      <c r="B41">
        <v>2</v>
      </c>
      <c r="C41" t="s">
        <v>1812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86</v>
      </c>
      <c r="P41">
        <v>74</v>
      </c>
      <c r="Q41">
        <v>92</v>
      </c>
      <c r="R41">
        <v>58</v>
      </c>
      <c r="S41">
        <v>80</v>
      </c>
      <c r="T41">
        <v>1</v>
      </c>
      <c r="U41">
        <v>10500000</v>
      </c>
      <c r="V41">
        <v>30</v>
      </c>
    </row>
    <row r="42" spans="1:22" x14ac:dyDescent="0.3">
      <c r="A42" t="s">
        <v>297</v>
      </c>
      <c r="B42">
        <v>2</v>
      </c>
      <c r="C42" t="s">
        <v>1527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67</v>
      </c>
      <c r="P42">
        <v>65</v>
      </c>
      <c r="Q42">
        <v>55</v>
      </c>
      <c r="R42">
        <v>58</v>
      </c>
      <c r="S42">
        <v>88</v>
      </c>
      <c r="T42">
        <v>1</v>
      </c>
      <c r="U42">
        <v>1000000</v>
      </c>
      <c r="V42">
        <v>23</v>
      </c>
    </row>
    <row r="43" spans="1:22" x14ac:dyDescent="0.3">
      <c r="A43" t="s">
        <v>39</v>
      </c>
      <c r="B43">
        <v>1</v>
      </c>
      <c r="C43" t="s">
        <v>1546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89</v>
      </c>
      <c r="R43">
        <v>45</v>
      </c>
      <c r="S43">
        <v>85</v>
      </c>
      <c r="T43">
        <v>1</v>
      </c>
      <c r="U43">
        <v>838464</v>
      </c>
      <c r="V43">
        <v>29</v>
      </c>
    </row>
    <row r="44" spans="1:22" x14ac:dyDescent="0.3">
      <c r="A44" t="s">
        <v>517</v>
      </c>
      <c r="B44">
        <v>1</v>
      </c>
      <c r="C44" s="3" t="s">
        <v>2135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99</v>
      </c>
      <c r="P44">
        <v>76</v>
      </c>
      <c r="Q44">
        <v>77</v>
      </c>
      <c r="R44">
        <v>63</v>
      </c>
      <c r="S44">
        <v>80</v>
      </c>
      <c r="T44">
        <v>3</v>
      </c>
      <c r="U44">
        <v>27093019</v>
      </c>
      <c r="V44">
        <v>25</v>
      </c>
    </row>
    <row r="45" spans="1:22" x14ac:dyDescent="0.3">
      <c r="A45" t="s">
        <v>136</v>
      </c>
      <c r="B45">
        <v>0</v>
      </c>
      <c r="C45" t="s">
        <v>1527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60</v>
      </c>
      <c r="P45">
        <v>74</v>
      </c>
      <c r="Q45">
        <v>41</v>
      </c>
      <c r="R45">
        <v>40</v>
      </c>
      <c r="S45">
        <v>81</v>
      </c>
      <c r="T45">
        <v>1</v>
      </c>
      <c r="U45">
        <v>1000000</v>
      </c>
      <c r="V45">
        <v>23</v>
      </c>
    </row>
    <row r="46" spans="1:22" x14ac:dyDescent="0.3">
      <c r="A46" t="s">
        <v>262</v>
      </c>
      <c r="B46">
        <v>2</v>
      </c>
      <c r="C46" t="s">
        <v>2013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91</v>
      </c>
      <c r="P46">
        <v>71</v>
      </c>
      <c r="Q46">
        <v>73</v>
      </c>
      <c r="R46">
        <v>63</v>
      </c>
      <c r="S46">
        <v>67</v>
      </c>
      <c r="T46">
        <v>2</v>
      </c>
      <c r="U46">
        <v>6511302.5</v>
      </c>
      <c r="V46">
        <v>21</v>
      </c>
    </row>
    <row r="47" spans="1:22" x14ac:dyDescent="0.3">
      <c r="A47" t="s">
        <v>108</v>
      </c>
      <c r="B47">
        <v>0</v>
      </c>
      <c r="C47" t="s">
        <v>1755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71</v>
      </c>
      <c r="R47">
        <v>49</v>
      </c>
      <c r="S47">
        <v>78</v>
      </c>
      <c r="T47">
        <v>2</v>
      </c>
      <c r="U47">
        <v>15137500</v>
      </c>
      <c r="V47">
        <v>27</v>
      </c>
    </row>
    <row r="48" spans="1:22" x14ac:dyDescent="0.3">
      <c r="A48" t="s">
        <v>81</v>
      </c>
      <c r="B48">
        <v>1</v>
      </c>
      <c r="C48" t="s">
        <v>1527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72</v>
      </c>
      <c r="P48">
        <v>60</v>
      </c>
      <c r="Q48">
        <v>83</v>
      </c>
      <c r="R48">
        <v>45</v>
      </c>
      <c r="S48">
        <v>66</v>
      </c>
      <c r="T48">
        <v>1</v>
      </c>
      <c r="U48">
        <v>1000000</v>
      </c>
      <c r="V48">
        <v>21</v>
      </c>
    </row>
    <row r="49" spans="1:22" x14ac:dyDescent="0.3">
      <c r="A49" t="s">
        <v>306</v>
      </c>
      <c r="B49">
        <v>4</v>
      </c>
      <c r="C49" t="s">
        <v>1839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83</v>
      </c>
      <c r="P49">
        <v>75</v>
      </c>
      <c r="Q49">
        <v>80</v>
      </c>
      <c r="R49">
        <v>63</v>
      </c>
      <c r="S49">
        <v>83</v>
      </c>
      <c r="T49">
        <v>1</v>
      </c>
      <c r="U49">
        <v>3382000</v>
      </c>
      <c r="V49">
        <v>31</v>
      </c>
    </row>
    <row r="50" spans="1:22" x14ac:dyDescent="0.3">
      <c r="A50" t="s">
        <v>164</v>
      </c>
      <c r="B50">
        <v>1</v>
      </c>
      <c r="C50" t="s">
        <v>1775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70</v>
      </c>
      <c r="P50">
        <v>72</v>
      </c>
      <c r="Q50">
        <v>59</v>
      </c>
      <c r="R50">
        <v>54</v>
      </c>
      <c r="S50">
        <v>74</v>
      </c>
      <c r="T50">
        <v>3</v>
      </c>
      <c r="U50">
        <v>751772</v>
      </c>
      <c r="V50">
        <v>22</v>
      </c>
    </row>
    <row r="51" spans="1:22" x14ac:dyDescent="0.3">
      <c r="A51" t="s">
        <v>274</v>
      </c>
      <c r="B51">
        <v>2</v>
      </c>
      <c r="C51" t="s">
        <v>2193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75</v>
      </c>
      <c r="P51">
        <v>67</v>
      </c>
      <c r="Q51">
        <v>81</v>
      </c>
      <c r="R51">
        <v>63</v>
      </c>
      <c r="S51">
        <v>83</v>
      </c>
      <c r="T51">
        <v>2</v>
      </c>
      <c r="U51">
        <v>335105.5</v>
      </c>
      <c r="V51">
        <v>23</v>
      </c>
    </row>
    <row r="52" spans="1:22" x14ac:dyDescent="0.3">
      <c r="A52" t="s">
        <v>476</v>
      </c>
      <c r="B52">
        <v>1</v>
      </c>
      <c r="C52" t="s">
        <v>2228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82</v>
      </c>
      <c r="P52">
        <v>68</v>
      </c>
      <c r="Q52">
        <v>92</v>
      </c>
      <c r="R52">
        <v>54</v>
      </c>
      <c r="S52">
        <v>88</v>
      </c>
      <c r="T52">
        <v>2</v>
      </c>
      <c r="U52">
        <v>3000000</v>
      </c>
      <c r="V52">
        <v>25</v>
      </c>
    </row>
    <row r="53" spans="1:22" x14ac:dyDescent="0.3">
      <c r="A53" t="s">
        <v>450</v>
      </c>
      <c r="B53">
        <v>1</v>
      </c>
      <c r="C53" s="3" t="s">
        <v>2054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93</v>
      </c>
      <c r="P53">
        <v>73</v>
      </c>
      <c r="Q53">
        <v>92</v>
      </c>
      <c r="R53">
        <v>63</v>
      </c>
      <c r="S53">
        <v>88</v>
      </c>
      <c r="T53">
        <v>2</v>
      </c>
      <c r="U53">
        <v>4347484</v>
      </c>
      <c r="V53">
        <v>26</v>
      </c>
    </row>
    <row r="54" spans="1:22" x14ac:dyDescent="0.3">
      <c r="A54" t="s">
        <v>435</v>
      </c>
      <c r="B54">
        <v>1</v>
      </c>
      <c r="C54" s="3" t="s">
        <v>1529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85</v>
      </c>
      <c r="S54">
        <v>60</v>
      </c>
      <c r="T54">
        <v>1</v>
      </c>
      <c r="U54">
        <v>1000000</v>
      </c>
      <c r="V54">
        <v>25</v>
      </c>
    </row>
    <row r="55" spans="1:22" x14ac:dyDescent="0.3">
      <c r="A55" t="s">
        <v>276</v>
      </c>
      <c r="B55">
        <v>2</v>
      </c>
      <c r="C55" t="s">
        <v>1527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73</v>
      </c>
      <c r="R55">
        <v>73</v>
      </c>
      <c r="S55">
        <v>60</v>
      </c>
      <c r="T55">
        <v>2</v>
      </c>
      <c r="U55">
        <v>8531745.5</v>
      </c>
      <c r="V55">
        <v>25</v>
      </c>
    </row>
    <row r="56" spans="1:22" x14ac:dyDescent="0.3">
      <c r="A56" t="s">
        <v>322</v>
      </c>
      <c r="B56">
        <v>1</v>
      </c>
      <c r="C56" t="s">
        <v>1898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72</v>
      </c>
      <c r="P56">
        <v>66</v>
      </c>
      <c r="Q56">
        <v>70</v>
      </c>
      <c r="R56">
        <v>45</v>
      </c>
      <c r="S56">
        <v>60</v>
      </c>
      <c r="T56">
        <v>1</v>
      </c>
      <c r="U56">
        <v>1000000</v>
      </c>
      <c r="V56">
        <v>29</v>
      </c>
    </row>
    <row r="57" spans="1:22" x14ac:dyDescent="0.3">
      <c r="A57" t="s">
        <v>451</v>
      </c>
      <c r="B57">
        <v>3</v>
      </c>
      <c r="C57" t="s">
        <v>2057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65</v>
      </c>
      <c r="P57">
        <v>75</v>
      </c>
      <c r="Q57">
        <v>42</v>
      </c>
      <c r="R57">
        <v>54</v>
      </c>
      <c r="S57">
        <v>66</v>
      </c>
      <c r="T57">
        <v>3</v>
      </c>
      <c r="U57">
        <v>1257720</v>
      </c>
      <c r="V57">
        <v>22</v>
      </c>
    </row>
    <row r="58" spans="1:22" x14ac:dyDescent="0.3">
      <c r="A58" t="s">
        <v>316</v>
      </c>
      <c r="B58">
        <v>2</v>
      </c>
      <c r="C58" t="s">
        <v>1527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70</v>
      </c>
      <c r="P58">
        <v>62</v>
      </c>
      <c r="Q58">
        <v>89</v>
      </c>
      <c r="R58">
        <v>49</v>
      </c>
      <c r="S58">
        <v>88</v>
      </c>
      <c r="T58">
        <v>1</v>
      </c>
      <c r="U58">
        <v>203695</v>
      </c>
      <c r="V58">
        <v>24</v>
      </c>
    </row>
    <row r="59" spans="1:22" x14ac:dyDescent="0.3">
      <c r="A59" t="s">
        <v>62</v>
      </c>
      <c r="B59">
        <v>1</v>
      </c>
      <c r="C59" t="s">
        <v>1624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83</v>
      </c>
      <c r="P59">
        <v>73</v>
      </c>
      <c r="Q59">
        <v>69</v>
      </c>
      <c r="R59">
        <v>58</v>
      </c>
      <c r="S59">
        <v>68</v>
      </c>
      <c r="T59">
        <v>2</v>
      </c>
      <c r="U59">
        <v>2164259</v>
      </c>
      <c r="V59">
        <v>24</v>
      </c>
    </row>
    <row r="60" spans="1:22" x14ac:dyDescent="0.3">
      <c r="A60" t="s">
        <v>111</v>
      </c>
      <c r="B60">
        <v>1</v>
      </c>
      <c r="C60" t="s">
        <v>1759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81</v>
      </c>
      <c r="P60">
        <v>67</v>
      </c>
      <c r="Q60">
        <v>77</v>
      </c>
      <c r="R60">
        <v>63</v>
      </c>
      <c r="S60">
        <v>77</v>
      </c>
      <c r="T60">
        <v>2</v>
      </c>
      <c r="U60">
        <v>2841071.5</v>
      </c>
      <c r="V60">
        <v>24</v>
      </c>
    </row>
    <row r="61" spans="1:22" x14ac:dyDescent="0.3">
      <c r="A61" t="s">
        <v>92</v>
      </c>
      <c r="B61">
        <v>1</v>
      </c>
      <c r="C61" t="s">
        <v>1734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74</v>
      </c>
      <c r="P61">
        <v>68</v>
      </c>
      <c r="Q61">
        <v>63</v>
      </c>
      <c r="R61">
        <v>58</v>
      </c>
      <c r="S61">
        <v>60</v>
      </c>
      <c r="T61">
        <v>4</v>
      </c>
      <c r="U61">
        <v>1080960</v>
      </c>
      <c r="V61">
        <v>22</v>
      </c>
    </row>
    <row r="62" spans="1:22" x14ac:dyDescent="0.3">
      <c r="A62" t="s">
        <v>269</v>
      </c>
      <c r="B62">
        <v>2</v>
      </c>
      <c r="C62" t="s">
        <v>2201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74</v>
      </c>
      <c r="P62">
        <v>76</v>
      </c>
      <c r="Q62">
        <v>69</v>
      </c>
      <c r="R62">
        <v>54</v>
      </c>
      <c r="S62">
        <v>87</v>
      </c>
      <c r="T62">
        <v>2</v>
      </c>
      <c r="U62">
        <v>24604884.5</v>
      </c>
      <c r="V62">
        <v>30</v>
      </c>
    </row>
    <row r="63" spans="1:22" x14ac:dyDescent="0.3">
      <c r="A63" t="s">
        <v>103</v>
      </c>
      <c r="B63">
        <v>3</v>
      </c>
      <c r="C63" t="s">
        <v>1753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69</v>
      </c>
      <c r="P63">
        <v>71</v>
      </c>
      <c r="Q63">
        <v>88</v>
      </c>
      <c r="R63">
        <v>45</v>
      </c>
      <c r="S63">
        <v>78</v>
      </c>
      <c r="T63">
        <v>1</v>
      </c>
      <c r="U63">
        <v>2393887</v>
      </c>
      <c r="V63">
        <v>35</v>
      </c>
    </row>
    <row r="64" spans="1:22" x14ac:dyDescent="0.3">
      <c r="A64" t="s">
        <v>520</v>
      </c>
      <c r="B64">
        <v>0</v>
      </c>
      <c r="C64" t="s">
        <v>2145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73</v>
      </c>
      <c r="P64">
        <v>69</v>
      </c>
      <c r="Q64">
        <v>87</v>
      </c>
      <c r="R64">
        <v>45</v>
      </c>
      <c r="S64">
        <v>68</v>
      </c>
      <c r="T64">
        <v>1</v>
      </c>
      <c r="U64">
        <v>869094</v>
      </c>
      <c r="V64">
        <v>26</v>
      </c>
    </row>
    <row r="65" spans="1:22" x14ac:dyDescent="0.3">
      <c r="A65" t="s">
        <v>345</v>
      </c>
      <c r="B65">
        <v>4</v>
      </c>
      <c r="C65" t="s">
        <v>2210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82</v>
      </c>
      <c r="P65">
        <v>70</v>
      </c>
      <c r="Q65">
        <v>41</v>
      </c>
      <c r="R65">
        <v>63</v>
      </c>
      <c r="S65">
        <v>74</v>
      </c>
      <c r="T65">
        <v>1</v>
      </c>
      <c r="U65">
        <v>1544951</v>
      </c>
      <c r="V65">
        <v>22</v>
      </c>
    </row>
    <row r="66" spans="1:22" x14ac:dyDescent="0.3">
      <c r="A66" t="s">
        <v>468</v>
      </c>
      <c r="B66">
        <v>3</v>
      </c>
      <c r="C66" t="s">
        <v>2230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65</v>
      </c>
      <c r="P66">
        <v>73</v>
      </c>
      <c r="Q66">
        <v>46</v>
      </c>
      <c r="R66">
        <v>45</v>
      </c>
      <c r="S66">
        <v>76</v>
      </c>
      <c r="T66">
        <v>1</v>
      </c>
      <c r="U66">
        <v>838464</v>
      </c>
      <c r="V66">
        <v>22</v>
      </c>
    </row>
    <row r="67" spans="1:22" x14ac:dyDescent="0.3">
      <c r="A67" t="s">
        <v>502</v>
      </c>
      <c r="B67">
        <v>3</v>
      </c>
      <c r="C67" t="s">
        <v>1696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71</v>
      </c>
      <c r="P67">
        <v>69</v>
      </c>
      <c r="Q67">
        <v>72</v>
      </c>
      <c r="R67">
        <v>49</v>
      </c>
      <c r="S67">
        <v>86</v>
      </c>
      <c r="T67">
        <v>2</v>
      </c>
      <c r="U67">
        <v>228709</v>
      </c>
      <c r="V67">
        <v>26</v>
      </c>
    </row>
    <row r="68" spans="1:22" x14ac:dyDescent="0.3">
      <c r="A68" t="s">
        <v>197</v>
      </c>
      <c r="B68">
        <v>0</v>
      </c>
      <c r="C68" t="s">
        <v>2173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60</v>
      </c>
      <c r="P68">
        <v>74</v>
      </c>
      <c r="Q68">
        <v>87</v>
      </c>
      <c r="R68">
        <v>45</v>
      </c>
      <c r="S68">
        <v>60</v>
      </c>
      <c r="T68">
        <v>1</v>
      </c>
      <c r="U68">
        <v>137376</v>
      </c>
      <c r="V68">
        <v>23</v>
      </c>
    </row>
    <row r="69" spans="1:22" x14ac:dyDescent="0.3">
      <c r="A69" t="s">
        <v>196</v>
      </c>
      <c r="B69">
        <v>0</v>
      </c>
      <c r="C69" s="3" t="s">
        <v>2184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88</v>
      </c>
      <c r="P69">
        <v>86</v>
      </c>
      <c r="Q69">
        <v>79</v>
      </c>
      <c r="R69">
        <v>63</v>
      </c>
      <c r="S69">
        <v>85</v>
      </c>
      <c r="T69">
        <v>4</v>
      </c>
      <c r="U69">
        <v>39932648</v>
      </c>
      <c r="V69">
        <v>33</v>
      </c>
    </row>
    <row r="70" spans="1:22" x14ac:dyDescent="0.3">
      <c r="A70" t="s">
        <v>344</v>
      </c>
      <c r="B70">
        <v>3</v>
      </c>
      <c r="C70" t="s">
        <v>1844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80</v>
      </c>
      <c r="P70">
        <v>66</v>
      </c>
      <c r="Q70">
        <v>76</v>
      </c>
      <c r="R70">
        <v>58</v>
      </c>
      <c r="S70">
        <v>72</v>
      </c>
      <c r="T70">
        <v>2</v>
      </c>
      <c r="U70">
        <v>756300.5</v>
      </c>
      <c r="V70">
        <v>23</v>
      </c>
    </row>
    <row r="71" spans="1:22" x14ac:dyDescent="0.3">
      <c r="A71" t="s">
        <v>204</v>
      </c>
      <c r="B71">
        <v>4</v>
      </c>
      <c r="C71" s="3" t="s">
        <v>2172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98</v>
      </c>
      <c r="P71">
        <v>76</v>
      </c>
      <c r="Q71">
        <v>41</v>
      </c>
      <c r="R71">
        <v>99</v>
      </c>
      <c r="S71">
        <v>63</v>
      </c>
      <c r="T71">
        <v>5</v>
      </c>
      <c r="U71">
        <v>17476012.199999999</v>
      </c>
      <c r="V71">
        <v>24</v>
      </c>
    </row>
    <row r="72" spans="1:22" x14ac:dyDescent="0.3">
      <c r="A72" t="s">
        <v>447</v>
      </c>
      <c r="B72">
        <v>0</v>
      </c>
      <c r="C72" t="s">
        <v>1527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67</v>
      </c>
      <c r="S72">
        <v>60</v>
      </c>
      <c r="T72">
        <v>1</v>
      </c>
      <c r="U72">
        <v>47371</v>
      </c>
      <c r="V72">
        <v>25</v>
      </c>
    </row>
    <row r="73" spans="1:22" x14ac:dyDescent="0.3">
      <c r="A73" t="s">
        <v>73</v>
      </c>
      <c r="B73">
        <v>4</v>
      </c>
      <c r="C73" t="s">
        <v>2097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84</v>
      </c>
      <c r="P73">
        <v>72</v>
      </c>
      <c r="Q73">
        <v>45</v>
      </c>
      <c r="R73">
        <v>72</v>
      </c>
      <c r="S73">
        <v>78</v>
      </c>
      <c r="T73">
        <v>3</v>
      </c>
      <c r="U73">
        <v>14471910</v>
      </c>
      <c r="V73">
        <v>26</v>
      </c>
    </row>
    <row r="74" spans="1:22" x14ac:dyDescent="0.3">
      <c r="A74" t="s">
        <v>114</v>
      </c>
      <c r="B74">
        <v>0</v>
      </c>
      <c r="C74" t="s">
        <v>1760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86</v>
      </c>
      <c r="P74">
        <v>68</v>
      </c>
      <c r="Q74">
        <v>87</v>
      </c>
      <c r="R74">
        <v>54</v>
      </c>
      <c r="S74">
        <v>83</v>
      </c>
      <c r="T74">
        <v>4</v>
      </c>
      <c r="U74">
        <v>2208390</v>
      </c>
      <c r="V74">
        <v>20</v>
      </c>
    </row>
    <row r="75" spans="1:22" x14ac:dyDescent="0.3">
      <c r="A75" t="s">
        <v>457</v>
      </c>
      <c r="B75">
        <v>2</v>
      </c>
      <c r="C75" t="s">
        <v>2047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71</v>
      </c>
      <c r="R75">
        <v>54</v>
      </c>
      <c r="S75">
        <v>71</v>
      </c>
      <c r="T75">
        <v>1</v>
      </c>
      <c r="U75">
        <v>2270496</v>
      </c>
      <c r="V75">
        <v>33</v>
      </c>
    </row>
    <row r="76" spans="1:22" x14ac:dyDescent="0.3">
      <c r="A76" t="s">
        <v>223</v>
      </c>
      <c r="B76">
        <v>0</v>
      </c>
      <c r="C76" t="s">
        <v>1817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75</v>
      </c>
      <c r="P76">
        <v>73</v>
      </c>
      <c r="Q76">
        <v>71</v>
      </c>
      <c r="R76">
        <v>54</v>
      </c>
      <c r="S76">
        <v>69</v>
      </c>
      <c r="T76">
        <v>1</v>
      </c>
      <c r="U76">
        <v>7945000</v>
      </c>
      <c r="V76">
        <v>27</v>
      </c>
    </row>
    <row r="77" spans="1:22" x14ac:dyDescent="0.3">
      <c r="A77" t="s">
        <v>126</v>
      </c>
      <c r="B77">
        <v>1</v>
      </c>
      <c r="C77" t="s">
        <v>2162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71</v>
      </c>
      <c r="P77">
        <v>73</v>
      </c>
      <c r="Q77">
        <v>65</v>
      </c>
      <c r="R77">
        <v>49</v>
      </c>
      <c r="S77">
        <v>66</v>
      </c>
      <c r="T77">
        <v>2</v>
      </c>
      <c r="U77">
        <v>12506725</v>
      </c>
      <c r="V77">
        <v>33</v>
      </c>
    </row>
    <row r="78" spans="1:22" x14ac:dyDescent="0.3">
      <c r="A78" t="s">
        <v>96</v>
      </c>
      <c r="B78">
        <v>4</v>
      </c>
      <c r="C78" t="s">
        <v>1731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76</v>
      </c>
      <c r="P78">
        <v>70</v>
      </c>
      <c r="Q78">
        <v>40</v>
      </c>
      <c r="R78">
        <v>58</v>
      </c>
      <c r="S78">
        <v>68</v>
      </c>
      <c r="T78">
        <v>3</v>
      </c>
      <c r="U78">
        <v>8052166.666666667</v>
      </c>
      <c r="V78">
        <v>26</v>
      </c>
    </row>
    <row r="79" spans="1:22" x14ac:dyDescent="0.3">
      <c r="A79" t="s">
        <v>382</v>
      </c>
      <c r="B79">
        <v>0</v>
      </c>
      <c r="C79" t="s">
        <v>2114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82</v>
      </c>
      <c r="P79">
        <v>70</v>
      </c>
      <c r="Q79">
        <v>91</v>
      </c>
      <c r="R79">
        <v>54</v>
      </c>
      <c r="S79">
        <v>86</v>
      </c>
      <c r="T79">
        <v>2</v>
      </c>
      <c r="U79">
        <v>7250000</v>
      </c>
      <c r="V79">
        <v>31</v>
      </c>
    </row>
    <row r="80" spans="1:22" x14ac:dyDescent="0.3">
      <c r="A80" t="s">
        <v>301</v>
      </c>
      <c r="B80">
        <v>3</v>
      </c>
      <c r="C80" t="s">
        <v>1843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73</v>
      </c>
      <c r="P80">
        <v>69</v>
      </c>
      <c r="Q80">
        <v>79</v>
      </c>
      <c r="R80">
        <v>63</v>
      </c>
      <c r="S80">
        <v>54</v>
      </c>
      <c r="T80">
        <v>3</v>
      </c>
      <c r="U80">
        <v>1831800</v>
      </c>
      <c r="V80">
        <v>23</v>
      </c>
    </row>
    <row r="81" spans="1:22" x14ac:dyDescent="0.3">
      <c r="A81" t="s">
        <v>336</v>
      </c>
      <c r="B81">
        <v>1</v>
      </c>
      <c r="C81" t="s">
        <v>1527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63</v>
      </c>
      <c r="P81">
        <v>75</v>
      </c>
      <c r="Q81">
        <v>66</v>
      </c>
      <c r="R81">
        <v>45</v>
      </c>
      <c r="S81">
        <v>60</v>
      </c>
      <c r="T81">
        <v>2</v>
      </c>
      <c r="U81">
        <v>97110</v>
      </c>
      <c r="V81">
        <v>29</v>
      </c>
    </row>
    <row r="82" spans="1:22" x14ac:dyDescent="0.3">
      <c r="A82" t="s">
        <v>187</v>
      </c>
      <c r="B82">
        <v>4</v>
      </c>
      <c r="C82" t="s">
        <v>1974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85</v>
      </c>
      <c r="P82">
        <v>65</v>
      </c>
      <c r="Q82">
        <v>44</v>
      </c>
      <c r="R82">
        <v>54</v>
      </c>
      <c r="S82">
        <v>64</v>
      </c>
      <c r="T82">
        <v>2</v>
      </c>
      <c r="U82">
        <v>1925004</v>
      </c>
      <c r="V82">
        <v>23</v>
      </c>
    </row>
    <row r="83" spans="1:22" x14ac:dyDescent="0.3">
      <c r="A83" t="s">
        <v>433</v>
      </c>
      <c r="B83">
        <v>0</v>
      </c>
      <c r="C83" s="3" t="s">
        <v>1934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99</v>
      </c>
      <c r="P83">
        <v>84</v>
      </c>
      <c r="Q83">
        <v>81</v>
      </c>
      <c r="R83">
        <v>63</v>
      </c>
      <c r="S83">
        <v>90</v>
      </c>
      <c r="T83">
        <v>3</v>
      </c>
      <c r="U83">
        <v>29802321</v>
      </c>
      <c r="V83">
        <v>28</v>
      </c>
    </row>
    <row r="84" spans="1:22" x14ac:dyDescent="0.3">
      <c r="A84" t="s">
        <v>177</v>
      </c>
      <c r="B84">
        <v>1</v>
      </c>
      <c r="C84" t="s">
        <v>1975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72</v>
      </c>
      <c r="P84">
        <v>68</v>
      </c>
      <c r="Q84">
        <v>86</v>
      </c>
      <c r="R84">
        <v>49</v>
      </c>
      <c r="S84">
        <v>85</v>
      </c>
      <c r="T84">
        <v>1</v>
      </c>
      <c r="U84">
        <v>1000000</v>
      </c>
      <c r="V84">
        <v>26</v>
      </c>
    </row>
    <row r="85" spans="1:22" x14ac:dyDescent="0.3">
      <c r="A85" t="s">
        <v>351</v>
      </c>
      <c r="B85">
        <v>1</v>
      </c>
      <c r="C85" t="s">
        <v>1639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79</v>
      </c>
      <c r="P85">
        <v>73</v>
      </c>
      <c r="Q85">
        <v>81</v>
      </c>
      <c r="R85">
        <v>58</v>
      </c>
      <c r="S85">
        <v>74</v>
      </c>
      <c r="T85">
        <v>2</v>
      </c>
      <c r="U85">
        <v>689121</v>
      </c>
      <c r="V85">
        <v>24</v>
      </c>
    </row>
    <row r="86" spans="1:22" x14ac:dyDescent="0.3">
      <c r="A86" t="s">
        <v>48</v>
      </c>
      <c r="B86">
        <v>0</v>
      </c>
      <c r="C86" s="3" t="s">
        <v>1528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93</v>
      </c>
      <c r="P86">
        <v>81</v>
      </c>
      <c r="Q86">
        <v>81</v>
      </c>
      <c r="R86">
        <v>58</v>
      </c>
      <c r="S86">
        <v>77</v>
      </c>
      <c r="T86">
        <v>1</v>
      </c>
      <c r="U86">
        <v>7019698</v>
      </c>
      <c r="V86">
        <v>23</v>
      </c>
    </row>
    <row r="87" spans="1:22" x14ac:dyDescent="0.3">
      <c r="A87" t="s">
        <v>36</v>
      </c>
      <c r="B87">
        <v>3</v>
      </c>
      <c r="C87" t="s">
        <v>1545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80</v>
      </c>
      <c r="P87">
        <v>72</v>
      </c>
      <c r="Q87">
        <v>85</v>
      </c>
      <c r="R87">
        <v>54</v>
      </c>
      <c r="S87">
        <v>73</v>
      </c>
      <c r="T87">
        <v>1</v>
      </c>
      <c r="U87">
        <v>1378242</v>
      </c>
      <c r="V87">
        <v>27</v>
      </c>
    </row>
    <row r="88" spans="1:22" x14ac:dyDescent="0.3">
      <c r="A88" t="s">
        <v>233</v>
      </c>
      <c r="B88">
        <v>2</v>
      </c>
      <c r="C88" s="3" t="s">
        <v>1989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87</v>
      </c>
      <c r="P88">
        <v>77</v>
      </c>
      <c r="Q88">
        <v>94</v>
      </c>
      <c r="R88">
        <v>67</v>
      </c>
      <c r="S88">
        <v>89</v>
      </c>
      <c r="T88">
        <v>2</v>
      </c>
      <c r="U88">
        <v>22101569</v>
      </c>
      <c r="V88">
        <v>30</v>
      </c>
    </row>
    <row r="89" spans="1:22" x14ac:dyDescent="0.3">
      <c r="A89" t="s">
        <v>501</v>
      </c>
      <c r="B89">
        <v>1</v>
      </c>
      <c r="C89" t="s">
        <v>1700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81</v>
      </c>
      <c r="P89">
        <v>71</v>
      </c>
      <c r="Q89">
        <v>98</v>
      </c>
      <c r="R89">
        <v>58</v>
      </c>
      <c r="S89">
        <v>83</v>
      </c>
      <c r="T89">
        <v>1</v>
      </c>
      <c r="U89">
        <v>10000000</v>
      </c>
      <c r="V89">
        <v>31</v>
      </c>
    </row>
    <row r="90" spans="1:22" x14ac:dyDescent="0.3">
      <c r="A90" t="s">
        <v>474</v>
      </c>
      <c r="B90">
        <v>2</v>
      </c>
      <c r="C90" t="s">
        <v>2226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73</v>
      </c>
      <c r="P90">
        <v>71</v>
      </c>
      <c r="Q90">
        <v>99</v>
      </c>
      <c r="R90">
        <v>54</v>
      </c>
      <c r="S90">
        <v>77</v>
      </c>
      <c r="T90">
        <v>1</v>
      </c>
      <c r="U90">
        <v>2500000</v>
      </c>
      <c r="V90">
        <v>31</v>
      </c>
    </row>
    <row r="91" spans="1:22" x14ac:dyDescent="0.3">
      <c r="A91" t="s">
        <v>493</v>
      </c>
      <c r="B91">
        <v>0</v>
      </c>
      <c r="C91" t="s">
        <v>1948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75</v>
      </c>
      <c r="P91">
        <v>73</v>
      </c>
      <c r="Q91">
        <v>65</v>
      </c>
      <c r="R91">
        <v>49</v>
      </c>
      <c r="S91">
        <v>78</v>
      </c>
      <c r="T91">
        <v>3</v>
      </c>
      <c r="U91">
        <v>9100000</v>
      </c>
      <c r="V91">
        <v>23</v>
      </c>
    </row>
    <row r="92" spans="1:22" x14ac:dyDescent="0.3">
      <c r="A92" t="s">
        <v>207</v>
      </c>
      <c r="B92">
        <v>2</v>
      </c>
      <c r="C92" t="s">
        <v>1527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73</v>
      </c>
      <c r="R92">
        <v>73</v>
      </c>
      <c r="S92">
        <v>60</v>
      </c>
      <c r="T92">
        <v>1</v>
      </c>
      <c r="U92">
        <v>1000000</v>
      </c>
      <c r="V92">
        <v>25</v>
      </c>
    </row>
    <row r="93" spans="1:22" x14ac:dyDescent="0.3">
      <c r="A93" t="s">
        <v>329</v>
      </c>
      <c r="B93">
        <v>3</v>
      </c>
      <c r="C93" t="s">
        <v>1892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80</v>
      </c>
      <c r="P93">
        <v>74</v>
      </c>
      <c r="Q93">
        <v>80</v>
      </c>
      <c r="R93">
        <v>67</v>
      </c>
      <c r="S93">
        <v>87</v>
      </c>
      <c r="T93">
        <v>2</v>
      </c>
      <c r="U93">
        <v>3004413</v>
      </c>
      <c r="V93">
        <v>25</v>
      </c>
    </row>
    <row r="94" spans="1:22" x14ac:dyDescent="0.3">
      <c r="A94" t="s">
        <v>343</v>
      </c>
      <c r="B94">
        <v>2</v>
      </c>
      <c r="C94" t="s">
        <v>2215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74</v>
      </c>
      <c r="P94">
        <v>68</v>
      </c>
      <c r="Q94">
        <v>80</v>
      </c>
      <c r="R94">
        <v>49</v>
      </c>
      <c r="S94">
        <v>78</v>
      </c>
      <c r="T94">
        <v>1</v>
      </c>
      <c r="U94">
        <v>2205000</v>
      </c>
      <c r="V94">
        <v>29</v>
      </c>
    </row>
    <row r="95" spans="1:22" x14ac:dyDescent="0.3">
      <c r="A95" t="s">
        <v>213</v>
      </c>
      <c r="B95">
        <v>0</v>
      </c>
      <c r="C95" t="s">
        <v>1813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82</v>
      </c>
      <c r="P95">
        <v>76</v>
      </c>
      <c r="Q95">
        <v>88</v>
      </c>
      <c r="R95">
        <v>54</v>
      </c>
      <c r="S95">
        <v>82</v>
      </c>
      <c r="T95">
        <v>1</v>
      </c>
      <c r="U95">
        <v>10000000</v>
      </c>
      <c r="V95">
        <v>31</v>
      </c>
    </row>
    <row r="96" spans="1:22" x14ac:dyDescent="0.3">
      <c r="A96" t="s">
        <v>116</v>
      </c>
      <c r="B96">
        <v>1</v>
      </c>
      <c r="C96" t="s">
        <v>2163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67</v>
      </c>
      <c r="P96">
        <v>65</v>
      </c>
      <c r="Q96">
        <v>98</v>
      </c>
      <c r="R96">
        <v>49</v>
      </c>
      <c r="S96">
        <v>56</v>
      </c>
      <c r="T96">
        <v>1</v>
      </c>
      <c r="U96">
        <v>1000000</v>
      </c>
      <c r="V96">
        <v>23</v>
      </c>
    </row>
    <row r="97" spans="1:22" x14ac:dyDescent="0.3">
      <c r="A97" t="s">
        <v>110</v>
      </c>
      <c r="B97">
        <v>1</v>
      </c>
      <c r="C97" t="s">
        <v>1758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77</v>
      </c>
      <c r="P97">
        <v>69</v>
      </c>
      <c r="Q97">
        <v>71</v>
      </c>
      <c r="R97">
        <v>54</v>
      </c>
      <c r="S97">
        <v>67</v>
      </c>
      <c r="T97">
        <v>1</v>
      </c>
      <c r="U97">
        <v>1512601</v>
      </c>
      <c r="V97">
        <v>26</v>
      </c>
    </row>
    <row r="98" spans="1:22" x14ac:dyDescent="0.3">
      <c r="A98" t="s">
        <v>479</v>
      </c>
      <c r="B98">
        <v>3</v>
      </c>
      <c r="C98" t="s">
        <v>2225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78</v>
      </c>
      <c r="P98">
        <v>74</v>
      </c>
      <c r="Q98">
        <v>93</v>
      </c>
      <c r="R98">
        <v>58</v>
      </c>
      <c r="S98">
        <v>87</v>
      </c>
      <c r="T98">
        <v>2</v>
      </c>
      <c r="U98">
        <v>7000000</v>
      </c>
      <c r="V98">
        <v>26</v>
      </c>
    </row>
    <row r="99" spans="1:22" x14ac:dyDescent="0.3">
      <c r="A99" t="s">
        <v>212</v>
      </c>
      <c r="B99">
        <v>1</v>
      </c>
      <c r="C99" t="s">
        <v>1823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67</v>
      </c>
      <c r="P99">
        <v>69</v>
      </c>
      <c r="Q99">
        <v>48</v>
      </c>
      <c r="R99">
        <v>45</v>
      </c>
      <c r="S99">
        <v>60</v>
      </c>
      <c r="T99">
        <v>1</v>
      </c>
      <c r="U99">
        <v>1378242</v>
      </c>
      <c r="V99">
        <v>23</v>
      </c>
    </row>
    <row r="100" spans="1:22" x14ac:dyDescent="0.3">
      <c r="A100" t="s">
        <v>448</v>
      </c>
      <c r="B100">
        <v>0</v>
      </c>
      <c r="C100" s="3" t="s">
        <v>1530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89</v>
      </c>
      <c r="P100">
        <v>77</v>
      </c>
      <c r="Q100">
        <v>81</v>
      </c>
      <c r="R100">
        <v>58</v>
      </c>
      <c r="S100">
        <v>72</v>
      </c>
      <c r="T100">
        <v>3</v>
      </c>
      <c r="U100">
        <v>3954560</v>
      </c>
      <c r="V100">
        <v>21</v>
      </c>
    </row>
    <row r="101" spans="1:22" x14ac:dyDescent="0.3">
      <c r="A101" t="s">
        <v>424</v>
      </c>
      <c r="B101">
        <v>4</v>
      </c>
      <c r="C101" s="3" t="s">
        <v>2025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94</v>
      </c>
      <c r="P101">
        <v>74</v>
      </c>
      <c r="Q101">
        <v>42</v>
      </c>
      <c r="R101">
        <v>85</v>
      </c>
      <c r="S101">
        <v>74</v>
      </c>
      <c r="T101">
        <v>4</v>
      </c>
      <c r="U101">
        <v>4432020</v>
      </c>
      <c r="V101">
        <v>20</v>
      </c>
    </row>
    <row r="102" spans="1:22" x14ac:dyDescent="0.3">
      <c r="A102" t="s">
        <v>21</v>
      </c>
      <c r="B102">
        <v>2</v>
      </c>
      <c r="C102" t="s">
        <v>1527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76</v>
      </c>
      <c r="P102">
        <v>68</v>
      </c>
      <c r="Q102">
        <v>65</v>
      </c>
      <c r="R102">
        <v>58</v>
      </c>
      <c r="S102">
        <v>63</v>
      </c>
      <c r="T102">
        <v>2</v>
      </c>
      <c r="U102">
        <v>2119311</v>
      </c>
      <c r="V102">
        <v>24</v>
      </c>
    </row>
    <row r="103" spans="1:22" x14ac:dyDescent="0.3">
      <c r="A103" t="s">
        <v>357</v>
      </c>
      <c r="B103">
        <v>4</v>
      </c>
      <c r="C103" s="3" t="s">
        <v>1649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90</v>
      </c>
      <c r="P103">
        <v>76</v>
      </c>
      <c r="Q103">
        <v>44</v>
      </c>
      <c r="R103">
        <v>99</v>
      </c>
      <c r="S103">
        <v>70</v>
      </c>
      <c r="T103">
        <v>1</v>
      </c>
      <c r="U103">
        <v>22900000</v>
      </c>
      <c r="V103">
        <v>30</v>
      </c>
    </row>
    <row r="104" spans="1:22" x14ac:dyDescent="0.3">
      <c r="A104" t="s">
        <v>417</v>
      </c>
      <c r="B104">
        <v>0</v>
      </c>
      <c r="C104" t="s">
        <v>1527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68</v>
      </c>
      <c r="R104">
        <v>54</v>
      </c>
      <c r="S104">
        <v>74</v>
      </c>
      <c r="T104">
        <v>2</v>
      </c>
      <c r="U104">
        <v>1182926</v>
      </c>
      <c r="V104">
        <v>20</v>
      </c>
    </row>
    <row r="105" spans="1:22" x14ac:dyDescent="0.3">
      <c r="A105" t="s">
        <v>480</v>
      </c>
      <c r="B105">
        <v>0</v>
      </c>
      <c r="C105" t="s">
        <v>2233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78</v>
      </c>
      <c r="S105">
        <v>60</v>
      </c>
      <c r="T105">
        <v>2</v>
      </c>
      <c r="U105">
        <v>1933343</v>
      </c>
      <c r="V105">
        <v>25</v>
      </c>
    </row>
    <row r="106" spans="1:22" x14ac:dyDescent="0.3">
      <c r="A106" t="s">
        <v>281</v>
      </c>
      <c r="B106">
        <v>0</v>
      </c>
      <c r="C106" t="s">
        <v>2205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78</v>
      </c>
      <c r="P106">
        <v>74</v>
      </c>
      <c r="Q106">
        <v>67</v>
      </c>
      <c r="R106">
        <v>58</v>
      </c>
      <c r="S106">
        <v>78</v>
      </c>
      <c r="T106">
        <v>1</v>
      </c>
      <c r="U106">
        <v>2536898</v>
      </c>
      <c r="V106">
        <v>26</v>
      </c>
    </row>
    <row r="107" spans="1:22" x14ac:dyDescent="0.3">
      <c r="A107" t="s">
        <v>467</v>
      </c>
      <c r="B107">
        <v>1</v>
      </c>
      <c r="C107" s="3" t="s">
        <v>2227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95</v>
      </c>
      <c r="P107">
        <v>79</v>
      </c>
      <c r="Q107">
        <v>40</v>
      </c>
      <c r="R107">
        <v>67</v>
      </c>
      <c r="S107">
        <v>82</v>
      </c>
      <c r="T107">
        <v>3</v>
      </c>
      <c r="U107">
        <v>18493316.666666668</v>
      </c>
      <c r="V107">
        <v>29</v>
      </c>
    </row>
    <row r="108" spans="1:22" x14ac:dyDescent="0.3">
      <c r="A108" t="s">
        <v>185</v>
      </c>
      <c r="B108">
        <v>4</v>
      </c>
      <c r="C108" s="3" t="s">
        <v>1966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90</v>
      </c>
      <c r="P108">
        <v>82</v>
      </c>
      <c r="Q108">
        <v>62</v>
      </c>
      <c r="R108">
        <v>76</v>
      </c>
      <c r="S108">
        <v>73</v>
      </c>
      <c r="T108">
        <v>1</v>
      </c>
      <c r="U108">
        <v>5337000</v>
      </c>
      <c r="V108">
        <v>28</v>
      </c>
    </row>
    <row r="109" spans="1:22" x14ac:dyDescent="0.3">
      <c r="A109" t="s">
        <v>52</v>
      </c>
      <c r="B109">
        <v>2</v>
      </c>
      <c r="C109" t="s">
        <v>1604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79</v>
      </c>
      <c r="P109">
        <v>75</v>
      </c>
      <c r="Q109">
        <v>75</v>
      </c>
      <c r="R109">
        <v>63</v>
      </c>
      <c r="S109">
        <v>75</v>
      </c>
      <c r="T109">
        <v>1</v>
      </c>
      <c r="U109">
        <v>15400000</v>
      </c>
      <c r="V109">
        <v>32</v>
      </c>
    </row>
    <row r="110" spans="1:22" x14ac:dyDescent="0.3">
      <c r="A110" t="s">
        <v>99</v>
      </c>
      <c r="B110">
        <v>2</v>
      </c>
      <c r="C110" t="s">
        <v>1527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63</v>
      </c>
      <c r="P110">
        <v>69</v>
      </c>
      <c r="Q110">
        <v>59</v>
      </c>
      <c r="R110">
        <v>45</v>
      </c>
      <c r="S110">
        <v>99</v>
      </c>
      <c r="T110">
        <v>1</v>
      </c>
      <c r="U110">
        <v>1000000</v>
      </c>
      <c r="V110">
        <v>22</v>
      </c>
    </row>
    <row r="111" spans="1:22" x14ac:dyDescent="0.3">
      <c r="A111" t="s">
        <v>378</v>
      </c>
      <c r="B111">
        <v>0</v>
      </c>
      <c r="C111" t="s">
        <v>1921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84</v>
      </c>
      <c r="P111">
        <v>70</v>
      </c>
      <c r="Q111">
        <v>75</v>
      </c>
      <c r="R111">
        <v>58</v>
      </c>
      <c r="S111">
        <v>81</v>
      </c>
      <c r="T111">
        <v>3</v>
      </c>
      <c r="U111">
        <v>15500000</v>
      </c>
      <c r="V111">
        <v>25</v>
      </c>
    </row>
    <row r="112" spans="1:22" x14ac:dyDescent="0.3">
      <c r="A112" t="s">
        <v>363</v>
      </c>
      <c r="B112">
        <v>0</v>
      </c>
      <c r="C112" t="s">
        <v>1527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83</v>
      </c>
      <c r="P112">
        <v>71</v>
      </c>
      <c r="Q112">
        <v>71</v>
      </c>
      <c r="R112">
        <v>54</v>
      </c>
      <c r="S112">
        <v>63</v>
      </c>
      <c r="T112">
        <v>3</v>
      </c>
      <c r="U112">
        <v>2761200</v>
      </c>
      <c r="V112">
        <v>21</v>
      </c>
    </row>
    <row r="113" spans="1:22" x14ac:dyDescent="0.3">
      <c r="A113" t="s">
        <v>97</v>
      </c>
      <c r="B113">
        <v>2</v>
      </c>
      <c r="C113" t="s">
        <v>1747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74</v>
      </c>
      <c r="R113">
        <v>74</v>
      </c>
      <c r="S113">
        <v>60</v>
      </c>
      <c r="T113">
        <v>2</v>
      </c>
      <c r="U113">
        <v>2829084.5</v>
      </c>
      <c r="V113">
        <v>25</v>
      </c>
    </row>
    <row r="114" spans="1:22" x14ac:dyDescent="0.3">
      <c r="A114" t="s">
        <v>370</v>
      </c>
      <c r="B114">
        <v>1</v>
      </c>
      <c r="C114" t="s">
        <v>1909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69</v>
      </c>
      <c r="P114">
        <v>71</v>
      </c>
      <c r="Q114">
        <v>66</v>
      </c>
      <c r="R114">
        <v>45</v>
      </c>
      <c r="S114">
        <v>66</v>
      </c>
      <c r="T114">
        <v>1</v>
      </c>
      <c r="U114">
        <v>1000000</v>
      </c>
      <c r="V114">
        <v>25</v>
      </c>
    </row>
    <row r="115" spans="1:22" x14ac:dyDescent="0.3">
      <c r="A115" t="s">
        <v>488</v>
      </c>
      <c r="B115">
        <v>3</v>
      </c>
      <c r="C115" t="s">
        <v>1949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89</v>
      </c>
      <c r="P115">
        <v>73</v>
      </c>
      <c r="Q115">
        <v>51</v>
      </c>
      <c r="R115">
        <v>72</v>
      </c>
      <c r="S115">
        <v>67</v>
      </c>
      <c r="T115">
        <v>2</v>
      </c>
      <c r="U115">
        <v>8000000</v>
      </c>
      <c r="V115">
        <v>27</v>
      </c>
    </row>
    <row r="116" spans="1:22" x14ac:dyDescent="0.3">
      <c r="A116" t="s">
        <v>291</v>
      </c>
      <c r="B116">
        <v>2</v>
      </c>
      <c r="C116" t="s">
        <v>1527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78</v>
      </c>
      <c r="P116">
        <v>72</v>
      </c>
      <c r="Q116">
        <v>69</v>
      </c>
      <c r="R116">
        <v>58</v>
      </c>
      <c r="S116">
        <v>60</v>
      </c>
      <c r="T116">
        <v>1</v>
      </c>
      <c r="U116">
        <v>1000000</v>
      </c>
      <c r="V116">
        <v>22</v>
      </c>
    </row>
    <row r="117" spans="1:22" x14ac:dyDescent="0.3">
      <c r="A117" t="s">
        <v>315</v>
      </c>
      <c r="B117">
        <v>0</v>
      </c>
      <c r="C117" t="s">
        <v>1891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91</v>
      </c>
      <c r="P117">
        <v>73</v>
      </c>
      <c r="Q117">
        <v>81</v>
      </c>
      <c r="R117">
        <v>54</v>
      </c>
      <c r="S117">
        <v>85</v>
      </c>
      <c r="T117">
        <v>1</v>
      </c>
      <c r="U117">
        <v>2176260</v>
      </c>
      <c r="V117">
        <v>30</v>
      </c>
    </row>
    <row r="118" spans="1:22" x14ac:dyDescent="0.3">
      <c r="A118" t="s">
        <v>465</v>
      </c>
      <c r="B118">
        <v>0</v>
      </c>
      <c r="C118" t="s">
        <v>2237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82</v>
      </c>
      <c r="P118">
        <v>76</v>
      </c>
      <c r="Q118">
        <v>75</v>
      </c>
      <c r="R118">
        <v>58</v>
      </c>
      <c r="S118">
        <v>76</v>
      </c>
      <c r="T118">
        <v>3</v>
      </c>
      <c r="U118">
        <v>1205080</v>
      </c>
      <c r="V118">
        <v>24</v>
      </c>
    </row>
    <row r="119" spans="1:22" x14ac:dyDescent="0.3">
      <c r="A119" t="s">
        <v>419</v>
      </c>
      <c r="B119">
        <v>1</v>
      </c>
      <c r="C119" s="3" t="s">
        <v>2027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99</v>
      </c>
      <c r="P119">
        <v>76</v>
      </c>
      <c r="Q119">
        <v>72</v>
      </c>
      <c r="R119">
        <v>58</v>
      </c>
      <c r="S119">
        <v>86</v>
      </c>
      <c r="T119">
        <v>5</v>
      </c>
      <c r="U119">
        <v>32272873</v>
      </c>
      <c r="V119">
        <v>22</v>
      </c>
    </row>
    <row r="120" spans="1:22" x14ac:dyDescent="0.3">
      <c r="A120" t="s">
        <v>129</v>
      </c>
      <c r="B120">
        <v>0</v>
      </c>
      <c r="C120" t="s">
        <v>2159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72</v>
      </c>
      <c r="P120">
        <v>74</v>
      </c>
      <c r="Q120">
        <v>69</v>
      </c>
      <c r="R120">
        <v>49</v>
      </c>
      <c r="S120">
        <v>75</v>
      </c>
      <c r="T120">
        <v>1</v>
      </c>
      <c r="U120">
        <v>2393887</v>
      </c>
      <c r="V120">
        <v>36</v>
      </c>
    </row>
    <row r="121" spans="1:22" x14ac:dyDescent="0.3">
      <c r="A121" t="s">
        <v>514</v>
      </c>
      <c r="B121">
        <v>2</v>
      </c>
      <c r="C121" t="s">
        <v>2146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79</v>
      </c>
      <c r="P121">
        <v>55</v>
      </c>
      <c r="Q121">
        <v>42</v>
      </c>
      <c r="R121">
        <v>54</v>
      </c>
      <c r="S121">
        <v>63</v>
      </c>
      <c r="T121">
        <v>1</v>
      </c>
      <c r="U121">
        <v>1000000</v>
      </c>
      <c r="V121">
        <v>24</v>
      </c>
    </row>
    <row r="122" spans="1:22" x14ac:dyDescent="0.3">
      <c r="A122" t="s">
        <v>68</v>
      </c>
      <c r="B122">
        <v>0</v>
      </c>
      <c r="C122" t="s">
        <v>1527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68</v>
      </c>
      <c r="P122">
        <v>70</v>
      </c>
      <c r="Q122">
        <v>63</v>
      </c>
      <c r="R122">
        <v>45</v>
      </c>
      <c r="S122">
        <v>75</v>
      </c>
      <c r="T122">
        <v>3</v>
      </c>
      <c r="U122">
        <v>801772</v>
      </c>
      <c r="V122">
        <v>24</v>
      </c>
    </row>
    <row r="123" spans="1:22" x14ac:dyDescent="0.3">
      <c r="A123" t="s">
        <v>19</v>
      </c>
      <c r="B123">
        <v>4</v>
      </c>
      <c r="C123" t="s">
        <v>2068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82</v>
      </c>
      <c r="P123">
        <v>72</v>
      </c>
      <c r="Q123">
        <v>83</v>
      </c>
      <c r="R123">
        <v>76</v>
      </c>
      <c r="S123">
        <v>80</v>
      </c>
      <c r="T123">
        <v>1</v>
      </c>
      <c r="U123">
        <v>7200000</v>
      </c>
      <c r="V123">
        <v>29</v>
      </c>
    </row>
    <row r="124" spans="1:22" x14ac:dyDescent="0.3">
      <c r="A124" t="s">
        <v>10</v>
      </c>
      <c r="B124">
        <v>4</v>
      </c>
      <c r="C124" t="s">
        <v>2067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81</v>
      </c>
      <c r="P124">
        <v>61</v>
      </c>
      <c r="Q124">
        <v>48</v>
      </c>
      <c r="R124">
        <v>58</v>
      </c>
      <c r="S124">
        <v>59</v>
      </c>
      <c r="T124">
        <v>1</v>
      </c>
      <c r="U124">
        <v>1544951</v>
      </c>
      <c r="V124">
        <v>22</v>
      </c>
    </row>
    <row r="125" spans="1:22" x14ac:dyDescent="0.3">
      <c r="A125" t="s">
        <v>277</v>
      </c>
      <c r="B125">
        <v>2</v>
      </c>
      <c r="C125" t="s">
        <v>2192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75</v>
      </c>
      <c r="P125">
        <v>73</v>
      </c>
      <c r="Q125">
        <v>82</v>
      </c>
      <c r="R125">
        <v>49</v>
      </c>
      <c r="S125">
        <v>72</v>
      </c>
      <c r="T125">
        <v>2</v>
      </c>
      <c r="U125">
        <v>689121</v>
      </c>
      <c r="V125">
        <v>23</v>
      </c>
    </row>
    <row r="126" spans="1:22" x14ac:dyDescent="0.3">
      <c r="A126" t="s">
        <v>293</v>
      </c>
      <c r="B126">
        <v>1</v>
      </c>
      <c r="C126" t="s">
        <v>2110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80</v>
      </c>
      <c r="P126">
        <v>72</v>
      </c>
      <c r="Q126">
        <v>82</v>
      </c>
      <c r="R126">
        <v>54</v>
      </c>
      <c r="S126">
        <v>49</v>
      </c>
      <c r="T126">
        <v>3</v>
      </c>
      <c r="U126">
        <v>12100000</v>
      </c>
      <c r="V126">
        <v>27</v>
      </c>
    </row>
    <row r="127" spans="1:22" x14ac:dyDescent="0.3">
      <c r="A127" t="s">
        <v>132</v>
      </c>
      <c r="B127">
        <v>3</v>
      </c>
      <c r="C127" t="s">
        <v>2165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73</v>
      </c>
      <c r="P127">
        <v>77</v>
      </c>
      <c r="Q127">
        <v>69</v>
      </c>
      <c r="R127">
        <v>54</v>
      </c>
      <c r="S127">
        <v>77</v>
      </c>
      <c r="T127">
        <v>1</v>
      </c>
      <c r="U127">
        <v>5000000</v>
      </c>
      <c r="V127">
        <v>40</v>
      </c>
    </row>
    <row r="128" spans="1:22" x14ac:dyDescent="0.3">
      <c r="A128" t="s">
        <v>219</v>
      </c>
      <c r="B128">
        <v>3</v>
      </c>
      <c r="C128" t="s">
        <v>1824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91</v>
      </c>
      <c r="P128">
        <v>73</v>
      </c>
      <c r="Q128">
        <v>44</v>
      </c>
      <c r="R128">
        <v>81</v>
      </c>
      <c r="S128">
        <v>71</v>
      </c>
      <c r="T128">
        <v>2</v>
      </c>
      <c r="U128">
        <v>3094677.5</v>
      </c>
      <c r="V128">
        <v>22</v>
      </c>
    </row>
    <row r="129" spans="1:22" x14ac:dyDescent="0.3">
      <c r="A129" t="s">
        <v>470</v>
      </c>
      <c r="B129">
        <v>3</v>
      </c>
      <c r="C129" t="s">
        <v>2232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72</v>
      </c>
      <c r="P129">
        <v>68</v>
      </c>
      <c r="Q129">
        <v>47</v>
      </c>
      <c r="R129">
        <v>45</v>
      </c>
      <c r="S129">
        <v>60</v>
      </c>
      <c r="T129">
        <v>1</v>
      </c>
      <c r="U129">
        <v>59820</v>
      </c>
      <c r="V129">
        <v>28</v>
      </c>
    </row>
    <row r="130" spans="1:22" x14ac:dyDescent="0.3">
      <c r="A130" t="s">
        <v>484</v>
      </c>
      <c r="B130">
        <v>1</v>
      </c>
      <c r="C130" s="3" t="s">
        <v>1953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96</v>
      </c>
      <c r="P130">
        <v>78</v>
      </c>
      <c r="Q130">
        <v>79</v>
      </c>
      <c r="R130">
        <v>58</v>
      </c>
      <c r="S130">
        <v>80</v>
      </c>
      <c r="T130">
        <v>3</v>
      </c>
      <c r="U130">
        <v>2249080</v>
      </c>
      <c r="V130">
        <v>22</v>
      </c>
    </row>
    <row r="131" spans="1:22" x14ac:dyDescent="0.3">
      <c r="A131" t="s">
        <v>299</v>
      </c>
      <c r="B131">
        <v>1</v>
      </c>
      <c r="C131" t="s">
        <v>1833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71</v>
      </c>
      <c r="P131">
        <v>69</v>
      </c>
      <c r="Q131">
        <v>60</v>
      </c>
      <c r="R131">
        <v>49</v>
      </c>
      <c r="S131">
        <v>74</v>
      </c>
      <c r="T131">
        <v>4</v>
      </c>
      <c r="U131">
        <v>1346700</v>
      </c>
      <c r="V131">
        <v>22</v>
      </c>
    </row>
    <row r="132" spans="1:22" x14ac:dyDescent="0.3">
      <c r="A132" t="s">
        <v>364</v>
      </c>
      <c r="B132">
        <v>2</v>
      </c>
      <c r="C132" t="s">
        <v>1527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54</v>
      </c>
      <c r="P132">
        <v>78</v>
      </c>
      <c r="Q132">
        <v>40</v>
      </c>
      <c r="R132">
        <v>40</v>
      </c>
      <c r="S132">
        <v>60</v>
      </c>
      <c r="T132">
        <v>1</v>
      </c>
      <c r="U132">
        <v>1000000</v>
      </c>
      <c r="V132">
        <v>24</v>
      </c>
    </row>
    <row r="133" spans="1:22" x14ac:dyDescent="0.3">
      <c r="A133" t="s">
        <v>122</v>
      </c>
      <c r="B133">
        <v>2</v>
      </c>
      <c r="C133" t="s">
        <v>2157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76</v>
      </c>
      <c r="P133">
        <v>68</v>
      </c>
      <c r="Q133">
        <v>69</v>
      </c>
      <c r="R133">
        <v>63</v>
      </c>
      <c r="S133">
        <v>70</v>
      </c>
      <c r="T133">
        <v>1</v>
      </c>
      <c r="U133">
        <v>1544951</v>
      </c>
      <c r="V133">
        <v>25</v>
      </c>
    </row>
    <row r="134" spans="1:22" x14ac:dyDescent="0.3">
      <c r="A134" t="s">
        <v>224</v>
      </c>
      <c r="B134">
        <v>2</v>
      </c>
      <c r="C134" t="s">
        <v>1820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78</v>
      </c>
      <c r="P134">
        <v>70</v>
      </c>
      <c r="Q134">
        <v>89</v>
      </c>
      <c r="R134">
        <v>45</v>
      </c>
      <c r="S134">
        <v>83</v>
      </c>
      <c r="T134">
        <v>3</v>
      </c>
      <c r="U134">
        <v>7333333.666666667</v>
      </c>
      <c r="V134">
        <v>27</v>
      </c>
    </row>
    <row r="135" spans="1:22" x14ac:dyDescent="0.3">
      <c r="A135" t="s">
        <v>423</v>
      </c>
      <c r="B135">
        <v>3</v>
      </c>
      <c r="C135" t="s">
        <v>2026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73</v>
      </c>
      <c r="P135">
        <v>69</v>
      </c>
      <c r="Q135">
        <v>51</v>
      </c>
      <c r="R135">
        <v>58</v>
      </c>
      <c r="S135">
        <v>58</v>
      </c>
      <c r="T135">
        <v>1</v>
      </c>
      <c r="U135">
        <v>4661280</v>
      </c>
      <c r="V135">
        <v>21</v>
      </c>
    </row>
    <row r="136" spans="1:22" x14ac:dyDescent="0.3">
      <c r="A136" t="s">
        <v>183</v>
      </c>
      <c r="B136">
        <v>3</v>
      </c>
      <c r="C136" s="3" t="s">
        <v>1971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79</v>
      </c>
      <c r="P136">
        <v>87</v>
      </c>
      <c r="Q136">
        <v>64</v>
      </c>
      <c r="R136">
        <v>72</v>
      </c>
      <c r="S136">
        <v>68</v>
      </c>
      <c r="T136">
        <v>2</v>
      </c>
      <c r="U136">
        <v>18004347.5</v>
      </c>
      <c r="V136">
        <v>29</v>
      </c>
    </row>
    <row r="137" spans="1:22" x14ac:dyDescent="0.3">
      <c r="A137" t="s">
        <v>464</v>
      </c>
      <c r="B137">
        <v>3</v>
      </c>
      <c r="C137" t="s">
        <v>1527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74</v>
      </c>
      <c r="P137">
        <v>60</v>
      </c>
      <c r="Q137">
        <v>43</v>
      </c>
      <c r="R137">
        <v>49</v>
      </c>
      <c r="S137">
        <v>84</v>
      </c>
      <c r="T137">
        <v>1</v>
      </c>
      <c r="U137">
        <v>1000000</v>
      </c>
      <c r="V137">
        <v>22</v>
      </c>
    </row>
    <row r="138" spans="1:22" x14ac:dyDescent="0.3">
      <c r="A138" t="s">
        <v>282</v>
      </c>
      <c r="B138">
        <v>1</v>
      </c>
      <c r="C138" t="s">
        <v>2108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67</v>
      </c>
      <c r="P138">
        <v>63</v>
      </c>
      <c r="Q138">
        <v>64</v>
      </c>
      <c r="R138">
        <v>45</v>
      </c>
      <c r="S138">
        <v>66</v>
      </c>
      <c r="T138">
        <v>1</v>
      </c>
      <c r="U138">
        <v>1000000</v>
      </c>
      <c r="V138">
        <v>24</v>
      </c>
    </row>
    <row r="139" spans="1:22" x14ac:dyDescent="0.3">
      <c r="A139" t="s">
        <v>266</v>
      </c>
      <c r="B139">
        <v>1</v>
      </c>
      <c r="C139" t="s">
        <v>1527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63</v>
      </c>
      <c r="P139">
        <v>69</v>
      </c>
      <c r="Q139">
        <v>40</v>
      </c>
      <c r="R139">
        <v>45</v>
      </c>
      <c r="S139">
        <v>99</v>
      </c>
      <c r="T139">
        <v>1</v>
      </c>
      <c r="U139">
        <v>47371</v>
      </c>
      <c r="V139">
        <v>25</v>
      </c>
    </row>
    <row r="140" spans="1:22" x14ac:dyDescent="0.3">
      <c r="A140" t="s">
        <v>72</v>
      </c>
      <c r="B140">
        <v>2</v>
      </c>
      <c r="C140" t="s">
        <v>2081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77</v>
      </c>
      <c r="P140">
        <v>69</v>
      </c>
      <c r="Q140">
        <v>94</v>
      </c>
      <c r="R140">
        <v>49</v>
      </c>
      <c r="S140">
        <v>73</v>
      </c>
      <c r="T140">
        <v>2</v>
      </c>
      <c r="U140">
        <v>689121</v>
      </c>
      <c r="V140">
        <v>23</v>
      </c>
    </row>
    <row r="141" spans="1:22" x14ac:dyDescent="0.3">
      <c r="A141" t="s">
        <v>523</v>
      </c>
      <c r="B141">
        <v>4</v>
      </c>
      <c r="C141" t="s">
        <v>2140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90</v>
      </c>
      <c r="P141">
        <v>70</v>
      </c>
      <c r="Q141">
        <v>41</v>
      </c>
      <c r="R141">
        <v>81</v>
      </c>
      <c r="S141">
        <v>59</v>
      </c>
      <c r="T141">
        <v>1</v>
      </c>
      <c r="U141">
        <v>18919725</v>
      </c>
      <c r="V141">
        <v>33</v>
      </c>
    </row>
    <row r="142" spans="1:22" x14ac:dyDescent="0.3">
      <c r="A142" t="s">
        <v>135</v>
      </c>
      <c r="B142">
        <v>3</v>
      </c>
      <c r="C142" t="s">
        <v>2167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87</v>
      </c>
      <c r="P142">
        <v>69</v>
      </c>
      <c r="Q142">
        <v>68</v>
      </c>
      <c r="R142">
        <v>63</v>
      </c>
      <c r="S142">
        <v>76</v>
      </c>
      <c r="T142">
        <v>2</v>
      </c>
      <c r="U142">
        <v>4815625</v>
      </c>
      <c r="V142">
        <v>27</v>
      </c>
    </row>
    <row r="143" spans="1:22" x14ac:dyDescent="0.3">
      <c r="A143" t="s">
        <v>285</v>
      </c>
      <c r="B143">
        <v>1</v>
      </c>
      <c r="C143" t="s">
        <v>2109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85</v>
      </c>
      <c r="P143">
        <v>77</v>
      </c>
      <c r="Q143">
        <v>73</v>
      </c>
      <c r="R143">
        <v>58</v>
      </c>
      <c r="S143">
        <v>70</v>
      </c>
      <c r="T143">
        <v>1</v>
      </c>
      <c r="U143">
        <v>2393887</v>
      </c>
      <c r="V143">
        <v>37</v>
      </c>
    </row>
    <row r="144" spans="1:22" x14ac:dyDescent="0.3">
      <c r="A144" t="s">
        <v>53</v>
      </c>
      <c r="B144">
        <v>2</v>
      </c>
      <c r="C144" t="s">
        <v>1627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69</v>
      </c>
      <c r="P144">
        <v>73</v>
      </c>
      <c r="Q144">
        <v>40</v>
      </c>
      <c r="R144">
        <v>45</v>
      </c>
      <c r="S144">
        <v>60</v>
      </c>
      <c r="T144">
        <v>4</v>
      </c>
      <c r="U144">
        <v>885960</v>
      </c>
      <c r="V144">
        <v>19</v>
      </c>
    </row>
    <row r="145" spans="1:22" x14ac:dyDescent="0.3">
      <c r="A145" t="s">
        <v>61</v>
      </c>
      <c r="B145">
        <v>4</v>
      </c>
      <c r="C145" t="s">
        <v>1609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83</v>
      </c>
      <c r="P145">
        <v>71</v>
      </c>
      <c r="Q145">
        <v>47</v>
      </c>
      <c r="R145">
        <v>81</v>
      </c>
      <c r="S145">
        <v>61</v>
      </c>
      <c r="T145">
        <v>1</v>
      </c>
      <c r="U145">
        <v>4449000</v>
      </c>
      <c r="V145">
        <v>29</v>
      </c>
    </row>
    <row r="146" spans="1:22" x14ac:dyDescent="0.3">
      <c r="A146" t="s">
        <v>216</v>
      </c>
      <c r="B146">
        <v>1</v>
      </c>
      <c r="C146" t="s">
        <v>1825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66</v>
      </c>
      <c r="P146">
        <v>74</v>
      </c>
      <c r="Q146">
        <v>59</v>
      </c>
      <c r="R146">
        <v>45</v>
      </c>
      <c r="S146">
        <v>62</v>
      </c>
      <c r="T146">
        <v>2</v>
      </c>
      <c r="U146">
        <v>224897</v>
      </c>
      <c r="V146">
        <v>23</v>
      </c>
    </row>
    <row r="147" spans="1:22" x14ac:dyDescent="0.3">
      <c r="A147" t="s">
        <v>495</v>
      </c>
      <c r="B147">
        <v>4</v>
      </c>
      <c r="C147" t="s">
        <v>1960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81</v>
      </c>
      <c r="P147">
        <v>69</v>
      </c>
      <c r="Q147">
        <v>47</v>
      </c>
      <c r="R147">
        <v>49</v>
      </c>
      <c r="S147">
        <v>62</v>
      </c>
      <c r="T147">
        <v>1</v>
      </c>
      <c r="U147">
        <v>3360000</v>
      </c>
      <c r="V147">
        <v>31</v>
      </c>
    </row>
    <row r="148" spans="1:22" x14ac:dyDescent="0.3">
      <c r="A148" t="s">
        <v>346</v>
      </c>
      <c r="B148">
        <v>0</v>
      </c>
      <c r="C148" t="s">
        <v>2218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80</v>
      </c>
      <c r="P148">
        <v>74</v>
      </c>
      <c r="Q148">
        <v>70</v>
      </c>
      <c r="R148">
        <v>63</v>
      </c>
      <c r="S148">
        <v>73</v>
      </c>
      <c r="T148">
        <v>1</v>
      </c>
      <c r="U148">
        <v>3000000</v>
      </c>
      <c r="V148">
        <v>25</v>
      </c>
    </row>
    <row r="149" spans="1:22" x14ac:dyDescent="0.3">
      <c r="A149" t="s">
        <v>420</v>
      </c>
      <c r="B149">
        <v>0</v>
      </c>
      <c r="C149" t="s">
        <v>2037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71</v>
      </c>
      <c r="P149">
        <v>67</v>
      </c>
      <c r="Q149">
        <v>66</v>
      </c>
      <c r="R149">
        <v>49</v>
      </c>
      <c r="S149">
        <v>78</v>
      </c>
      <c r="T149">
        <v>4</v>
      </c>
      <c r="U149">
        <v>663829</v>
      </c>
      <c r="V149">
        <v>21</v>
      </c>
    </row>
    <row r="150" spans="1:22" x14ac:dyDescent="0.3">
      <c r="A150" t="s">
        <v>349</v>
      </c>
      <c r="B150">
        <v>0</v>
      </c>
      <c r="C150" t="s">
        <v>1655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85</v>
      </c>
      <c r="P150">
        <v>73</v>
      </c>
      <c r="Q150">
        <v>73</v>
      </c>
      <c r="R150">
        <v>54</v>
      </c>
      <c r="S150">
        <v>76</v>
      </c>
      <c r="T150">
        <v>1</v>
      </c>
      <c r="U150">
        <v>4294480</v>
      </c>
      <c r="V150">
        <v>23</v>
      </c>
    </row>
    <row r="151" spans="1:22" x14ac:dyDescent="0.3">
      <c r="A151" t="s">
        <v>446</v>
      </c>
      <c r="B151">
        <v>4</v>
      </c>
      <c r="C151" t="s">
        <v>1930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89</v>
      </c>
      <c r="P151">
        <v>73</v>
      </c>
      <c r="Q151">
        <v>42</v>
      </c>
      <c r="R151">
        <v>85</v>
      </c>
      <c r="S151">
        <v>78</v>
      </c>
      <c r="T151">
        <v>1</v>
      </c>
      <c r="U151">
        <v>18622514</v>
      </c>
      <c r="V151">
        <v>26</v>
      </c>
    </row>
    <row r="152" spans="1:22" x14ac:dyDescent="0.3">
      <c r="A152" t="s">
        <v>298</v>
      </c>
      <c r="B152">
        <v>0</v>
      </c>
      <c r="C152" s="3" t="s">
        <v>1829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90</v>
      </c>
      <c r="P152">
        <v>80</v>
      </c>
      <c r="Q152">
        <v>73</v>
      </c>
      <c r="R152">
        <v>63</v>
      </c>
      <c r="S152">
        <v>74</v>
      </c>
      <c r="T152">
        <v>5</v>
      </c>
      <c r="U152">
        <v>17000000</v>
      </c>
      <c r="V152">
        <v>29</v>
      </c>
    </row>
    <row r="153" spans="1:22" x14ac:dyDescent="0.3">
      <c r="A153" t="s">
        <v>210</v>
      </c>
      <c r="B153">
        <v>1</v>
      </c>
      <c r="C153" t="s">
        <v>2178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84</v>
      </c>
      <c r="P153">
        <v>70</v>
      </c>
      <c r="Q153">
        <v>79</v>
      </c>
      <c r="R153">
        <v>49</v>
      </c>
      <c r="S153">
        <v>77</v>
      </c>
      <c r="T153">
        <v>2</v>
      </c>
      <c r="U153">
        <v>13779052.5</v>
      </c>
      <c r="V153">
        <v>30</v>
      </c>
    </row>
    <row r="154" spans="1:22" x14ac:dyDescent="0.3">
      <c r="A154" t="s">
        <v>310</v>
      </c>
      <c r="B154">
        <v>3</v>
      </c>
      <c r="C154" t="s">
        <v>1838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76</v>
      </c>
      <c r="P154">
        <v>74</v>
      </c>
      <c r="Q154">
        <v>80</v>
      </c>
      <c r="R154">
        <v>63</v>
      </c>
      <c r="S154">
        <v>81</v>
      </c>
      <c r="T154">
        <v>3</v>
      </c>
      <c r="U154">
        <v>4666666.666666667</v>
      </c>
      <c r="V154">
        <v>31</v>
      </c>
    </row>
    <row r="155" spans="1:22" x14ac:dyDescent="0.3">
      <c r="A155" t="s">
        <v>335</v>
      </c>
      <c r="B155">
        <v>1</v>
      </c>
      <c r="C155" t="s">
        <v>1527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82</v>
      </c>
      <c r="P155">
        <v>66</v>
      </c>
      <c r="Q155">
        <v>93</v>
      </c>
      <c r="R155">
        <v>49</v>
      </c>
      <c r="S155">
        <v>75</v>
      </c>
      <c r="T155">
        <v>2</v>
      </c>
      <c r="U155">
        <v>8736806.5</v>
      </c>
      <c r="V155">
        <v>30</v>
      </c>
    </row>
    <row r="156" spans="1:22" x14ac:dyDescent="0.3">
      <c r="A156" t="s">
        <v>384</v>
      </c>
      <c r="B156">
        <v>1</v>
      </c>
      <c r="C156" t="s">
        <v>2119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84</v>
      </c>
      <c r="P156">
        <v>70</v>
      </c>
      <c r="Q156">
        <v>75</v>
      </c>
      <c r="R156">
        <v>54</v>
      </c>
      <c r="S156">
        <v>80</v>
      </c>
      <c r="T156">
        <v>3</v>
      </c>
      <c r="U156">
        <v>11333333.333333334</v>
      </c>
      <c r="V156">
        <v>26</v>
      </c>
    </row>
    <row r="157" spans="1:22" x14ac:dyDescent="0.3">
      <c r="A157" t="s">
        <v>438</v>
      </c>
      <c r="B157">
        <v>2</v>
      </c>
      <c r="C157" t="s">
        <v>1939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76</v>
      </c>
      <c r="P157">
        <v>70</v>
      </c>
      <c r="Q157">
        <v>49</v>
      </c>
      <c r="R157">
        <v>63</v>
      </c>
      <c r="S157">
        <v>70</v>
      </c>
      <c r="T157">
        <v>2</v>
      </c>
      <c r="U157">
        <v>18237704.5</v>
      </c>
      <c r="V157">
        <v>30</v>
      </c>
    </row>
    <row r="158" spans="1:22" x14ac:dyDescent="0.3">
      <c r="A158" t="s">
        <v>338</v>
      </c>
      <c r="B158">
        <v>0</v>
      </c>
      <c r="C158" t="s">
        <v>2213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75</v>
      </c>
      <c r="P158">
        <v>65</v>
      </c>
      <c r="Q158">
        <v>70</v>
      </c>
      <c r="R158">
        <v>49</v>
      </c>
      <c r="S158">
        <v>73</v>
      </c>
      <c r="T158">
        <v>2</v>
      </c>
      <c r="U158">
        <v>942121</v>
      </c>
      <c r="V158">
        <v>20</v>
      </c>
    </row>
    <row r="159" spans="1:22" x14ac:dyDescent="0.3">
      <c r="A159" t="s">
        <v>76</v>
      </c>
      <c r="B159">
        <v>3</v>
      </c>
      <c r="C159" t="s">
        <v>2088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79</v>
      </c>
      <c r="P159">
        <v>73</v>
      </c>
      <c r="Q159">
        <v>79</v>
      </c>
      <c r="R159">
        <v>58</v>
      </c>
      <c r="S159">
        <v>73</v>
      </c>
      <c r="T159">
        <v>1</v>
      </c>
      <c r="U159">
        <v>3627842</v>
      </c>
      <c r="V159">
        <v>26</v>
      </c>
    </row>
    <row r="160" spans="1:22" x14ac:dyDescent="0.3">
      <c r="A160" t="s">
        <v>455</v>
      </c>
      <c r="B160">
        <v>0</v>
      </c>
      <c r="C160" t="s">
        <v>1527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51</v>
      </c>
      <c r="R160">
        <v>45</v>
      </c>
      <c r="S160">
        <v>67</v>
      </c>
      <c r="T160">
        <v>2</v>
      </c>
      <c r="U160">
        <v>689121</v>
      </c>
      <c r="V160">
        <v>25</v>
      </c>
    </row>
    <row r="161" spans="1:22" x14ac:dyDescent="0.3">
      <c r="A161" t="s">
        <v>358</v>
      </c>
      <c r="B161">
        <v>0</v>
      </c>
      <c r="C161" t="s">
        <v>1656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70</v>
      </c>
      <c r="P161">
        <v>74</v>
      </c>
      <c r="Q161">
        <v>64</v>
      </c>
      <c r="R161">
        <v>49</v>
      </c>
      <c r="S161">
        <v>76</v>
      </c>
      <c r="T161">
        <v>3</v>
      </c>
      <c r="U161">
        <v>3003840</v>
      </c>
      <c r="V161">
        <v>20</v>
      </c>
    </row>
    <row r="162" spans="1:22" x14ac:dyDescent="0.3">
      <c r="A162" t="s">
        <v>511</v>
      </c>
      <c r="B162">
        <v>0</v>
      </c>
      <c r="C162" t="s">
        <v>1721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79</v>
      </c>
      <c r="P162">
        <v>73</v>
      </c>
      <c r="Q162">
        <v>83</v>
      </c>
      <c r="R162">
        <v>54</v>
      </c>
      <c r="S162">
        <v>83</v>
      </c>
      <c r="T162">
        <v>2</v>
      </c>
      <c r="U162">
        <v>8826923.5</v>
      </c>
      <c r="V162">
        <v>25</v>
      </c>
    </row>
    <row r="163" spans="1:22" x14ac:dyDescent="0.3">
      <c r="A163" t="s">
        <v>412</v>
      </c>
      <c r="B163">
        <v>2</v>
      </c>
      <c r="C163" t="s">
        <v>1673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73</v>
      </c>
      <c r="P163">
        <v>75</v>
      </c>
      <c r="Q163">
        <v>72</v>
      </c>
      <c r="R163">
        <v>49</v>
      </c>
      <c r="S163">
        <v>81</v>
      </c>
      <c r="T163">
        <v>1</v>
      </c>
      <c r="U163">
        <v>1740000</v>
      </c>
      <c r="V163">
        <v>21</v>
      </c>
    </row>
    <row r="164" spans="1:22" x14ac:dyDescent="0.3">
      <c r="A164" t="s">
        <v>239</v>
      </c>
      <c r="B164">
        <v>1</v>
      </c>
      <c r="C164" t="s">
        <v>1997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76</v>
      </c>
      <c r="P164">
        <v>70</v>
      </c>
      <c r="Q164">
        <v>75</v>
      </c>
      <c r="R164">
        <v>54</v>
      </c>
      <c r="S164">
        <v>74</v>
      </c>
      <c r="T164">
        <v>1</v>
      </c>
      <c r="U164">
        <v>8000000</v>
      </c>
      <c r="V164">
        <v>32</v>
      </c>
    </row>
    <row r="165" spans="1:22" x14ac:dyDescent="0.3">
      <c r="A165" t="s">
        <v>199</v>
      </c>
      <c r="B165">
        <v>3</v>
      </c>
      <c r="C165" t="s">
        <v>2174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65</v>
      </c>
      <c r="P165">
        <v>69</v>
      </c>
      <c r="Q165">
        <v>66</v>
      </c>
      <c r="R165">
        <v>49</v>
      </c>
      <c r="S165">
        <v>99</v>
      </c>
      <c r="T165">
        <v>1</v>
      </c>
      <c r="U165">
        <v>1000000</v>
      </c>
      <c r="V165">
        <v>24</v>
      </c>
    </row>
    <row r="166" spans="1:22" x14ac:dyDescent="0.3">
      <c r="A166" t="s">
        <v>139</v>
      </c>
      <c r="B166">
        <v>1</v>
      </c>
      <c r="C166" t="s">
        <v>1862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82</v>
      </c>
      <c r="P166">
        <v>76</v>
      </c>
      <c r="Q166">
        <v>75</v>
      </c>
      <c r="R166">
        <v>54</v>
      </c>
      <c r="S166">
        <v>79</v>
      </c>
      <c r="T166">
        <v>4</v>
      </c>
      <c r="U166">
        <v>18500000</v>
      </c>
      <c r="V166">
        <v>24</v>
      </c>
    </row>
    <row r="167" spans="1:22" x14ac:dyDescent="0.3">
      <c r="A167" t="s">
        <v>432</v>
      </c>
      <c r="B167">
        <v>1</v>
      </c>
      <c r="C167" t="s">
        <v>1527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65</v>
      </c>
      <c r="P167">
        <v>73</v>
      </c>
      <c r="Q167">
        <v>55</v>
      </c>
      <c r="R167">
        <v>45</v>
      </c>
      <c r="S167">
        <v>42</v>
      </c>
      <c r="T167">
        <v>1</v>
      </c>
      <c r="U167">
        <v>1000000</v>
      </c>
      <c r="V167">
        <v>20</v>
      </c>
    </row>
    <row r="168" spans="1:22" x14ac:dyDescent="0.3">
      <c r="A168" t="s">
        <v>309</v>
      </c>
      <c r="B168">
        <v>0</v>
      </c>
      <c r="C168" t="s">
        <v>1837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77</v>
      </c>
      <c r="P168">
        <v>71</v>
      </c>
      <c r="Q168">
        <v>70</v>
      </c>
      <c r="R168">
        <v>54</v>
      </c>
      <c r="S168">
        <v>81</v>
      </c>
      <c r="T168">
        <v>2</v>
      </c>
      <c r="U168">
        <v>10000000</v>
      </c>
      <c r="V168">
        <v>32</v>
      </c>
    </row>
    <row r="169" spans="1:22" x14ac:dyDescent="0.3">
      <c r="A169" t="s">
        <v>416</v>
      </c>
      <c r="B169">
        <v>1</v>
      </c>
      <c r="C169" t="s">
        <v>2035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56</v>
      </c>
      <c r="P169">
        <v>80</v>
      </c>
      <c r="Q169">
        <v>41</v>
      </c>
      <c r="R169">
        <v>45</v>
      </c>
      <c r="S169">
        <v>60</v>
      </c>
      <c r="T169">
        <v>1</v>
      </c>
      <c r="U169">
        <v>1000000</v>
      </c>
      <c r="V169">
        <v>25</v>
      </c>
    </row>
    <row r="170" spans="1:22" x14ac:dyDescent="0.3">
      <c r="A170" t="s">
        <v>489</v>
      </c>
      <c r="B170">
        <v>2</v>
      </c>
      <c r="C170" t="s">
        <v>1956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74</v>
      </c>
      <c r="P170">
        <v>70</v>
      </c>
      <c r="Q170">
        <v>89</v>
      </c>
      <c r="R170">
        <v>49</v>
      </c>
      <c r="S170">
        <v>82</v>
      </c>
      <c r="T170">
        <v>3</v>
      </c>
      <c r="U170">
        <v>504200.33333333331</v>
      </c>
      <c r="V170">
        <v>25</v>
      </c>
    </row>
    <row r="171" spans="1:22" x14ac:dyDescent="0.3">
      <c r="A171" t="s">
        <v>200</v>
      </c>
      <c r="B171">
        <v>2</v>
      </c>
      <c r="C171" t="s">
        <v>2179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77</v>
      </c>
      <c r="P171">
        <v>75</v>
      </c>
      <c r="Q171">
        <v>78</v>
      </c>
      <c r="R171">
        <v>54</v>
      </c>
      <c r="S171">
        <v>83</v>
      </c>
      <c r="T171">
        <v>1</v>
      </c>
      <c r="U171">
        <v>2393887</v>
      </c>
      <c r="V171">
        <v>33</v>
      </c>
    </row>
    <row r="172" spans="1:22" x14ac:dyDescent="0.3">
      <c r="A172" t="s">
        <v>302</v>
      </c>
      <c r="B172">
        <v>2</v>
      </c>
      <c r="C172" t="s">
        <v>1828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99</v>
      </c>
      <c r="P172">
        <v>84</v>
      </c>
      <c r="Q172">
        <v>58</v>
      </c>
      <c r="R172">
        <v>99</v>
      </c>
      <c r="S172">
        <v>72</v>
      </c>
      <c r="T172">
        <v>3</v>
      </c>
      <c r="U172">
        <v>25842697</v>
      </c>
      <c r="V172">
        <v>24</v>
      </c>
    </row>
    <row r="173" spans="1:22" x14ac:dyDescent="0.3">
      <c r="A173" t="s">
        <v>166</v>
      </c>
      <c r="B173">
        <v>2</v>
      </c>
      <c r="C173" t="s">
        <v>1787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72</v>
      </c>
      <c r="P173">
        <v>74</v>
      </c>
      <c r="Q173">
        <v>65</v>
      </c>
      <c r="R173">
        <v>49</v>
      </c>
      <c r="S173">
        <v>79</v>
      </c>
      <c r="T173">
        <v>1</v>
      </c>
      <c r="U173">
        <v>1000000</v>
      </c>
      <c r="V173">
        <v>25</v>
      </c>
    </row>
    <row r="174" spans="1:22" x14ac:dyDescent="0.3">
      <c r="A174" t="s">
        <v>283</v>
      </c>
      <c r="B174">
        <v>0</v>
      </c>
      <c r="C174" t="s">
        <v>2101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83</v>
      </c>
      <c r="P174">
        <v>77</v>
      </c>
      <c r="Q174">
        <v>77</v>
      </c>
      <c r="R174">
        <v>54</v>
      </c>
      <c r="S174">
        <v>77</v>
      </c>
      <c r="T174">
        <v>2</v>
      </c>
      <c r="U174">
        <v>9054587.5</v>
      </c>
      <c r="V174">
        <v>32</v>
      </c>
    </row>
    <row r="175" spans="1:22" x14ac:dyDescent="0.3">
      <c r="A175" t="s">
        <v>46</v>
      </c>
      <c r="B175">
        <v>2</v>
      </c>
      <c r="C175" t="s">
        <v>1535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84</v>
      </c>
      <c r="P175">
        <v>76</v>
      </c>
      <c r="Q175">
        <v>74</v>
      </c>
      <c r="R175">
        <v>63</v>
      </c>
      <c r="S175">
        <v>82</v>
      </c>
      <c r="T175">
        <v>3</v>
      </c>
      <c r="U175">
        <v>21304995</v>
      </c>
      <c r="V175">
        <v>29</v>
      </c>
    </row>
    <row r="176" spans="1:22" x14ac:dyDescent="0.3">
      <c r="A176" t="s">
        <v>328</v>
      </c>
      <c r="B176">
        <v>4</v>
      </c>
      <c r="C176" t="s">
        <v>1887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78</v>
      </c>
      <c r="P176">
        <v>74</v>
      </c>
      <c r="Q176">
        <v>75</v>
      </c>
      <c r="R176">
        <v>58</v>
      </c>
      <c r="S176">
        <v>82</v>
      </c>
      <c r="T176">
        <v>3</v>
      </c>
      <c r="U176">
        <v>16229213.333333334</v>
      </c>
      <c r="V176">
        <v>29</v>
      </c>
    </row>
    <row r="177" spans="1:22" x14ac:dyDescent="0.3">
      <c r="A177" t="s">
        <v>483</v>
      </c>
      <c r="B177">
        <v>1</v>
      </c>
      <c r="C177" t="s">
        <v>1945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71</v>
      </c>
      <c r="P177">
        <v>67</v>
      </c>
      <c r="Q177">
        <v>72</v>
      </c>
      <c r="R177">
        <v>45</v>
      </c>
      <c r="S177">
        <v>74</v>
      </c>
      <c r="T177">
        <v>4</v>
      </c>
      <c r="U177">
        <v>1125930</v>
      </c>
      <c r="V177">
        <v>23</v>
      </c>
    </row>
    <row r="178" spans="1:22" x14ac:dyDescent="0.3">
      <c r="A178" t="s">
        <v>37</v>
      </c>
      <c r="B178">
        <v>4</v>
      </c>
      <c r="C178" t="s">
        <v>1539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76</v>
      </c>
      <c r="P178">
        <v>72</v>
      </c>
      <c r="Q178">
        <v>48</v>
      </c>
      <c r="R178">
        <v>58</v>
      </c>
      <c r="S178">
        <v>62</v>
      </c>
      <c r="T178">
        <v>1</v>
      </c>
      <c r="U178">
        <v>2165481</v>
      </c>
      <c r="V178">
        <v>28</v>
      </c>
    </row>
    <row r="179" spans="1:22" x14ac:dyDescent="0.3">
      <c r="A179" t="s">
        <v>33</v>
      </c>
      <c r="B179">
        <v>3</v>
      </c>
      <c r="C179" t="s">
        <v>1548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70</v>
      </c>
      <c r="P179">
        <v>68</v>
      </c>
      <c r="Q179">
        <v>71</v>
      </c>
      <c r="R179">
        <v>45</v>
      </c>
      <c r="S179">
        <v>67</v>
      </c>
      <c r="T179">
        <v>3</v>
      </c>
      <c r="U179">
        <v>1928280</v>
      </c>
      <c r="V179">
        <v>23</v>
      </c>
    </row>
    <row r="180" spans="1:22" x14ac:dyDescent="0.3">
      <c r="A180" t="s">
        <v>372</v>
      </c>
      <c r="B180">
        <v>1</v>
      </c>
      <c r="C180" t="s">
        <v>1910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72</v>
      </c>
      <c r="P180">
        <v>68</v>
      </c>
      <c r="Q180">
        <v>42</v>
      </c>
      <c r="R180">
        <v>49</v>
      </c>
      <c r="S180">
        <v>60</v>
      </c>
      <c r="T180">
        <v>3</v>
      </c>
      <c r="U180">
        <v>751772</v>
      </c>
      <c r="V180">
        <v>20</v>
      </c>
    </row>
    <row r="181" spans="1:22" x14ac:dyDescent="0.3">
      <c r="A181" t="s">
        <v>452</v>
      </c>
      <c r="B181">
        <v>2</v>
      </c>
      <c r="C181" t="s">
        <v>2044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85</v>
      </c>
      <c r="P181">
        <v>73</v>
      </c>
      <c r="Q181">
        <v>86</v>
      </c>
      <c r="R181">
        <v>63</v>
      </c>
      <c r="S181">
        <v>81</v>
      </c>
      <c r="T181">
        <v>2</v>
      </c>
      <c r="U181">
        <v>12053629</v>
      </c>
      <c r="V181">
        <v>26</v>
      </c>
    </row>
    <row r="182" spans="1:22" x14ac:dyDescent="0.3">
      <c r="A182" t="s">
        <v>459</v>
      </c>
      <c r="B182">
        <v>4</v>
      </c>
      <c r="C182" t="s">
        <v>1527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74</v>
      </c>
      <c r="R182">
        <v>74</v>
      </c>
      <c r="S182">
        <v>60</v>
      </c>
      <c r="T182">
        <v>3</v>
      </c>
      <c r="U182">
        <v>1595280</v>
      </c>
      <c r="V182">
        <v>25</v>
      </c>
    </row>
    <row r="183" spans="1:22" x14ac:dyDescent="0.3">
      <c r="A183" t="s">
        <v>290</v>
      </c>
      <c r="B183">
        <v>4</v>
      </c>
      <c r="C183" s="3" t="s">
        <v>2111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89</v>
      </c>
      <c r="P183">
        <v>77</v>
      </c>
      <c r="Q183">
        <v>45</v>
      </c>
      <c r="R183">
        <v>90</v>
      </c>
      <c r="S183">
        <v>44</v>
      </c>
      <c r="T183">
        <v>2</v>
      </c>
      <c r="U183">
        <v>12717131.5</v>
      </c>
      <c r="V183">
        <v>29</v>
      </c>
    </row>
    <row r="184" spans="1:22" x14ac:dyDescent="0.3">
      <c r="A184" t="s">
        <v>399</v>
      </c>
      <c r="B184">
        <v>2</v>
      </c>
      <c r="C184" t="s">
        <v>1671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67</v>
      </c>
      <c r="P184">
        <v>65</v>
      </c>
      <c r="Q184">
        <v>47</v>
      </c>
      <c r="R184">
        <v>45</v>
      </c>
      <c r="S184">
        <v>60</v>
      </c>
      <c r="T184">
        <v>1</v>
      </c>
      <c r="U184">
        <v>1000000</v>
      </c>
      <c r="V184">
        <v>22</v>
      </c>
    </row>
    <row r="185" spans="1:22" x14ac:dyDescent="0.3">
      <c r="A185" t="s">
        <v>354</v>
      </c>
      <c r="B185">
        <v>3</v>
      </c>
      <c r="C185" t="s">
        <v>1641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72</v>
      </c>
      <c r="P185">
        <v>66</v>
      </c>
      <c r="Q185">
        <v>96</v>
      </c>
      <c r="R185">
        <v>58</v>
      </c>
      <c r="S185">
        <v>75</v>
      </c>
      <c r="T185">
        <v>1</v>
      </c>
      <c r="U185">
        <v>1857480</v>
      </c>
      <c r="V185">
        <v>22</v>
      </c>
    </row>
    <row r="186" spans="1:22" x14ac:dyDescent="0.3">
      <c r="A186" t="s">
        <v>334</v>
      </c>
      <c r="B186">
        <v>1</v>
      </c>
      <c r="C186" t="s">
        <v>2208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71</v>
      </c>
      <c r="P186">
        <v>63</v>
      </c>
      <c r="Q186">
        <v>72</v>
      </c>
      <c r="R186">
        <v>49</v>
      </c>
      <c r="S186">
        <v>88</v>
      </c>
      <c r="T186">
        <v>1</v>
      </c>
      <c r="U186">
        <v>1757429</v>
      </c>
      <c r="V186">
        <v>28</v>
      </c>
    </row>
    <row r="187" spans="1:22" x14ac:dyDescent="0.3">
      <c r="A187" t="s">
        <v>524</v>
      </c>
      <c r="B187">
        <v>4</v>
      </c>
      <c r="C187" t="s">
        <v>2141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48</v>
      </c>
      <c r="R187">
        <v>58</v>
      </c>
      <c r="S187">
        <v>68</v>
      </c>
      <c r="T187">
        <v>2</v>
      </c>
      <c r="U187">
        <v>15697102.5</v>
      </c>
      <c r="V187">
        <v>32</v>
      </c>
    </row>
    <row r="188" spans="1:22" x14ac:dyDescent="0.3">
      <c r="A188" t="s">
        <v>206</v>
      </c>
      <c r="B188">
        <v>1</v>
      </c>
      <c r="C188" t="s">
        <v>2186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74</v>
      </c>
      <c r="P188">
        <v>72</v>
      </c>
      <c r="Q188">
        <v>77</v>
      </c>
      <c r="R188">
        <v>54</v>
      </c>
      <c r="S188">
        <v>79</v>
      </c>
      <c r="T188">
        <v>1</v>
      </c>
      <c r="U188">
        <v>11011234</v>
      </c>
      <c r="V188">
        <v>28</v>
      </c>
    </row>
    <row r="189" spans="1:22" x14ac:dyDescent="0.3">
      <c r="A189" t="s">
        <v>251</v>
      </c>
      <c r="B189">
        <v>2</v>
      </c>
      <c r="C189" t="s">
        <v>2007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56</v>
      </c>
      <c r="P189">
        <v>80</v>
      </c>
      <c r="Q189">
        <v>40</v>
      </c>
      <c r="R189">
        <v>45</v>
      </c>
      <c r="S189">
        <v>59</v>
      </c>
      <c r="T189">
        <v>3</v>
      </c>
      <c r="U189">
        <v>887953.66666666663</v>
      </c>
      <c r="V189">
        <v>19</v>
      </c>
    </row>
    <row r="190" spans="1:22" x14ac:dyDescent="0.3">
      <c r="A190" t="s">
        <v>381</v>
      </c>
      <c r="B190">
        <v>0</v>
      </c>
      <c r="C190" t="s">
        <v>1527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69</v>
      </c>
      <c r="P190">
        <v>63</v>
      </c>
      <c r="Q190">
        <v>72</v>
      </c>
      <c r="R190">
        <v>49</v>
      </c>
      <c r="S190">
        <v>57</v>
      </c>
      <c r="T190">
        <v>1</v>
      </c>
      <c r="U190">
        <v>838464</v>
      </c>
      <c r="V190">
        <v>23</v>
      </c>
    </row>
    <row r="191" spans="1:22" x14ac:dyDescent="0.3">
      <c r="A191" t="s">
        <v>195</v>
      </c>
      <c r="B191">
        <v>4</v>
      </c>
      <c r="C191" t="s">
        <v>2181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70</v>
      </c>
      <c r="P191">
        <v>64</v>
      </c>
      <c r="Q191">
        <v>48</v>
      </c>
      <c r="R191">
        <v>49</v>
      </c>
      <c r="S191">
        <v>78</v>
      </c>
      <c r="T191">
        <v>3</v>
      </c>
      <c r="U191">
        <v>279488</v>
      </c>
      <c r="V191">
        <v>20</v>
      </c>
    </row>
    <row r="192" spans="1:22" x14ac:dyDescent="0.3">
      <c r="A192" t="s">
        <v>348</v>
      </c>
      <c r="B192">
        <v>3</v>
      </c>
      <c r="C192" t="s">
        <v>1646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72</v>
      </c>
      <c r="P192">
        <v>58</v>
      </c>
      <c r="Q192">
        <v>48</v>
      </c>
      <c r="R192">
        <v>49</v>
      </c>
      <c r="S192">
        <v>79</v>
      </c>
      <c r="T192">
        <v>1</v>
      </c>
      <c r="U192">
        <v>1000000</v>
      </c>
      <c r="V192">
        <v>24</v>
      </c>
    </row>
    <row r="193" spans="1:22" x14ac:dyDescent="0.3">
      <c r="A193" t="s">
        <v>148</v>
      </c>
      <c r="B193">
        <v>0</v>
      </c>
      <c r="C193" t="s">
        <v>1872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73</v>
      </c>
      <c r="P193">
        <v>79</v>
      </c>
      <c r="Q193">
        <v>63</v>
      </c>
      <c r="R193">
        <v>45</v>
      </c>
      <c r="S193">
        <v>62</v>
      </c>
      <c r="T193">
        <v>1</v>
      </c>
      <c r="U193">
        <v>2029463</v>
      </c>
      <c r="V193">
        <v>30</v>
      </c>
    </row>
    <row r="194" spans="1:22" x14ac:dyDescent="0.3">
      <c r="A194" t="s">
        <v>162</v>
      </c>
      <c r="B194">
        <v>0</v>
      </c>
      <c r="C194" t="s">
        <v>1527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71</v>
      </c>
      <c r="S194">
        <v>60</v>
      </c>
      <c r="T194">
        <v>1</v>
      </c>
      <c r="U194">
        <v>1000000</v>
      </c>
      <c r="V194">
        <v>25</v>
      </c>
    </row>
    <row r="195" spans="1:22" x14ac:dyDescent="0.3">
      <c r="A195" t="s">
        <v>167</v>
      </c>
      <c r="B195">
        <v>0</v>
      </c>
      <c r="C195" t="s">
        <v>1788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77</v>
      </c>
      <c r="P195">
        <v>71</v>
      </c>
      <c r="Q195">
        <v>72</v>
      </c>
      <c r="R195">
        <v>54</v>
      </c>
      <c r="S195">
        <v>75</v>
      </c>
      <c r="T195">
        <v>1</v>
      </c>
      <c r="U195">
        <v>6000000</v>
      </c>
      <c r="V195">
        <v>30</v>
      </c>
    </row>
    <row r="196" spans="1:22" x14ac:dyDescent="0.3">
      <c r="A196" t="s">
        <v>280</v>
      </c>
      <c r="B196">
        <v>3</v>
      </c>
      <c r="C196" t="s">
        <v>2202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79</v>
      </c>
      <c r="P196">
        <v>71</v>
      </c>
      <c r="Q196">
        <v>45</v>
      </c>
      <c r="R196">
        <v>58</v>
      </c>
      <c r="S196">
        <v>70</v>
      </c>
      <c r="T196">
        <v>2</v>
      </c>
      <c r="U196">
        <v>689121</v>
      </c>
      <c r="V196">
        <v>22</v>
      </c>
    </row>
    <row r="197" spans="1:22" x14ac:dyDescent="0.3">
      <c r="A197" t="s">
        <v>237</v>
      </c>
      <c r="B197">
        <v>4</v>
      </c>
      <c r="C197" t="s">
        <v>2001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84</v>
      </c>
      <c r="P197">
        <v>72</v>
      </c>
      <c r="Q197">
        <v>49</v>
      </c>
      <c r="R197">
        <v>67</v>
      </c>
      <c r="S197">
        <v>79</v>
      </c>
      <c r="T197">
        <v>1</v>
      </c>
      <c r="U197">
        <v>1544951</v>
      </c>
      <c r="V197">
        <v>22</v>
      </c>
    </row>
    <row r="198" spans="1:22" x14ac:dyDescent="0.3">
      <c r="A198" t="s">
        <v>117</v>
      </c>
      <c r="B198">
        <v>0</v>
      </c>
      <c r="C198" t="s">
        <v>2152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80</v>
      </c>
      <c r="P198">
        <v>76</v>
      </c>
      <c r="Q198">
        <v>66</v>
      </c>
      <c r="R198">
        <v>54</v>
      </c>
      <c r="S198">
        <v>70</v>
      </c>
      <c r="T198">
        <v>1</v>
      </c>
      <c r="U198">
        <v>3710850</v>
      </c>
      <c r="V198">
        <v>34</v>
      </c>
    </row>
    <row r="199" spans="1:22" x14ac:dyDescent="0.3">
      <c r="A199" t="s">
        <v>415</v>
      </c>
      <c r="B199">
        <v>1</v>
      </c>
      <c r="C199" t="s">
        <v>1527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80</v>
      </c>
      <c r="S199">
        <v>60</v>
      </c>
      <c r="T199">
        <v>1</v>
      </c>
      <c r="U199">
        <v>12250000</v>
      </c>
      <c r="V199">
        <v>25</v>
      </c>
    </row>
    <row r="200" spans="1:22" x14ac:dyDescent="0.3">
      <c r="A200" t="s">
        <v>64</v>
      </c>
      <c r="B200">
        <v>1</v>
      </c>
      <c r="C200" t="s">
        <v>2092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65</v>
      </c>
      <c r="P200">
        <v>69</v>
      </c>
      <c r="Q200">
        <v>40</v>
      </c>
      <c r="R200">
        <v>49</v>
      </c>
      <c r="S200">
        <v>60</v>
      </c>
      <c r="T200">
        <v>1</v>
      </c>
      <c r="U200">
        <v>1000000</v>
      </c>
      <c r="V200">
        <v>23</v>
      </c>
    </row>
    <row r="201" spans="1:22" x14ac:dyDescent="0.3">
      <c r="A201" t="s">
        <v>102</v>
      </c>
      <c r="B201">
        <v>1</v>
      </c>
      <c r="C201" t="s">
        <v>1527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75</v>
      </c>
      <c r="S201">
        <v>60</v>
      </c>
      <c r="T201">
        <v>2</v>
      </c>
      <c r="U201">
        <v>9295000</v>
      </c>
      <c r="V201">
        <v>25</v>
      </c>
    </row>
    <row r="202" spans="1:22" x14ac:dyDescent="0.3">
      <c r="A202" t="s">
        <v>529</v>
      </c>
      <c r="B202">
        <v>3</v>
      </c>
      <c r="C202" t="s">
        <v>2143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87</v>
      </c>
      <c r="P202">
        <v>71</v>
      </c>
      <c r="Q202">
        <v>70</v>
      </c>
      <c r="R202">
        <v>72</v>
      </c>
      <c r="S202">
        <v>70</v>
      </c>
      <c r="T202">
        <v>2</v>
      </c>
      <c r="U202">
        <v>10000000</v>
      </c>
      <c r="V202">
        <v>24</v>
      </c>
    </row>
    <row r="203" spans="1:22" x14ac:dyDescent="0.3">
      <c r="A203" t="s">
        <v>182</v>
      </c>
      <c r="B203">
        <v>2</v>
      </c>
      <c r="C203" t="s">
        <v>1970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65</v>
      </c>
      <c r="P203">
        <v>77</v>
      </c>
      <c r="Q203">
        <v>47</v>
      </c>
      <c r="R203">
        <v>45</v>
      </c>
      <c r="S203">
        <v>60</v>
      </c>
      <c r="T203">
        <v>4</v>
      </c>
      <c r="U203">
        <v>892530</v>
      </c>
      <c r="V203">
        <v>21</v>
      </c>
    </row>
    <row r="204" spans="1:22" x14ac:dyDescent="0.3">
      <c r="A204" t="s">
        <v>497</v>
      </c>
      <c r="B204">
        <v>2</v>
      </c>
      <c r="C204" t="s">
        <v>1947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80</v>
      </c>
      <c r="P204">
        <v>72</v>
      </c>
      <c r="Q204">
        <v>73</v>
      </c>
      <c r="R204">
        <v>63</v>
      </c>
      <c r="S204">
        <v>71</v>
      </c>
      <c r="T204">
        <v>2</v>
      </c>
      <c r="U204">
        <v>7560679</v>
      </c>
      <c r="V204">
        <v>28</v>
      </c>
    </row>
    <row r="205" spans="1:22" x14ac:dyDescent="0.3">
      <c r="A205" t="s">
        <v>341</v>
      </c>
      <c r="B205">
        <v>4</v>
      </c>
      <c r="C205" t="s">
        <v>2217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84</v>
      </c>
      <c r="P205">
        <v>70</v>
      </c>
      <c r="Q205">
        <v>49</v>
      </c>
      <c r="R205">
        <v>63</v>
      </c>
      <c r="S205">
        <v>65</v>
      </c>
      <c r="T205">
        <v>2</v>
      </c>
      <c r="U205">
        <v>783503.5</v>
      </c>
      <c r="V205">
        <v>23</v>
      </c>
    </row>
    <row r="206" spans="1:22" x14ac:dyDescent="0.3">
      <c r="A206" t="s">
        <v>87</v>
      </c>
      <c r="B206">
        <v>3</v>
      </c>
      <c r="C206" t="s">
        <v>1527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81</v>
      </c>
      <c r="P206">
        <v>57</v>
      </c>
      <c r="Q206">
        <v>78</v>
      </c>
      <c r="R206">
        <v>76</v>
      </c>
      <c r="S206">
        <v>80</v>
      </c>
      <c r="T206">
        <v>1</v>
      </c>
      <c r="U206">
        <v>88531</v>
      </c>
      <c r="V206">
        <v>26</v>
      </c>
    </row>
    <row r="207" spans="1:22" x14ac:dyDescent="0.3">
      <c r="A207" t="s">
        <v>437</v>
      </c>
      <c r="B207">
        <v>2</v>
      </c>
      <c r="C207" t="s">
        <v>1932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80</v>
      </c>
      <c r="P207">
        <v>72</v>
      </c>
      <c r="Q207">
        <v>72</v>
      </c>
      <c r="R207">
        <v>54</v>
      </c>
      <c r="S207">
        <v>69</v>
      </c>
      <c r="T207">
        <v>1</v>
      </c>
      <c r="U207">
        <v>1544951</v>
      </c>
      <c r="V207">
        <v>25</v>
      </c>
    </row>
    <row r="208" spans="1:22" x14ac:dyDescent="0.3">
      <c r="A208" t="s">
        <v>473</v>
      </c>
      <c r="B208">
        <v>4</v>
      </c>
      <c r="C208" t="s">
        <v>2234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84</v>
      </c>
      <c r="P208">
        <v>70</v>
      </c>
      <c r="Q208">
        <v>45</v>
      </c>
      <c r="R208">
        <v>63</v>
      </c>
      <c r="S208">
        <v>52</v>
      </c>
      <c r="T208">
        <v>2</v>
      </c>
      <c r="U208">
        <v>3351103</v>
      </c>
      <c r="V208">
        <v>23</v>
      </c>
    </row>
    <row r="209" spans="1:22" x14ac:dyDescent="0.3">
      <c r="A209" t="s">
        <v>133</v>
      </c>
      <c r="B209">
        <v>0</v>
      </c>
      <c r="C209" t="s">
        <v>2154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80</v>
      </c>
      <c r="P209">
        <v>72</v>
      </c>
      <c r="Q209">
        <v>77</v>
      </c>
      <c r="R209">
        <v>49</v>
      </c>
      <c r="S209">
        <v>72</v>
      </c>
      <c r="T209">
        <v>4</v>
      </c>
      <c r="U209">
        <v>1077610.75</v>
      </c>
      <c r="V209">
        <v>22</v>
      </c>
    </row>
    <row r="210" spans="1:22" x14ac:dyDescent="0.3">
      <c r="A210" t="s">
        <v>426</v>
      </c>
      <c r="B210">
        <v>1</v>
      </c>
      <c r="C210" t="s">
        <v>2029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75</v>
      </c>
      <c r="P210">
        <v>73</v>
      </c>
      <c r="Q210">
        <v>73</v>
      </c>
      <c r="R210">
        <v>45</v>
      </c>
      <c r="S210">
        <v>84</v>
      </c>
      <c r="T210">
        <v>1</v>
      </c>
      <c r="U210">
        <v>0</v>
      </c>
      <c r="V210">
        <v>39</v>
      </c>
    </row>
    <row r="211" spans="1:22" x14ac:dyDescent="0.3">
      <c r="A211" t="s">
        <v>137</v>
      </c>
      <c r="B211">
        <v>0</v>
      </c>
      <c r="C211" t="s">
        <v>1869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89</v>
      </c>
      <c r="P211">
        <v>75</v>
      </c>
      <c r="Q211">
        <v>80</v>
      </c>
      <c r="R211">
        <v>58</v>
      </c>
      <c r="S211">
        <v>84</v>
      </c>
      <c r="T211">
        <v>2</v>
      </c>
      <c r="U211">
        <v>3972273</v>
      </c>
      <c r="V211">
        <v>22</v>
      </c>
    </row>
    <row r="212" spans="1:22" x14ac:dyDescent="0.3">
      <c r="A212" t="s">
        <v>410</v>
      </c>
      <c r="B212">
        <v>2</v>
      </c>
      <c r="C212" t="s">
        <v>1527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73</v>
      </c>
      <c r="R212">
        <v>73</v>
      </c>
      <c r="S212">
        <v>60</v>
      </c>
      <c r="T212">
        <v>2</v>
      </c>
      <c r="U212">
        <v>810707.5</v>
      </c>
      <c r="V212">
        <v>25</v>
      </c>
    </row>
    <row r="213" spans="1:22" x14ac:dyDescent="0.3">
      <c r="A213" t="s">
        <v>198</v>
      </c>
      <c r="B213">
        <v>1</v>
      </c>
      <c r="C213" t="s">
        <v>2180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99</v>
      </c>
      <c r="P213">
        <v>84</v>
      </c>
      <c r="Q213">
        <v>81</v>
      </c>
      <c r="R213">
        <v>72</v>
      </c>
      <c r="S213">
        <v>87</v>
      </c>
      <c r="T213">
        <v>5</v>
      </c>
      <c r="U213">
        <v>30580770.800000001</v>
      </c>
      <c r="V213">
        <v>29</v>
      </c>
    </row>
    <row r="214" spans="1:22" x14ac:dyDescent="0.3">
      <c r="A214" t="s">
        <v>292</v>
      </c>
      <c r="B214">
        <v>2</v>
      </c>
      <c r="C214" t="s">
        <v>2103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77</v>
      </c>
      <c r="P214">
        <v>73</v>
      </c>
      <c r="Q214">
        <v>74</v>
      </c>
      <c r="R214">
        <v>54</v>
      </c>
      <c r="S214">
        <v>70</v>
      </c>
      <c r="T214">
        <v>3</v>
      </c>
      <c r="U214">
        <v>10000366.666666666</v>
      </c>
      <c r="V214">
        <v>32</v>
      </c>
    </row>
    <row r="215" spans="1:22" x14ac:dyDescent="0.3">
      <c r="A215" t="s">
        <v>244</v>
      </c>
      <c r="B215">
        <v>3</v>
      </c>
      <c r="C215" t="s">
        <v>1991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81</v>
      </c>
      <c r="P215">
        <v>75</v>
      </c>
      <c r="Q215">
        <v>88</v>
      </c>
      <c r="R215">
        <v>67</v>
      </c>
      <c r="S215">
        <v>78</v>
      </c>
      <c r="T215">
        <v>1</v>
      </c>
      <c r="U215">
        <v>7866667</v>
      </c>
      <c r="V215">
        <v>28</v>
      </c>
    </row>
    <row r="216" spans="1:22" x14ac:dyDescent="0.3">
      <c r="A216" t="s">
        <v>51</v>
      </c>
      <c r="B216">
        <v>3</v>
      </c>
      <c r="C216" t="s">
        <v>1613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72</v>
      </c>
      <c r="P216">
        <v>70</v>
      </c>
      <c r="Q216">
        <v>77</v>
      </c>
      <c r="R216">
        <v>54</v>
      </c>
      <c r="S216">
        <v>69</v>
      </c>
      <c r="T216">
        <v>1</v>
      </c>
      <c r="U216">
        <v>9530000</v>
      </c>
      <c r="V216">
        <v>33</v>
      </c>
    </row>
    <row r="217" spans="1:22" x14ac:dyDescent="0.3">
      <c r="A217" t="s">
        <v>318</v>
      </c>
      <c r="B217">
        <v>1</v>
      </c>
      <c r="C217" t="s">
        <v>1894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63</v>
      </c>
      <c r="P217">
        <v>69</v>
      </c>
      <c r="Q217">
        <v>54</v>
      </c>
      <c r="R217">
        <v>40</v>
      </c>
      <c r="S217">
        <v>49</v>
      </c>
      <c r="T217">
        <v>1</v>
      </c>
      <c r="U217">
        <v>1000000</v>
      </c>
      <c r="V217">
        <v>24</v>
      </c>
    </row>
    <row r="218" spans="1:22" x14ac:dyDescent="0.3">
      <c r="A218" t="s">
        <v>392</v>
      </c>
      <c r="B218">
        <v>3</v>
      </c>
      <c r="C218" t="s">
        <v>2127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70</v>
      </c>
      <c r="P218">
        <v>72</v>
      </c>
      <c r="Q218">
        <v>77</v>
      </c>
      <c r="R218">
        <v>49</v>
      </c>
      <c r="S218">
        <v>81</v>
      </c>
      <c r="T218">
        <v>1</v>
      </c>
      <c r="U218">
        <v>2416222</v>
      </c>
      <c r="V218">
        <v>24</v>
      </c>
    </row>
    <row r="219" spans="1:22" x14ac:dyDescent="0.3">
      <c r="A219" t="s">
        <v>271</v>
      </c>
      <c r="B219">
        <v>3</v>
      </c>
      <c r="C219" t="s">
        <v>1527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87</v>
      </c>
      <c r="P219">
        <v>73</v>
      </c>
      <c r="Q219">
        <v>79</v>
      </c>
      <c r="R219">
        <v>63</v>
      </c>
      <c r="S219">
        <v>76</v>
      </c>
      <c r="T219">
        <v>1</v>
      </c>
      <c r="U219">
        <v>1000000</v>
      </c>
      <c r="V219">
        <v>19</v>
      </c>
    </row>
    <row r="220" spans="1:22" x14ac:dyDescent="0.3">
      <c r="A220" t="s">
        <v>101</v>
      </c>
      <c r="B220">
        <v>3</v>
      </c>
      <c r="C220" t="s">
        <v>1749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71</v>
      </c>
      <c r="P220">
        <v>65</v>
      </c>
      <c r="Q220">
        <v>58</v>
      </c>
      <c r="R220">
        <v>58</v>
      </c>
      <c r="S220">
        <v>76</v>
      </c>
      <c r="T220">
        <v>1</v>
      </c>
      <c r="U220">
        <v>1000000</v>
      </c>
      <c r="V220">
        <v>25</v>
      </c>
    </row>
    <row r="221" spans="1:22" x14ac:dyDescent="0.3">
      <c r="A221" t="s">
        <v>140</v>
      </c>
      <c r="B221">
        <v>2</v>
      </c>
      <c r="C221" t="s">
        <v>1873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43</v>
      </c>
      <c r="R221">
        <v>45</v>
      </c>
      <c r="S221">
        <v>59</v>
      </c>
      <c r="T221">
        <v>3</v>
      </c>
      <c r="U221">
        <v>751772</v>
      </c>
      <c r="V221">
        <v>20</v>
      </c>
    </row>
    <row r="222" spans="1:22" x14ac:dyDescent="0.3">
      <c r="A222" t="s">
        <v>56</v>
      </c>
      <c r="B222">
        <v>4</v>
      </c>
      <c r="C222" t="s">
        <v>1601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88</v>
      </c>
      <c r="P222">
        <v>74</v>
      </c>
      <c r="Q222">
        <v>40</v>
      </c>
      <c r="R222">
        <v>76</v>
      </c>
      <c r="S222">
        <v>70</v>
      </c>
      <c r="T222">
        <v>3</v>
      </c>
      <c r="U222">
        <v>1470320</v>
      </c>
      <c r="V222">
        <v>20</v>
      </c>
    </row>
    <row r="223" spans="1:22" x14ac:dyDescent="0.3">
      <c r="A223" t="s">
        <v>254</v>
      </c>
      <c r="B223">
        <v>4</v>
      </c>
      <c r="C223" t="s">
        <v>2016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89</v>
      </c>
      <c r="P223">
        <v>71</v>
      </c>
      <c r="Q223">
        <v>46</v>
      </c>
      <c r="R223">
        <v>76</v>
      </c>
      <c r="S223">
        <v>62</v>
      </c>
      <c r="T223">
        <v>1</v>
      </c>
      <c r="U223">
        <v>2393887</v>
      </c>
      <c r="V223">
        <v>31</v>
      </c>
    </row>
    <row r="224" spans="1:22" x14ac:dyDescent="0.3">
      <c r="A224" t="s">
        <v>366</v>
      </c>
      <c r="B224">
        <v>0</v>
      </c>
      <c r="C224" t="s">
        <v>1911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59</v>
      </c>
      <c r="P224">
        <v>79</v>
      </c>
      <c r="Q224">
        <v>46</v>
      </c>
      <c r="R224">
        <v>49</v>
      </c>
      <c r="S224">
        <v>60</v>
      </c>
      <c r="T224">
        <v>1</v>
      </c>
      <c r="U224">
        <v>1378242</v>
      </c>
      <c r="V224">
        <v>22</v>
      </c>
    </row>
    <row r="225" spans="1:22" x14ac:dyDescent="0.3">
      <c r="A225" t="s">
        <v>2</v>
      </c>
      <c r="B225">
        <v>0</v>
      </c>
      <c r="C225" t="s">
        <v>2061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67</v>
      </c>
      <c r="P225">
        <v>71</v>
      </c>
      <c r="Q225">
        <v>75</v>
      </c>
      <c r="R225">
        <v>49</v>
      </c>
      <c r="S225">
        <v>77</v>
      </c>
      <c r="T225">
        <v>2</v>
      </c>
      <c r="U225">
        <v>118427</v>
      </c>
      <c r="V225">
        <v>22</v>
      </c>
    </row>
    <row r="226" spans="1:22" x14ac:dyDescent="0.3">
      <c r="A226" t="s">
        <v>32</v>
      </c>
      <c r="B226">
        <v>1</v>
      </c>
      <c r="C226" t="s">
        <v>1532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84</v>
      </c>
      <c r="P226">
        <v>74</v>
      </c>
      <c r="Q226">
        <v>76</v>
      </c>
      <c r="R226">
        <v>58</v>
      </c>
      <c r="S226">
        <v>65</v>
      </c>
      <c r="T226">
        <v>2</v>
      </c>
      <c r="U226">
        <v>5852394.5</v>
      </c>
      <c r="V226">
        <v>22</v>
      </c>
    </row>
    <row r="227" spans="1:22" x14ac:dyDescent="0.3">
      <c r="A227" t="s">
        <v>34</v>
      </c>
      <c r="B227">
        <v>2</v>
      </c>
      <c r="C227" s="3" t="s">
        <v>1544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88</v>
      </c>
      <c r="P227">
        <v>80</v>
      </c>
      <c r="Q227">
        <v>82</v>
      </c>
      <c r="R227">
        <v>67</v>
      </c>
      <c r="S227">
        <v>85</v>
      </c>
      <c r="T227">
        <v>3</v>
      </c>
      <c r="U227">
        <v>4843600</v>
      </c>
      <c r="V227">
        <v>21</v>
      </c>
    </row>
    <row r="228" spans="1:22" x14ac:dyDescent="0.3">
      <c r="A228" t="s">
        <v>519</v>
      </c>
      <c r="B228">
        <v>2</v>
      </c>
      <c r="C228" t="s">
        <v>2139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83</v>
      </c>
      <c r="P228">
        <v>71</v>
      </c>
      <c r="Q228">
        <v>76</v>
      </c>
      <c r="R228">
        <v>58</v>
      </c>
      <c r="S228">
        <v>88</v>
      </c>
      <c r="T228">
        <v>1</v>
      </c>
      <c r="U228">
        <v>2393887</v>
      </c>
      <c r="V228">
        <v>32</v>
      </c>
    </row>
    <row r="229" spans="1:22" x14ac:dyDescent="0.3">
      <c r="A229" t="s">
        <v>330</v>
      </c>
      <c r="B229">
        <v>0</v>
      </c>
      <c r="C229" t="s">
        <v>1893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81</v>
      </c>
      <c r="P229">
        <v>75</v>
      </c>
      <c r="Q229">
        <v>74</v>
      </c>
      <c r="R229">
        <v>54</v>
      </c>
      <c r="S229">
        <v>79</v>
      </c>
      <c r="T229">
        <v>2</v>
      </c>
      <c r="U229">
        <v>19000000</v>
      </c>
      <c r="V229">
        <v>30</v>
      </c>
    </row>
    <row r="230" spans="1:22" x14ac:dyDescent="0.3">
      <c r="A230" t="s">
        <v>245</v>
      </c>
      <c r="B230">
        <v>3</v>
      </c>
      <c r="C230" t="s">
        <v>1527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68</v>
      </c>
      <c r="P230">
        <v>64</v>
      </c>
      <c r="Q230">
        <v>47</v>
      </c>
      <c r="R230">
        <v>76</v>
      </c>
      <c r="S230">
        <v>49</v>
      </c>
      <c r="T230">
        <v>1</v>
      </c>
      <c r="U230">
        <v>1000000</v>
      </c>
      <c r="V230">
        <v>24</v>
      </c>
    </row>
    <row r="231" spans="1:22" x14ac:dyDescent="0.3">
      <c r="A231" t="s">
        <v>371</v>
      </c>
      <c r="B231">
        <v>3</v>
      </c>
      <c r="C231" t="s">
        <v>1915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86</v>
      </c>
      <c r="P231">
        <v>68</v>
      </c>
      <c r="Q231">
        <v>85</v>
      </c>
      <c r="R231">
        <v>63</v>
      </c>
      <c r="S231">
        <v>70</v>
      </c>
      <c r="T231">
        <v>3</v>
      </c>
      <c r="U231">
        <v>6000000</v>
      </c>
      <c r="V231">
        <v>25</v>
      </c>
    </row>
    <row r="232" spans="1:22" x14ac:dyDescent="0.3">
      <c r="A232" t="s">
        <v>67</v>
      </c>
      <c r="B232">
        <v>1</v>
      </c>
      <c r="C232" t="s">
        <v>2090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85</v>
      </c>
      <c r="P232">
        <v>73</v>
      </c>
      <c r="Q232">
        <v>77</v>
      </c>
      <c r="R232">
        <v>67</v>
      </c>
      <c r="S232">
        <v>88</v>
      </c>
      <c r="T232">
        <v>1</v>
      </c>
      <c r="U232">
        <v>7488372</v>
      </c>
      <c r="V232">
        <v>26</v>
      </c>
    </row>
    <row r="233" spans="1:22" x14ac:dyDescent="0.3">
      <c r="A233" t="s">
        <v>510</v>
      </c>
      <c r="B233">
        <v>0</v>
      </c>
      <c r="C233" t="s">
        <v>1704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79</v>
      </c>
      <c r="P233">
        <v>71</v>
      </c>
      <c r="Q233">
        <v>66</v>
      </c>
      <c r="R233">
        <v>49</v>
      </c>
      <c r="S233">
        <v>83</v>
      </c>
      <c r="T233">
        <v>1</v>
      </c>
      <c r="U233">
        <v>13768421</v>
      </c>
      <c r="V233">
        <v>30</v>
      </c>
    </row>
    <row r="234" spans="1:22" x14ac:dyDescent="0.3">
      <c r="A234" t="s">
        <v>394</v>
      </c>
      <c r="B234">
        <v>0</v>
      </c>
      <c r="C234" t="s">
        <v>2123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72</v>
      </c>
      <c r="P234">
        <v>76</v>
      </c>
      <c r="Q234">
        <v>80</v>
      </c>
      <c r="R234">
        <v>49</v>
      </c>
      <c r="S234">
        <v>64</v>
      </c>
      <c r="T234">
        <v>1</v>
      </c>
      <c r="U234">
        <v>2639314</v>
      </c>
      <c r="V234">
        <v>26</v>
      </c>
    </row>
    <row r="235" spans="1:22" x14ac:dyDescent="0.3">
      <c r="A235" t="s">
        <v>234</v>
      </c>
      <c r="B235">
        <v>1</v>
      </c>
      <c r="C235" t="s">
        <v>1995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69</v>
      </c>
      <c r="P235">
        <v>71</v>
      </c>
      <c r="Q235">
        <v>70</v>
      </c>
      <c r="R235">
        <v>45</v>
      </c>
      <c r="S235">
        <v>66</v>
      </c>
      <c r="T235">
        <v>4</v>
      </c>
      <c r="U235">
        <v>1653480</v>
      </c>
      <c r="V235">
        <v>22</v>
      </c>
    </row>
    <row r="236" spans="1:22" x14ac:dyDescent="0.3">
      <c r="A236" t="s">
        <v>320</v>
      </c>
      <c r="B236">
        <v>0</v>
      </c>
      <c r="C236" t="s">
        <v>1884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70</v>
      </c>
      <c r="P236">
        <v>66</v>
      </c>
      <c r="Q236">
        <v>66</v>
      </c>
      <c r="R236">
        <v>49</v>
      </c>
      <c r="S236">
        <v>56</v>
      </c>
      <c r="T236">
        <v>1</v>
      </c>
      <c r="U236">
        <v>8575916</v>
      </c>
      <c r="V236">
        <v>30</v>
      </c>
    </row>
    <row r="237" spans="1:22" x14ac:dyDescent="0.3">
      <c r="A237" t="s">
        <v>272</v>
      </c>
      <c r="B237">
        <v>0</v>
      </c>
      <c r="C237" t="s">
        <v>2194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66</v>
      </c>
      <c r="P237">
        <v>74</v>
      </c>
      <c r="Q237">
        <v>74</v>
      </c>
      <c r="R237">
        <v>49</v>
      </c>
      <c r="S237">
        <v>80</v>
      </c>
      <c r="T237">
        <v>2</v>
      </c>
      <c r="U237">
        <v>1127658</v>
      </c>
      <c r="V237">
        <v>23</v>
      </c>
    </row>
    <row r="238" spans="1:22" x14ac:dyDescent="0.3">
      <c r="A238" t="s">
        <v>422</v>
      </c>
      <c r="B238">
        <v>0</v>
      </c>
      <c r="C238" t="s">
        <v>2031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65</v>
      </c>
      <c r="P238">
        <v>75</v>
      </c>
      <c r="Q238">
        <v>40</v>
      </c>
      <c r="R238">
        <v>45</v>
      </c>
      <c r="S238">
        <v>99</v>
      </c>
      <c r="T238">
        <v>2</v>
      </c>
      <c r="U238">
        <v>99290</v>
      </c>
      <c r="V238">
        <v>30</v>
      </c>
    </row>
    <row r="239" spans="1:22" x14ac:dyDescent="0.3">
      <c r="A239" t="s">
        <v>402</v>
      </c>
      <c r="B239">
        <v>1</v>
      </c>
      <c r="C239" s="3" t="s">
        <v>1667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93</v>
      </c>
      <c r="P239">
        <v>83</v>
      </c>
      <c r="Q239">
        <v>76</v>
      </c>
      <c r="R239">
        <v>63</v>
      </c>
      <c r="S239">
        <v>85</v>
      </c>
      <c r="T239">
        <v>2</v>
      </c>
      <c r="U239">
        <v>10222889.5</v>
      </c>
      <c r="V239">
        <v>29</v>
      </c>
    </row>
    <row r="240" spans="1:22" x14ac:dyDescent="0.3">
      <c r="A240" t="s">
        <v>279</v>
      </c>
      <c r="B240">
        <v>4</v>
      </c>
      <c r="C240" t="s">
        <v>2200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79</v>
      </c>
      <c r="P240">
        <v>71</v>
      </c>
      <c r="Q240">
        <v>44</v>
      </c>
      <c r="R240">
        <v>67</v>
      </c>
      <c r="S240">
        <v>71</v>
      </c>
      <c r="T240">
        <v>4</v>
      </c>
      <c r="U240">
        <v>9456249.5</v>
      </c>
      <c r="V240">
        <v>34</v>
      </c>
    </row>
    <row r="241" spans="1:22" x14ac:dyDescent="0.3">
      <c r="A241" t="s">
        <v>506</v>
      </c>
      <c r="B241">
        <v>1</v>
      </c>
      <c r="C241" t="s">
        <v>1713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78</v>
      </c>
      <c r="P241">
        <v>66</v>
      </c>
      <c r="Q241">
        <v>96</v>
      </c>
      <c r="R241">
        <v>49</v>
      </c>
      <c r="S241">
        <v>99</v>
      </c>
      <c r="T241">
        <v>1</v>
      </c>
      <c r="U241">
        <v>3454500</v>
      </c>
      <c r="V241">
        <v>31</v>
      </c>
    </row>
    <row r="242" spans="1:22" x14ac:dyDescent="0.3">
      <c r="A242" t="s">
        <v>66</v>
      </c>
      <c r="B242">
        <v>0</v>
      </c>
      <c r="C242" t="s">
        <v>2085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64</v>
      </c>
      <c r="P242">
        <v>70</v>
      </c>
      <c r="Q242">
        <v>49</v>
      </c>
      <c r="R242">
        <v>40</v>
      </c>
      <c r="S242">
        <v>60</v>
      </c>
      <c r="T242">
        <v>1</v>
      </c>
      <c r="U242">
        <v>1000000</v>
      </c>
      <c r="V242">
        <v>23</v>
      </c>
    </row>
    <row r="243" spans="1:22" x14ac:dyDescent="0.3">
      <c r="A243" t="s">
        <v>50</v>
      </c>
      <c r="B243">
        <v>1</v>
      </c>
      <c r="C243" t="s">
        <v>1617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86</v>
      </c>
      <c r="P243">
        <v>70</v>
      </c>
      <c r="Q243">
        <v>99</v>
      </c>
      <c r="R243">
        <v>58</v>
      </c>
      <c r="S243">
        <v>82</v>
      </c>
      <c r="T243">
        <v>2</v>
      </c>
      <c r="U243">
        <v>8001666.5</v>
      </c>
      <c r="V243">
        <v>27</v>
      </c>
    </row>
    <row r="244" spans="1:22" x14ac:dyDescent="0.3">
      <c r="A244" t="s">
        <v>486</v>
      </c>
      <c r="B244">
        <v>2</v>
      </c>
      <c r="C244" t="s">
        <v>1951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82</v>
      </c>
      <c r="P244">
        <v>74</v>
      </c>
      <c r="Q244">
        <v>85</v>
      </c>
      <c r="R244">
        <v>58</v>
      </c>
      <c r="S244">
        <v>70</v>
      </c>
      <c r="T244">
        <v>3</v>
      </c>
      <c r="U244">
        <v>11954546</v>
      </c>
      <c r="V244">
        <v>31</v>
      </c>
    </row>
    <row r="245" spans="1:22" x14ac:dyDescent="0.3">
      <c r="A245" t="s">
        <v>408</v>
      </c>
      <c r="B245">
        <v>4</v>
      </c>
      <c r="C245" s="3" t="s">
        <v>1668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99</v>
      </c>
      <c r="P245">
        <v>82</v>
      </c>
      <c r="Q245">
        <v>67</v>
      </c>
      <c r="R245">
        <v>99</v>
      </c>
      <c r="S245">
        <v>79</v>
      </c>
      <c r="T245">
        <v>5</v>
      </c>
      <c r="U245">
        <v>5093450</v>
      </c>
      <c r="V245">
        <v>25</v>
      </c>
    </row>
    <row r="246" spans="1:22" x14ac:dyDescent="0.3">
      <c r="A246" t="s">
        <v>16</v>
      </c>
      <c r="B246">
        <v>3</v>
      </c>
      <c r="C246" s="3" t="s">
        <v>2066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96</v>
      </c>
      <c r="P246">
        <v>72</v>
      </c>
      <c r="Q246">
        <v>77</v>
      </c>
      <c r="R246">
        <v>85</v>
      </c>
      <c r="S246">
        <v>75</v>
      </c>
      <c r="T246">
        <v>3</v>
      </c>
      <c r="U246">
        <v>1661880</v>
      </c>
      <c r="V246">
        <v>21</v>
      </c>
    </row>
    <row r="247" spans="1:22" x14ac:dyDescent="0.3">
      <c r="A247" t="s">
        <v>113</v>
      </c>
      <c r="B247">
        <v>4</v>
      </c>
      <c r="C247" t="s">
        <v>1754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78</v>
      </c>
      <c r="R247">
        <v>63</v>
      </c>
      <c r="S247">
        <v>59</v>
      </c>
      <c r="T247">
        <v>2</v>
      </c>
      <c r="U247">
        <v>10529931</v>
      </c>
      <c r="V247">
        <v>28</v>
      </c>
    </row>
    <row r="248" spans="1:22" x14ac:dyDescent="0.3">
      <c r="A248" t="s">
        <v>350</v>
      </c>
      <c r="B248">
        <v>1</v>
      </c>
      <c r="C248" t="s">
        <v>1648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70</v>
      </c>
      <c r="P248">
        <v>62</v>
      </c>
      <c r="Q248">
        <v>83</v>
      </c>
      <c r="R248">
        <v>45</v>
      </c>
      <c r="S248">
        <v>82</v>
      </c>
      <c r="T248">
        <v>1</v>
      </c>
      <c r="U248">
        <v>198580</v>
      </c>
      <c r="V248">
        <v>28</v>
      </c>
    </row>
    <row r="249" spans="1:22" x14ac:dyDescent="0.3">
      <c r="A249" t="s">
        <v>515</v>
      </c>
      <c r="B249">
        <v>0</v>
      </c>
      <c r="C249" t="s">
        <v>2148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94</v>
      </c>
      <c r="P249">
        <v>84</v>
      </c>
      <c r="Q249">
        <v>67</v>
      </c>
      <c r="R249">
        <v>58</v>
      </c>
      <c r="S249">
        <v>69</v>
      </c>
      <c r="T249">
        <v>5</v>
      </c>
      <c r="U249">
        <v>28328360</v>
      </c>
      <c r="V249">
        <v>28</v>
      </c>
    </row>
    <row r="250" spans="1:22" x14ac:dyDescent="0.3">
      <c r="A250" t="s">
        <v>238</v>
      </c>
      <c r="B250">
        <v>3</v>
      </c>
      <c r="C250" t="s">
        <v>1994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77</v>
      </c>
      <c r="P250">
        <v>67</v>
      </c>
      <c r="Q250">
        <v>49</v>
      </c>
      <c r="R250">
        <v>49</v>
      </c>
      <c r="S250">
        <v>59</v>
      </c>
      <c r="T250">
        <v>1</v>
      </c>
      <c r="U250">
        <v>1000000</v>
      </c>
      <c r="V250">
        <v>23</v>
      </c>
    </row>
    <row r="251" spans="1:22" x14ac:dyDescent="0.3">
      <c r="A251" t="s">
        <v>249</v>
      </c>
      <c r="B251">
        <v>3</v>
      </c>
      <c r="C251" t="s">
        <v>1527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79</v>
      </c>
      <c r="P251">
        <v>55</v>
      </c>
      <c r="Q251">
        <v>41</v>
      </c>
      <c r="R251">
        <v>58</v>
      </c>
      <c r="S251">
        <v>55</v>
      </c>
      <c r="T251">
        <v>1</v>
      </c>
      <c r="U251">
        <v>1000000</v>
      </c>
      <c r="V251">
        <v>23</v>
      </c>
    </row>
    <row r="252" spans="1:22" x14ac:dyDescent="0.3">
      <c r="A252" t="s">
        <v>169</v>
      </c>
      <c r="B252">
        <v>3</v>
      </c>
      <c r="C252" t="s">
        <v>1783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78</v>
      </c>
      <c r="P252">
        <v>70</v>
      </c>
      <c r="Q252">
        <v>47</v>
      </c>
      <c r="R252">
        <v>49</v>
      </c>
      <c r="S252">
        <v>73</v>
      </c>
      <c r="T252">
        <v>2</v>
      </c>
      <c r="U252">
        <v>9755362</v>
      </c>
      <c r="V252">
        <v>29</v>
      </c>
    </row>
    <row r="253" spans="1:22" x14ac:dyDescent="0.3">
      <c r="A253" t="s">
        <v>403</v>
      </c>
      <c r="B253">
        <v>3</v>
      </c>
      <c r="C253" t="s">
        <v>1666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75</v>
      </c>
      <c r="P253">
        <v>67</v>
      </c>
      <c r="Q253">
        <v>78</v>
      </c>
      <c r="R253">
        <v>58</v>
      </c>
      <c r="S253">
        <v>47</v>
      </c>
      <c r="T253">
        <v>4</v>
      </c>
      <c r="U253">
        <v>847112.5</v>
      </c>
      <c r="V253">
        <v>23</v>
      </c>
    </row>
    <row r="254" spans="1:22" x14ac:dyDescent="0.3">
      <c r="A254" t="s">
        <v>190</v>
      </c>
      <c r="B254">
        <v>3</v>
      </c>
      <c r="C254" t="s">
        <v>1973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80</v>
      </c>
      <c r="R254">
        <v>58</v>
      </c>
      <c r="S254">
        <v>79</v>
      </c>
      <c r="T254">
        <v>1</v>
      </c>
      <c r="U254">
        <v>2165481</v>
      </c>
      <c r="V254">
        <v>32</v>
      </c>
    </row>
    <row r="255" spans="1:22" x14ac:dyDescent="0.3">
      <c r="A255" t="s">
        <v>273</v>
      </c>
      <c r="B255">
        <v>4</v>
      </c>
      <c r="C255" t="s">
        <v>2203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92</v>
      </c>
      <c r="P255">
        <v>72</v>
      </c>
      <c r="Q255">
        <v>65</v>
      </c>
      <c r="R255">
        <v>81</v>
      </c>
      <c r="S255">
        <v>79</v>
      </c>
      <c r="T255">
        <v>2</v>
      </c>
      <c r="U255">
        <v>8269663</v>
      </c>
      <c r="V255">
        <v>26</v>
      </c>
    </row>
    <row r="256" spans="1:22" x14ac:dyDescent="0.3">
      <c r="A256" t="s">
        <v>397</v>
      </c>
      <c r="B256">
        <v>2</v>
      </c>
      <c r="C256" t="s">
        <v>2124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79</v>
      </c>
      <c r="P256">
        <v>73</v>
      </c>
      <c r="Q256">
        <v>72</v>
      </c>
      <c r="R256">
        <v>67</v>
      </c>
      <c r="S256">
        <v>81</v>
      </c>
      <c r="T256">
        <v>3</v>
      </c>
      <c r="U256">
        <v>3591840</v>
      </c>
      <c r="V256">
        <v>21</v>
      </c>
    </row>
    <row r="257" spans="1:22" x14ac:dyDescent="0.3">
      <c r="A257" t="s">
        <v>409</v>
      </c>
      <c r="B257">
        <v>1</v>
      </c>
      <c r="C257" t="s">
        <v>1680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61</v>
      </c>
      <c r="R257">
        <v>49</v>
      </c>
      <c r="S257">
        <v>73</v>
      </c>
      <c r="T257">
        <v>2</v>
      </c>
      <c r="U257">
        <v>3500000</v>
      </c>
      <c r="V257">
        <v>29</v>
      </c>
    </row>
    <row r="258" spans="1:22" x14ac:dyDescent="0.3">
      <c r="A258" t="s">
        <v>188</v>
      </c>
      <c r="B258">
        <v>3</v>
      </c>
      <c r="C258" t="s">
        <v>1963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49</v>
      </c>
      <c r="R258">
        <v>54</v>
      </c>
      <c r="S258">
        <v>60</v>
      </c>
      <c r="T258">
        <v>1</v>
      </c>
      <c r="U258">
        <v>1378252</v>
      </c>
      <c r="V258">
        <v>24</v>
      </c>
    </row>
    <row r="259" spans="1:22" x14ac:dyDescent="0.3">
      <c r="A259" t="s">
        <v>100</v>
      </c>
      <c r="B259">
        <v>0</v>
      </c>
      <c r="C259" t="s">
        <v>1751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87</v>
      </c>
      <c r="P259">
        <v>71</v>
      </c>
      <c r="Q259">
        <v>72</v>
      </c>
      <c r="R259">
        <v>54</v>
      </c>
      <c r="S259">
        <v>83</v>
      </c>
      <c r="T259">
        <v>2</v>
      </c>
      <c r="U259">
        <v>12968750</v>
      </c>
      <c r="V259">
        <v>26</v>
      </c>
    </row>
    <row r="260" spans="1:22" x14ac:dyDescent="0.3">
      <c r="A260" t="s">
        <v>498</v>
      </c>
      <c r="B260">
        <v>0</v>
      </c>
      <c r="C260" t="s">
        <v>1709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68</v>
      </c>
      <c r="P260">
        <v>64</v>
      </c>
      <c r="Q260">
        <v>99</v>
      </c>
      <c r="R260">
        <v>45</v>
      </c>
      <c r="S260">
        <v>81</v>
      </c>
      <c r="T260">
        <v>1</v>
      </c>
      <c r="U260">
        <v>1000000</v>
      </c>
      <c r="V260">
        <v>25</v>
      </c>
    </row>
    <row r="261" spans="1:22" x14ac:dyDescent="0.3">
      <c r="A261" t="s">
        <v>518</v>
      </c>
      <c r="B261">
        <v>1</v>
      </c>
      <c r="C261" t="s">
        <v>2142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74</v>
      </c>
      <c r="P261">
        <v>64</v>
      </c>
      <c r="Q261">
        <v>64</v>
      </c>
      <c r="R261">
        <v>49</v>
      </c>
      <c r="S261">
        <v>79</v>
      </c>
      <c r="T261">
        <v>1</v>
      </c>
      <c r="U261">
        <v>1000000</v>
      </c>
      <c r="V261">
        <v>28</v>
      </c>
    </row>
    <row r="262" spans="1:22" x14ac:dyDescent="0.3">
      <c r="A262" t="s">
        <v>160</v>
      </c>
      <c r="B262">
        <v>0</v>
      </c>
      <c r="C262" t="s">
        <v>1776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67</v>
      </c>
      <c r="P262">
        <v>73</v>
      </c>
      <c r="Q262">
        <v>56</v>
      </c>
      <c r="R262">
        <v>45</v>
      </c>
      <c r="S262">
        <v>81</v>
      </c>
      <c r="T262">
        <v>1</v>
      </c>
      <c r="U262">
        <v>2393887</v>
      </c>
      <c r="V262">
        <v>37</v>
      </c>
    </row>
    <row r="263" spans="1:22" x14ac:dyDescent="0.3">
      <c r="A263" t="s">
        <v>257</v>
      </c>
      <c r="B263">
        <v>1</v>
      </c>
      <c r="C263" t="s">
        <v>2012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76</v>
      </c>
      <c r="P263">
        <v>72</v>
      </c>
      <c r="Q263">
        <v>74</v>
      </c>
      <c r="R263">
        <v>58</v>
      </c>
      <c r="S263">
        <v>68</v>
      </c>
      <c r="T263">
        <v>3</v>
      </c>
      <c r="U263">
        <v>1196440</v>
      </c>
      <c r="V263">
        <v>24</v>
      </c>
    </row>
    <row r="264" spans="1:22" x14ac:dyDescent="0.3">
      <c r="A264" t="s">
        <v>429</v>
      </c>
      <c r="B264">
        <v>2</v>
      </c>
      <c r="C264" t="s">
        <v>2033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80</v>
      </c>
      <c r="P264">
        <v>70</v>
      </c>
      <c r="Q264">
        <v>72</v>
      </c>
      <c r="R264">
        <v>58</v>
      </c>
      <c r="S264">
        <v>66</v>
      </c>
      <c r="T264">
        <v>3</v>
      </c>
      <c r="U264">
        <v>4367000</v>
      </c>
      <c r="V264">
        <v>22</v>
      </c>
    </row>
    <row r="265" spans="1:22" x14ac:dyDescent="0.3">
      <c r="A265" t="s">
        <v>317</v>
      </c>
      <c r="B265">
        <v>1</v>
      </c>
      <c r="C265" t="s">
        <v>1890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73</v>
      </c>
      <c r="P265">
        <v>67</v>
      </c>
      <c r="Q265">
        <v>63</v>
      </c>
      <c r="R265">
        <v>54</v>
      </c>
      <c r="S265">
        <v>72</v>
      </c>
      <c r="T265">
        <v>4</v>
      </c>
      <c r="U265">
        <v>1172850</v>
      </c>
      <c r="V265">
        <v>20</v>
      </c>
    </row>
    <row r="266" spans="1:22" x14ac:dyDescent="0.3">
      <c r="A266" t="s">
        <v>287</v>
      </c>
      <c r="B266">
        <v>2</v>
      </c>
      <c r="C266" t="s">
        <v>2107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86</v>
      </c>
      <c r="P266">
        <v>74</v>
      </c>
      <c r="Q266">
        <v>78</v>
      </c>
      <c r="R266">
        <v>58</v>
      </c>
      <c r="S266">
        <v>85</v>
      </c>
      <c r="T266">
        <v>4</v>
      </c>
      <c r="U266">
        <v>7566800</v>
      </c>
      <c r="V266">
        <v>25</v>
      </c>
    </row>
    <row r="267" spans="1:22" x14ac:dyDescent="0.3">
      <c r="A267" t="s">
        <v>333</v>
      </c>
      <c r="B267">
        <v>0</v>
      </c>
      <c r="C267" s="3" t="s">
        <v>2212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95</v>
      </c>
      <c r="P267">
        <v>77</v>
      </c>
      <c r="Q267">
        <v>72</v>
      </c>
      <c r="R267">
        <v>63</v>
      </c>
      <c r="S267">
        <v>76</v>
      </c>
      <c r="T267">
        <v>4</v>
      </c>
      <c r="U267">
        <v>19559583.25</v>
      </c>
      <c r="V267">
        <v>28</v>
      </c>
    </row>
    <row r="268" spans="1:22" x14ac:dyDescent="0.3">
      <c r="A268" t="s">
        <v>147</v>
      </c>
      <c r="B268">
        <v>3</v>
      </c>
      <c r="C268" t="s">
        <v>1863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75</v>
      </c>
      <c r="R268">
        <v>75</v>
      </c>
      <c r="S268">
        <v>60</v>
      </c>
      <c r="T268">
        <v>2</v>
      </c>
      <c r="U268">
        <v>2743695</v>
      </c>
      <c r="V268">
        <v>25</v>
      </c>
    </row>
    <row r="269" spans="1:22" x14ac:dyDescent="0.3">
      <c r="A269" t="s">
        <v>264</v>
      </c>
      <c r="B269">
        <v>1</v>
      </c>
      <c r="C269" t="s">
        <v>1527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63</v>
      </c>
      <c r="P269">
        <v>67</v>
      </c>
      <c r="Q269">
        <v>49</v>
      </c>
      <c r="R269">
        <v>49</v>
      </c>
      <c r="S269">
        <v>74</v>
      </c>
      <c r="T269">
        <v>1</v>
      </c>
      <c r="U269">
        <v>1000000</v>
      </c>
      <c r="V269">
        <v>27</v>
      </c>
    </row>
    <row r="270" spans="1:22" x14ac:dyDescent="0.3">
      <c r="A270" t="s">
        <v>347</v>
      </c>
      <c r="B270">
        <v>3</v>
      </c>
      <c r="C270" s="3" t="s">
        <v>2219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96</v>
      </c>
      <c r="P270">
        <v>74</v>
      </c>
      <c r="Q270">
        <v>76</v>
      </c>
      <c r="R270">
        <v>81</v>
      </c>
      <c r="S270">
        <v>72</v>
      </c>
      <c r="T270">
        <v>2</v>
      </c>
      <c r="U270">
        <v>4320500</v>
      </c>
      <c r="V270">
        <v>24</v>
      </c>
    </row>
    <row r="271" spans="1:22" x14ac:dyDescent="0.3">
      <c r="A271" t="s">
        <v>17</v>
      </c>
      <c r="B271">
        <v>2</v>
      </c>
      <c r="C271" t="s">
        <v>2062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71</v>
      </c>
      <c r="P271">
        <v>73</v>
      </c>
      <c r="Q271">
        <v>69</v>
      </c>
      <c r="R271">
        <v>49</v>
      </c>
      <c r="S271">
        <v>73</v>
      </c>
      <c r="T271">
        <v>1</v>
      </c>
      <c r="U271">
        <v>2516048</v>
      </c>
      <c r="V271">
        <v>25</v>
      </c>
    </row>
    <row r="272" spans="1:22" x14ac:dyDescent="0.3">
      <c r="A272" t="s">
        <v>228</v>
      </c>
      <c r="B272">
        <v>1</v>
      </c>
      <c r="C272" t="s">
        <v>1527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65</v>
      </c>
      <c r="S272">
        <v>60</v>
      </c>
      <c r="T272">
        <v>1</v>
      </c>
      <c r="U272">
        <v>94742</v>
      </c>
      <c r="V272">
        <v>25</v>
      </c>
    </row>
    <row r="273" spans="1:22" x14ac:dyDescent="0.3">
      <c r="A273" t="s">
        <v>275</v>
      </c>
      <c r="B273">
        <v>1</v>
      </c>
      <c r="C273" t="s">
        <v>2197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77</v>
      </c>
      <c r="P273">
        <v>67</v>
      </c>
      <c r="Q273">
        <v>77</v>
      </c>
      <c r="R273">
        <v>58</v>
      </c>
      <c r="S273">
        <v>89</v>
      </c>
      <c r="T273">
        <v>1</v>
      </c>
      <c r="U273">
        <v>4384616</v>
      </c>
      <c r="V273">
        <v>30</v>
      </c>
    </row>
    <row r="274" spans="1:22" x14ac:dyDescent="0.3">
      <c r="A274" t="s">
        <v>123</v>
      </c>
      <c r="B274">
        <v>2</v>
      </c>
      <c r="C274" t="s">
        <v>2160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75</v>
      </c>
      <c r="P274">
        <v>69</v>
      </c>
      <c r="Q274">
        <v>78</v>
      </c>
      <c r="R274">
        <v>54</v>
      </c>
      <c r="S274">
        <v>78</v>
      </c>
      <c r="T274">
        <v>3</v>
      </c>
      <c r="U274">
        <v>2029600</v>
      </c>
      <c r="V274">
        <v>24</v>
      </c>
    </row>
    <row r="275" spans="1:22" x14ac:dyDescent="0.3">
      <c r="A275" t="s">
        <v>401</v>
      </c>
      <c r="B275">
        <v>4</v>
      </c>
      <c r="C275" t="s">
        <v>1527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64</v>
      </c>
      <c r="P275">
        <v>76</v>
      </c>
      <c r="Q275">
        <v>40</v>
      </c>
      <c r="R275">
        <v>49</v>
      </c>
      <c r="S275">
        <v>49</v>
      </c>
      <c r="T275">
        <v>1</v>
      </c>
      <c r="U275">
        <v>2667600</v>
      </c>
      <c r="V275">
        <v>21</v>
      </c>
    </row>
    <row r="276" spans="1:22" x14ac:dyDescent="0.3">
      <c r="A276" t="s">
        <v>294</v>
      </c>
      <c r="B276">
        <v>2</v>
      </c>
      <c r="C276" t="s">
        <v>2112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82</v>
      </c>
      <c r="P276">
        <v>74</v>
      </c>
      <c r="Q276">
        <v>82</v>
      </c>
      <c r="R276">
        <v>63</v>
      </c>
      <c r="S276">
        <v>62</v>
      </c>
      <c r="T276">
        <v>4</v>
      </c>
      <c r="U276">
        <v>7362231.5</v>
      </c>
      <c r="V276">
        <v>23</v>
      </c>
    </row>
    <row r="277" spans="1:22" x14ac:dyDescent="0.3">
      <c r="A277" t="s">
        <v>441</v>
      </c>
      <c r="B277">
        <v>4</v>
      </c>
      <c r="C277" s="3" t="s">
        <v>1936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91</v>
      </c>
      <c r="P277">
        <v>79</v>
      </c>
      <c r="Q277">
        <v>46</v>
      </c>
      <c r="R277">
        <v>85</v>
      </c>
      <c r="S277">
        <v>76</v>
      </c>
      <c r="T277">
        <v>4</v>
      </c>
      <c r="U277">
        <v>9777777.75</v>
      </c>
      <c r="V277">
        <v>24</v>
      </c>
    </row>
    <row r="278" spans="1:22" x14ac:dyDescent="0.3">
      <c r="A278" t="s">
        <v>360</v>
      </c>
      <c r="B278">
        <v>1</v>
      </c>
      <c r="C278" t="s">
        <v>1637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80</v>
      </c>
      <c r="P278">
        <v>68</v>
      </c>
      <c r="Q278">
        <v>99</v>
      </c>
      <c r="R278">
        <v>54</v>
      </c>
      <c r="S278">
        <v>77</v>
      </c>
      <c r="T278">
        <v>1</v>
      </c>
      <c r="U278">
        <v>1000000</v>
      </c>
      <c r="V278">
        <v>26</v>
      </c>
    </row>
    <row r="279" spans="1:22" x14ac:dyDescent="0.3">
      <c r="A279" t="s">
        <v>154</v>
      </c>
      <c r="B279">
        <v>0</v>
      </c>
      <c r="C279" t="s">
        <v>1527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53</v>
      </c>
      <c r="P279">
        <v>77</v>
      </c>
      <c r="Q279">
        <v>40</v>
      </c>
      <c r="R279">
        <v>54</v>
      </c>
      <c r="S279">
        <v>99</v>
      </c>
      <c r="T279">
        <v>1</v>
      </c>
      <c r="U279">
        <v>1000000</v>
      </c>
      <c r="V279">
        <v>29</v>
      </c>
    </row>
    <row r="280" spans="1:22" x14ac:dyDescent="0.3">
      <c r="A280" t="s">
        <v>323</v>
      </c>
      <c r="B280">
        <v>4</v>
      </c>
      <c r="C280" s="3" t="s">
        <v>1896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99</v>
      </c>
      <c r="P280">
        <v>81</v>
      </c>
      <c r="Q280">
        <v>87</v>
      </c>
      <c r="R280">
        <v>94</v>
      </c>
      <c r="S280">
        <v>83</v>
      </c>
      <c r="T280">
        <v>5</v>
      </c>
      <c r="U280">
        <v>32741887</v>
      </c>
      <c r="V280">
        <v>23</v>
      </c>
    </row>
    <row r="281" spans="1:22" x14ac:dyDescent="0.3">
      <c r="A281" t="s">
        <v>503</v>
      </c>
      <c r="B281">
        <v>2</v>
      </c>
      <c r="C281" t="s">
        <v>1702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99</v>
      </c>
      <c r="P281">
        <v>85</v>
      </c>
      <c r="Q281">
        <v>81</v>
      </c>
      <c r="R281">
        <v>72</v>
      </c>
      <c r="S281">
        <v>84</v>
      </c>
      <c r="T281">
        <v>2</v>
      </c>
      <c r="U281">
        <v>11557033.5</v>
      </c>
      <c r="V281">
        <v>27</v>
      </c>
    </row>
    <row r="282" spans="1:22" x14ac:dyDescent="0.3">
      <c r="A282" t="s">
        <v>324</v>
      </c>
      <c r="B282">
        <v>2</v>
      </c>
      <c r="C282" t="s">
        <v>1883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71</v>
      </c>
      <c r="P282">
        <v>67</v>
      </c>
      <c r="Q282">
        <v>57</v>
      </c>
      <c r="R282">
        <v>54</v>
      </c>
      <c r="S282">
        <v>63</v>
      </c>
      <c r="T282">
        <v>3</v>
      </c>
      <c r="U282">
        <v>751772</v>
      </c>
      <c r="V282">
        <v>23</v>
      </c>
    </row>
    <row r="283" spans="1:22" x14ac:dyDescent="0.3">
      <c r="A283" t="s">
        <v>295</v>
      </c>
      <c r="B283">
        <v>4</v>
      </c>
      <c r="C283" t="s">
        <v>2106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81</v>
      </c>
      <c r="P283">
        <v>77</v>
      </c>
      <c r="Q283">
        <v>78</v>
      </c>
      <c r="R283">
        <v>63</v>
      </c>
      <c r="S283">
        <v>81</v>
      </c>
      <c r="T283">
        <v>3</v>
      </c>
      <c r="U283">
        <v>7935137.333333333</v>
      </c>
      <c r="V283">
        <v>28</v>
      </c>
    </row>
    <row r="284" spans="1:22" x14ac:dyDescent="0.3">
      <c r="A284" t="s">
        <v>431</v>
      </c>
      <c r="B284">
        <v>2</v>
      </c>
      <c r="C284" t="s">
        <v>1527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85</v>
      </c>
      <c r="P284">
        <v>73</v>
      </c>
      <c r="Q284">
        <v>71</v>
      </c>
      <c r="R284">
        <v>63</v>
      </c>
      <c r="S284">
        <v>77</v>
      </c>
      <c r="T284">
        <v>1</v>
      </c>
      <c r="U284">
        <v>1000000</v>
      </c>
      <c r="V284">
        <v>23</v>
      </c>
    </row>
    <row r="285" spans="1:22" x14ac:dyDescent="0.3">
      <c r="A285" t="s">
        <v>65</v>
      </c>
      <c r="B285">
        <v>0</v>
      </c>
      <c r="C285" s="3" t="s">
        <v>2095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99</v>
      </c>
      <c r="P285">
        <v>77</v>
      </c>
      <c r="Q285">
        <v>78</v>
      </c>
      <c r="R285">
        <v>58</v>
      </c>
      <c r="S285">
        <v>83</v>
      </c>
      <c r="T285">
        <v>1</v>
      </c>
      <c r="U285">
        <v>12000000</v>
      </c>
      <c r="V285">
        <v>28</v>
      </c>
    </row>
    <row r="286" spans="1:22" x14ac:dyDescent="0.3">
      <c r="A286" t="s">
        <v>202</v>
      </c>
      <c r="B286">
        <v>3</v>
      </c>
      <c r="C286" t="s">
        <v>2176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86</v>
      </c>
      <c r="P286">
        <v>70</v>
      </c>
      <c r="Q286">
        <v>71</v>
      </c>
      <c r="R286">
        <v>72</v>
      </c>
      <c r="S286">
        <v>64</v>
      </c>
      <c r="T286">
        <v>1</v>
      </c>
      <c r="U286">
        <v>13764045</v>
      </c>
      <c r="V286">
        <v>29</v>
      </c>
    </row>
    <row r="287" spans="1:22" x14ac:dyDescent="0.3">
      <c r="A287" t="s">
        <v>342</v>
      </c>
      <c r="B287">
        <v>2</v>
      </c>
      <c r="C287" t="s">
        <v>1527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74</v>
      </c>
      <c r="R287">
        <v>63</v>
      </c>
      <c r="S287">
        <v>67</v>
      </c>
      <c r="T287">
        <v>2</v>
      </c>
      <c r="U287">
        <v>419232</v>
      </c>
      <c r="V287">
        <v>24</v>
      </c>
    </row>
    <row r="288" spans="1:22" x14ac:dyDescent="0.3">
      <c r="A288" t="s">
        <v>8</v>
      </c>
      <c r="B288">
        <v>1</v>
      </c>
      <c r="C288" t="s">
        <v>2063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80</v>
      </c>
      <c r="P288">
        <v>72</v>
      </c>
      <c r="Q288">
        <v>71</v>
      </c>
      <c r="R288">
        <v>58</v>
      </c>
      <c r="S288">
        <v>72</v>
      </c>
      <c r="T288">
        <v>2</v>
      </c>
      <c r="U288">
        <v>9044943.5</v>
      </c>
      <c r="V288">
        <v>29</v>
      </c>
    </row>
    <row r="289" spans="1:22" x14ac:dyDescent="0.3">
      <c r="A289" t="s">
        <v>248</v>
      </c>
      <c r="B289">
        <v>1</v>
      </c>
      <c r="C289" t="s">
        <v>2009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79</v>
      </c>
      <c r="P289">
        <v>71</v>
      </c>
      <c r="Q289">
        <v>76</v>
      </c>
      <c r="R289">
        <v>54</v>
      </c>
      <c r="S289">
        <v>86</v>
      </c>
      <c r="T289">
        <v>1</v>
      </c>
      <c r="U289">
        <v>12000000</v>
      </c>
      <c r="V289">
        <v>26</v>
      </c>
    </row>
    <row r="290" spans="1:22" x14ac:dyDescent="0.3">
      <c r="A290" t="s">
        <v>181</v>
      </c>
      <c r="B290">
        <v>2</v>
      </c>
      <c r="C290" t="s">
        <v>1969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99</v>
      </c>
      <c r="P290">
        <v>85</v>
      </c>
      <c r="Q290">
        <v>78</v>
      </c>
      <c r="R290">
        <v>67</v>
      </c>
      <c r="S290">
        <v>88</v>
      </c>
      <c r="T290">
        <v>2</v>
      </c>
      <c r="U290">
        <v>15000000</v>
      </c>
      <c r="V290">
        <v>30</v>
      </c>
    </row>
    <row r="291" spans="1:22" x14ac:dyDescent="0.3">
      <c r="A291" t="s">
        <v>25</v>
      </c>
      <c r="B291">
        <v>1</v>
      </c>
      <c r="C291" t="s">
        <v>2069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78</v>
      </c>
      <c r="P291">
        <v>70</v>
      </c>
      <c r="Q291">
        <v>84</v>
      </c>
      <c r="R291">
        <v>54</v>
      </c>
      <c r="S291">
        <v>72</v>
      </c>
      <c r="T291">
        <v>4</v>
      </c>
      <c r="U291">
        <v>1221810</v>
      </c>
      <c r="V291">
        <v>20</v>
      </c>
    </row>
    <row r="292" spans="1:22" x14ac:dyDescent="0.3">
      <c r="A292" t="s">
        <v>353</v>
      </c>
      <c r="B292">
        <v>2</v>
      </c>
      <c r="C292" t="s">
        <v>1650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79</v>
      </c>
      <c r="P292">
        <v>69</v>
      </c>
      <c r="Q292">
        <v>76</v>
      </c>
      <c r="R292">
        <v>63</v>
      </c>
      <c r="S292">
        <v>71</v>
      </c>
      <c r="T292">
        <v>4</v>
      </c>
      <c r="U292">
        <v>2030010</v>
      </c>
      <c r="V292">
        <v>19</v>
      </c>
    </row>
    <row r="293" spans="1:22" x14ac:dyDescent="0.3">
      <c r="A293" t="s">
        <v>105</v>
      </c>
      <c r="B293">
        <v>3</v>
      </c>
      <c r="C293" s="3" t="s">
        <v>1756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87</v>
      </c>
      <c r="P293">
        <v>83</v>
      </c>
      <c r="Q293">
        <v>79</v>
      </c>
      <c r="R293">
        <v>90</v>
      </c>
      <c r="S293">
        <v>89</v>
      </c>
      <c r="T293">
        <v>5</v>
      </c>
      <c r="U293">
        <v>28903805</v>
      </c>
      <c r="V293">
        <v>30</v>
      </c>
    </row>
    <row r="294" spans="1:22" x14ac:dyDescent="0.3">
      <c r="A294" t="s">
        <v>192</v>
      </c>
      <c r="B294">
        <v>3</v>
      </c>
      <c r="C294" t="s">
        <v>1977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83</v>
      </c>
      <c r="P294">
        <v>69</v>
      </c>
      <c r="Q294">
        <v>46</v>
      </c>
      <c r="R294">
        <v>63</v>
      </c>
      <c r="S294">
        <v>61</v>
      </c>
      <c r="T294">
        <v>1</v>
      </c>
      <c r="U294">
        <v>1567007</v>
      </c>
      <c r="V294">
        <v>23</v>
      </c>
    </row>
    <row r="295" spans="1:22" x14ac:dyDescent="0.3">
      <c r="A295" t="s">
        <v>393</v>
      </c>
      <c r="B295">
        <v>4</v>
      </c>
      <c r="C295" t="s">
        <v>2116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80</v>
      </c>
      <c r="P295">
        <v>68</v>
      </c>
      <c r="Q295">
        <v>44</v>
      </c>
      <c r="R295">
        <v>58</v>
      </c>
      <c r="S295">
        <v>69</v>
      </c>
      <c r="T295">
        <v>1</v>
      </c>
      <c r="U295">
        <v>1378242</v>
      </c>
      <c r="V295">
        <v>26</v>
      </c>
    </row>
    <row r="296" spans="1:22" x14ac:dyDescent="0.3">
      <c r="A296" t="s">
        <v>300</v>
      </c>
      <c r="B296">
        <v>1</v>
      </c>
      <c r="C296" t="s">
        <v>1840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89</v>
      </c>
      <c r="P296">
        <v>77</v>
      </c>
      <c r="Q296">
        <v>83</v>
      </c>
      <c r="R296">
        <v>67</v>
      </c>
      <c r="S296">
        <v>83</v>
      </c>
      <c r="T296">
        <v>2</v>
      </c>
      <c r="U296">
        <v>6500000</v>
      </c>
      <c r="V296">
        <v>27</v>
      </c>
    </row>
    <row r="297" spans="1:22" x14ac:dyDescent="0.3">
      <c r="A297" t="s">
        <v>158</v>
      </c>
      <c r="B297">
        <v>1</v>
      </c>
      <c r="C297" t="s">
        <v>1789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64</v>
      </c>
      <c r="P297">
        <v>74</v>
      </c>
      <c r="Q297">
        <v>64</v>
      </c>
      <c r="R297">
        <v>45</v>
      </c>
      <c r="S297">
        <v>63</v>
      </c>
      <c r="T297">
        <v>3</v>
      </c>
      <c r="U297">
        <v>558976</v>
      </c>
      <c r="V297">
        <v>22</v>
      </c>
    </row>
    <row r="298" spans="1:22" x14ac:dyDescent="0.3">
      <c r="A298" t="s">
        <v>178</v>
      </c>
      <c r="B298">
        <v>1</v>
      </c>
      <c r="C298" t="s">
        <v>1979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96</v>
      </c>
      <c r="P298">
        <v>80</v>
      </c>
      <c r="Q298">
        <v>87</v>
      </c>
      <c r="R298">
        <v>58</v>
      </c>
      <c r="S298">
        <v>81</v>
      </c>
      <c r="T298">
        <v>1</v>
      </c>
      <c r="U298">
        <v>18988725</v>
      </c>
      <c r="V298">
        <v>29</v>
      </c>
    </row>
    <row r="299" spans="1:22" x14ac:dyDescent="0.3">
      <c r="A299" t="s">
        <v>458</v>
      </c>
      <c r="B299">
        <v>4</v>
      </c>
      <c r="C299" t="s">
        <v>2055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74</v>
      </c>
      <c r="P299">
        <v>72</v>
      </c>
      <c r="Q299">
        <v>46</v>
      </c>
      <c r="R299">
        <v>58</v>
      </c>
      <c r="S299">
        <v>41</v>
      </c>
      <c r="T299">
        <v>1</v>
      </c>
      <c r="U299">
        <v>8739500</v>
      </c>
      <c r="V299">
        <v>30</v>
      </c>
    </row>
    <row r="300" spans="1:22" x14ac:dyDescent="0.3">
      <c r="A300" t="s">
        <v>119</v>
      </c>
      <c r="B300">
        <v>3</v>
      </c>
      <c r="C300" t="s">
        <v>2151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55</v>
      </c>
      <c r="P300">
        <v>79</v>
      </c>
      <c r="Q300">
        <v>41</v>
      </c>
      <c r="R300">
        <v>45</v>
      </c>
      <c r="S300">
        <v>49</v>
      </c>
      <c r="T300">
        <v>1</v>
      </c>
      <c r="U300">
        <v>1000000</v>
      </c>
      <c r="V300">
        <v>21</v>
      </c>
    </row>
    <row r="301" spans="1:22" x14ac:dyDescent="0.3">
      <c r="A301" t="s">
        <v>82</v>
      </c>
      <c r="B301">
        <v>0</v>
      </c>
      <c r="C301" t="s">
        <v>1729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79</v>
      </c>
      <c r="P301">
        <v>71</v>
      </c>
      <c r="Q301">
        <v>78</v>
      </c>
      <c r="R301">
        <v>58</v>
      </c>
      <c r="S301">
        <v>79</v>
      </c>
      <c r="T301">
        <v>2</v>
      </c>
      <c r="U301">
        <v>4784503.5</v>
      </c>
      <c r="V301">
        <v>25</v>
      </c>
    </row>
    <row r="302" spans="1:22" x14ac:dyDescent="0.3">
      <c r="A302" t="s">
        <v>124</v>
      </c>
      <c r="B302">
        <v>3</v>
      </c>
      <c r="C302" s="3" t="s">
        <v>2166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88</v>
      </c>
      <c r="R302">
        <v>88</v>
      </c>
      <c r="S302">
        <v>60</v>
      </c>
      <c r="T302">
        <v>1</v>
      </c>
      <c r="U302">
        <v>5697054</v>
      </c>
      <c r="V302">
        <v>25</v>
      </c>
    </row>
    <row r="303" spans="1:22" x14ac:dyDescent="0.3">
      <c r="A303" t="s">
        <v>278</v>
      </c>
      <c r="B303">
        <v>2</v>
      </c>
      <c r="C303" t="s">
        <v>2190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81</v>
      </c>
      <c r="P303">
        <v>67</v>
      </c>
      <c r="Q303">
        <v>60</v>
      </c>
      <c r="R303">
        <v>67</v>
      </c>
      <c r="S303">
        <v>57</v>
      </c>
      <c r="T303">
        <v>4</v>
      </c>
      <c r="U303">
        <v>9289075</v>
      </c>
      <c r="V303">
        <v>25</v>
      </c>
    </row>
    <row r="304" spans="1:22" x14ac:dyDescent="0.3">
      <c r="A304" t="s">
        <v>494</v>
      </c>
      <c r="B304">
        <v>1</v>
      </c>
      <c r="C304" t="s">
        <v>1952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77</v>
      </c>
      <c r="P304">
        <v>71</v>
      </c>
      <c r="Q304">
        <v>86</v>
      </c>
      <c r="R304">
        <v>49</v>
      </c>
      <c r="S304">
        <v>81</v>
      </c>
      <c r="T304">
        <v>2</v>
      </c>
      <c r="U304">
        <v>5500000</v>
      </c>
      <c r="V304">
        <v>38</v>
      </c>
    </row>
    <row r="305" spans="1:22" x14ac:dyDescent="0.3">
      <c r="A305" t="s">
        <v>252</v>
      </c>
      <c r="B305">
        <v>3</v>
      </c>
      <c r="C305" t="s">
        <v>2015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91</v>
      </c>
      <c r="P305">
        <v>75</v>
      </c>
      <c r="Q305">
        <v>68</v>
      </c>
      <c r="R305">
        <v>67</v>
      </c>
      <c r="S305">
        <v>74</v>
      </c>
      <c r="T305">
        <v>3</v>
      </c>
      <c r="U305">
        <v>1221480</v>
      </c>
      <c r="V305">
        <v>23</v>
      </c>
    </row>
    <row r="306" spans="1:22" x14ac:dyDescent="0.3">
      <c r="A306" t="s">
        <v>499</v>
      </c>
      <c r="B306">
        <v>0</v>
      </c>
      <c r="C306" s="3" t="s">
        <v>1706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85</v>
      </c>
      <c r="P306">
        <v>83</v>
      </c>
      <c r="Q306">
        <v>76</v>
      </c>
      <c r="R306">
        <v>63</v>
      </c>
      <c r="S306">
        <v>82</v>
      </c>
      <c r="T306">
        <v>2</v>
      </c>
      <c r="U306">
        <v>32248148</v>
      </c>
      <c r="V306">
        <v>33</v>
      </c>
    </row>
    <row r="307" spans="1:22" x14ac:dyDescent="0.3">
      <c r="A307" t="s">
        <v>220</v>
      </c>
      <c r="B307">
        <v>4</v>
      </c>
      <c r="C307" t="s">
        <v>1527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75</v>
      </c>
      <c r="P307">
        <v>71</v>
      </c>
      <c r="Q307">
        <v>40</v>
      </c>
      <c r="R307">
        <v>54</v>
      </c>
      <c r="S307">
        <v>80</v>
      </c>
      <c r="T307">
        <v>1</v>
      </c>
      <c r="U307">
        <v>4449000</v>
      </c>
      <c r="V307">
        <v>29</v>
      </c>
    </row>
    <row r="308" spans="1:22" x14ac:dyDescent="0.3">
      <c r="A308" t="s">
        <v>29</v>
      </c>
      <c r="B308">
        <v>0</v>
      </c>
      <c r="C308" s="3" t="s">
        <v>1538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99</v>
      </c>
      <c r="P308">
        <v>84</v>
      </c>
      <c r="Q308">
        <v>87</v>
      </c>
      <c r="R308">
        <v>63</v>
      </c>
      <c r="S308">
        <v>86</v>
      </c>
      <c r="T308">
        <v>2</v>
      </c>
      <c r="U308">
        <v>10049594.5</v>
      </c>
      <c r="V308">
        <v>27</v>
      </c>
    </row>
    <row r="309" spans="1:22" x14ac:dyDescent="0.3">
      <c r="A309" t="s">
        <v>471</v>
      </c>
      <c r="B309">
        <v>3</v>
      </c>
      <c r="C309" s="3" t="s">
        <v>2223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97</v>
      </c>
      <c r="P309">
        <v>79</v>
      </c>
      <c r="Q309">
        <v>42</v>
      </c>
      <c r="R309">
        <v>81</v>
      </c>
      <c r="S309">
        <v>84</v>
      </c>
      <c r="T309">
        <v>3</v>
      </c>
      <c r="U309">
        <v>18449005</v>
      </c>
      <c r="V309">
        <v>33</v>
      </c>
    </row>
    <row r="310" spans="1:22" x14ac:dyDescent="0.3">
      <c r="A310" t="s">
        <v>258</v>
      </c>
      <c r="B310">
        <v>1</v>
      </c>
      <c r="C310" t="s">
        <v>2019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75</v>
      </c>
      <c r="P310">
        <v>73</v>
      </c>
      <c r="Q310">
        <v>81</v>
      </c>
      <c r="R310">
        <v>54</v>
      </c>
      <c r="S310">
        <v>68</v>
      </c>
      <c r="T310">
        <v>1</v>
      </c>
      <c r="U310">
        <v>4449000</v>
      </c>
      <c r="V310">
        <v>28</v>
      </c>
    </row>
    <row r="311" spans="1:22" x14ac:dyDescent="0.3">
      <c r="A311" t="s">
        <v>352</v>
      </c>
      <c r="B311">
        <v>2</v>
      </c>
      <c r="C311" t="s">
        <v>1662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70</v>
      </c>
      <c r="P311">
        <v>66</v>
      </c>
      <c r="Q311">
        <v>63</v>
      </c>
      <c r="R311">
        <v>54</v>
      </c>
      <c r="S311">
        <v>74</v>
      </c>
      <c r="T311">
        <v>2</v>
      </c>
      <c r="U311">
        <v>4059825</v>
      </c>
      <c r="V311">
        <v>30</v>
      </c>
    </row>
    <row r="312" spans="1:22" x14ac:dyDescent="0.3">
      <c r="A312" t="s">
        <v>242</v>
      </c>
      <c r="B312">
        <v>0</v>
      </c>
      <c r="C312" t="s">
        <v>1996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78</v>
      </c>
      <c r="P312">
        <v>74</v>
      </c>
      <c r="Q312">
        <v>91</v>
      </c>
      <c r="R312">
        <v>49</v>
      </c>
      <c r="S312">
        <v>80</v>
      </c>
      <c r="T312">
        <v>4</v>
      </c>
      <c r="U312">
        <v>924690</v>
      </c>
      <c r="V312">
        <v>22</v>
      </c>
    </row>
    <row r="313" spans="1:22" x14ac:dyDescent="0.3">
      <c r="A313" t="s">
        <v>165</v>
      </c>
      <c r="B313">
        <v>1</v>
      </c>
      <c r="C313" t="s">
        <v>1779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74</v>
      </c>
      <c r="P313">
        <v>70</v>
      </c>
      <c r="Q313">
        <v>78</v>
      </c>
      <c r="R313">
        <v>49</v>
      </c>
      <c r="S313">
        <v>83</v>
      </c>
      <c r="T313">
        <v>2</v>
      </c>
      <c r="U313">
        <v>7166666.5</v>
      </c>
      <c r="V313">
        <v>27</v>
      </c>
    </row>
    <row r="314" spans="1:22" x14ac:dyDescent="0.3">
      <c r="A314" t="s">
        <v>115</v>
      </c>
      <c r="B314">
        <v>3</v>
      </c>
      <c r="C314" t="s">
        <v>1527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83</v>
      </c>
      <c r="P314">
        <v>75</v>
      </c>
      <c r="Q314">
        <v>74</v>
      </c>
      <c r="R314">
        <v>76</v>
      </c>
      <c r="S314">
        <v>71</v>
      </c>
      <c r="T314">
        <v>1</v>
      </c>
      <c r="U314">
        <v>1000000</v>
      </c>
      <c r="V314">
        <v>26</v>
      </c>
    </row>
    <row r="315" spans="1:22" x14ac:dyDescent="0.3">
      <c r="A315" t="s">
        <v>88</v>
      </c>
      <c r="B315">
        <v>3</v>
      </c>
      <c r="C315" t="s">
        <v>1743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90</v>
      </c>
      <c r="P315">
        <v>76</v>
      </c>
      <c r="Q315">
        <v>79</v>
      </c>
      <c r="R315">
        <v>81</v>
      </c>
      <c r="S315">
        <v>86</v>
      </c>
      <c r="T315">
        <v>3</v>
      </c>
      <c r="U315">
        <v>3278840</v>
      </c>
      <c r="V315">
        <v>21</v>
      </c>
    </row>
    <row r="316" spans="1:22" x14ac:dyDescent="0.3">
      <c r="A316" t="s">
        <v>250</v>
      </c>
      <c r="B316">
        <v>2</v>
      </c>
      <c r="C316" t="s">
        <v>2014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99</v>
      </c>
      <c r="P316">
        <v>87</v>
      </c>
      <c r="Q316">
        <v>75</v>
      </c>
      <c r="R316">
        <v>81</v>
      </c>
      <c r="S316">
        <v>66</v>
      </c>
      <c r="T316">
        <v>4</v>
      </c>
      <c r="U316">
        <v>28327643.25</v>
      </c>
      <c r="V316">
        <v>34</v>
      </c>
    </row>
    <row r="317" spans="1:22" x14ac:dyDescent="0.3">
      <c r="A317" t="s">
        <v>475</v>
      </c>
      <c r="B317">
        <v>1</v>
      </c>
      <c r="C317" t="s">
        <v>2236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68</v>
      </c>
      <c r="P317">
        <v>78</v>
      </c>
      <c r="Q317">
        <v>84</v>
      </c>
      <c r="R317">
        <v>45</v>
      </c>
      <c r="S317">
        <v>79</v>
      </c>
      <c r="T317">
        <v>1</v>
      </c>
      <c r="U317">
        <v>1000000</v>
      </c>
      <c r="V317">
        <v>20</v>
      </c>
    </row>
    <row r="318" spans="1:22" x14ac:dyDescent="0.3">
      <c r="A318" t="s">
        <v>246</v>
      </c>
      <c r="B318">
        <v>0</v>
      </c>
      <c r="C318" t="s">
        <v>2006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79</v>
      </c>
      <c r="P318">
        <v>75</v>
      </c>
      <c r="Q318">
        <v>73</v>
      </c>
      <c r="R318">
        <v>63</v>
      </c>
      <c r="S318">
        <v>41</v>
      </c>
      <c r="T318">
        <v>3</v>
      </c>
      <c r="U318">
        <v>5393760</v>
      </c>
      <c r="V318">
        <v>21</v>
      </c>
    </row>
    <row r="319" spans="1:22" x14ac:dyDescent="0.3">
      <c r="A319" t="s">
        <v>231</v>
      </c>
      <c r="B319">
        <v>1</v>
      </c>
      <c r="C319" s="3" t="s">
        <v>2000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92</v>
      </c>
      <c r="P319">
        <v>78</v>
      </c>
      <c r="Q319">
        <v>79</v>
      </c>
      <c r="R319">
        <v>54</v>
      </c>
      <c r="S319">
        <v>87</v>
      </c>
      <c r="T319">
        <v>3</v>
      </c>
      <c r="U319">
        <v>5333333.333333333</v>
      </c>
      <c r="V319">
        <v>32</v>
      </c>
    </row>
    <row r="320" spans="1:22" x14ac:dyDescent="0.3">
      <c r="A320" t="s">
        <v>241</v>
      </c>
      <c r="B320">
        <v>3</v>
      </c>
      <c r="C320" t="s">
        <v>1527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74</v>
      </c>
      <c r="P320">
        <v>76</v>
      </c>
      <c r="Q320">
        <v>74</v>
      </c>
      <c r="R320">
        <v>49</v>
      </c>
      <c r="S320">
        <v>39</v>
      </c>
      <c r="T320">
        <v>1</v>
      </c>
      <c r="U320">
        <v>4320500</v>
      </c>
      <c r="V320">
        <v>32</v>
      </c>
    </row>
    <row r="321" spans="1:22" x14ac:dyDescent="0.3">
      <c r="A321" t="s">
        <v>120</v>
      </c>
      <c r="B321">
        <v>1</v>
      </c>
      <c r="C321" s="3" t="s">
        <v>2156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93</v>
      </c>
      <c r="P321">
        <v>81</v>
      </c>
      <c r="Q321">
        <v>72</v>
      </c>
      <c r="R321">
        <v>76</v>
      </c>
      <c r="S321">
        <v>70</v>
      </c>
      <c r="T321">
        <v>4</v>
      </c>
      <c r="U321">
        <v>3561000</v>
      </c>
      <c r="V321">
        <v>20</v>
      </c>
    </row>
    <row r="322" spans="1:22" x14ac:dyDescent="0.3">
      <c r="A322" t="s">
        <v>157</v>
      </c>
      <c r="B322">
        <v>1</v>
      </c>
      <c r="C322" t="s">
        <v>1782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79</v>
      </c>
      <c r="P322">
        <v>71</v>
      </c>
      <c r="Q322">
        <v>86</v>
      </c>
      <c r="R322">
        <v>54</v>
      </c>
      <c r="S322">
        <v>83</v>
      </c>
      <c r="T322">
        <v>3</v>
      </c>
      <c r="U322">
        <v>2367480</v>
      </c>
      <c r="V322">
        <v>22</v>
      </c>
    </row>
    <row r="323" spans="1:22" x14ac:dyDescent="0.3">
      <c r="A323" t="s">
        <v>356</v>
      </c>
      <c r="B323">
        <v>4</v>
      </c>
      <c r="C323" t="s">
        <v>1652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72</v>
      </c>
      <c r="P323">
        <v>70</v>
      </c>
      <c r="Q323">
        <v>80</v>
      </c>
      <c r="R323">
        <v>54</v>
      </c>
      <c r="S323">
        <v>82</v>
      </c>
      <c r="T323">
        <v>1</v>
      </c>
      <c r="U323">
        <v>1619000</v>
      </c>
      <c r="V323">
        <v>23</v>
      </c>
    </row>
    <row r="324" spans="1:22" x14ac:dyDescent="0.3">
      <c r="A324" t="s">
        <v>327</v>
      </c>
      <c r="B324">
        <v>2</v>
      </c>
      <c r="C324" t="s">
        <v>1886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78</v>
      </c>
      <c r="P324">
        <v>68</v>
      </c>
      <c r="Q324">
        <v>71</v>
      </c>
      <c r="R324">
        <v>54</v>
      </c>
      <c r="S324">
        <v>70</v>
      </c>
      <c r="T324">
        <v>4</v>
      </c>
      <c r="U324">
        <v>7331016.75</v>
      </c>
      <c r="V324">
        <v>34</v>
      </c>
    </row>
    <row r="325" spans="1:22" x14ac:dyDescent="0.3">
      <c r="A325" t="s">
        <v>312</v>
      </c>
      <c r="B325">
        <v>0</v>
      </c>
      <c r="C325" t="s">
        <v>1830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90</v>
      </c>
      <c r="P325">
        <v>76</v>
      </c>
      <c r="Q325">
        <v>92</v>
      </c>
      <c r="R325">
        <v>63</v>
      </c>
      <c r="S325">
        <v>92</v>
      </c>
      <c r="T325">
        <v>1</v>
      </c>
      <c r="U325">
        <v>1544951</v>
      </c>
      <c r="V325">
        <v>26</v>
      </c>
    </row>
    <row r="326" spans="1:22" x14ac:dyDescent="0.3">
      <c r="A326" t="s">
        <v>500</v>
      </c>
      <c r="B326">
        <v>2</v>
      </c>
      <c r="C326" t="s">
        <v>1714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70</v>
      </c>
      <c r="P326">
        <v>66</v>
      </c>
      <c r="Q326">
        <v>99</v>
      </c>
      <c r="R326">
        <v>45</v>
      </c>
      <c r="S326">
        <v>74</v>
      </c>
      <c r="T326">
        <v>2</v>
      </c>
      <c r="U326">
        <v>228709</v>
      </c>
      <c r="V326">
        <v>26</v>
      </c>
    </row>
    <row r="327" spans="1:22" x14ac:dyDescent="0.3">
      <c r="A327" t="s">
        <v>152</v>
      </c>
      <c r="B327">
        <v>1</v>
      </c>
      <c r="C327" t="s">
        <v>1860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82</v>
      </c>
      <c r="P327">
        <v>74</v>
      </c>
      <c r="Q327">
        <v>87</v>
      </c>
      <c r="R327">
        <v>54</v>
      </c>
      <c r="S327">
        <v>84</v>
      </c>
      <c r="T327">
        <v>2</v>
      </c>
      <c r="U327">
        <v>2252777</v>
      </c>
      <c r="V327">
        <v>22</v>
      </c>
    </row>
    <row r="328" spans="1:22" x14ac:dyDescent="0.3">
      <c r="A328" t="s">
        <v>75</v>
      </c>
      <c r="B328">
        <v>1</v>
      </c>
      <c r="C328" t="s">
        <v>2093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76</v>
      </c>
      <c r="P328">
        <v>74</v>
      </c>
      <c r="Q328">
        <v>73</v>
      </c>
      <c r="R328">
        <v>49</v>
      </c>
      <c r="S328">
        <v>87</v>
      </c>
      <c r="T328">
        <v>3</v>
      </c>
      <c r="U328">
        <v>2491960</v>
      </c>
      <c r="V328">
        <v>21</v>
      </c>
    </row>
    <row r="329" spans="1:22" x14ac:dyDescent="0.3">
      <c r="A329" t="s">
        <v>507</v>
      </c>
      <c r="B329">
        <v>4</v>
      </c>
      <c r="C329" t="s">
        <v>1698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86</v>
      </c>
      <c r="P329">
        <v>80</v>
      </c>
      <c r="Q329">
        <v>80</v>
      </c>
      <c r="R329">
        <v>76</v>
      </c>
      <c r="S329">
        <v>75</v>
      </c>
      <c r="T329">
        <v>2</v>
      </c>
      <c r="U329">
        <v>12059512.5</v>
      </c>
      <c r="V329">
        <v>34</v>
      </c>
    </row>
    <row r="330" spans="1:22" x14ac:dyDescent="0.3">
      <c r="A330" t="s">
        <v>478</v>
      </c>
      <c r="B330">
        <v>1</v>
      </c>
      <c r="C330" t="s">
        <v>2224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79</v>
      </c>
      <c r="P330">
        <v>71</v>
      </c>
      <c r="Q330">
        <v>81</v>
      </c>
      <c r="R330">
        <v>54</v>
      </c>
      <c r="S330">
        <v>89</v>
      </c>
      <c r="T330">
        <v>2</v>
      </c>
      <c r="U330">
        <v>6000000</v>
      </c>
      <c r="V330">
        <v>33</v>
      </c>
    </row>
    <row r="331" spans="1:22" x14ac:dyDescent="0.3">
      <c r="A331" t="s">
        <v>175</v>
      </c>
      <c r="B331">
        <v>2</v>
      </c>
      <c r="C331" t="s">
        <v>1968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72</v>
      </c>
      <c r="P331">
        <v>62</v>
      </c>
      <c r="Q331">
        <v>99</v>
      </c>
      <c r="R331">
        <v>45</v>
      </c>
      <c r="S331">
        <v>79</v>
      </c>
      <c r="T331">
        <v>1</v>
      </c>
      <c r="U331">
        <v>1000000</v>
      </c>
      <c r="V331">
        <v>23</v>
      </c>
    </row>
    <row r="332" spans="1:22" x14ac:dyDescent="0.3">
      <c r="A332" t="s">
        <v>45</v>
      </c>
      <c r="B332">
        <v>2</v>
      </c>
      <c r="C332" t="s">
        <v>1527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79</v>
      </c>
      <c r="R332">
        <v>79</v>
      </c>
      <c r="S332">
        <v>60</v>
      </c>
      <c r="T332">
        <v>1</v>
      </c>
      <c r="U332">
        <v>1000000</v>
      </c>
      <c r="V332">
        <v>25</v>
      </c>
    </row>
    <row r="333" spans="1:22" x14ac:dyDescent="0.3">
      <c r="A333" t="s">
        <v>44</v>
      </c>
      <c r="B333">
        <v>1</v>
      </c>
      <c r="C333" t="s">
        <v>1543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80</v>
      </c>
      <c r="R333">
        <v>54</v>
      </c>
      <c r="S333">
        <v>80</v>
      </c>
      <c r="T333">
        <v>4</v>
      </c>
      <c r="U333">
        <v>12999975</v>
      </c>
      <c r="V333">
        <v>25</v>
      </c>
    </row>
    <row r="334" spans="1:22" x14ac:dyDescent="0.3">
      <c r="A334" t="s">
        <v>359</v>
      </c>
      <c r="B334">
        <v>1</v>
      </c>
      <c r="C334" t="s">
        <v>1645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76</v>
      </c>
      <c r="P334">
        <v>70</v>
      </c>
      <c r="Q334">
        <v>62</v>
      </c>
      <c r="R334">
        <v>58</v>
      </c>
      <c r="S334">
        <v>75</v>
      </c>
      <c r="T334">
        <v>1</v>
      </c>
      <c r="U334">
        <v>6500000</v>
      </c>
      <c r="V334">
        <v>24</v>
      </c>
    </row>
    <row r="335" spans="1:22" x14ac:dyDescent="0.3">
      <c r="A335" t="s">
        <v>396</v>
      </c>
      <c r="B335">
        <v>0</v>
      </c>
      <c r="C335" t="s">
        <v>2121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76</v>
      </c>
      <c r="P335">
        <v>72</v>
      </c>
      <c r="Q335">
        <v>64</v>
      </c>
      <c r="R335">
        <v>58</v>
      </c>
      <c r="S335">
        <v>56</v>
      </c>
      <c r="T335">
        <v>3</v>
      </c>
      <c r="U335">
        <v>6028360</v>
      </c>
      <c r="V335">
        <v>20</v>
      </c>
    </row>
    <row r="336" spans="1:22" x14ac:dyDescent="0.3">
      <c r="A336" t="s">
        <v>377</v>
      </c>
      <c r="B336">
        <v>3</v>
      </c>
      <c r="C336" t="s">
        <v>1916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77</v>
      </c>
      <c r="P336">
        <v>71</v>
      </c>
      <c r="Q336">
        <v>74</v>
      </c>
      <c r="R336">
        <v>63</v>
      </c>
      <c r="S336">
        <v>76</v>
      </c>
      <c r="T336">
        <v>1</v>
      </c>
      <c r="U336">
        <v>8600000</v>
      </c>
      <c r="V336">
        <v>29</v>
      </c>
    </row>
    <row r="337" spans="1:22" x14ac:dyDescent="0.3">
      <c r="A337" t="s">
        <v>106</v>
      </c>
      <c r="B337">
        <v>3</v>
      </c>
      <c r="C337" t="s">
        <v>1750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70</v>
      </c>
      <c r="P337">
        <v>76</v>
      </c>
      <c r="Q337">
        <v>51</v>
      </c>
      <c r="R337">
        <v>54</v>
      </c>
      <c r="S337">
        <v>70</v>
      </c>
      <c r="T337">
        <v>1</v>
      </c>
      <c r="U337">
        <v>3206160</v>
      </c>
      <c r="V337">
        <v>21</v>
      </c>
    </row>
    <row r="338" spans="1:22" x14ac:dyDescent="0.3">
      <c r="A338" t="s">
        <v>454</v>
      </c>
      <c r="B338">
        <v>3</v>
      </c>
      <c r="C338" t="s">
        <v>2043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88</v>
      </c>
      <c r="P338">
        <v>74</v>
      </c>
      <c r="Q338">
        <v>70</v>
      </c>
      <c r="R338">
        <v>76</v>
      </c>
      <c r="S338">
        <v>68</v>
      </c>
      <c r="T338">
        <v>1</v>
      </c>
      <c r="U338">
        <v>1000000</v>
      </c>
      <c r="V338">
        <v>20</v>
      </c>
    </row>
    <row r="339" spans="1:22" x14ac:dyDescent="0.3">
      <c r="A339" t="s">
        <v>71</v>
      </c>
      <c r="B339">
        <v>3</v>
      </c>
      <c r="C339" t="s">
        <v>2096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79</v>
      </c>
      <c r="P339">
        <v>73</v>
      </c>
      <c r="Q339">
        <v>80</v>
      </c>
      <c r="R339">
        <v>63</v>
      </c>
      <c r="S339">
        <v>76</v>
      </c>
      <c r="T339">
        <v>2</v>
      </c>
      <c r="U339">
        <v>7043750</v>
      </c>
      <c r="V339">
        <v>32</v>
      </c>
    </row>
    <row r="340" spans="1:22" x14ac:dyDescent="0.3">
      <c r="A340" t="s">
        <v>151</v>
      </c>
      <c r="B340">
        <v>4</v>
      </c>
      <c r="C340" t="s">
        <v>1870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84</v>
      </c>
      <c r="P340">
        <v>72</v>
      </c>
      <c r="Q340">
        <v>41</v>
      </c>
      <c r="R340">
        <v>67</v>
      </c>
      <c r="S340">
        <v>55</v>
      </c>
      <c r="T340">
        <v>2</v>
      </c>
      <c r="U340">
        <v>13479452</v>
      </c>
      <c r="V340">
        <v>29</v>
      </c>
    </row>
    <row r="341" spans="1:22" x14ac:dyDescent="0.3">
      <c r="A341" t="s">
        <v>109</v>
      </c>
      <c r="B341">
        <v>0</v>
      </c>
      <c r="C341" t="s">
        <v>1752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75</v>
      </c>
      <c r="R341">
        <v>49</v>
      </c>
      <c r="S341">
        <v>80</v>
      </c>
      <c r="T341">
        <v>2</v>
      </c>
      <c r="U341">
        <v>9607500</v>
      </c>
      <c r="V341">
        <v>28</v>
      </c>
    </row>
    <row r="342" spans="1:22" x14ac:dyDescent="0.3">
      <c r="A342" t="s">
        <v>442</v>
      </c>
      <c r="B342">
        <v>2</v>
      </c>
      <c r="C342" t="s">
        <v>1928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79</v>
      </c>
      <c r="P342">
        <v>69</v>
      </c>
      <c r="Q342">
        <v>62</v>
      </c>
      <c r="R342">
        <v>63</v>
      </c>
      <c r="S342">
        <v>66</v>
      </c>
      <c r="T342">
        <v>2</v>
      </c>
      <c r="U342">
        <v>11174156.5</v>
      </c>
      <c r="V342">
        <v>25</v>
      </c>
    </row>
    <row r="343" spans="1:22" x14ac:dyDescent="0.3">
      <c r="A343" t="s">
        <v>130</v>
      </c>
      <c r="B343">
        <v>3</v>
      </c>
      <c r="C343" t="s">
        <v>2161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76</v>
      </c>
      <c r="P343">
        <v>72</v>
      </c>
      <c r="Q343">
        <v>78</v>
      </c>
      <c r="R343">
        <v>63</v>
      </c>
      <c r="S343">
        <v>77</v>
      </c>
      <c r="T343">
        <v>1</v>
      </c>
      <c r="U343">
        <v>1378242</v>
      </c>
      <c r="V343">
        <v>27</v>
      </c>
    </row>
    <row r="344" spans="1:22" x14ac:dyDescent="0.3">
      <c r="A344" t="s">
        <v>387</v>
      </c>
      <c r="B344">
        <v>1</v>
      </c>
      <c r="C344" t="s">
        <v>1527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69</v>
      </c>
      <c r="S344">
        <v>60</v>
      </c>
      <c r="T344">
        <v>3</v>
      </c>
      <c r="U344">
        <v>822284</v>
      </c>
      <c r="V344">
        <v>25</v>
      </c>
    </row>
    <row r="345" spans="1:22" x14ac:dyDescent="0.3">
      <c r="A345" t="s">
        <v>445</v>
      </c>
      <c r="B345">
        <v>4</v>
      </c>
      <c r="C345" t="s">
        <v>1933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80</v>
      </c>
      <c r="P345">
        <v>72</v>
      </c>
      <c r="Q345">
        <v>97</v>
      </c>
      <c r="R345">
        <v>58</v>
      </c>
      <c r="S345">
        <v>83</v>
      </c>
      <c r="T345">
        <v>2</v>
      </c>
      <c r="U345">
        <v>10941010.5</v>
      </c>
      <c r="V345">
        <v>27</v>
      </c>
    </row>
    <row r="346" spans="1:22" x14ac:dyDescent="0.3">
      <c r="A346" t="s">
        <v>391</v>
      </c>
      <c r="B346">
        <v>0</v>
      </c>
      <c r="C346" t="s">
        <v>2117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70</v>
      </c>
      <c r="P346">
        <v>72</v>
      </c>
      <c r="Q346">
        <v>60</v>
      </c>
      <c r="R346">
        <v>54</v>
      </c>
      <c r="S346">
        <v>59</v>
      </c>
      <c r="T346">
        <v>1</v>
      </c>
      <c r="U346">
        <v>1200000</v>
      </c>
      <c r="V346">
        <v>27</v>
      </c>
    </row>
    <row r="347" spans="1:22" x14ac:dyDescent="0.3">
      <c r="A347" t="s">
        <v>69</v>
      </c>
      <c r="B347">
        <v>2</v>
      </c>
      <c r="C347" t="s">
        <v>2089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78</v>
      </c>
      <c r="P347">
        <v>76</v>
      </c>
      <c r="Q347">
        <v>75</v>
      </c>
      <c r="R347">
        <v>58</v>
      </c>
      <c r="S347">
        <v>76</v>
      </c>
      <c r="T347">
        <v>2</v>
      </c>
      <c r="U347">
        <v>6500000</v>
      </c>
      <c r="V347">
        <v>25</v>
      </c>
    </row>
    <row r="348" spans="1:22" x14ac:dyDescent="0.3">
      <c r="A348" t="s">
        <v>141</v>
      </c>
      <c r="B348">
        <v>2</v>
      </c>
      <c r="C348" t="s">
        <v>1527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76</v>
      </c>
      <c r="R348">
        <v>76</v>
      </c>
      <c r="S348">
        <v>60</v>
      </c>
      <c r="T348">
        <v>1</v>
      </c>
      <c r="U348">
        <v>1000000</v>
      </c>
      <c r="V348">
        <v>25</v>
      </c>
    </row>
    <row r="349" spans="1:22" x14ac:dyDescent="0.3">
      <c r="A349" t="s">
        <v>428</v>
      </c>
      <c r="B349">
        <v>1</v>
      </c>
      <c r="C349" t="s">
        <v>2028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77</v>
      </c>
      <c r="P349">
        <v>73</v>
      </c>
      <c r="Q349">
        <v>74</v>
      </c>
      <c r="R349">
        <v>54</v>
      </c>
      <c r="S349">
        <v>80</v>
      </c>
      <c r="T349">
        <v>4</v>
      </c>
      <c r="U349">
        <v>1928490</v>
      </c>
      <c r="V349">
        <v>22</v>
      </c>
    </row>
    <row r="350" spans="1:22" x14ac:dyDescent="0.3">
      <c r="A350" t="s">
        <v>265</v>
      </c>
      <c r="B350">
        <v>0</v>
      </c>
      <c r="C350" s="3" t="s">
        <v>2195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94</v>
      </c>
      <c r="P350">
        <v>80</v>
      </c>
      <c r="Q350">
        <v>80</v>
      </c>
      <c r="R350">
        <v>54</v>
      </c>
      <c r="S350">
        <v>84</v>
      </c>
      <c r="T350">
        <v>3</v>
      </c>
      <c r="U350">
        <v>28486374</v>
      </c>
      <c r="V350">
        <v>31</v>
      </c>
    </row>
    <row r="351" spans="1:22" x14ac:dyDescent="0.3">
      <c r="A351" t="s">
        <v>256</v>
      </c>
      <c r="B351">
        <v>4</v>
      </c>
      <c r="C351" t="s">
        <v>2017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74</v>
      </c>
      <c r="P351">
        <v>70</v>
      </c>
      <c r="Q351">
        <v>77</v>
      </c>
      <c r="R351">
        <v>58</v>
      </c>
      <c r="S351">
        <v>81</v>
      </c>
      <c r="T351">
        <v>1</v>
      </c>
      <c r="U351">
        <v>5000000</v>
      </c>
      <c r="V351">
        <v>27</v>
      </c>
    </row>
    <row r="352" spans="1:22" x14ac:dyDescent="0.3">
      <c r="A352" t="s">
        <v>411</v>
      </c>
      <c r="B352">
        <v>3</v>
      </c>
      <c r="C352" t="s">
        <v>1678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87</v>
      </c>
      <c r="R352">
        <v>58</v>
      </c>
      <c r="S352">
        <v>66</v>
      </c>
      <c r="T352">
        <v>1</v>
      </c>
      <c r="U352">
        <v>4320500</v>
      </c>
      <c r="V352">
        <v>30</v>
      </c>
    </row>
    <row r="353" spans="1:22" x14ac:dyDescent="0.3">
      <c r="A353" t="s">
        <v>74</v>
      </c>
      <c r="B353">
        <v>2</v>
      </c>
      <c r="C353" t="s">
        <v>2084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78</v>
      </c>
      <c r="P353">
        <v>72</v>
      </c>
      <c r="Q353">
        <v>72</v>
      </c>
      <c r="R353">
        <v>58</v>
      </c>
      <c r="S353">
        <v>74</v>
      </c>
      <c r="T353">
        <v>4</v>
      </c>
      <c r="U353">
        <v>1740510</v>
      </c>
      <c r="V353">
        <v>21</v>
      </c>
    </row>
    <row r="354" spans="1:22" x14ac:dyDescent="0.3">
      <c r="A354" t="s">
        <v>14</v>
      </c>
      <c r="B354">
        <v>4</v>
      </c>
      <c r="C354" t="s">
        <v>2071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81</v>
      </c>
      <c r="P354">
        <v>61</v>
      </c>
      <c r="Q354">
        <v>41</v>
      </c>
      <c r="R354">
        <v>49</v>
      </c>
      <c r="S354">
        <v>52</v>
      </c>
      <c r="T354">
        <v>2</v>
      </c>
      <c r="U354">
        <v>12500000</v>
      </c>
      <c r="V354">
        <v>30</v>
      </c>
    </row>
    <row r="355" spans="1:22" x14ac:dyDescent="0.3">
      <c r="A355" t="s">
        <v>314</v>
      </c>
      <c r="B355">
        <v>1</v>
      </c>
      <c r="C355" t="s">
        <v>1527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72</v>
      </c>
      <c r="P355">
        <v>58</v>
      </c>
      <c r="Q355">
        <v>44</v>
      </c>
      <c r="R355">
        <v>49</v>
      </c>
      <c r="S355">
        <v>70</v>
      </c>
      <c r="T355">
        <v>1</v>
      </c>
      <c r="U355">
        <v>1000000</v>
      </c>
      <c r="V355">
        <v>26</v>
      </c>
    </row>
    <row r="356" spans="1:22" x14ac:dyDescent="0.3">
      <c r="A356" t="s">
        <v>362</v>
      </c>
      <c r="B356">
        <v>4</v>
      </c>
      <c r="C356" t="s">
        <v>1657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86</v>
      </c>
      <c r="P356">
        <v>66</v>
      </c>
      <c r="Q356">
        <v>44</v>
      </c>
      <c r="R356">
        <v>67</v>
      </c>
      <c r="S356">
        <v>59</v>
      </c>
      <c r="T356">
        <v>4</v>
      </c>
      <c r="U356">
        <v>761288</v>
      </c>
      <c r="V356">
        <v>21</v>
      </c>
    </row>
    <row r="357" spans="1:22" x14ac:dyDescent="0.3">
      <c r="A357" t="s">
        <v>398</v>
      </c>
      <c r="B357">
        <v>4</v>
      </c>
      <c r="C357" t="s">
        <v>1527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78</v>
      </c>
      <c r="R357">
        <v>78</v>
      </c>
      <c r="S357">
        <v>60</v>
      </c>
      <c r="T357">
        <v>4</v>
      </c>
      <c r="U357">
        <v>6025105.5</v>
      </c>
      <c r="V357">
        <v>25</v>
      </c>
    </row>
    <row r="358" spans="1:22" x14ac:dyDescent="0.3">
      <c r="A358" t="s">
        <v>150</v>
      </c>
      <c r="B358">
        <v>0</v>
      </c>
      <c r="C358" t="s">
        <v>1868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82</v>
      </c>
      <c r="P358">
        <v>74</v>
      </c>
      <c r="Q358">
        <v>90</v>
      </c>
      <c r="R358">
        <v>49</v>
      </c>
      <c r="S358">
        <v>79</v>
      </c>
      <c r="T358">
        <v>3</v>
      </c>
      <c r="U358">
        <v>979204.66666666663</v>
      </c>
      <c r="V358">
        <v>23</v>
      </c>
    </row>
    <row r="359" spans="1:22" x14ac:dyDescent="0.3">
      <c r="A359" t="s">
        <v>235</v>
      </c>
      <c r="B359">
        <v>3</v>
      </c>
      <c r="C359" t="s">
        <v>1992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96</v>
      </c>
      <c r="P359">
        <v>72</v>
      </c>
      <c r="Q359">
        <v>44</v>
      </c>
      <c r="R359">
        <v>72</v>
      </c>
      <c r="S359">
        <v>63</v>
      </c>
      <c r="T359">
        <v>2</v>
      </c>
      <c r="U359">
        <v>6000000</v>
      </c>
      <c r="V359">
        <v>25</v>
      </c>
    </row>
    <row r="360" spans="1:22" x14ac:dyDescent="0.3">
      <c r="A360" t="s">
        <v>255</v>
      </c>
      <c r="B360">
        <v>3</v>
      </c>
      <c r="C360" t="s">
        <v>2020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72</v>
      </c>
      <c r="P360">
        <v>70</v>
      </c>
      <c r="Q360">
        <v>64</v>
      </c>
      <c r="R360">
        <v>49</v>
      </c>
      <c r="S360">
        <v>80</v>
      </c>
      <c r="T360">
        <v>4</v>
      </c>
      <c r="U360">
        <v>956400</v>
      </c>
      <c r="V360">
        <v>21</v>
      </c>
    </row>
    <row r="361" spans="1:22" x14ac:dyDescent="0.3">
      <c r="A361" t="s">
        <v>221</v>
      </c>
      <c r="B361">
        <v>4</v>
      </c>
      <c r="C361" t="s">
        <v>1826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86</v>
      </c>
      <c r="P361">
        <v>78</v>
      </c>
      <c r="Q361">
        <v>85</v>
      </c>
      <c r="R361">
        <v>72</v>
      </c>
      <c r="S361">
        <v>73</v>
      </c>
      <c r="T361">
        <v>5</v>
      </c>
      <c r="U361">
        <v>15082056.800000001</v>
      </c>
      <c r="V361">
        <v>23</v>
      </c>
    </row>
    <row r="362" spans="1:22" x14ac:dyDescent="0.3">
      <c r="A362" t="s">
        <v>481</v>
      </c>
      <c r="B362">
        <v>0</v>
      </c>
      <c r="C362" t="s">
        <v>1954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61</v>
      </c>
      <c r="P362">
        <v>69</v>
      </c>
      <c r="Q362">
        <v>43</v>
      </c>
      <c r="R362">
        <v>40</v>
      </c>
      <c r="S362">
        <v>99</v>
      </c>
      <c r="T362">
        <v>1</v>
      </c>
      <c r="U362">
        <v>1000000</v>
      </c>
      <c r="V362">
        <v>25</v>
      </c>
    </row>
    <row r="363" spans="1:22" x14ac:dyDescent="0.3">
      <c r="A363" t="s">
        <v>462</v>
      </c>
      <c r="B363">
        <v>3</v>
      </c>
      <c r="C363" t="s">
        <v>2045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81</v>
      </c>
      <c r="P363">
        <v>73</v>
      </c>
      <c r="Q363">
        <v>87</v>
      </c>
      <c r="R363">
        <v>67</v>
      </c>
      <c r="S363">
        <v>75</v>
      </c>
      <c r="T363">
        <v>3</v>
      </c>
      <c r="U363">
        <v>4441666.666666667</v>
      </c>
      <c r="V363">
        <v>30</v>
      </c>
    </row>
    <row r="364" spans="1:22" x14ac:dyDescent="0.3">
      <c r="A364" t="s">
        <v>205</v>
      </c>
      <c r="B364">
        <v>4</v>
      </c>
      <c r="C364" t="s">
        <v>1527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76</v>
      </c>
      <c r="P364">
        <v>70</v>
      </c>
      <c r="Q364">
        <v>45</v>
      </c>
      <c r="R364">
        <v>54</v>
      </c>
      <c r="S364">
        <v>65</v>
      </c>
      <c r="T364">
        <v>1</v>
      </c>
      <c r="U364">
        <v>1000000</v>
      </c>
      <c r="V364">
        <v>36</v>
      </c>
    </row>
    <row r="365" spans="1:22" x14ac:dyDescent="0.3">
      <c r="A365" t="s">
        <v>379</v>
      </c>
      <c r="B365">
        <v>4</v>
      </c>
      <c r="C365" t="s">
        <v>1918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81</v>
      </c>
      <c r="P365">
        <v>73</v>
      </c>
      <c r="Q365">
        <v>43</v>
      </c>
      <c r="R365">
        <v>58</v>
      </c>
      <c r="S365">
        <v>67</v>
      </c>
      <c r="T365">
        <v>2</v>
      </c>
      <c r="U365">
        <v>878714.5</v>
      </c>
      <c r="V365">
        <v>25</v>
      </c>
    </row>
    <row r="366" spans="1:22" x14ac:dyDescent="0.3">
      <c r="A366" t="s">
        <v>78</v>
      </c>
      <c r="B366">
        <v>2</v>
      </c>
      <c r="C366" t="s">
        <v>2082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79</v>
      </c>
      <c r="P366">
        <v>73</v>
      </c>
      <c r="Q366">
        <v>85</v>
      </c>
      <c r="R366">
        <v>63</v>
      </c>
      <c r="S366">
        <v>86</v>
      </c>
      <c r="T366">
        <v>3</v>
      </c>
      <c r="U366">
        <v>16521739</v>
      </c>
      <c r="V366">
        <v>30</v>
      </c>
    </row>
    <row r="367" spans="1:22" x14ac:dyDescent="0.3">
      <c r="A367" t="s">
        <v>104</v>
      </c>
      <c r="B367">
        <v>1</v>
      </c>
      <c r="C367" t="s">
        <v>1762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81</v>
      </c>
      <c r="R367">
        <v>49</v>
      </c>
      <c r="S367">
        <v>88</v>
      </c>
      <c r="T367">
        <v>1</v>
      </c>
      <c r="U367">
        <v>1621415</v>
      </c>
      <c r="V367">
        <v>25</v>
      </c>
    </row>
    <row r="368" spans="1:22" x14ac:dyDescent="0.3">
      <c r="A368" t="s">
        <v>145</v>
      </c>
      <c r="B368">
        <v>4</v>
      </c>
      <c r="C368" s="3" t="s">
        <v>1864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97</v>
      </c>
      <c r="P368">
        <v>87</v>
      </c>
      <c r="Q368">
        <v>68</v>
      </c>
      <c r="R368">
        <v>90</v>
      </c>
      <c r="S368">
        <v>81</v>
      </c>
      <c r="T368">
        <v>5</v>
      </c>
      <c r="U368">
        <v>28542009</v>
      </c>
      <c r="V368">
        <v>24</v>
      </c>
    </row>
    <row r="369" spans="1:22" x14ac:dyDescent="0.3">
      <c r="A369" t="s">
        <v>304</v>
      </c>
      <c r="B369">
        <v>3</v>
      </c>
      <c r="C369" t="s">
        <v>1841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85</v>
      </c>
      <c r="P369">
        <v>75</v>
      </c>
      <c r="Q369">
        <v>80</v>
      </c>
      <c r="R369">
        <v>72</v>
      </c>
      <c r="S369">
        <v>84</v>
      </c>
      <c r="T369">
        <v>1</v>
      </c>
      <c r="U369">
        <v>12500000</v>
      </c>
      <c r="V369">
        <v>28</v>
      </c>
    </row>
    <row r="370" spans="1:22" x14ac:dyDescent="0.3">
      <c r="A370" t="s">
        <v>390</v>
      </c>
      <c r="B370">
        <v>4</v>
      </c>
      <c r="C370" s="3" t="s">
        <v>2130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97</v>
      </c>
      <c r="P370">
        <v>77</v>
      </c>
      <c r="Q370">
        <v>80</v>
      </c>
      <c r="R370">
        <v>94</v>
      </c>
      <c r="S370">
        <v>78</v>
      </c>
      <c r="T370">
        <v>1</v>
      </c>
      <c r="U370">
        <v>12750000</v>
      </c>
      <c r="V370">
        <v>28</v>
      </c>
    </row>
    <row r="371" spans="1:22" x14ac:dyDescent="0.3">
      <c r="A371" t="s">
        <v>355</v>
      </c>
      <c r="B371">
        <v>3</v>
      </c>
      <c r="C371" t="s">
        <v>1664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78</v>
      </c>
      <c r="P371">
        <v>72</v>
      </c>
      <c r="Q371">
        <v>74</v>
      </c>
      <c r="R371">
        <v>76</v>
      </c>
      <c r="S371">
        <v>70</v>
      </c>
      <c r="T371">
        <v>1</v>
      </c>
      <c r="U371">
        <v>1621415</v>
      </c>
      <c r="V371">
        <v>23</v>
      </c>
    </row>
    <row r="372" spans="1:22" x14ac:dyDescent="0.3">
      <c r="A372" t="s">
        <v>509</v>
      </c>
      <c r="B372">
        <v>2</v>
      </c>
      <c r="C372" t="s">
        <v>1719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79</v>
      </c>
      <c r="P372">
        <v>69</v>
      </c>
      <c r="Q372">
        <v>87</v>
      </c>
      <c r="R372">
        <v>49</v>
      </c>
      <c r="S372">
        <v>82</v>
      </c>
      <c r="T372">
        <v>4</v>
      </c>
      <c r="U372">
        <v>7587432</v>
      </c>
      <c r="V372">
        <v>25</v>
      </c>
    </row>
    <row r="373" spans="1:22" x14ac:dyDescent="0.3">
      <c r="A373" t="s">
        <v>508</v>
      </c>
      <c r="B373">
        <v>2</v>
      </c>
      <c r="C373" t="s">
        <v>1695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76</v>
      </c>
      <c r="P373">
        <v>70</v>
      </c>
      <c r="Q373">
        <v>73</v>
      </c>
      <c r="R373">
        <v>54</v>
      </c>
      <c r="S373">
        <v>57</v>
      </c>
      <c r="T373">
        <v>3</v>
      </c>
      <c r="U373">
        <v>1411520</v>
      </c>
      <c r="V373">
        <v>21</v>
      </c>
    </row>
    <row r="374" spans="1:22" x14ac:dyDescent="0.3">
      <c r="A374" t="s">
        <v>22</v>
      </c>
      <c r="B374">
        <v>3</v>
      </c>
      <c r="C374" t="s">
        <v>2074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76</v>
      </c>
      <c r="R374">
        <v>58</v>
      </c>
      <c r="S374">
        <v>70</v>
      </c>
      <c r="T374">
        <v>4</v>
      </c>
      <c r="U374">
        <v>879570</v>
      </c>
      <c r="V374">
        <v>21</v>
      </c>
    </row>
    <row r="375" spans="1:22" x14ac:dyDescent="0.3">
      <c r="A375" t="s">
        <v>86</v>
      </c>
      <c r="B375">
        <v>2</v>
      </c>
      <c r="C375" t="s">
        <v>1527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86</v>
      </c>
      <c r="P375">
        <v>76</v>
      </c>
      <c r="Q375">
        <v>88</v>
      </c>
      <c r="R375">
        <v>67</v>
      </c>
      <c r="S375">
        <v>80</v>
      </c>
      <c r="T375">
        <v>1</v>
      </c>
      <c r="U375">
        <v>1000000</v>
      </c>
      <c r="V375">
        <v>25</v>
      </c>
    </row>
    <row r="376" spans="1:22" x14ac:dyDescent="0.3">
      <c r="A376" t="s">
        <v>31</v>
      </c>
      <c r="B376">
        <v>1</v>
      </c>
      <c r="C376" t="s">
        <v>1527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66</v>
      </c>
      <c r="S376">
        <v>60</v>
      </c>
      <c r="T376">
        <v>1</v>
      </c>
      <c r="U376">
        <v>1000000</v>
      </c>
      <c r="V376">
        <v>25</v>
      </c>
    </row>
    <row r="377" spans="1:22" x14ac:dyDescent="0.3">
      <c r="A377" t="s">
        <v>208</v>
      </c>
      <c r="B377">
        <v>2</v>
      </c>
      <c r="C377" t="s">
        <v>1527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75</v>
      </c>
      <c r="R377">
        <v>75</v>
      </c>
      <c r="S377">
        <v>60</v>
      </c>
      <c r="T377">
        <v>3</v>
      </c>
      <c r="U377">
        <v>6295921.333333333</v>
      </c>
      <c r="V377">
        <v>25</v>
      </c>
    </row>
    <row r="378" spans="1:22" x14ac:dyDescent="0.3">
      <c r="A378" t="s">
        <v>505</v>
      </c>
      <c r="B378">
        <v>3</v>
      </c>
      <c r="C378" s="3" t="s">
        <v>1720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93</v>
      </c>
      <c r="P378">
        <v>77</v>
      </c>
      <c r="Q378">
        <v>81</v>
      </c>
      <c r="R378">
        <v>72</v>
      </c>
      <c r="S378">
        <v>78</v>
      </c>
      <c r="T378">
        <v>2</v>
      </c>
      <c r="U378">
        <v>1948395</v>
      </c>
      <c r="V378">
        <v>25</v>
      </c>
    </row>
    <row r="379" spans="1:22" x14ac:dyDescent="0.3">
      <c r="A379" t="s">
        <v>308</v>
      </c>
      <c r="B379">
        <v>1</v>
      </c>
      <c r="C379" t="s">
        <v>1832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77</v>
      </c>
      <c r="P379">
        <v>71</v>
      </c>
      <c r="Q379">
        <v>73</v>
      </c>
      <c r="R379">
        <v>58</v>
      </c>
      <c r="S379">
        <v>72</v>
      </c>
      <c r="T379">
        <v>2</v>
      </c>
      <c r="U379">
        <v>820500</v>
      </c>
      <c r="V379">
        <v>26</v>
      </c>
    </row>
    <row r="380" spans="1:22" x14ac:dyDescent="0.3">
      <c r="A380" t="s">
        <v>229</v>
      </c>
      <c r="B380">
        <v>0</v>
      </c>
      <c r="C380" t="s">
        <v>1986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86</v>
      </c>
      <c r="R380">
        <v>63</v>
      </c>
      <c r="S380">
        <v>77</v>
      </c>
      <c r="T380">
        <v>1</v>
      </c>
      <c r="U380">
        <v>5027028</v>
      </c>
      <c r="V380">
        <v>30</v>
      </c>
    </row>
    <row r="381" spans="1:22" x14ac:dyDescent="0.3">
      <c r="A381" t="s">
        <v>504</v>
      </c>
      <c r="B381">
        <v>1</v>
      </c>
      <c r="C381" t="s">
        <v>1711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70</v>
      </c>
      <c r="P381">
        <v>72</v>
      </c>
      <c r="Q381">
        <v>71</v>
      </c>
      <c r="R381">
        <v>49</v>
      </c>
      <c r="S381">
        <v>86</v>
      </c>
      <c r="T381">
        <v>1</v>
      </c>
      <c r="U381">
        <v>786000</v>
      </c>
      <c r="V381">
        <v>23</v>
      </c>
    </row>
    <row r="382" spans="1:22" x14ac:dyDescent="0.3">
      <c r="A382" t="s">
        <v>376</v>
      </c>
      <c r="B382">
        <v>3</v>
      </c>
      <c r="C382" t="s">
        <v>1919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69</v>
      </c>
      <c r="P382">
        <v>75</v>
      </c>
      <c r="Q382">
        <v>74</v>
      </c>
      <c r="R382">
        <v>49</v>
      </c>
      <c r="S382">
        <v>62</v>
      </c>
      <c r="T382">
        <v>2</v>
      </c>
      <c r="U382">
        <v>2725800</v>
      </c>
      <c r="V382">
        <v>30</v>
      </c>
    </row>
    <row r="383" spans="1:22" x14ac:dyDescent="0.3">
      <c r="A383" t="s">
        <v>477</v>
      </c>
      <c r="B383">
        <v>0</v>
      </c>
      <c r="C383" t="s">
        <v>2231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79</v>
      </c>
      <c r="P383">
        <v>71</v>
      </c>
      <c r="Q383">
        <v>86</v>
      </c>
      <c r="R383">
        <v>49</v>
      </c>
      <c r="S383">
        <v>84</v>
      </c>
      <c r="T383">
        <v>3</v>
      </c>
      <c r="U383">
        <v>12428571.333333334</v>
      </c>
      <c r="V383">
        <v>30</v>
      </c>
    </row>
    <row r="384" spans="1:22" x14ac:dyDescent="0.3">
      <c r="A384" t="s">
        <v>311</v>
      </c>
      <c r="B384">
        <v>4</v>
      </c>
      <c r="C384" t="s">
        <v>1836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74</v>
      </c>
      <c r="P384">
        <v>78</v>
      </c>
      <c r="Q384">
        <v>41</v>
      </c>
      <c r="R384">
        <v>63</v>
      </c>
      <c r="S384">
        <v>69</v>
      </c>
      <c r="T384">
        <v>2</v>
      </c>
      <c r="U384">
        <v>10100000</v>
      </c>
      <c r="V384">
        <v>38</v>
      </c>
    </row>
    <row r="385" spans="1:22" x14ac:dyDescent="0.3">
      <c r="A385" t="s">
        <v>369</v>
      </c>
      <c r="B385">
        <v>2</v>
      </c>
      <c r="C385" s="3" t="s">
        <v>1914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99</v>
      </c>
      <c r="P385">
        <v>83</v>
      </c>
      <c r="Q385">
        <v>84</v>
      </c>
      <c r="R385">
        <v>76</v>
      </c>
      <c r="S385">
        <v>83</v>
      </c>
      <c r="T385">
        <v>4</v>
      </c>
      <c r="U385">
        <v>24754167</v>
      </c>
      <c r="V385">
        <v>28</v>
      </c>
    </row>
    <row r="386" spans="1:22" x14ac:dyDescent="0.3">
      <c r="A386" t="s">
        <v>143</v>
      </c>
      <c r="B386">
        <v>3</v>
      </c>
      <c r="C386" t="s">
        <v>1867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86</v>
      </c>
      <c r="P386">
        <v>80</v>
      </c>
      <c r="Q386">
        <v>80</v>
      </c>
      <c r="R386">
        <v>72</v>
      </c>
      <c r="S386">
        <v>72</v>
      </c>
      <c r="T386">
        <v>2</v>
      </c>
      <c r="U386">
        <v>14865384.5</v>
      </c>
      <c r="V386">
        <v>34</v>
      </c>
    </row>
    <row r="387" spans="1:22" x14ac:dyDescent="0.3">
      <c r="A387" t="s">
        <v>472</v>
      </c>
      <c r="B387">
        <v>2</v>
      </c>
      <c r="C387" t="s">
        <v>2235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47</v>
      </c>
      <c r="R387">
        <v>45</v>
      </c>
      <c r="S387">
        <v>80</v>
      </c>
      <c r="T387">
        <v>1</v>
      </c>
      <c r="U387">
        <v>2165481</v>
      </c>
      <c r="V387">
        <v>31</v>
      </c>
    </row>
    <row r="388" spans="1:22" x14ac:dyDescent="0.3">
      <c r="A388" t="s">
        <v>186</v>
      </c>
      <c r="B388">
        <v>0</v>
      </c>
      <c r="C388" t="s">
        <v>1965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77</v>
      </c>
      <c r="P388">
        <v>71</v>
      </c>
      <c r="Q388">
        <v>88</v>
      </c>
      <c r="R388">
        <v>49</v>
      </c>
      <c r="S388">
        <v>76</v>
      </c>
      <c r="T388">
        <v>1</v>
      </c>
      <c r="U388">
        <v>1544951</v>
      </c>
      <c r="V388">
        <v>26</v>
      </c>
    </row>
    <row r="389" spans="1:22" x14ac:dyDescent="0.3">
      <c r="A389" t="s">
        <v>28</v>
      </c>
      <c r="B389">
        <v>1</v>
      </c>
      <c r="C389" t="s">
        <v>1527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65</v>
      </c>
      <c r="S389">
        <v>60</v>
      </c>
      <c r="T389">
        <v>1</v>
      </c>
      <c r="U389">
        <v>1000000</v>
      </c>
      <c r="V389">
        <v>25</v>
      </c>
    </row>
    <row r="390" spans="1:22" x14ac:dyDescent="0.3">
      <c r="A390" t="s">
        <v>261</v>
      </c>
      <c r="B390">
        <v>0</v>
      </c>
      <c r="C390" t="s">
        <v>2018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77</v>
      </c>
      <c r="P390">
        <v>73</v>
      </c>
      <c r="Q390">
        <v>79</v>
      </c>
      <c r="R390">
        <v>63</v>
      </c>
      <c r="S390">
        <v>63</v>
      </c>
      <c r="T390">
        <v>1</v>
      </c>
      <c r="U390">
        <v>9000000</v>
      </c>
      <c r="V390">
        <v>33</v>
      </c>
    </row>
    <row r="391" spans="1:22" x14ac:dyDescent="0.3">
      <c r="A391" t="s">
        <v>491</v>
      </c>
      <c r="B391">
        <v>0</v>
      </c>
      <c r="C391" t="s">
        <v>1955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74</v>
      </c>
      <c r="P391">
        <v>70</v>
      </c>
      <c r="Q391">
        <v>74</v>
      </c>
      <c r="R391">
        <v>49</v>
      </c>
      <c r="S391">
        <v>84</v>
      </c>
      <c r="T391">
        <v>2</v>
      </c>
      <c r="U391">
        <v>1075000</v>
      </c>
      <c r="V391">
        <v>26</v>
      </c>
    </row>
    <row r="392" spans="1:22" x14ac:dyDescent="0.3">
      <c r="A392" t="s">
        <v>85</v>
      </c>
      <c r="B392">
        <v>1</v>
      </c>
      <c r="C392" t="s">
        <v>1724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66</v>
      </c>
      <c r="P392">
        <v>68</v>
      </c>
      <c r="Q392">
        <v>57</v>
      </c>
      <c r="R392">
        <v>54</v>
      </c>
      <c r="S392">
        <v>66</v>
      </c>
      <c r="T392">
        <v>1</v>
      </c>
      <c r="U392">
        <v>1000000</v>
      </c>
      <c r="V392">
        <v>21</v>
      </c>
    </row>
    <row r="393" spans="1:22" x14ac:dyDescent="0.3">
      <c r="A393" t="s">
        <v>418</v>
      </c>
      <c r="B393">
        <v>4</v>
      </c>
      <c r="C393" t="s">
        <v>2039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75</v>
      </c>
      <c r="P393">
        <v>63</v>
      </c>
      <c r="Q393">
        <v>42</v>
      </c>
      <c r="R393">
        <v>54</v>
      </c>
      <c r="S393">
        <v>32</v>
      </c>
      <c r="T393">
        <v>1</v>
      </c>
      <c r="U393">
        <v>838464</v>
      </c>
      <c r="V393">
        <v>22</v>
      </c>
    </row>
    <row r="394" spans="1:22" x14ac:dyDescent="0.3">
      <c r="A394" t="s">
        <v>375</v>
      </c>
      <c r="B394">
        <v>0</v>
      </c>
      <c r="C394" t="s">
        <v>1912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71</v>
      </c>
      <c r="P394">
        <v>73</v>
      </c>
      <c r="Q394">
        <v>73</v>
      </c>
      <c r="R394">
        <v>45</v>
      </c>
      <c r="S394">
        <v>91</v>
      </c>
      <c r="T394">
        <v>1</v>
      </c>
      <c r="U394">
        <v>2393887</v>
      </c>
      <c r="V394">
        <v>34</v>
      </c>
    </row>
    <row r="395" spans="1:22" x14ac:dyDescent="0.3">
      <c r="A395" t="s">
        <v>260</v>
      </c>
      <c r="B395">
        <v>2</v>
      </c>
      <c r="C395" t="s">
        <v>2008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78</v>
      </c>
      <c r="P395">
        <v>70</v>
      </c>
      <c r="Q395">
        <v>82</v>
      </c>
      <c r="R395">
        <v>54</v>
      </c>
      <c r="S395">
        <v>85</v>
      </c>
      <c r="T395">
        <v>1</v>
      </c>
      <c r="U395">
        <v>2500000</v>
      </c>
      <c r="V395">
        <v>28</v>
      </c>
    </row>
    <row r="396" spans="1:22" x14ac:dyDescent="0.3">
      <c r="A396" t="s">
        <v>155</v>
      </c>
      <c r="B396">
        <v>0</v>
      </c>
      <c r="C396" t="s">
        <v>1781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85</v>
      </c>
      <c r="P396">
        <v>75</v>
      </c>
      <c r="Q396">
        <v>81</v>
      </c>
      <c r="R396">
        <v>54</v>
      </c>
      <c r="S396">
        <v>85</v>
      </c>
      <c r="T396">
        <v>2</v>
      </c>
      <c r="U396">
        <v>17565217</v>
      </c>
      <c r="V396">
        <v>29</v>
      </c>
    </row>
    <row r="397" spans="1:22" x14ac:dyDescent="0.3">
      <c r="A397" t="s">
        <v>430</v>
      </c>
      <c r="B397">
        <v>4</v>
      </c>
      <c r="C397" t="s">
        <v>2032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84</v>
      </c>
      <c r="P397">
        <v>70</v>
      </c>
      <c r="Q397">
        <v>43</v>
      </c>
      <c r="R397">
        <v>63</v>
      </c>
      <c r="S397">
        <v>72</v>
      </c>
      <c r="T397">
        <v>1</v>
      </c>
      <c r="U397">
        <v>1600520</v>
      </c>
      <c r="V397">
        <v>25</v>
      </c>
    </row>
    <row r="398" spans="1:22" x14ac:dyDescent="0.3">
      <c r="A398" t="s">
        <v>482</v>
      </c>
      <c r="B398">
        <v>0</v>
      </c>
      <c r="C398" t="s">
        <v>1958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81</v>
      </c>
      <c r="P398">
        <v>73</v>
      </c>
      <c r="Q398">
        <v>69</v>
      </c>
      <c r="R398">
        <v>58</v>
      </c>
      <c r="S398">
        <v>85</v>
      </c>
      <c r="T398">
        <v>1</v>
      </c>
      <c r="U398">
        <v>14975000</v>
      </c>
      <c r="V398">
        <v>28</v>
      </c>
    </row>
    <row r="399" spans="1:22" x14ac:dyDescent="0.3">
      <c r="A399" t="s">
        <v>331</v>
      </c>
      <c r="B399">
        <v>2</v>
      </c>
      <c r="C399" t="s">
        <v>1885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83</v>
      </c>
      <c r="P399">
        <v>77</v>
      </c>
      <c r="Q399">
        <v>83</v>
      </c>
      <c r="R399">
        <v>67</v>
      </c>
      <c r="S399">
        <v>75</v>
      </c>
      <c r="T399">
        <v>4</v>
      </c>
      <c r="U399">
        <v>11719781.75</v>
      </c>
      <c r="V399">
        <v>28</v>
      </c>
    </row>
    <row r="400" spans="1:22" x14ac:dyDescent="0.3">
      <c r="A400" t="s">
        <v>41</v>
      </c>
      <c r="B400">
        <v>3</v>
      </c>
      <c r="C400" t="s">
        <v>1527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74</v>
      </c>
      <c r="R400">
        <v>74</v>
      </c>
      <c r="S400">
        <v>60</v>
      </c>
      <c r="T400">
        <v>4</v>
      </c>
      <c r="U400">
        <v>897990</v>
      </c>
      <c r="V400">
        <v>25</v>
      </c>
    </row>
    <row r="401" spans="1:22" x14ac:dyDescent="0.3">
      <c r="A401" t="s">
        <v>90</v>
      </c>
      <c r="B401">
        <v>4</v>
      </c>
      <c r="C401" t="s">
        <v>1739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84</v>
      </c>
      <c r="P401">
        <v>66</v>
      </c>
      <c r="Q401">
        <v>42</v>
      </c>
      <c r="R401">
        <v>58</v>
      </c>
      <c r="S401">
        <v>71</v>
      </c>
      <c r="T401">
        <v>1</v>
      </c>
      <c r="U401">
        <v>14357750</v>
      </c>
      <c r="V401">
        <v>31</v>
      </c>
    </row>
    <row r="402" spans="1:22" x14ac:dyDescent="0.3">
      <c r="A402" t="s">
        <v>58</v>
      </c>
      <c r="B402">
        <v>2</v>
      </c>
      <c r="C402" t="s">
        <v>1623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78</v>
      </c>
      <c r="P402">
        <v>72</v>
      </c>
      <c r="Q402">
        <v>70</v>
      </c>
      <c r="R402">
        <v>58</v>
      </c>
      <c r="S402">
        <v>77</v>
      </c>
      <c r="T402">
        <v>4</v>
      </c>
      <c r="U402">
        <v>1274427</v>
      </c>
      <c r="V402">
        <v>21</v>
      </c>
    </row>
    <row r="403" spans="1:22" x14ac:dyDescent="0.3">
      <c r="A403" t="s">
        <v>444</v>
      </c>
      <c r="B403">
        <v>1</v>
      </c>
      <c r="C403" t="s">
        <v>1929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80</v>
      </c>
      <c r="P403">
        <v>70</v>
      </c>
      <c r="Q403">
        <v>78</v>
      </c>
      <c r="R403">
        <v>49</v>
      </c>
      <c r="S403">
        <v>87</v>
      </c>
      <c r="T403">
        <v>1</v>
      </c>
      <c r="U403">
        <v>3472887</v>
      </c>
      <c r="V403">
        <v>26</v>
      </c>
    </row>
    <row r="404" spans="1:22" x14ac:dyDescent="0.3">
      <c r="A404" t="s">
        <v>289</v>
      </c>
      <c r="B404">
        <v>1</v>
      </c>
      <c r="C404" t="s">
        <v>1993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75</v>
      </c>
      <c r="P404">
        <v>73</v>
      </c>
      <c r="Q404">
        <v>77</v>
      </c>
      <c r="R404">
        <v>58</v>
      </c>
      <c r="S404">
        <v>71</v>
      </c>
      <c r="T404">
        <v>1</v>
      </c>
      <c r="U404">
        <v>1544951</v>
      </c>
      <c r="V404">
        <v>27</v>
      </c>
    </row>
    <row r="405" spans="1:22" x14ac:dyDescent="0.3">
      <c r="A405" t="s">
        <v>55</v>
      </c>
      <c r="B405">
        <v>2</v>
      </c>
      <c r="C405" t="s">
        <v>1620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77</v>
      </c>
      <c r="P405">
        <v>71</v>
      </c>
      <c r="Q405">
        <v>44</v>
      </c>
      <c r="R405">
        <v>63</v>
      </c>
      <c r="S405">
        <v>64</v>
      </c>
      <c r="T405">
        <v>1</v>
      </c>
      <c r="U405">
        <v>2470357</v>
      </c>
      <c r="V405">
        <v>24</v>
      </c>
    </row>
    <row r="406" spans="1:22" x14ac:dyDescent="0.3">
      <c r="A406" t="s">
        <v>492</v>
      </c>
      <c r="B406">
        <v>2</v>
      </c>
      <c r="C406" t="s">
        <v>1527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75</v>
      </c>
      <c r="P406">
        <v>71</v>
      </c>
      <c r="Q406">
        <v>84</v>
      </c>
      <c r="R406">
        <v>58</v>
      </c>
      <c r="S406">
        <v>75</v>
      </c>
      <c r="T406">
        <v>2</v>
      </c>
      <c r="U406">
        <v>689121</v>
      </c>
      <c r="V406">
        <v>25</v>
      </c>
    </row>
    <row r="407" spans="1:22" x14ac:dyDescent="0.3">
      <c r="A407" t="s">
        <v>469</v>
      </c>
      <c r="B407">
        <v>2</v>
      </c>
      <c r="C407" t="s">
        <v>2229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87</v>
      </c>
      <c r="P407">
        <v>75</v>
      </c>
      <c r="Q407">
        <v>87</v>
      </c>
      <c r="R407">
        <v>72</v>
      </c>
      <c r="S407">
        <v>81</v>
      </c>
      <c r="T407">
        <v>1</v>
      </c>
      <c r="U407">
        <v>10087200</v>
      </c>
      <c r="V407">
        <v>32</v>
      </c>
    </row>
    <row r="408" spans="1:22" x14ac:dyDescent="0.3">
      <c r="A408" t="s">
        <v>490</v>
      </c>
      <c r="B408">
        <v>4</v>
      </c>
      <c r="C408" s="3" t="s">
        <v>1950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98</v>
      </c>
      <c r="P408">
        <v>80</v>
      </c>
      <c r="Q408">
        <v>47</v>
      </c>
      <c r="R408">
        <v>99</v>
      </c>
      <c r="S408">
        <v>63</v>
      </c>
      <c r="T408">
        <v>3</v>
      </c>
      <c r="U408">
        <v>24925093.666666668</v>
      </c>
      <c r="V408">
        <v>26</v>
      </c>
    </row>
    <row r="409" spans="1:22" x14ac:dyDescent="0.3">
      <c r="A409" t="s">
        <v>365</v>
      </c>
      <c r="B409">
        <v>0</v>
      </c>
      <c r="C409" t="s">
        <v>1922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96</v>
      </c>
      <c r="P409">
        <v>84</v>
      </c>
      <c r="Q409">
        <v>65</v>
      </c>
      <c r="R409">
        <v>90</v>
      </c>
      <c r="S409">
        <v>65</v>
      </c>
      <c r="T409">
        <v>5</v>
      </c>
      <c r="U409">
        <v>31737230</v>
      </c>
      <c r="V409">
        <v>30</v>
      </c>
    </row>
    <row r="410" spans="1:22" x14ac:dyDescent="0.3">
      <c r="A410" t="s">
        <v>288</v>
      </c>
      <c r="B410">
        <v>3</v>
      </c>
      <c r="C410" t="s">
        <v>2100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65</v>
      </c>
      <c r="P410">
        <v>77</v>
      </c>
      <c r="Q410">
        <v>52</v>
      </c>
      <c r="R410">
        <v>49</v>
      </c>
      <c r="S410">
        <v>74</v>
      </c>
      <c r="T410">
        <v>2</v>
      </c>
      <c r="U410">
        <v>18010773</v>
      </c>
      <c r="V410">
        <v>30</v>
      </c>
    </row>
    <row r="411" spans="1:22" x14ac:dyDescent="0.3">
      <c r="A411" t="s">
        <v>94</v>
      </c>
      <c r="B411">
        <v>0</v>
      </c>
      <c r="C411" t="s">
        <v>1725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75</v>
      </c>
      <c r="P411">
        <v>69</v>
      </c>
      <c r="Q411">
        <v>82</v>
      </c>
      <c r="R411">
        <v>54</v>
      </c>
      <c r="S411">
        <v>86</v>
      </c>
      <c r="T411">
        <v>1</v>
      </c>
      <c r="U411">
        <v>1349383</v>
      </c>
      <c r="V411">
        <v>25</v>
      </c>
    </row>
    <row r="412" spans="1:22" x14ac:dyDescent="0.3">
      <c r="A412" t="s">
        <v>121</v>
      </c>
      <c r="B412">
        <v>1</v>
      </c>
      <c r="C412" t="s">
        <v>2153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72</v>
      </c>
      <c r="P412">
        <v>70</v>
      </c>
      <c r="Q412">
        <v>89</v>
      </c>
      <c r="R412">
        <v>49</v>
      </c>
      <c r="S412">
        <v>78</v>
      </c>
      <c r="T412">
        <v>2</v>
      </c>
      <c r="U412">
        <v>419232</v>
      </c>
      <c r="V412">
        <v>28</v>
      </c>
    </row>
    <row r="413" spans="1:22" x14ac:dyDescent="0.3">
      <c r="A413" t="s">
        <v>127</v>
      </c>
      <c r="B413">
        <v>4</v>
      </c>
      <c r="C413" t="s">
        <v>2164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75</v>
      </c>
      <c r="P413">
        <v>73</v>
      </c>
      <c r="Q413">
        <v>72</v>
      </c>
      <c r="R413">
        <v>58</v>
      </c>
      <c r="S413">
        <v>62</v>
      </c>
      <c r="T413">
        <v>1</v>
      </c>
      <c r="U413">
        <v>1567007</v>
      </c>
      <c r="V413">
        <v>32</v>
      </c>
    </row>
    <row r="414" spans="1:22" x14ac:dyDescent="0.3">
      <c r="A414" t="s">
        <v>525</v>
      </c>
      <c r="B414">
        <v>2</v>
      </c>
      <c r="C414" t="s">
        <v>2138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76</v>
      </c>
      <c r="P414">
        <v>70</v>
      </c>
      <c r="Q414">
        <v>68</v>
      </c>
      <c r="R414">
        <v>54</v>
      </c>
      <c r="S414">
        <v>60</v>
      </c>
      <c r="T414">
        <v>1</v>
      </c>
      <c r="U414">
        <v>2760095</v>
      </c>
      <c r="V414">
        <v>24</v>
      </c>
    </row>
    <row r="415" spans="1:22" x14ac:dyDescent="0.3">
      <c r="A415" t="s">
        <v>35</v>
      </c>
      <c r="B415">
        <v>3</v>
      </c>
      <c r="C415" t="s">
        <v>1541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70</v>
      </c>
      <c r="P415">
        <v>74</v>
      </c>
      <c r="Q415">
        <v>70</v>
      </c>
      <c r="R415">
        <v>49</v>
      </c>
      <c r="S415">
        <v>61</v>
      </c>
      <c r="T415">
        <v>3</v>
      </c>
      <c r="U415">
        <v>459414</v>
      </c>
      <c r="V415">
        <v>24</v>
      </c>
    </row>
    <row r="416" spans="1:22" x14ac:dyDescent="0.3">
      <c r="A416" t="s">
        <v>512</v>
      </c>
      <c r="B416">
        <v>3</v>
      </c>
      <c r="C416" t="s">
        <v>1701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90</v>
      </c>
      <c r="P416">
        <v>74</v>
      </c>
      <c r="Q416">
        <v>65</v>
      </c>
      <c r="R416">
        <v>76</v>
      </c>
      <c r="S416">
        <v>75</v>
      </c>
      <c r="T416">
        <v>2</v>
      </c>
      <c r="U416">
        <v>22469135.5</v>
      </c>
      <c r="V416">
        <v>29</v>
      </c>
    </row>
    <row r="417" spans="1:22" x14ac:dyDescent="0.3">
      <c r="A417" t="s">
        <v>440</v>
      </c>
      <c r="B417">
        <v>1</v>
      </c>
      <c r="C417" t="s">
        <v>1927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78</v>
      </c>
      <c r="P417">
        <v>70</v>
      </c>
      <c r="Q417">
        <v>97</v>
      </c>
      <c r="R417">
        <v>49</v>
      </c>
      <c r="S417">
        <v>84</v>
      </c>
      <c r="T417">
        <v>1</v>
      </c>
      <c r="U417">
        <v>2795000</v>
      </c>
      <c r="V417">
        <v>28</v>
      </c>
    </row>
    <row r="418" spans="1:22" x14ac:dyDescent="0.3">
      <c r="A418" t="s">
        <v>59</v>
      </c>
      <c r="B418">
        <v>0</v>
      </c>
      <c r="C418" t="s">
        <v>1628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74</v>
      </c>
      <c r="R418">
        <v>49</v>
      </c>
      <c r="S418">
        <v>82</v>
      </c>
      <c r="T418">
        <v>2</v>
      </c>
      <c r="U418">
        <v>971211</v>
      </c>
      <c r="V418">
        <v>27</v>
      </c>
    </row>
    <row r="419" spans="1:22" x14ac:dyDescent="0.3">
      <c r="A419" t="s">
        <v>243</v>
      </c>
      <c r="B419">
        <v>0</v>
      </c>
      <c r="C419" t="s">
        <v>1990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82</v>
      </c>
      <c r="P419">
        <v>72</v>
      </c>
      <c r="Q419">
        <v>80</v>
      </c>
      <c r="R419">
        <v>54</v>
      </c>
      <c r="S419">
        <v>79</v>
      </c>
      <c r="T419">
        <v>4</v>
      </c>
      <c r="U419">
        <v>1832070</v>
      </c>
      <c r="V419">
        <v>20</v>
      </c>
    </row>
    <row r="420" spans="1:22" x14ac:dyDescent="0.3">
      <c r="A420" t="s">
        <v>405</v>
      </c>
      <c r="B420">
        <v>0</v>
      </c>
      <c r="C420" t="s">
        <v>1676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70</v>
      </c>
      <c r="P420">
        <v>72</v>
      </c>
      <c r="Q420">
        <v>71</v>
      </c>
      <c r="R420">
        <v>49</v>
      </c>
      <c r="S420">
        <v>70</v>
      </c>
      <c r="T420">
        <v>1</v>
      </c>
      <c r="U420">
        <v>1000000</v>
      </c>
      <c r="V420">
        <v>22</v>
      </c>
    </row>
    <row r="421" spans="1:22" x14ac:dyDescent="0.3">
      <c r="A421" t="s">
        <v>95</v>
      </c>
      <c r="B421">
        <v>0</v>
      </c>
      <c r="C421" t="s">
        <v>1732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75</v>
      </c>
      <c r="P421">
        <v>71</v>
      </c>
      <c r="Q421">
        <v>61</v>
      </c>
      <c r="R421">
        <v>54</v>
      </c>
      <c r="S421">
        <v>66</v>
      </c>
      <c r="T421">
        <v>1</v>
      </c>
      <c r="U421">
        <v>1311265</v>
      </c>
      <c r="V421">
        <v>25</v>
      </c>
    </row>
    <row r="422" spans="1:22" x14ac:dyDescent="0.3">
      <c r="A422" t="s">
        <v>189</v>
      </c>
      <c r="B422">
        <v>0</v>
      </c>
      <c r="C422" t="s">
        <v>1976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76</v>
      </c>
      <c r="P422">
        <v>74</v>
      </c>
      <c r="Q422">
        <v>44</v>
      </c>
      <c r="R422">
        <v>49</v>
      </c>
      <c r="S422">
        <v>77</v>
      </c>
      <c r="T422">
        <v>2</v>
      </c>
      <c r="U422">
        <v>5153846</v>
      </c>
      <c r="V422">
        <v>33</v>
      </c>
    </row>
    <row r="423" spans="1:22" x14ac:dyDescent="0.3">
      <c r="A423" t="s">
        <v>70</v>
      </c>
      <c r="B423">
        <v>0</v>
      </c>
      <c r="C423" t="s">
        <v>2091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75</v>
      </c>
      <c r="P423">
        <v>71</v>
      </c>
      <c r="Q423">
        <v>78</v>
      </c>
      <c r="R423">
        <v>49</v>
      </c>
      <c r="S423">
        <v>68</v>
      </c>
      <c r="T423">
        <v>1</v>
      </c>
      <c r="U423">
        <v>2029463</v>
      </c>
      <c r="V423">
        <v>28</v>
      </c>
    </row>
    <row r="424" spans="1:22" x14ac:dyDescent="0.3">
      <c r="A424" t="s">
        <v>236</v>
      </c>
      <c r="B424">
        <v>1</v>
      </c>
      <c r="C424" t="s">
        <v>1998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65</v>
      </c>
      <c r="P424">
        <v>77</v>
      </c>
      <c r="Q424">
        <v>48</v>
      </c>
      <c r="R424">
        <v>45</v>
      </c>
      <c r="S424">
        <v>73</v>
      </c>
      <c r="T424">
        <v>2</v>
      </c>
      <c r="U424">
        <v>689121</v>
      </c>
      <c r="V424">
        <v>24</v>
      </c>
    </row>
    <row r="425" spans="1:22" x14ac:dyDescent="0.3">
      <c r="A425" t="s">
        <v>436</v>
      </c>
      <c r="B425">
        <v>3</v>
      </c>
      <c r="C425" t="s">
        <v>1931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74</v>
      </c>
      <c r="P425">
        <v>66</v>
      </c>
      <c r="Q425">
        <v>99</v>
      </c>
      <c r="R425">
        <v>49</v>
      </c>
      <c r="S425">
        <v>52</v>
      </c>
      <c r="T425">
        <v>2</v>
      </c>
      <c r="U425">
        <v>1941899</v>
      </c>
      <c r="V425">
        <v>23</v>
      </c>
    </row>
    <row r="426" spans="1:22" x14ac:dyDescent="0.3">
      <c r="A426" t="s">
        <v>340</v>
      </c>
      <c r="B426">
        <v>2</v>
      </c>
      <c r="C426" t="s">
        <v>2211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69</v>
      </c>
      <c r="P426">
        <v>71</v>
      </c>
      <c r="Q426">
        <v>70</v>
      </c>
      <c r="R426">
        <v>54</v>
      </c>
      <c r="S426">
        <v>71</v>
      </c>
      <c r="T426">
        <v>2</v>
      </c>
      <c r="U426">
        <v>12755854.5</v>
      </c>
      <c r="V426">
        <v>28</v>
      </c>
    </row>
    <row r="427" spans="1:22" x14ac:dyDescent="0.3">
      <c r="A427" t="s">
        <v>63</v>
      </c>
      <c r="B427">
        <v>0</v>
      </c>
      <c r="C427" t="s">
        <v>1611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88</v>
      </c>
      <c r="P427">
        <v>76</v>
      </c>
      <c r="Q427">
        <v>74</v>
      </c>
      <c r="R427">
        <v>49</v>
      </c>
      <c r="S427">
        <v>80</v>
      </c>
      <c r="T427">
        <v>4</v>
      </c>
      <c r="U427">
        <v>5914023</v>
      </c>
      <c r="V427">
        <v>26</v>
      </c>
    </row>
    <row r="428" spans="1:22" x14ac:dyDescent="0.3">
      <c r="A428" t="s">
        <v>337</v>
      </c>
      <c r="B428">
        <v>2</v>
      </c>
      <c r="C428" t="s">
        <v>2214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65</v>
      </c>
      <c r="R428">
        <v>54</v>
      </c>
      <c r="S428">
        <v>77</v>
      </c>
      <c r="T428">
        <v>1</v>
      </c>
      <c r="U428">
        <v>3940402</v>
      </c>
      <c r="V428">
        <v>22</v>
      </c>
    </row>
    <row r="429" spans="1:22" x14ac:dyDescent="0.3">
      <c r="A429" t="s">
        <v>176</v>
      </c>
      <c r="B429">
        <v>0</v>
      </c>
      <c r="C429" s="3" t="s">
        <v>1967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99</v>
      </c>
      <c r="P429">
        <v>86</v>
      </c>
      <c r="Q429">
        <v>94</v>
      </c>
      <c r="R429">
        <v>63</v>
      </c>
      <c r="S429">
        <v>91</v>
      </c>
      <c r="T429">
        <v>4</v>
      </c>
      <c r="U429">
        <v>41619060</v>
      </c>
      <c r="V429">
        <v>31</v>
      </c>
    </row>
    <row r="430" spans="1:22" x14ac:dyDescent="0.3">
      <c r="A430" t="s">
        <v>303</v>
      </c>
      <c r="B430">
        <v>1</v>
      </c>
      <c r="C430" t="s">
        <v>1831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75</v>
      </c>
      <c r="P430">
        <v>67</v>
      </c>
      <c r="Q430">
        <v>79</v>
      </c>
      <c r="R430">
        <v>54</v>
      </c>
      <c r="S430">
        <v>68</v>
      </c>
      <c r="T430">
        <v>2</v>
      </c>
      <c r="U430">
        <v>689121</v>
      </c>
      <c r="V430">
        <v>24</v>
      </c>
    </row>
    <row r="431" spans="1:22" x14ac:dyDescent="0.3">
      <c r="A431" t="s">
        <v>373</v>
      </c>
      <c r="B431">
        <v>4</v>
      </c>
      <c r="C431" t="s">
        <v>1908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92</v>
      </c>
      <c r="P431">
        <v>76</v>
      </c>
      <c r="Q431">
        <v>44</v>
      </c>
      <c r="R431">
        <v>85</v>
      </c>
      <c r="S431">
        <v>49</v>
      </c>
      <c r="T431">
        <v>3</v>
      </c>
      <c r="U431">
        <v>25842697</v>
      </c>
      <c r="V431">
        <v>25</v>
      </c>
    </row>
    <row r="432" spans="1:22" x14ac:dyDescent="0.3">
      <c r="A432" t="s">
        <v>156</v>
      </c>
      <c r="B432">
        <v>1</v>
      </c>
      <c r="C432" t="s">
        <v>1785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69</v>
      </c>
      <c r="S432">
        <v>60</v>
      </c>
      <c r="T432">
        <v>3</v>
      </c>
      <c r="U432">
        <v>495898</v>
      </c>
      <c r="V432">
        <v>25</v>
      </c>
    </row>
    <row r="433" spans="1:22" x14ac:dyDescent="0.3">
      <c r="A433" t="s">
        <v>222</v>
      </c>
      <c r="B433">
        <v>3</v>
      </c>
      <c r="C433" t="s">
        <v>1818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73</v>
      </c>
      <c r="R433">
        <v>73</v>
      </c>
      <c r="S433">
        <v>60</v>
      </c>
      <c r="T433">
        <v>3</v>
      </c>
      <c r="U433">
        <v>1740280</v>
      </c>
      <c r="V433">
        <v>25</v>
      </c>
    </row>
    <row r="434" spans="1:22" x14ac:dyDescent="0.3">
      <c r="A434" t="s">
        <v>400</v>
      </c>
      <c r="B434">
        <v>0</v>
      </c>
      <c r="C434" t="s">
        <v>1675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79</v>
      </c>
      <c r="P434">
        <v>73</v>
      </c>
      <c r="Q434">
        <v>74</v>
      </c>
      <c r="R434">
        <v>49</v>
      </c>
      <c r="S434">
        <v>77</v>
      </c>
      <c r="T434">
        <v>1</v>
      </c>
      <c r="U434">
        <v>1600520</v>
      </c>
      <c r="V434">
        <v>27</v>
      </c>
    </row>
    <row r="435" spans="1:22" x14ac:dyDescent="0.3">
      <c r="A435" t="s">
        <v>421</v>
      </c>
      <c r="B435">
        <v>2</v>
      </c>
      <c r="C435" t="s">
        <v>2040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91</v>
      </c>
      <c r="P435">
        <v>71</v>
      </c>
      <c r="Q435">
        <v>93</v>
      </c>
      <c r="R435">
        <v>58</v>
      </c>
      <c r="S435">
        <v>81</v>
      </c>
      <c r="T435">
        <v>4</v>
      </c>
      <c r="U435">
        <v>11750000</v>
      </c>
      <c r="V435">
        <v>25</v>
      </c>
    </row>
    <row r="436" spans="1:22" x14ac:dyDescent="0.3">
      <c r="A436" t="s">
        <v>321</v>
      </c>
      <c r="B436">
        <v>3</v>
      </c>
      <c r="C436" t="s">
        <v>1888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86</v>
      </c>
      <c r="P436">
        <v>70</v>
      </c>
      <c r="Q436">
        <v>44</v>
      </c>
      <c r="R436">
        <v>72</v>
      </c>
      <c r="S436">
        <v>75</v>
      </c>
      <c r="T436">
        <v>1</v>
      </c>
      <c r="U436">
        <v>14000000</v>
      </c>
      <c r="V436">
        <v>33</v>
      </c>
    </row>
    <row r="437" spans="1:22" x14ac:dyDescent="0.3">
      <c r="A437" t="s">
        <v>12</v>
      </c>
      <c r="B437">
        <v>2</v>
      </c>
      <c r="C437" t="s">
        <v>2073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83</v>
      </c>
      <c r="P437">
        <v>71</v>
      </c>
      <c r="Q437">
        <v>85</v>
      </c>
      <c r="R437">
        <v>58</v>
      </c>
      <c r="S437">
        <v>81</v>
      </c>
      <c r="T437">
        <v>1</v>
      </c>
      <c r="U437">
        <v>1000000</v>
      </c>
      <c r="V437">
        <v>25</v>
      </c>
    </row>
    <row r="438" spans="1:22" x14ac:dyDescent="0.3">
      <c r="A438" t="s">
        <v>374</v>
      </c>
      <c r="B438">
        <v>2</v>
      </c>
      <c r="C438" t="s">
        <v>1913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74</v>
      </c>
      <c r="P438">
        <v>68</v>
      </c>
      <c r="Q438">
        <v>80</v>
      </c>
      <c r="R438">
        <v>49</v>
      </c>
      <c r="S438">
        <v>72</v>
      </c>
      <c r="T438">
        <v>3</v>
      </c>
      <c r="U438">
        <v>1531560</v>
      </c>
      <c r="V438">
        <v>20</v>
      </c>
    </row>
    <row r="439" spans="1:22" x14ac:dyDescent="0.3">
      <c r="A439" t="s">
        <v>386</v>
      </c>
      <c r="B439">
        <v>2</v>
      </c>
      <c r="C439" t="s">
        <v>2129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84</v>
      </c>
      <c r="P439">
        <v>70</v>
      </c>
      <c r="Q439">
        <v>84</v>
      </c>
      <c r="R439">
        <v>58</v>
      </c>
      <c r="S439">
        <v>87</v>
      </c>
      <c r="T439">
        <v>1</v>
      </c>
      <c r="U439">
        <v>10500000</v>
      </c>
      <c r="V439">
        <v>28</v>
      </c>
    </row>
    <row r="440" spans="1:22" x14ac:dyDescent="0.3">
      <c r="A440" t="s">
        <v>43</v>
      </c>
      <c r="B440">
        <v>0</v>
      </c>
      <c r="C440" t="s">
        <v>1542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76</v>
      </c>
      <c r="P440">
        <v>74</v>
      </c>
      <c r="Q440">
        <v>78</v>
      </c>
      <c r="R440">
        <v>58</v>
      </c>
      <c r="S440">
        <v>78</v>
      </c>
      <c r="T440">
        <v>1</v>
      </c>
      <c r="U440">
        <v>3050390</v>
      </c>
      <c r="V440">
        <v>25</v>
      </c>
    </row>
    <row r="441" spans="1:22" x14ac:dyDescent="0.3">
      <c r="A441" t="s">
        <v>496</v>
      </c>
      <c r="B441">
        <v>2</v>
      </c>
      <c r="C441" t="s">
        <v>1959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94</v>
      </c>
      <c r="R441">
        <v>54</v>
      </c>
      <c r="S441">
        <v>63</v>
      </c>
      <c r="T441">
        <v>1</v>
      </c>
      <c r="U441">
        <v>5250000</v>
      </c>
      <c r="V441">
        <v>34</v>
      </c>
    </row>
    <row r="442" spans="1:22" x14ac:dyDescent="0.3">
      <c r="A442" t="s">
        <v>227</v>
      </c>
      <c r="B442">
        <v>3</v>
      </c>
      <c r="C442" t="s">
        <v>1827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87</v>
      </c>
      <c r="P442">
        <v>71</v>
      </c>
      <c r="Q442">
        <v>77</v>
      </c>
      <c r="R442">
        <v>72</v>
      </c>
      <c r="S442">
        <v>63</v>
      </c>
      <c r="T442">
        <v>1</v>
      </c>
      <c r="U442">
        <v>13764045</v>
      </c>
      <c r="V442">
        <v>30</v>
      </c>
    </row>
    <row r="443" spans="1:22" x14ac:dyDescent="0.3">
      <c r="A443" t="s">
        <v>47</v>
      </c>
      <c r="B443">
        <v>2</v>
      </c>
      <c r="C443" t="s">
        <v>1631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59</v>
      </c>
      <c r="R443">
        <v>49</v>
      </c>
      <c r="S443">
        <v>85</v>
      </c>
      <c r="T443">
        <v>1</v>
      </c>
      <c r="U443">
        <v>1000000</v>
      </c>
      <c r="V443">
        <v>23</v>
      </c>
    </row>
    <row r="444" spans="1:22" x14ac:dyDescent="0.3">
      <c r="A444" t="s">
        <v>528</v>
      </c>
      <c r="B444">
        <v>4</v>
      </c>
      <c r="C444" t="s">
        <v>2137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88</v>
      </c>
      <c r="P444">
        <v>68</v>
      </c>
      <c r="Q444">
        <v>74</v>
      </c>
      <c r="R444">
        <v>67</v>
      </c>
      <c r="S444">
        <v>77</v>
      </c>
      <c r="T444">
        <v>1</v>
      </c>
      <c r="U444">
        <v>1378242</v>
      </c>
      <c r="V444">
        <v>21</v>
      </c>
    </row>
    <row r="445" spans="1:22" x14ac:dyDescent="0.3">
      <c r="A445" t="s">
        <v>138</v>
      </c>
      <c r="B445">
        <v>4</v>
      </c>
      <c r="C445" t="s">
        <v>1874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72</v>
      </c>
      <c r="P445">
        <v>62</v>
      </c>
      <c r="Q445">
        <v>93</v>
      </c>
      <c r="R445">
        <v>40</v>
      </c>
      <c r="S445">
        <v>49</v>
      </c>
      <c r="T445">
        <v>1</v>
      </c>
      <c r="U445">
        <v>1000000</v>
      </c>
      <c r="V445">
        <v>23</v>
      </c>
    </row>
    <row r="446" spans="1:22" x14ac:dyDescent="0.3">
      <c r="A446" t="s">
        <v>159</v>
      </c>
      <c r="B446">
        <v>2</v>
      </c>
      <c r="C446" t="s">
        <v>1784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72</v>
      </c>
      <c r="P446">
        <v>74</v>
      </c>
      <c r="Q446">
        <v>71</v>
      </c>
      <c r="R446">
        <v>54</v>
      </c>
      <c r="S446">
        <v>66</v>
      </c>
      <c r="T446">
        <v>2</v>
      </c>
      <c r="U446">
        <v>3184681.5</v>
      </c>
      <c r="V446">
        <v>22</v>
      </c>
    </row>
    <row r="447" spans="1:22" x14ac:dyDescent="0.3">
      <c r="A447" t="s">
        <v>305</v>
      </c>
      <c r="B447">
        <v>0</v>
      </c>
      <c r="C447" t="s">
        <v>1835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73</v>
      </c>
      <c r="P447">
        <v>71</v>
      </c>
      <c r="Q447">
        <v>80</v>
      </c>
      <c r="R447">
        <v>54</v>
      </c>
      <c r="S447">
        <v>75</v>
      </c>
      <c r="T447">
        <v>1</v>
      </c>
      <c r="U447">
        <v>1621415</v>
      </c>
      <c r="V447">
        <v>28</v>
      </c>
    </row>
    <row r="448" spans="1:22" x14ac:dyDescent="0.3">
      <c r="A448" t="s">
        <v>134</v>
      </c>
      <c r="B448">
        <v>1</v>
      </c>
      <c r="C448" t="s">
        <v>1527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85</v>
      </c>
      <c r="P448">
        <v>69</v>
      </c>
      <c r="Q448">
        <v>75</v>
      </c>
      <c r="R448">
        <v>54</v>
      </c>
      <c r="S448">
        <v>83</v>
      </c>
      <c r="T448">
        <v>1</v>
      </c>
      <c r="U448">
        <v>1000000</v>
      </c>
      <c r="V448">
        <v>27</v>
      </c>
    </row>
    <row r="449" spans="1:22" x14ac:dyDescent="0.3">
      <c r="A449" t="s">
        <v>395</v>
      </c>
      <c r="B449">
        <v>4</v>
      </c>
      <c r="C449" t="s">
        <v>2128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74</v>
      </c>
      <c r="R449">
        <v>74</v>
      </c>
      <c r="S449">
        <v>60</v>
      </c>
      <c r="T449">
        <v>2</v>
      </c>
      <c r="U449">
        <v>16360000</v>
      </c>
      <c r="V449">
        <v>25</v>
      </c>
    </row>
    <row r="450" spans="1:22" x14ac:dyDescent="0.3">
      <c r="A450" t="s">
        <v>89</v>
      </c>
      <c r="B450">
        <v>1</v>
      </c>
      <c r="C450" t="s">
        <v>1742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69</v>
      </c>
      <c r="R450">
        <v>49</v>
      </c>
      <c r="S450">
        <v>75</v>
      </c>
      <c r="T450">
        <v>1</v>
      </c>
      <c r="U450">
        <v>1544951</v>
      </c>
      <c r="V450">
        <v>23</v>
      </c>
    </row>
    <row r="451" spans="1:22" x14ac:dyDescent="0.3">
      <c r="A451" t="s">
        <v>406</v>
      </c>
      <c r="B451">
        <v>3</v>
      </c>
      <c r="C451" s="3" t="s">
        <v>1670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94</v>
      </c>
      <c r="P451">
        <v>76</v>
      </c>
      <c r="Q451">
        <v>86</v>
      </c>
      <c r="R451">
        <v>76</v>
      </c>
      <c r="S451">
        <v>86</v>
      </c>
      <c r="T451">
        <v>1</v>
      </c>
      <c r="U451">
        <v>14800000</v>
      </c>
      <c r="V451">
        <v>26</v>
      </c>
    </row>
    <row r="452" spans="1:22" x14ac:dyDescent="0.3">
      <c r="A452" t="s">
        <v>526</v>
      </c>
      <c r="B452">
        <v>0</v>
      </c>
      <c r="C452" t="s">
        <v>2147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80</v>
      </c>
      <c r="P452">
        <v>72</v>
      </c>
      <c r="Q452">
        <v>86</v>
      </c>
      <c r="R452">
        <v>58</v>
      </c>
      <c r="S452">
        <v>81</v>
      </c>
      <c r="T452">
        <v>1</v>
      </c>
      <c r="U452">
        <v>3129187</v>
      </c>
      <c r="V452">
        <v>27</v>
      </c>
    </row>
    <row r="453" spans="1:22" x14ac:dyDescent="0.3">
      <c r="A453" t="s">
        <v>485</v>
      </c>
      <c r="B453">
        <v>4</v>
      </c>
      <c r="C453" t="s">
        <v>1527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70</v>
      </c>
      <c r="R453">
        <v>70</v>
      </c>
      <c r="S453">
        <v>60</v>
      </c>
      <c r="T453">
        <v>1</v>
      </c>
      <c r="U453">
        <v>1000000</v>
      </c>
      <c r="V453">
        <v>25</v>
      </c>
    </row>
    <row r="454" spans="1:22" x14ac:dyDescent="0.3">
      <c r="A454" t="s">
        <v>80</v>
      </c>
      <c r="B454">
        <v>0</v>
      </c>
      <c r="C454" t="s">
        <v>2094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81</v>
      </c>
      <c r="P454">
        <v>75</v>
      </c>
      <c r="Q454">
        <v>58</v>
      </c>
      <c r="R454">
        <v>49</v>
      </c>
      <c r="S454">
        <v>72</v>
      </c>
      <c r="T454">
        <v>2</v>
      </c>
      <c r="U454">
        <v>5000000</v>
      </c>
      <c r="V454">
        <v>36</v>
      </c>
    </row>
    <row r="455" spans="1:22" x14ac:dyDescent="0.3">
      <c r="A455" t="s">
        <v>307</v>
      </c>
      <c r="B455">
        <v>2</v>
      </c>
      <c r="C455" t="s">
        <v>1842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75</v>
      </c>
      <c r="P455">
        <v>71</v>
      </c>
      <c r="Q455">
        <v>86</v>
      </c>
      <c r="R455">
        <v>49</v>
      </c>
      <c r="S455">
        <v>87</v>
      </c>
      <c r="T455">
        <v>3</v>
      </c>
      <c r="U455">
        <v>7333333.333333333</v>
      </c>
      <c r="V455">
        <v>27</v>
      </c>
    </row>
    <row r="456" spans="1:22" x14ac:dyDescent="0.3">
      <c r="A456" t="s">
        <v>144</v>
      </c>
      <c r="B456">
        <v>2</v>
      </c>
      <c r="C456" t="s">
        <v>1861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74</v>
      </c>
      <c r="P456">
        <v>72</v>
      </c>
      <c r="Q456">
        <v>72</v>
      </c>
      <c r="R456">
        <v>58</v>
      </c>
      <c r="S456">
        <v>69</v>
      </c>
      <c r="T456">
        <v>2</v>
      </c>
      <c r="U456">
        <v>2050000</v>
      </c>
      <c r="V456">
        <v>28</v>
      </c>
    </row>
    <row r="457" spans="1:22" x14ac:dyDescent="0.3">
      <c r="A457" t="s">
        <v>5</v>
      </c>
      <c r="B457">
        <v>0</v>
      </c>
      <c r="C457" s="3" t="s">
        <v>2075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90</v>
      </c>
      <c r="P457">
        <v>78</v>
      </c>
      <c r="Q457">
        <v>72</v>
      </c>
      <c r="R457">
        <v>58</v>
      </c>
      <c r="S457">
        <v>82</v>
      </c>
      <c r="T457">
        <v>4</v>
      </c>
      <c r="U457">
        <v>2907360</v>
      </c>
      <c r="V457">
        <v>20</v>
      </c>
    </row>
    <row r="458" spans="1:22" x14ac:dyDescent="0.3">
      <c r="A458" t="s">
        <v>49</v>
      </c>
      <c r="B458">
        <v>1</v>
      </c>
      <c r="C458" t="s">
        <v>1615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68</v>
      </c>
      <c r="P458">
        <v>70</v>
      </c>
      <c r="Q458">
        <v>66</v>
      </c>
      <c r="R458">
        <v>54</v>
      </c>
      <c r="S458">
        <v>81</v>
      </c>
      <c r="T458">
        <v>2</v>
      </c>
      <c r="U458">
        <v>756300.5</v>
      </c>
      <c r="V458">
        <v>25</v>
      </c>
    </row>
    <row r="459" spans="1:22" x14ac:dyDescent="0.3">
      <c r="A459" t="s">
        <v>332</v>
      </c>
      <c r="B459">
        <v>1</v>
      </c>
      <c r="C459" t="s">
        <v>2207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67</v>
      </c>
      <c r="S459">
        <v>60</v>
      </c>
      <c r="T459">
        <v>1</v>
      </c>
      <c r="U459">
        <v>1000000</v>
      </c>
      <c r="V459">
        <v>25</v>
      </c>
    </row>
    <row r="460" spans="1:22" x14ac:dyDescent="0.3">
      <c r="A460" t="s">
        <v>201</v>
      </c>
      <c r="B460">
        <v>0</v>
      </c>
      <c r="C460" t="s">
        <v>1834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78</v>
      </c>
      <c r="P460">
        <v>58</v>
      </c>
      <c r="Q460">
        <v>43</v>
      </c>
      <c r="R460">
        <v>40</v>
      </c>
      <c r="S460">
        <v>60</v>
      </c>
      <c r="T460">
        <v>1</v>
      </c>
      <c r="U460">
        <v>1000000</v>
      </c>
      <c r="V460">
        <v>20</v>
      </c>
    </row>
    <row r="461" spans="1:22" x14ac:dyDescent="0.3">
      <c r="A461" t="s">
        <v>527</v>
      </c>
      <c r="B461">
        <v>2</v>
      </c>
      <c r="C461" t="s">
        <v>2134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81</v>
      </c>
      <c r="P461">
        <v>71</v>
      </c>
      <c r="Q461">
        <v>74</v>
      </c>
      <c r="R461">
        <v>63</v>
      </c>
      <c r="S461">
        <v>78</v>
      </c>
      <c r="T461">
        <v>1</v>
      </c>
      <c r="U461">
        <v>15000000</v>
      </c>
      <c r="V461">
        <v>33</v>
      </c>
    </row>
    <row r="462" spans="1:22" x14ac:dyDescent="0.3">
      <c r="A462" t="s">
        <v>131</v>
      </c>
      <c r="B462">
        <v>0</v>
      </c>
      <c r="C462" t="s">
        <v>2155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79</v>
      </c>
      <c r="P462">
        <v>71</v>
      </c>
      <c r="Q462">
        <v>77</v>
      </c>
      <c r="R462">
        <v>49</v>
      </c>
      <c r="S462">
        <v>82</v>
      </c>
      <c r="T462">
        <v>1</v>
      </c>
      <c r="U462">
        <v>1795015</v>
      </c>
      <c r="V462">
        <v>26</v>
      </c>
    </row>
    <row r="463" spans="1:22" x14ac:dyDescent="0.3">
      <c r="A463" t="s">
        <v>146</v>
      </c>
      <c r="B463">
        <v>3</v>
      </c>
      <c r="C463" t="s">
        <v>1866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77</v>
      </c>
      <c r="P463">
        <v>71</v>
      </c>
      <c r="Q463">
        <v>58</v>
      </c>
      <c r="R463">
        <v>58</v>
      </c>
      <c r="S463">
        <v>69</v>
      </c>
      <c r="T463">
        <v>1</v>
      </c>
      <c r="U463">
        <v>3364249</v>
      </c>
      <c r="V463">
        <v>23</v>
      </c>
    </row>
    <row r="464" spans="1:22" x14ac:dyDescent="0.3">
      <c r="A464" t="s">
        <v>107</v>
      </c>
      <c r="B464">
        <v>4</v>
      </c>
      <c r="C464" t="s">
        <v>1763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85</v>
      </c>
      <c r="P464">
        <v>75</v>
      </c>
      <c r="Q464">
        <v>41</v>
      </c>
      <c r="R464">
        <v>85</v>
      </c>
      <c r="S464">
        <v>63</v>
      </c>
      <c r="T464">
        <v>2</v>
      </c>
      <c r="U464">
        <v>18004347.5</v>
      </c>
      <c r="V464">
        <v>28</v>
      </c>
    </row>
    <row r="465" spans="1:22" x14ac:dyDescent="0.3">
      <c r="A465" t="s">
        <v>522</v>
      </c>
      <c r="B465">
        <v>1</v>
      </c>
      <c r="C465" t="s">
        <v>1527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72</v>
      </c>
      <c r="P465">
        <v>70</v>
      </c>
      <c r="Q465">
        <v>71</v>
      </c>
      <c r="R465">
        <v>54</v>
      </c>
      <c r="S465">
        <v>67</v>
      </c>
      <c r="T465">
        <v>1</v>
      </c>
      <c r="U465">
        <v>1000000</v>
      </c>
      <c r="V465">
        <v>19</v>
      </c>
    </row>
    <row r="466" spans="1:22" x14ac:dyDescent="0.3">
      <c r="A466" t="s">
        <v>383</v>
      </c>
      <c r="B466">
        <v>0</v>
      </c>
      <c r="C466" t="s">
        <v>2118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72</v>
      </c>
      <c r="P466">
        <v>62</v>
      </c>
      <c r="Q466">
        <v>99</v>
      </c>
      <c r="R466">
        <v>45</v>
      </c>
      <c r="S466">
        <v>60</v>
      </c>
      <c r="T466">
        <v>1</v>
      </c>
      <c r="U466">
        <v>1000000</v>
      </c>
      <c r="V466">
        <v>23</v>
      </c>
    </row>
    <row r="467" spans="1:22" x14ac:dyDescent="0.3">
      <c r="A467" t="s">
        <v>425</v>
      </c>
      <c r="B467">
        <v>1</v>
      </c>
      <c r="C467" t="s">
        <v>2030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73</v>
      </c>
      <c r="P467">
        <v>71</v>
      </c>
      <c r="Q467">
        <v>83</v>
      </c>
      <c r="R467">
        <v>45</v>
      </c>
      <c r="S467">
        <v>77</v>
      </c>
      <c r="T467">
        <v>1</v>
      </c>
      <c r="U467">
        <v>3258539</v>
      </c>
      <c r="V467">
        <v>27</v>
      </c>
    </row>
    <row r="468" spans="1:22" x14ac:dyDescent="0.3">
      <c r="A468" t="s">
        <v>453</v>
      </c>
      <c r="B468">
        <v>2</v>
      </c>
      <c r="C468" t="s">
        <v>2058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73</v>
      </c>
      <c r="P468">
        <v>71</v>
      </c>
      <c r="Q468">
        <v>71</v>
      </c>
      <c r="R468">
        <v>54</v>
      </c>
      <c r="S468">
        <v>59</v>
      </c>
      <c r="T468">
        <v>5</v>
      </c>
      <c r="U468">
        <v>122741</v>
      </c>
      <c r="V468">
        <v>24</v>
      </c>
    </row>
    <row r="469" spans="1:22" x14ac:dyDescent="0.3">
      <c r="A469" t="s">
        <v>487</v>
      </c>
      <c r="B469">
        <v>3</v>
      </c>
      <c r="C469" t="s">
        <v>1527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64</v>
      </c>
      <c r="P469">
        <v>80</v>
      </c>
      <c r="Q469">
        <v>43</v>
      </c>
      <c r="R469">
        <v>45</v>
      </c>
      <c r="S469">
        <v>99</v>
      </c>
      <c r="T469">
        <v>1</v>
      </c>
      <c r="U469">
        <v>1000000</v>
      </c>
      <c r="V469">
        <v>25</v>
      </c>
    </row>
    <row r="470" spans="1:22" x14ac:dyDescent="0.3">
      <c r="A470" t="s">
        <v>268</v>
      </c>
      <c r="B470">
        <v>1</v>
      </c>
      <c r="C470" t="s">
        <v>2196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72</v>
      </c>
      <c r="P470">
        <v>64</v>
      </c>
      <c r="Q470">
        <v>74</v>
      </c>
      <c r="R470">
        <v>49</v>
      </c>
      <c r="S470">
        <v>61</v>
      </c>
      <c r="T470">
        <v>1</v>
      </c>
      <c r="U470">
        <v>1378242</v>
      </c>
      <c r="V470">
        <v>23</v>
      </c>
    </row>
    <row r="471" spans="1:22" x14ac:dyDescent="0.3">
      <c r="A471" t="s">
        <v>427</v>
      </c>
      <c r="B471">
        <v>1</v>
      </c>
      <c r="C471" t="s">
        <v>2034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79</v>
      </c>
      <c r="P471">
        <v>71</v>
      </c>
      <c r="Q471">
        <v>76</v>
      </c>
      <c r="R471">
        <v>54</v>
      </c>
      <c r="S471">
        <v>74</v>
      </c>
      <c r="T471">
        <v>2</v>
      </c>
      <c r="U471">
        <v>9622685</v>
      </c>
      <c r="V471">
        <v>26</v>
      </c>
    </row>
    <row r="472" spans="1:22" x14ac:dyDescent="0.3">
      <c r="A472" t="s">
        <v>142</v>
      </c>
      <c r="B472">
        <v>3</v>
      </c>
      <c r="C472" t="s">
        <v>1865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71</v>
      </c>
      <c r="P472">
        <v>69</v>
      </c>
      <c r="Q472">
        <v>43</v>
      </c>
      <c r="R472">
        <v>45</v>
      </c>
      <c r="S472">
        <v>32</v>
      </c>
      <c r="T472">
        <v>1</v>
      </c>
      <c r="U472">
        <v>1874640</v>
      </c>
      <c r="V472">
        <v>23</v>
      </c>
    </row>
    <row r="473" spans="1:22" x14ac:dyDescent="0.3">
      <c r="A473" t="s">
        <v>226</v>
      </c>
      <c r="B473">
        <v>1</v>
      </c>
      <c r="C473" t="s">
        <v>1814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78</v>
      </c>
      <c r="P473">
        <v>76</v>
      </c>
      <c r="Q473">
        <v>78</v>
      </c>
      <c r="R473">
        <v>54</v>
      </c>
      <c r="S473">
        <v>71</v>
      </c>
      <c r="T473">
        <v>1</v>
      </c>
      <c r="U473">
        <v>12400000</v>
      </c>
      <c r="V473">
        <v>29</v>
      </c>
    </row>
    <row r="474" spans="1:22" x14ac:dyDescent="0.3">
      <c r="A474" t="s">
        <v>232</v>
      </c>
      <c r="B474">
        <v>1</v>
      </c>
      <c r="C474" t="s">
        <v>1999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70</v>
      </c>
      <c r="P474">
        <v>68</v>
      </c>
      <c r="Q474">
        <v>43</v>
      </c>
      <c r="R474">
        <v>49</v>
      </c>
      <c r="S474">
        <v>52</v>
      </c>
      <c r="T474">
        <v>2</v>
      </c>
      <c r="U474">
        <v>674691.5</v>
      </c>
      <c r="V474">
        <v>24</v>
      </c>
    </row>
    <row r="475" spans="1:22" x14ac:dyDescent="0.3">
      <c r="A475" t="s">
        <v>259</v>
      </c>
      <c r="B475">
        <v>4</v>
      </c>
      <c r="C475" t="s">
        <v>2011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79</v>
      </c>
      <c r="P475">
        <v>69</v>
      </c>
      <c r="Q475">
        <v>47</v>
      </c>
      <c r="R475">
        <v>67</v>
      </c>
      <c r="S475">
        <v>58</v>
      </c>
      <c r="T475">
        <v>1</v>
      </c>
      <c r="U475">
        <v>13585000</v>
      </c>
      <c r="V475">
        <v>36</v>
      </c>
    </row>
    <row r="476" spans="1:22" x14ac:dyDescent="0.3">
      <c r="A476" t="s">
        <v>326</v>
      </c>
      <c r="B476">
        <v>0</v>
      </c>
      <c r="C476" t="s">
        <v>1889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75</v>
      </c>
      <c r="P476">
        <v>71</v>
      </c>
      <c r="Q476">
        <v>70</v>
      </c>
      <c r="R476">
        <v>49</v>
      </c>
      <c r="S476">
        <v>83</v>
      </c>
      <c r="T476">
        <v>1</v>
      </c>
      <c r="U476">
        <v>2444053</v>
      </c>
      <c r="V476">
        <v>22</v>
      </c>
    </row>
    <row r="477" spans="1:22" x14ac:dyDescent="0.3">
      <c r="A477" t="s">
        <v>286</v>
      </c>
      <c r="B477">
        <v>3</v>
      </c>
      <c r="C477" t="s">
        <v>2102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66</v>
      </c>
      <c r="P477">
        <v>74</v>
      </c>
      <c r="Q477">
        <v>40</v>
      </c>
      <c r="R477">
        <v>54</v>
      </c>
      <c r="S477">
        <v>74</v>
      </c>
      <c r="T477">
        <v>1</v>
      </c>
      <c r="U477">
        <v>2393887</v>
      </c>
      <c r="V477">
        <v>38</v>
      </c>
    </row>
    <row r="478" spans="1:22" x14ac:dyDescent="0.3">
      <c r="A478" t="s">
        <v>215</v>
      </c>
      <c r="B478">
        <v>1</v>
      </c>
      <c r="C478" s="3" t="s">
        <v>1822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91</v>
      </c>
      <c r="P478">
        <v>83</v>
      </c>
      <c r="Q478">
        <v>76</v>
      </c>
      <c r="R478">
        <v>67</v>
      </c>
      <c r="S478">
        <v>72</v>
      </c>
      <c r="T478">
        <v>3</v>
      </c>
      <c r="U478">
        <v>21000000</v>
      </c>
      <c r="V478">
        <v>26</v>
      </c>
    </row>
    <row r="479" spans="1:22" x14ac:dyDescent="0.3">
      <c r="A479" t="s">
        <v>24</v>
      </c>
      <c r="B479">
        <v>2</v>
      </c>
      <c r="C479" t="s">
        <v>2065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75</v>
      </c>
      <c r="P479">
        <v>71</v>
      </c>
      <c r="Q479">
        <v>85</v>
      </c>
      <c r="R479">
        <v>54</v>
      </c>
      <c r="S479">
        <v>70</v>
      </c>
      <c r="T479">
        <v>1</v>
      </c>
      <c r="U479">
        <v>2393887</v>
      </c>
      <c r="V479">
        <v>42</v>
      </c>
    </row>
    <row r="480" spans="1:22" x14ac:dyDescent="0.3">
      <c r="A480" t="s">
        <v>203</v>
      </c>
      <c r="B480">
        <v>2</v>
      </c>
      <c r="C480" t="s">
        <v>1527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68</v>
      </c>
      <c r="R480">
        <v>68</v>
      </c>
      <c r="S480">
        <v>60</v>
      </c>
      <c r="T480">
        <v>1</v>
      </c>
      <c r="U480">
        <v>1000000</v>
      </c>
      <c r="V480">
        <v>25</v>
      </c>
    </row>
    <row r="481" spans="1:22" x14ac:dyDescent="0.3">
      <c r="A481" t="s">
        <v>83</v>
      </c>
      <c r="B481">
        <v>0</v>
      </c>
      <c r="C481" t="s">
        <v>1527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79</v>
      </c>
      <c r="P481">
        <v>55</v>
      </c>
      <c r="Q481">
        <v>87</v>
      </c>
      <c r="R481">
        <v>63</v>
      </c>
      <c r="S481">
        <v>72</v>
      </c>
      <c r="T481">
        <v>1</v>
      </c>
      <c r="U481">
        <v>1000000</v>
      </c>
      <c r="V481">
        <v>26</v>
      </c>
    </row>
    <row r="482" spans="1:22" x14ac:dyDescent="0.3">
      <c r="A482" t="s">
        <v>170</v>
      </c>
      <c r="B482">
        <v>1</v>
      </c>
      <c r="C482" t="s">
        <v>1778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78</v>
      </c>
      <c r="P482">
        <v>72</v>
      </c>
      <c r="Q482">
        <v>81</v>
      </c>
      <c r="R482">
        <v>49</v>
      </c>
      <c r="S482">
        <v>79</v>
      </c>
      <c r="T482">
        <v>1</v>
      </c>
      <c r="U482">
        <v>6270000</v>
      </c>
      <c r="V482">
        <v>31</v>
      </c>
    </row>
    <row r="483" spans="1:22" x14ac:dyDescent="0.3">
      <c r="A483" t="s">
        <v>91</v>
      </c>
      <c r="B483">
        <v>1</v>
      </c>
      <c r="C483" t="s">
        <v>1527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71</v>
      </c>
      <c r="S483">
        <v>60</v>
      </c>
      <c r="T483">
        <v>1</v>
      </c>
      <c r="U483">
        <v>1000000</v>
      </c>
      <c r="V483">
        <v>25</v>
      </c>
    </row>
    <row r="484" spans="1:22" x14ac:dyDescent="0.3">
      <c r="A484" t="s">
        <v>98</v>
      </c>
      <c r="B484">
        <v>3</v>
      </c>
      <c r="C484" t="s">
        <v>1527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82</v>
      </c>
      <c r="P484">
        <v>74</v>
      </c>
      <c r="Q484">
        <v>45</v>
      </c>
      <c r="R484">
        <v>72</v>
      </c>
      <c r="S484">
        <v>79</v>
      </c>
      <c r="T484">
        <v>1</v>
      </c>
      <c r="U484">
        <v>1000000</v>
      </c>
      <c r="V484">
        <v>20</v>
      </c>
    </row>
    <row r="485" spans="1:22" x14ac:dyDescent="0.3">
      <c r="A485" t="s">
        <v>449</v>
      </c>
      <c r="B485">
        <v>3</v>
      </c>
      <c r="C485" t="s">
        <v>2052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67</v>
      </c>
      <c r="R485">
        <v>67</v>
      </c>
      <c r="S485">
        <v>60</v>
      </c>
      <c r="T485">
        <v>1</v>
      </c>
      <c r="U485">
        <v>1000000</v>
      </c>
      <c r="V485">
        <v>25</v>
      </c>
    </row>
    <row r="486" spans="1:22" x14ac:dyDescent="0.3">
      <c r="A486" t="s">
        <v>389</v>
      </c>
      <c r="B486">
        <v>2</v>
      </c>
      <c r="C486" t="s">
        <v>1527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70</v>
      </c>
      <c r="R486">
        <v>70</v>
      </c>
      <c r="S486">
        <v>60</v>
      </c>
      <c r="T486">
        <v>2</v>
      </c>
      <c r="U486">
        <v>689121</v>
      </c>
      <c r="V486">
        <v>25</v>
      </c>
    </row>
    <row r="487" spans="1:22" x14ac:dyDescent="0.3">
      <c r="A487" t="s">
        <v>516</v>
      </c>
      <c r="B487">
        <v>2</v>
      </c>
      <c r="C487" t="s">
        <v>1527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67</v>
      </c>
      <c r="P487">
        <v>71</v>
      </c>
      <c r="Q487">
        <v>73</v>
      </c>
      <c r="R487">
        <v>49</v>
      </c>
      <c r="S487">
        <v>67</v>
      </c>
      <c r="T487">
        <v>1</v>
      </c>
      <c r="U487">
        <v>6134520</v>
      </c>
      <c r="V487">
        <v>31</v>
      </c>
    </row>
    <row r="488" spans="1:22" x14ac:dyDescent="0.3">
      <c r="A488" t="s">
        <v>225</v>
      </c>
      <c r="B488">
        <v>1</v>
      </c>
      <c r="C488" t="s">
        <v>1819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80</v>
      </c>
      <c r="P488">
        <v>72</v>
      </c>
      <c r="Q488">
        <v>81</v>
      </c>
      <c r="R488">
        <v>54</v>
      </c>
      <c r="S488">
        <v>80</v>
      </c>
      <c r="T488">
        <v>1</v>
      </c>
      <c r="U488">
        <v>18622514</v>
      </c>
      <c r="V488">
        <v>32</v>
      </c>
    </row>
    <row r="489" spans="1:22" x14ac:dyDescent="0.3">
      <c r="A489" t="s">
        <v>153</v>
      </c>
      <c r="B489">
        <v>1</v>
      </c>
      <c r="C489" t="s">
        <v>1859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80</v>
      </c>
      <c r="P489">
        <v>76</v>
      </c>
      <c r="Q489">
        <v>75</v>
      </c>
      <c r="R489">
        <v>63</v>
      </c>
      <c r="S489">
        <v>76</v>
      </c>
      <c r="T489">
        <v>4</v>
      </c>
      <c r="U489">
        <v>9677589.5</v>
      </c>
      <c r="V489">
        <v>28</v>
      </c>
    </row>
    <row r="490" spans="1:22" x14ac:dyDescent="0.3">
      <c r="A490" t="s">
        <v>456</v>
      </c>
      <c r="B490">
        <v>4</v>
      </c>
      <c r="C490" t="s">
        <v>2049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87</v>
      </c>
      <c r="P490">
        <v>73</v>
      </c>
      <c r="Q490">
        <v>43</v>
      </c>
      <c r="R490">
        <v>76</v>
      </c>
      <c r="S490">
        <v>54</v>
      </c>
      <c r="T490">
        <v>1</v>
      </c>
      <c r="U490">
        <v>4696875</v>
      </c>
      <c r="V490">
        <v>25</v>
      </c>
    </row>
    <row r="491" spans="1:22" x14ac:dyDescent="0.3">
      <c r="A491" t="s">
        <v>79</v>
      </c>
      <c r="B491">
        <v>4</v>
      </c>
      <c r="C491" t="s">
        <v>2087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80</v>
      </c>
      <c r="P491">
        <v>74</v>
      </c>
      <c r="Q491">
        <v>84</v>
      </c>
      <c r="R491">
        <v>63</v>
      </c>
      <c r="S491">
        <v>68</v>
      </c>
      <c r="T491">
        <v>2</v>
      </c>
      <c r="U491">
        <v>772475.5</v>
      </c>
      <c r="V491">
        <v>24</v>
      </c>
    </row>
    <row r="492" spans="1:22" x14ac:dyDescent="0.3">
      <c r="A492" t="s">
        <v>240</v>
      </c>
      <c r="B492">
        <v>2</v>
      </c>
      <c r="C492" t="s">
        <v>1987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82</v>
      </c>
      <c r="R492">
        <v>58</v>
      </c>
      <c r="S492">
        <v>71</v>
      </c>
      <c r="T492">
        <v>1</v>
      </c>
      <c r="U492">
        <v>12800562</v>
      </c>
      <c r="V492">
        <v>31</v>
      </c>
    </row>
    <row r="493" spans="1:22" x14ac:dyDescent="0.3">
      <c r="A493" t="s">
        <v>284</v>
      </c>
      <c r="B493">
        <v>3</v>
      </c>
      <c r="C493" t="s">
        <v>2105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60</v>
      </c>
      <c r="P493">
        <v>74</v>
      </c>
      <c r="Q493">
        <v>42</v>
      </c>
      <c r="R493">
        <v>49</v>
      </c>
      <c r="S493">
        <v>60</v>
      </c>
      <c r="T493">
        <v>1</v>
      </c>
      <c r="U493">
        <v>1000000</v>
      </c>
      <c r="V493">
        <v>22</v>
      </c>
    </row>
    <row r="494" spans="1:22" x14ac:dyDescent="0.3">
      <c r="A494" t="s">
        <v>461</v>
      </c>
      <c r="B494">
        <v>0</v>
      </c>
      <c r="C494" t="s">
        <v>2050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79</v>
      </c>
      <c r="R494">
        <v>49</v>
      </c>
      <c r="S494">
        <v>89</v>
      </c>
      <c r="T494">
        <v>2</v>
      </c>
      <c r="U494">
        <v>1500000</v>
      </c>
      <c r="V494">
        <v>25</v>
      </c>
    </row>
    <row r="495" spans="1:22" x14ac:dyDescent="0.3">
      <c r="A495" t="s">
        <v>270</v>
      </c>
      <c r="B495">
        <v>2</v>
      </c>
      <c r="C495" t="s">
        <v>2204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64</v>
      </c>
      <c r="P495">
        <v>72</v>
      </c>
      <c r="Q495">
        <v>40</v>
      </c>
      <c r="R495">
        <v>49</v>
      </c>
      <c r="S495">
        <v>69</v>
      </c>
      <c r="T495">
        <v>1</v>
      </c>
      <c r="U495">
        <v>1000000</v>
      </c>
      <c r="V495">
        <v>24</v>
      </c>
    </row>
    <row r="496" spans="1:22" x14ac:dyDescent="0.3">
      <c r="A496" t="s">
        <v>443</v>
      </c>
      <c r="B496">
        <v>3</v>
      </c>
      <c r="C496" t="s">
        <v>1926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77</v>
      </c>
      <c r="P496">
        <v>71</v>
      </c>
      <c r="Q496">
        <v>73</v>
      </c>
      <c r="R496">
        <v>58</v>
      </c>
      <c r="S496">
        <v>74</v>
      </c>
      <c r="T496">
        <v>3</v>
      </c>
      <c r="U496">
        <v>2623040</v>
      </c>
      <c r="V496">
        <v>21</v>
      </c>
    </row>
    <row r="497" spans="1:22" x14ac:dyDescent="0.3">
      <c r="A497" t="s">
        <v>84</v>
      </c>
      <c r="B497">
        <v>1</v>
      </c>
      <c r="C497" s="3" t="s">
        <v>1737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98</v>
      </c>
      <c r="P497">
        <v>74</v>
      </c>
      <c r="Q497">
        <v>82</v>
      </c>
      <c r="R497">
        <v>63</v>
      </c>
      <c r="S497">
        <v>82</v>
      </c>
      <c r="T497">
        <v>4</v>
      </c>
      <c r="U497">
        <v>19500000</v>
      </c>
      <c r="V497">
        <v>24</v>
      </c>
    </row>
    <row r="498" spans="1:22" x14ac:dyDescent="0.3">
      <c r="A498" t="s">
        <v>171</v>
      </c>
      <c r="B498">
        <v>4</v>
      </c>
      <c r="C498" t="s">
        <v>1786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73</v>
      </c>
      <c r="P498">
        <v>77</v>
      </c>
      <c r="Q498">
        <v>43</v>
      </c>
      <c r="R498">
        <v>58</v>
      </c>
      <c r="S498">
        <v>77</v>
      </c>
      <c r="T498">
        <v>1</v>
      </c>
      <c r="U498">
        <v>2393887</v>
      </c>
      <c r="V498">
        <v>35</v>
      </c>
    </row>
    <row r="499" spans="1:22" x14ac:dyDescent="0.3">
      <c r="A499" t="s">
        <v>407</v>
      </c>
      <c r="B499">
        <v>1</v>
      </c>
      <c r="C499" t="s">
        <v>1681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74</v>
      </c>
      <c r="P499">
        <v>70</v>
      </c>
      <c r="Q499">
        <v>82</v>
      </c>
      <c r="R499">
        <v>49</v>
      </c>
      <c r="S499">
        <v>74</v>
      </c>
      <c r="T499">
        <v>4</v>
      </c>
      <c r="U499">
        <v>1417650</v>
      </c>
      <c r="V499">
        <v>19</v>
      </c>
    </row>
  </sheetData>
  <sortState xmlns:xlrd2="http://schemas.microsoft.com/office/spreadsheetml/2017/richdata2" ref="A2:V500">
    <sortCondition ref="A1"/>
  </sortState>
  <hyperlinks>
    <hyperlink ref="C27" r:id="rId1" display="https://a.espncdn.com/combiner/i?img=/i/headshots/nba/players/full/6583.png&amp;w=350&amp;h=254" xr:uid="{36B8BB36-2A3B-446B-9BC4-970149B37A7F}"/>
    <hyperlink ref="C429" r:id="rId2" display="https://a.espncdn.com/combiner/i?img=/i/headshots/nba/players/full/3975.png&amp;w=350&amp;h=254" xr:uid="{91BB2C76-7AEF-4440-8A73-09B08FF55DEE}"/>
    <hyperlink ref="C245" r:id="rId3" display="https://a.espncdn.com/combiner/i?img=/i/headshots/nba/players/full/3059318.png&amp;w=350&amp;h=254" xr:uid="{C7870C90-195F-4368-8EA4-00C67FFAB97A}"/>
    <hyperlink ref="C385" r:id="rId4" display="https://a.espncdn.com/combiner/i?img=/i/headshots/nba/players/full/4251.png&amp;w=350&amp;h=254" xr:uid="{770D17A4-62BF-404B-AFEE-D5AC7DB60823}"/>
    <hyperlink ref="C83" r:id="rId5" display="https://a.espncdn.com/combiner/i?img=/i/headshots/nba/players/full/6606.png&amp;w=350&amp;h=254" xr:uid="{932A7BF4-9B6C-4B1E-9620-97FAF934072C}"/>
    <hyperlink ref="C308" r:id="rId6" display="https://a.espncdn.com/combiner/i?img=/i/headshots/nba/players/full/6442.png&amp;w=350&amp;h=254" xr:uid="{60AE7825-5C3A-48B0-9BFB-49B7B6E1033B}"/>
    <hyperlink ref="C368" r:id="rId7" display="https://a.espncdn.com/combiner/i?img=/i/headshots/nba/players/full/3112335.png&amp;w=350&amp;h=254" xr:uid="{546C9028-E3C4-491B-8489-10B2E8B80FDC}"/>
    <hyperlink ref="C280" r:id="rId8" display="https://a.espncdn.com/combiner/i?img=/i/headshots/nba/players/full/3136195.png&amp;w=350&amp;h=254" xr:uid="{2886D0FA-B09A-46B9-8431-74304355202C}"/>
    <hyperlink ref="C408" r:id="rId9" display="https://a.espncdn.com/combiner/i?img=/i/headshots/nba/players/full/3032976.png&amp;w=350&amp;h=254" xr:uid="{D45BCFF4-5CFB-4E4C-8F56-70AA9DD4C842}"/>
    <hyperlink ref="C35" r:id="rId10" display="https://a.espncdn.com/combiner/i?img=/i/headshots/nba/players/full/3907387.png&amp;w=350&amp;h=254" xr:uid="{17D44E43-3C80-448C-BE06-75F4F3A1B5FA}"/>
    <hyperlink ref="C44" r:id="rId11" display="https://a.espncdn.com/combiner/i?img=/i/headshots/nba/players/full/6580.png&amp;w=350&amp;h=254" xr:uid="{AF23B74A-6F41-4ED4-A02E-36BCF95A4261}"/>
    <hyperlink ref="C119" r:id="rId12" display="https://a.espncdn.com/combiner/i?img=/i/headshots/nba/players/full/3136193.png&amp;w=350&amp;h=254" xr:uid="{58266675-BC3C-4555-8E70-9E252DBC5EC0}"/>
    <hyperlink ref="C239" r:id="rId13" display="https://a.espncdn.com/combiner/i?img=/i/headshots/nba/players/full/6430.png&amp;w=350&amp;h=254" xr:uid="{3913AA66-E6C6-405D-BB32-EB7B313BCEFC}"/>
    <hyperlink ref="C285" r:id="rId14" display="https://a.espncdn.com/combiner/i?img=/i/headshots/nba/players/full/6479.png&amp;w=350&amp;h=254" xr:uid="{C013AD96-66A1-4F2F-AE53-0DA6F8F0D0BE}"/>
    <hyperlink ref="C302" r:id="rId15" display="https://a.espncdn.com/combiner/i?img=/i/headshots/nba/players/full/3102531.png&amp;w=350&amp;h=254" xr:uid="{DA25BE7E-29B3-48C2-B660-56EB5A1E74E4}"/>
    <hyperlink ref="C309" r:id="rId16" display="https://a.espncdn.com/combiner/i?img=/i/headshots/nba/players/full/2983.png&amp;w=350&amp;h=254" xr:uid="{D5629F87-71C0-4FF0-AA00-30BD5F95360D}"/>
    <hyperlink ref="C69" r:id="rId17" display="https://a.espncdn.com/combiner/i?img=/i/headshots/nba/players/full/2779.png&amp;w=350&amp;h=254" xr:uid="{7160D177-449A-4B67-B8A2-C48D755FABD5}"/>
    <hyperlink ref="C71" r:id="rId18" display="https://a.espncdn.com/combiner/i?img=/i/headshots/nba/players/full/3102529.png&amp;w=350&amp;h=254" xr:uid="{DA06237E-9239-4CE9-8EA1-E009F3303E0E}"/>
    <hyperlink ref="C86" r:id="rId19" xr:uid="{EDDFDA82-4A2C-4C83-B39D-290DB4072A12}"/>
    <hyperlink ref="C107" r:id="rId20" display="https://a.espncdn.com/combiner/i?img=/i/headshots/nba/players/full/3978.png&amp;w=350&amp;h=254" xr:uid="{B4149E08-3B5C-4EFA-9950-3A211D670CB5}"/>
    <hyperlink ref="C130" r:id="rId21" display="https://a.espncdn.com/combiner/i?img=/i/headshots/nba/players/full/3908809.png&amp;w=350&amp;h=254" xr:uid="{BE069782-9257-4238-B4DC-FE0089BCE046}"/>
    <hyperlink ref="C321" r:id="rId22" display="https://a.espncdn.com/combiner/i?img=/i/headshots/nba/players/full/3945274.png&amp;w=350&amp;h=254" xr:uid="{8A056251-ABE3-4E7E-9F74-B3FC2DA48F1F}"/>
    <hyperlink ref="C350" r:id="rId23" display="https://a.espncdn.com/combiner/i?img=/i/headshots/nba/players/full/3195.png&amp;w=350&amp;h=254" xr:uid="{D83FD54A-3096-4D74-A3FF-737F911FF059}"/>
    <hyperlink ref="C370" r:id="rId24" display="https://a.espncdn.com/combiner/i?img=/i/headshots/nba/players/full/6478.png&amp;w=350&amp;h=254" xr:uid="{07A41C05-962D-4B38-AEB2-D5E8E87AEA8F}"/>
    <hyperlink ref="C478" r:id="rId25" display="https://a.espncdn.com/combiner/i?img=/i/headshots/nba/players/full/2527963.png&amp;w=350&amp;h=254" xr:uid="{1BAC3A5F-192C-45F3-B8AF-403E01782061}"/>
    <hyperlink ref="C5" r:id="rId26" display="https://a.espncdn.com/combiner/i?img=/i/headshots/nba/players/full/3213.png&amp;w=350&amp;h=254" xr:uid="{C2ED6DC3-D161-404F-8C39-17CC8F797461}"/>
    <hyperlink ref="C108" r:id="rId27" display="https://a.espncdn.com/combiner/i?img=/i/headshots/nba/players/full/4258.png&amp;w=350&amp;h=254" xr:uid="{6529EBA0-AE09-4D41-897A-1E53E3FA0034}"/>
    <hyperlink ref="C267" r:id="rId28" display="https://a.espncdn.com/combiner/i?img=/i/headshots/nba/players/full/3995.png&amp;w=350&amp;h=254" xr:uid="{4EC1261D-A9B9-4982-B989-F04E3202A978}"/>
    <hyperlink ref="C497" r:id="rId29" display="https://a.espncdn.com/combiner/i?img=/i/headshots/nba/players/full/3064440.png&amp;w=350&amp;h=254" xr:uid="{008C31E9-1663-48CC-953C-1B9C3658E29F}"/>
    <hyperlink ref="C54" r:id="rId30" xr:uid="{C43B23DE-3B3D-4ECF-B6FD-537EEBD4DD26}"/>
    <hyperlink ref="C88" r:id="rId31" display="https://a.espncdn.com/combiner/i?img=/i/headshots/nba/players/full/3428.png&amp;w=350&amp;h=254" xr:uid="{FF8728DA-5B6A-4D34-9175-5BFD41A064E9}"/>
    <hyperlink ref="C152" r:id="rId32" display="https://a.espncdn.com/combiner/i?img=/i/headshots/nba/players/full/4238.png&amp;w=350&amp;h=254" xr:uid="{6412DFD3-7EA8-4E61-8304-F6E320469F24}"/>
    <hyperlink ref="C270" r:id="rId33" display="https://a.espncdn.com/combiner/i?img=/i/headshots/nba/players/full/3064514.png&amp;w=350&amp;h=254" xr:uid="{D503CEC9-F12D-4F99-90DF-F58494F764F3}"/>
    <hyperlink ref="C277" r:id="rId34" display="https://a.espncdn.com/combiner/i?img=/i/headshots/nba/players/full/3102530.png&amp;w=350&amp;h=254" xr:uid="{42F35B6A-EE1C-4E1C-B5CA-BC6751AECB52}"/>
    <hyperlink ref="C293" r:id="rId35" display="https://a.espncdn.com/combiner/i?img=/i/headshots/nba/players/full/3449.png&amp;w=350&amp;h=254" xr:uid="{49AD91D3-87C1-44E5-B3AF-9A19CA46F961}"/>
    <hyperlink ref="C319" r:id="rId36" display="https://a.espncdn.com/combiner/i?img=/i/headshots/nba/players/full/2799.png&amp;w=350&amp;h=254" xr:uid="{19E0AA08-B15C-4136-A7EF-547D722730E8}"/>
    <hyperlink ref="C378" r:id="rId37" display="https://a.espncdn.com/combiner/i?img=/i/headshots/nba/players/full/3149673.png&amp;w=350&amp;h=254" xr:uid="{B77D62C2-AE07-45A2-BAB3-85657EF66198}"/>
    <hyperlink ref="C451" r:id="rId38" display="https://a.espncdn.com/combiner/i?img=/i/headshots/nba/players/full/6440.png&amp;w=350&amp;h=254" xr:uid="{CF6597C3-9EAE-4208-AB6A-1EE40F77F98E}"/>
    <hyperlink ref="C101" r:id="rId39" display="https://a.espncdn.com/combiner/i?img=/i/headshots/nba/players/full/4278129.png&amp;w=350&amp;h=254" xr:uid="{971177DB-0C70-497A-B1A2-B1E36B0AD4F6}"/>
    <hyperlink ref="C227" r:id="rId40" display="https://a.espncdn.com/combiner/i?img=/i/headshots/nba/players/full/4065648.png&amp;w=350&amp;h=254" xr:uid="{E791C208-C0A9-43B3-850F-F382BE6BC9FE}"/>
    <hyperlink ref="C246" r:id="rId41" display="https://a.espncdn.com/combiner/i?img=/i/headshots/nba/players/full/3908845.png&amp;w=350&amp;h=254" xr:uid="{DFE34277-2393-445D-BFC2-54A885E23270}"/>
    <hyperlink ref="C306" r:id="rId42" display="https://a.espncdn.com/combiner/i?img=/i/headshots/nba/players/full/3012.png&amp;w=350&amp;h=254" xr:uid="{A78561A0-233D-4BC1-B96C-CC5AA6305BB6}"/>
    <hyperlink ref="C457" r:id="rId43" display="https://a.espncdn.com/combiner/i?img=/i/headshots/nba/players/full/4277905.png&amp;w=350&amp;h=254" xr:uid="{2ABD9A21-CB2D-4671-A5D7-FAA3AA2F2F4B}"/>
    <hyperlink ref="C53" r:id="rId44" display="https://a.espncdn.com/combiner/i?img=/i/headshots/nba/players/full/2990984.png&amp;w=350&amp;h=254" xr:uid="{C6AFC936-5BD0-4AD9-93D0-85D85B780F0D}"/>
    <hyperlink ref="C100" r:id="rId45" xr:uid="{F99588D8-A3E5-4B0C-9327-DFC4B3A55E3E}"/>
    <hyperlink ref="C103" r:id="rId46" display="https://a.espncdn.com/combiner/i?img=/i/headshots/nba/players/full/3442.png&amp;w=350&amp;h=254" xr:uid="{DF722605-8896-4AFE-986A-4731A38BE297}"/>
    <hyperlink ref="C136" r:id="rId47" display="https://a.espncdn.com/combiner/i?img=/i/headshots/nba/players/full/6589.png&amp;w=350&amp;h=254" xr:uid="{EE323ACC-EED5-44AE-A108-A78B60861026}"/>
    <hyperlink ref="C183" r:id="rId48" display="https://a.espncdn.com/combiner/i?img=/i/headshots/nba/players/full/4262.png&amp;w=350&amp;h=254" xr:uid="{6CB00E63-375D-4E3F-BC0F-FFCC3B146467}"/>
    <hyperlink ref="D2" r:id="rId49" display="https://a.espncdn.com/i/headshots/nba/players/full/3064290.png" xr:uid="{78A6FA7E-EFC2-4E4C-83E3-C6D4DE4B72D7}"/>
    <hyperlink ref="D3" r:id="rId50" display="https://a.espncdn.com/i/headshots/nba/players/full/3922230.png" xr:uid="{5417188B-7E33-4668-97FC-3800BED35CD1}"/>
    <hyperlink ref="C10" r:id="rId51" xr:uid="{3C3A1236-B827-46A6-AC64-D51DAD5882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BF78-965D-4B0C-80C3-22A353182005}">
  <dimension ref="A1:N499"/>
  <sheetViews>
    <sheetView workbookViewId="0">
      <selection activeCell="F22" sqref="F22"/>
    </sheetView>
  </sheetViews>
  <sheetFormatPr defaultRowHeight="14.4" x14ac:dyDescent="0.3"/>
  <sheetData>
    <row r="1" spans="1:14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t="s">
        <v>388</v>
      </c>
      <c r="B2">
        <v>3</v>
      </c>
      <c r="C2" t="s">
        <v>2966</v>
      </c>
      <c r="D2">
        <v>0</v>
      </c>
      <c r="E2" t="s">
        <v>23</v>
      </c>
      <c r="F2">
        <v>21</v>
      </c>
      <c r="G2">
        <v>81</v>
      </c>
      <c r="H2">
        <v>79</v>
      </c>
      <c r="I2">
        <v>77</v>
      </c>
      <c r="J2">
        <v>72</v>
      </c>
      <c r="K2">
        <v>72</v>
      </c>
      <c r="L2">
        <v>4</v>
      </c>
      <c r="M2">
        <v>19000000</v>
      </c>
      <c r="N2">
        <v>23</v>
      </c>
    </row>
    <row r="3" spans="1:14" x14ac:dyDescent="0.3">
      <c r="A3" t="s">
        <v>218</v>
      </c>
      <c r="B3">
        <v>0</v>
      </c>
      <c r="C3" t="s">
        <v>3067</v>
      </c>
      <c r="D3">
        <v>3</v>
      </c>
      <c r="E3" t="s">
        <v>60</v>
      </c>
      <c r="F3">
        <v>11</v>
      </c>
      <c r="G3">
        <v>73</v>
      </c>
      <c r="H3">
        <v>73</v>
      </c>
      <c r="I3">
        <v>75</v>
      </c>
      <c r="J3">
        <v>45</v>
      </c>
      <c r="K3">
        <v>81</v>
      </c>
      <c r="L3">
        <v>4</v>
      </c>
      <c r="M3">
        <v>1037790</v>
      </c>
      <c r="N3">
        <v>22</v>
      </c>
    </row>
    <row r="4" spans="1:14" x14ac:dyDescent="0.3">
      <c r="A4" t="s">
        <v>368</v>
      </c>
      <c r="B4">
        <v>2</v>
      </c>
      <c r="C4" t="s">
        <v>2902</v>
      </c>
      <c r="D4">
        <v>28</v>
      </c>
      <c r="E4" t="s">
        <v>18</v>
      </c>
      <c r="F4">
        <v>20</v>
      </c>
      <c r="G4">
        <v>70</v>
      </c>
      <c r="H4">
        <v>68</v>
      </c>
      <c r="I4">
        <v>71</v>
      </c>
      <c r="J4">
        <v>49</v>
      </c>
      <c r="K4">
        <v>74</v>
      </c>
      <c r="L4">
        <v>3</v>
      </c>
      <c r="M4">
        <v>459414</v>
      </c>
      <c r="N4">
        <v>25</v>
      </c>
    </row>
    <row r="5" spans="1:14" x14ac:dyDescent="0.3">
      <c r="A5" t="s">
        <v>38</v>
      </c>
      <c r="B5">
        <v>4</v>
      </c>
      <c r="C5" t="s">
        <v>3028</v>
      </c>
      <c r="D5">
        <v>42</v>
      </c>
      <c r="E5" t="s">
        <v>11</v>
      </c>
      <c r="F5">
        <v>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14464355</v>
      </c>
      <c r="N5">
        <v>32</v>
      </c>
    </row>
    <row r="6" spans="1:14" x14ac:dyDescent="0.3">
      <c r="A6" t="s">
        <v>54</v>
      </c>
      <c r="B6">
        <v>3</v>
      </c>
      <c r="C6" t="s">
        <v>3281</v>
      </c>
      <c r="D6">
        <v>15</v>
      </c>
      <c r="E6" t="s">
        <v>13</v>
      </c>
      <c r="F6">
        <v>2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1000000</v>
      </c>
      <c r="N6">
        <v>26</v>
      </c>
    </row>
    <row r="7" spans="1:14" x14ac:dyDescent="0.3">
      <c r="A7" t="s">
        <v>460</v>
      </c>
      <c r="B7">
        <v>1</v>
      </c>
      <c r="C7" t="s">
        <v>3159</v>
      </c>
      <c r="D7">
        <v>10</v>
      </c>
      <c r="E7" t="s">
        <v>18</v>
      </c>
      <c r="F7">
        <v>25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11536515</v>
      </c>
      <c r="N7">
        <v>27</v>
      </c>
    </row>
    <row r="8" spans="1:14" x14ac:dyDescent="0.3">
      <c r="A8" t="s">
        <v>253</v>
      </c>
      <c r="B8">
        <v>1</v>
      </c>
      <c r="C8" t="s">
        <v>2937</v>
      </c>
      <c r="D8">
        <v>4</v>
      </c>
      <c r="E8" t="s">
        <v>9</v>
      </c>
      <c r="F8">
        <v>13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1000000</v>
      </c>
      <c r="N8">
        <v>25</v>
      </c>
    </row>
    <row r="9" spans="1:14" x14ac:dyDescent="0.3">
      <c r="A9" t="s">
        <v>26</v>
      </c>
      <c r="B9">
        <v>4</v>
      </c>
      <c r="C9" t="s">
        <v>2905</v>
      </c>
      <c r="D9">
        <v>25</v>
      </c>
      <c r="E9" t="s">
        <v>27</v>
      </c>
      <c r="F9">
        <v>0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4255000</v>
      </c>
      <c r="N9">
        <v>25</v>
      </c>
    </row>
    <row r="10" spans="1:14" x14ac:dyDescent="0.3">
      <c r="A10" t="s">
        <v>6</v>
      </c>
      <c r="B10">
        <v>3</v>
      </c>
      <c r="C10" t="s">
        <v>3265</v>
      </c>
      <c r="D10">
        <v>0</v>
      </c>
      <c r="E10" t="s">
        <v>7</v>
      </c>
      <c r="F10">
        <v>0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1000000</v>
      </c>
      <c r="N10">
        <v>25</v>
      </c>
    </row>
    <row r="11" spans="1:14" x14ac:dyDescent="0.3">
      <c r="A11" t="s">
        <v>439</v>
      </c>
      <c r="B11">
        <v>3</v>
      </c>
      <c r="C11" t="s">
        <v>3131</v>
      </c>
      <c r="D11">
        <v>8</v>
      </c>
      <c r="E11" t="s">
        <v>23</v>
      </c>
      <c r="F11">
        <v>24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1</v>
      </c>
      <c r="M11">
        <v>6957105</v>
      </c>
      <c r="N11">
        <v>28</v>
      </c>
    </row>
    <row r="12" spans="1:14" x14ac:dyDescent="0.3">
      <c r="A12" t="s">
        <v>180</v>
      </c>
      <c r="B12">
        <v>2</v>
      </c>
      <c r="C12" t="s">
        <v>2882</v>
      </c>
      <c r="D12">
        <v>28</v>
      </c>
      <c r="E12" t="s">
        <v>13</v>
      </c>
      <c r="F12">
        <v>9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674691.5</v>
      </c>
      <c r="N12">
        <v>26</v>
      </c>
    </row>
    <row r="13" spans="1:14" x14ac:dyDescent="0.3">
      <c r="A13" t="s">
        <v>214</v>
      </c>
      <c r="B13">
        <v>3</v>
      </c>
      <c r="C13" t="s">
        <v>3120</v>
      </c>
      <c r="D13">
        <v>24</v>
      </c>
      <c r="E13" t="s">
        <v>13</v>
      </c>
      <c r="F13">
        <v>11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419232</v>
      </c>
      <c r="N13">
        <v>22</v>
      </c>
    </row>
    <row r="14" spans="1:14" x14ac:dyDescent="0.3">
      <c r="A14" t="s">
        <v>57</v>
      </c>
      <c r="B14">
        <v>1</v>
      </c>
      <c r="C14" t="s">
        <v>2883</v>
      </c>
      <c r="D14">
        <v>33</v>
      </c>
      <c r="E14" t="s">
        <v>18</v>
      </c>
      <c r="F14">
        <v>2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9250000</v>
      </c>
      <c r="N14">
        <v>27</v>
      </c>
    </row>
    <row r="15" spans="1:14" x14ac:dyDescent="0.3">
      <c r="A15" t="s">
        <v>361</v>
      </c>
      <c r="B15">
        <v>1</v>
      </c>
      <c r="C15" t="s">
        <v>3053</v>
      </c>
      <c r="D15">
        <v>14</v>
      </c>
      <c r="E15" t="s">
        <v>9</v>
      </c>
      <c r="F15">
        <v>19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1691000</v>
      </c>
      <c r="N15">
        <v>23</v>
      </c>
    </row>
    <row r="16" spans="1:14" x14ac:dyDescent="0.3">
      <c r="A16" t="s">
        <v>385</v>
      </c>
      <c r="B16">
        <v>3</v>
      </c>
      <c r="C16" t="s">
        <v>3271</v>
      </c>
      <c r="D16">
        <v>11</v>
      </c>
      <c r="E16" t="s">
        <v>23</v>
      </c>
      <c r="F16">
        <v>21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1</v>
      </c>
      <c r="M16">
        <v>1000000</v>
      </c>
      <c r="N16">
        <v>25</v>
      </c>
    </row>
    <row r="17" spans="1:14" x14ac:dyDescent="0.3">
      <c r="A17" t="s">
        <v>413</v>
      </c>
      <c r="B17">
        <v>3</v>
      </c>
      <c r="C17" t="s">
        <v>3274</v>
      </c>
      <c r="D17">
        <v>5</v>
      </c>
      <c r="E17" t="s">
        <v>23</v>
      </c>
      <c r="F17">
        <v>22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1</v>
      </c>
      <c r="M17">
        <v>2393887</v>
      </c>
      <c r="N17">
        <v>31</v>
      </c>
    </row>
    <row r="18" spans="1:14" x14ac:dyDescent="0.3">
      <c r="A18" t="s">
        <v>163</v>
      </c>
      <c r="B18">
        <v>4</v>
      </c>
      <c r="C18" t="s">
        <v>3182</v>
      </c>
      <c r="D18">
        <v>0</v>
      </c>
      <c r="E18" t="s">
        <v>15</v>
      </c>
      <c r="F18">
        <v>8</v>
      </c>
      <c r="G18">
        <v>84</v>
      </c>
      <c r="H18">
        <v>80</v>
      </c>
      <c r="I18">
        <v>43</v>
      </c>
      <c r="J18">
        <v>99</v>
      </c>
      <c r="K18">
        <v>58</v>
      </c>
      <c r="L18">
        <v>3</v>
      </c>
      <c r="M18">
        <v>17509094</v>
      </c>
      <c r="N18">
        <v>25</v>
      </c>
    </row>
    <row r="19" spans="1:14" x14ac:dyDescent="0.3">
      <c r="A19" t="s">
        <v>191</v>
      </c>
      <c r="B19">
        <v>2</v>
      </c>
      <c r="C19" t="s">
        <v>2858</v>
      </c>
      <c r="D19">
        <v>9</v>
      </c>
      <c r="E19" t="s">
        <v>18</v>
      </c>
      <c r="F19">
        <v>9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2</v>
      </c>
      <c r="M19">
        <v>16592592.5</v>
      </c>
      <c r="N19">
        <v>35</v>
      </c>
    </row>
    <row r="20" spans="1:14" x14ac:dyDescent="0.3">
      <c r="A20" t="s">
        <v>247</v>
      </c>
      <c r="B20">
        <v>1</v>
      </c>
      <c r="C20" t="s">
        <v>1527</v>
      </c>
      <c r="D20">
        <v>20</v>
      </c>
      <c r="E20" t="s">
        <v>30</v>
      </c>
      <c r="F20">
        <v>13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1</v>
      </c>
      <c r="M20">
        <v>76236</v>
      </c>
      <c r="N20">
        <v>33</v>
      </c>
    </row>
    <row r="21" spans="1:14" x14ac:dyDescent="0.3">
      <c r="A21" t="s">
        <v>367</v>
      </c>
      <c r="B21">
        <v>1</v>
      </c>
      <c r="C21" t="s">
        <v>2880</v>
      </c>
      <c r="D21">
        <v>21</v>
      </c>
      <c r="E21" t="s">
        <v>7</v>
      </c>
      <c r="F21">
        <v>20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10370370.5</v>
      </c>
      <c r="N21">
        <v>25</v>
      </c>
    </row>
    <row r="22" spans="1:14" x14ac:dyDescent="0.3">
      <c r="A22" t="s">
        <v>184</v>
      </c>
      <c r="B22">
        <v>4</v>
      </c>
      <c r="C22" t="s">
        <v>3277</v>
      </c>
      <c r="D22">
        <v>66</v>
      </c>
      <c r="E22" t="s">
        <v>20</v>
      </c>
      <c r="F22">
        <v>9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2393887</v>
      </c>
      <c r="N22">
        <v>34</v>
      </c>
    </row>
    <row r="23" spans="1:14" x14ac:dyDescent="0.3">
      <c r="A23" t="s">
        <v>319</v>
      </c>
      <c r="B23">
        <v>2</v>
      </c>
      <c r="C23" t="s">
        <v>2963</v>
      </c>
      <c r="D23">
        <v>22</v>
      </c>
      <c r="E23" t="s">
        <v>13</v>
      </c>
      <c r="F23">
        <v>17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5</v>
      </c>
      <c r="M23">
        <v>29333450</v>
      </c>
      <c r="N23">
        <v>24</v>
      </c>
    </row>
    <row r="24" spans="1:14" x14ac:dyDescent="0.3">
      <c r="A24" t="s">
        <v>434</v>
      </c>
      <c r="B24">
        <v>1</v>
      </c>
      <c r="C24" t="s">
        <v>3154</v>
      </c>
      <c r="D24">
        <v>24</v>
      </c>
      <c r="E24" t="s">
        <v>30</v>
      </c>
      <c r="F24">
        <v>24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4</v>
      </c>
      <c r="M24">
        <v>996270</v>
      </c>
      <c r="N24">
        <v>19</v>
      </c>
    </row>
    <row r="25" spans="1:14" x14ac:dyDescent="0.3">
      <c r="A25" t="s">
        <v>230</v>
      </c>
      <c r="B25">
        <v>4</v>
      </c>
      <c r="C25" t="s">
        <v>3254</v>
      </c>
      <c r="D25">
        <v>31</v>
      </c>
      <c r="E25" t="s">
        <v>11</v>
      </c>
      <c r="F25">
        <v>12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1000000</v>
      </c>
      <c r="N25">
        <v>24</v>
      </c>
    </row>
    <row r="26" spans="1:14" x14ac:dyDescent="0.3">
      <c r="A26" t="s">
        <v>112</v>
      </c>
      <c r="B26">
        <v>4</v>
      </c>
      <c r="C26" t="s">
        <v>3095</v>
      </c>
      <c r="D26">
        <v>41</v>
      </c>
      <c r="E26" t="s">
        <v>15</v>
      </c>
      <c r="F26">
        <v>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3</v>
      </c>
      <c r="M26">
        <v>1411520</v>
      </c>
      <c r="N26">
        <v>22</v>
      </c>
    </row>
    <row r="27" spans="1:14" x14ac:dyDescent="0.3">
      <c r="A27" t="s">
        <v>339</v>
      </c>
      <c r="B27">
        <v>3</v>
      </c>
      <c r="C27" t="s">
        <v>3181</v>
      </c>
      <c r="D27">
        <v>23</v>
      </c>
      <c r="E27" t="s">
        <v>15</v>
      </c>
      <c r="F27">
        <v>18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3</v>
      </c>
      <c r="M27">
        <v>17509094</v>
      </c>
      <c r="N27">
        <v>26</v>
      </c>
    </row>
    <row r="28" spans="1:14" x14ac:dyDescent="0.3">
      <c r="A28" t="s">
        <v>325</v>
      </c>
      <c r="B28">
        <v>3</v>
      </c>
      <c r="C28" t="s">
        <v>3030</v>
      </c>
      <c r="D28">
        <v>43</v>
      </c>
      <c r="E28" t="s">
        <v>13</v>
      </c>
      <c r="F28">
        <v>17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1</v>
      </c>
      <c r="M28">
        <v>5750000</v>
      </c>
      <c r="N28">
        <v>33</v>
      </c>
    </row>
    <row r="29" spans="1:14" x14ac:dyDescent="0.3">
      <c r="A29" t="s">
        <v>93</v>
      </c>
      <c r="B29">
        <v>1</v>
      </c>
      <c r="C29" t="s">
        <v>3050</v>
      </c>
      <c r="D29">
        <v>9</v>
      </c>
      <c r="E29" t="s">
        <v>40</v>
      </c>
      <c r="F29">
        <v>4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1468807</v>
      </c>
      <c r="N29">
        <v>22</v>
      </c>
    </row>
    <row r="30" spans="1:14" x14ac:dyDescent="0.3">
      <c r="A30" t="s">
        <v>42</v>
      </c>
      <c r="B30">
        <v>4</v>
      </c>
      <c r="C30" t="s">
        <v>2916</v>
      </c>
      <c r="D30">
        <v>46</v>
      </c>
      <c r="E30" t="s">
        <v>11</v>
      </c>
      <c r="F30">
        <v>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2596800</v>
      </c>
      <c r="N30">
        <v>32</v>
      </c>
    </row>
    <row r="31" spans="1:14" x14ac:dyDescent="0.3">
      <c r="A31" t="s">
        <v>209</v>
      </c>
      <c r="B31">
        <v>1</v>
      </c>
      <c r="C31" t="s">
        <v>3194</v>
      </c>
      <c r="D31">
        <v>1</v>
      </c>
      <c r="E31" t="s">
        <v>40</v>
      </c>
      <c r="F31">
        <v>10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1</v>
      </c>
      <c r="M31">
        <v>12000000</v>
      </c>
      <c r="N31">
        <v>26</v>
      </c>
    </row>
    <row r="32" spans="1:14" x14ac:dyDescent="0.3">
      <c r="A32" t="s">
        <v>267</v>
      </c>
      <c r="B32">
        <v>1</v>
      </c>
      <c r="C32" t="s">
        <v>3130</v>
      </c>
      <c r="D32">
        <v>11</v>
      </c>
      <c r="E32" t="s">
        <v>4</v>
      </c>
      <c r="F32">
        <v>14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6000000</v>
      </c>
      <c r="N32">
        <v>28</v>
      </c>
    </row>
    <row r="33" spans="1:14" x14ac:dyDescent="0.3">
      <c r="A33" t="s">
        <v>296</v>
      </c>
      <c r="B33">
        <v>4</v>
      </c>
      <c r="C33" t="s">
        <v>3107</v>
      </c>
      <c r="D33">
        <v>13</v>
      </c>
      <c r="E33" t="s">
        <v>11</v>
      </c>
      <c r="F33">
        <v>15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3</v>
      </c>
      <c r="M33">
        <v>2136640</v>
      </c>
      <c r="N33">
        <v>21</v>
      </c>
    </row>
    <row r="34" spans="1:14" x14ac:dyDescent="0.3">
      <c r="A34" t="s">
        <v>466</v>
      </c>
      <c r="B34">
        <v>2</v>
      </c>
      <c r="C34" t="s">
        <v>1527</v>
      </c>
      <c r="D34">
        <v>26</v>
      </c>
      <c r="E34" t="s">
        <v>13</v>
      </c>
      <c r="F34">
        <v>26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1</v>
      </c>
      <c r="M34">
        <v>160096</v>
      </c>
      <c r="N34">
        <v>25</v>
      </c>
    </row>
    <row r="35" spans="1:14" x14ac:dyDescent="0.3">
      <c r="A35" t="s">
        <v>404</v>
      </c>
      <c r="B35">
        <v>2</v>
      </c>
      <c r="C35" t="s">
        <v>3051</v>
      </c>
      <c r="D35">
        <v>25</v>
      </c>
      <c r="E35" t="s">
        <v>11</v>
      </c>
      <c r="F35">
        <v>22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2</v>
      </c>
      <c r="M35">
        <v>7274225</v>
      </c>
      <c r="N35">
        <v>22</v>
      </c>
    </row>
    <row r="36" spans="1:14" x14ac:dyDescent="0.3">
      <c r="A36" t="s">
        <v>77</v>
      </c>
      <c r="B36">
        <v>4</v>
      </c>
      <c r="C36" t="s">
        <v>3158</v>
      </c>
      <c r="D36">
        <v>8</v>
      </c>
      <c r="E36" t="s">
        <v>23</v>
      </c>
      <c r="F36">
        <v>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2</v>
      </c>
      <c r="M36">
        <v>17000000</v>
      </c>
      <c r="N36">
        <v>26</v>
      </c>
    </row>
    <row r="37" spans="1:14" x14ac:dyDescent="0.3">
      <c r="A37" t="s">
        <v>161</v>
      </c>
      <c r="B37">
        <v>3</v>
      </c>
      <c r="C37" t="s">
        <v>3087</v>
      </c>
      <c r="D37">
        <v>23</v>
      </c>
      <c r="E37" t="s">
        <v>11</v>
      </c>
      <c r="F37">
        <v>8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4</v>
      </c>
      <c r="M37">
        <v>25729973</v>
      </c>
      <c r="N37">
        <v>30</v>
      </c>
    </row>
    <row r="38" spans="1:14" x14ac:dyDescent="0.3">
      <c r="A38" t="s">
        <v>414</v>
      </c>
      <c r="B38">
        <v>4</v>
      </c>
      <c r="C38" t="s">
        <v>3156</v>
      </c>
      <c r="D38">
        <v>51</v>
      </c>
      <c r="E38" t="s">
        <v>125</v>
      </c>
      <c r="F38">
        <v>22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1</v>
      </c>
      <c r="M38">
        <v>7000000</v>
      </c>
      <c r="N38">
        <v>30</v>
      </c>
    </row>
    <row r="39" spans="1:14" x14ac:dyDescent="0.3">
      <c r="A39" t="s">
        <v>521</v>
      </c>
      <c r="B39">
        <v>3</v>
      </c>
      <c r="C39" t="s">
        <v>2971</v>
      </c>
      <c r="D39">
        <v>5</v>
      </c>
      <c r="E39" t="s">
        <v>15</v>
      </c>
      <c r="F39">
        <v>29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2494346</v>
      </c>
      <c r="N39">
        <v>24</v>
      </c>
    </row>
    <row r="40" spans="1:14" x14ac:dyDescent="0.3">
      <c r="A40" t="s">
        <v>463</v>
      </c>
      <c r="B40">
        <v>2</v>
      </c>
      <c r="C40" t="s">
        <v>2954</v>
      </c>
      <c r="D40">
        <v>8</v>
      </c>
      <c r="E40" t="s">
        <v>18</v>
      </c>
      <c r="F40">
        <v>25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8764693</v>
      </c>
      <c r="N40">
        <v>26</v>
      </c>
    </row>
    <row r="41" spans="1:14" x14ac:dyDescent="0.3">
      <c r="A41" t="s">
        <v>217</v>
      </c>
      <c r="B41">
        <v>2</v>
      </c>
      <c r="C41" t="s">
        <v>3046</v>
      </c>
      <c r="D41">
        <v>44</v>
      </c>
      <c r="E41" t="s">
        <v>13</v>
      </c>
      <c r="F41">
        <v>11</v>
      </c>
      <c r="G41">
        <v>86</v>
      </c>
      <c r="H41">
        <v>74</v>
      </c>
      <c r="I41">
        <v>92</v>
      </c>
      <c r="J41">
        <v>58</v>
      </c>
      <c r="K41">
        <v>80</v>
      </c>
      <c r="L41">
        <v>1</v>
      </c>
      <c r="M41">
        <v>10500000</v>
      </c>
      <c r="N41">
        <v>30</v>
      </c>
    </row>
    <row r="42" spans="1:14" x14ac:dyDescent="0.3">
      <c r="A42" t="s">
        <v>297</v>
      </c>
      <c r="B42">
        <v>2</v>
      </c>
      <c r="C42" t="s">
        <v>1527</v>
      </c>
      <c r="D42">
        <v>50</v>
      </c>
      <c r="E42" t="s">
        <v>18</v>
      </c>
      <c r="F42">
        <v>16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1000000</v>
      </c>
      <c r="N42">
        <v>23</v>
      </c>
    </row>
    <row r="43" spans="1:14" x14ac:dyDescent="0.3">
      <c r="A43" t="s">
        <v>39</v>
      </c>
      <c r="B43">
        <v>1</v>
      </c>
      <c r="C43" t="s">
        <v>3176</v>
      </c>
      <c r="D43">
        <v>9</v>
      </c>
      <c r="E43" t="s">
        <v>40</v>
      </c>
      <c r="F43">
        <v>1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838464</v>
      </c>
      <c r="N43">
        <v>29</v>
      </c>
    </row>
    <row r="44" spans="1:14" x14ac:dyDescent="0.3">
      <c r="A44" t="s">
        <v>517</v>
      </c>
      <c r="B44">
        <v>1</v>
      </c>
      <c r="C44" t="s">
        <v>3179</v>
      </c>
      <c r="D44">
        <v>3</v>
      </c>
      <c r="E44" t="s">
        <v>9</v>
      </c>
      <c r="F44">
        <v>29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3</v>
      </c>
      <c r="M44">
        <v>27093019</v>
      </c>
      <c r="N44">
        <v>25</v>
      </c>
    </row>
    <row r="45" spans="1:14" x14ac:dyDescent="0.3">
      <c r="A45" t="s">
        <v>136</v>
      </c>
      <c r="B45">
        <v>0</v>
      </c>
      <c r="C45" t="s">
        <v>1527</v>
      </c>
      <c r="D45">
        <v>6</v>
      </c>
      <c r="E45" t="s">
        <v>4</v>
      </c>
      <c r="F45">
        <v>7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1</v>
      </c>
      <c r="M45">
        <v>1000000</v>
      </c>
      <c r="N45">
        <v>23</v>
      </c>
    </row>
    <row r="46" spans="1:14" x14ac:dyDescent="0.3">
      <c r="A46" t="s">
        <v>262</v>
      </c>
      <c r="B46">
        <v>2</v>
      </c>
      <c r="C46" t="s">
        <v>3061</v>
      </c>
      <c r="D46">
        <v>14</v>
      </c>
      <c r="E46" t="s">
        <v>23</v>
      </c>
      <c r="F46">
        <v>13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6511302.5</v>
      </c>
      <c r="N46">
        <v>21</v>
      </c>
    </row>
    <row r="47" spans="1:14" x14ac:dyDescent="0.3">
      <c r="A47" t="s">
        <v>108</v>
      </c>
      <c r="B47">
        <v>0</v>
      </c>
      <c r="C47" t="s">
        <v>3166</v>
      </c>
      <c r="D47">
        <v>2</v>
      </c>
      <c r="E47" t="s">
        <v>30</v>
      </c>
      <c r="F47">
        <v>5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2</v>
      </c>
      <c r="M47">
        <v>15137500</v>
      </c>
      <c r="N47">
        <v>27</v>
      </c>
    </row>
    <row r="48" spans="1:14" x14ac:dyDescent="0.3">
      <c r="A48" t="s">
        <v>81</v>
      </c>
      <c r="B48">
        <v>1</v>
      </c>
      <c r="C48" t="s">
        <v>1527</v>
      </c>
      <c r="D48">
        <v>44</v>
      </c>
      <c r="E48" t="s">
        <v>9</v>
      </c>
      <c r="F48">
        <v>4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1</v>
      </c>
      <c r="M48">
        <v>1000000</v>
      </c>
      <c r="N48">
        <v>21</v>
      </c>
    </row>
    <row r="49" spans="1:14" x14ac:dyDescent="0.3">
      <c r="A49" t="s">
        <v>306</v>
      </c>
      <c r="B49">
        <v>4</v>
      </c>
      <c r="C49" t="s">
        <v>3041</v>
      </c>
      <c r="D49">
        <v>11</v>
      </c>
      <c r="E49" t="s">
        <v>20</v>
      </c>
      <c r="F49">
        <v>16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3382000</v>
      </c>
      <c r="N49">
        <v>31</v>
      </c>
    </row>
    <row r="50" spans="1:14" x14ac:dyDescent="0.3">
      <c r="A50" t="s">
        <v>164</v>
      </c>
      <c r="B50">
        <v>1</v>
      </c>
      <c r="C50" t="s">
        <v>3104</v>
      </c>
      <c r="D50">
        <v>6</v>
      </c>
      <c r="E50" t="s">
        <v>9</v>
      </c>
      <c r="F50">
        <v>8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3</v>
      </c>
      <c r="M50">
        <v>751772</v>
      </c>
      <c r="N50">
        <v>22</v>
      </c>
    </row>
    <row r="51" spans="1:14" x14ac:dyDescent="0.3">
      <c r="A51" t="s">
        <v>274</v>
      </c>
      <c r="B51">
        <v>2</v>
      </c>
      <c r="C51" t="s">
        <v>2984</v>
      </c>
      <c r="D51">
        <v>20</v>
      </c>
      <c r="E51" t="s">
        <v>23</v>
      </c>
      <c r="F51">
        <v>14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335105.5</v>
      </c>
      <c r="N51">
        <v>23</v>
      </c>
    </row>
    <row r="52" spans="1:14" x14ac:dyDescent="0.3">
      <c r="A52" t="s">
        <v>476</v>
      </c>
      <c r="B52">
        <v>1</v>
      </c>
      <c r="C52" t="s">
        <v>2940</v>
      </c>
      <c r="D52">
        <v>11</v>
      </c>
      <c r="E52" t="s">
        <v>30</v>
      </c>
      <c r="F52">
        <v>26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3000000</v>
      </c>
      <c r="N52">
        <v>25</v>
      </c>
    </row>
    <row r="53" spans="1:14" x14ac:dyDescent="0.3">
      <c r="A53" t="s">
        <v>450</v>
      </c>
      <c r="B53">
        <v>1</v>
      </c>
      <c r="C53" t="s">
        <v>2923</v>
      </c>
      <c r="D53">
        <v>24</v>
      </c>
      <c r="E53" t="s">
        <v>40</v>
      </c>
      <c r="F53">
        <v>25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4347484</v>
      </c>
      <c r="N53">
        <v>26</v>
      </c>
    </row>
    <row r="54" spans="1:14" x14ac:dyDescent="0.3">
      <c r="A54" t="s">
        <v>435</v>
      </c>
      <c r="B54">
        <v>1</v>
      </c>
      <c r="C54" t="s">
        <v>2849</v>
      </c>
      <c r="D54">
        <v>3</v>
      </c>
      <c r="E54" t="s">
        <v>30</v>
      </c>
      <c r="F54">
        <v>24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1000000</v>
      </c>
      <c r="N54">
        <v>25</v>
      </c>
    </row>
    <row r="55" spans="1:14" x14ac:dyDescent="0.3">
      <c r="A55" t="s">
        <v>276</v>
      </c>
      <c r="B55">
        <v>2</v>
      </c>
      <c r="C55" t="s">
        <v>1527</v>
      </c>
      <c r="D55">
        <v>0</v>
      </c>
      <c r="E55" t="s">
        <v>18</v>
      </c>
      <c r="F55">
        <v>14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2</v>
      </c>
      <c r="M55">
        <v>8531745.5</v>
      </c>
      <c r="N55">
        <v>25</v>
      </c>
    </row>
    <row r="56" spans="1:14" x14ac:dyDescent="0.3">
      <c r="A56" t="s">
        <v>322</v>
      </c>
      <c r="B56">
        <v>1</v>
      </c>
      <c r="C56" t="s">
        <v>2854</v>
      </c>
      <c r="D56">
        <v>9</v>
      </c>
      <c r="E56" t="s">
        <v>9</v>
      </c>
      <c r="F56">
        <v>17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1000000</v>
      </c>
      <c r="N56">
        <v>29</v>
      </c>
    </row>
    <row r="57" spans="1:14" x14ac:dyDescent="0.3">
      <c r="A57" t="s">
        <v>451</v>
      </c>
      <c r="B57">
        <v>3</v>
      </c>
      <c r="C57" t="s">
        <v>3049</v>
      </c>
      <c r="D57">
        <v>50</v>
      </c>
      <c r="E57" t="s">
        <v>13</v>
      </c>
      <c r="F57">
        <v>25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3</v>
      </c>
      <c r="M57">
        <v>1257720</v>
      </c>
      <c r="N57">
        <v>22</v>
      </c>
    </row>
    <row r="58" spans="1:14" x14ac:dyDescent="0.3">
      <c r="A58" t="s">
        <v>316</v>
      </c>
      <c r="B58">
        <v>2</v>
      </c>
      <c r="C58" t="s">
        <v>1527</v>
      </c>
      <c r="D58">
        <v>13</v>
      </c>
      <c r="E58" t="s">
        <v>13</v>
      </c>
      <c r="F58">
        <v>17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203695</v>
      </c>
      <c r="N58">
        <v>24</v>
      </c>
    </row>
    <row r="59" spans="1:14" x14ac:dyDescent="0.3">
      <c r="A59" t="s">
        <v>62</v>
      </c>
      <c r="B59">
        <v>1</v>
      </c>
      <c r="C59" t="s">
        <v>2927</v>
      </c>
      <c r="D59">
        <v>22</v>
      </c>
      <c r="E59" t="s">
        <v>7</v>
      </c>
      <c r="F59">
        <v>2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2</v>
      </c>
      <c r="M59">
        <v>2164259</v>
      </c>
      <c r="N59">
        <v>24</v>
      </c>
    </row>
    <row r="60" spans="1:14" x14ac:dyDescent="0.3">
      <c r="A60" t="s">
        <v>111</v>
      </c>
      <c r="B60">
        <v>1</v>
      </c>
      <c r="C60" t="s">
        <v>3048</v>
      </c>
      <c r="D60">
        <v>6</v>
      </c>
      <c r="E60" t="s">
        <v>13</v>
      </c>
      <c r="F60">
        <v>5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2</v>
      </c>
      <c r="M60">
        <v>2841071.5</v>
      </c>
      <c r="N60">
        <v>24</v>
      </c>
    </row>
    <row r="61" spans="1:14" x14ac:dyDescent="0.3">
      <c r="A61" t="s">
        <v>92</v>
      </c>
      <c r="B61">
        <v>1</v>
      </c>
      <c r="C61" t="s">
        <v>3013</v>
      </c>
      <c r="D61">
        <v>15</v>
      </c>
      <c r="E61" t="s">
        <v>7</v>
      </c>
      <c r="F61">
        <v>4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4</v>
      </c>
      <c r="M61">
        <v>1080960</v>
      </c>
      <c r="N61">
        <v>22</v>
      </c>
    </row>
    <row r="62" spans="1:14" x14ac:dyDescent="0.3">
      <c r="A62" t="s">
        <v>269</v>
      </c>
      <c r="B62">
        <v>2</v>
      </c>
      <c r="C62" t="s">
        <v>3169</v>
      </c>
      <c r="D62">
        <v>25</v>
      </c>
      <c r="E62" t="s">
        <v>11</v>
      </c>
      <c r="F62">
        <v>14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2</v>
      </c>
      <c r="M62">
        <v>24604884.5</v>
      </c>
      <c r="N62">
        <v>30</v>
      </c>
    </row>
    <row r="63" spans="1:14" x14ac:dyDescent="0.3">
      <c r="A63" t="s">
        <v>103</v>
      </c>
      <c r="B63">
        <v>3</v>
      </c>
      <c r="C63" t="s">
        <v>3275</v>
      </c>
      <c r="D63">
        <v>9</v>
      </c>
      <c r="E63" t="s">
        <v>15</v>
      </c>
      <c r="F63">
        <v>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2393887</v>
      </c>
      <c r="N63">
        <v>35</v>
      </c>
    </row>
    <row r="64" spans="1:14" x14ac:dyDescent="0.3">
      <c r="A64" t="s">
        <v>520</v>
      </c>
      <c r="B64">
        <v>0</v>
      </c>
      <c r="C64" t="s">
        <v>3279</v>
      </c>
      <c r="D64">
        <v>9</v>
      </c>
      <c r="E64" t="s">
        <v>4</v>
      </c>
      <c r="F64">
        <v>29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1</v>
      </c>
      <c r="M64">
        <v>869094</v>
      </c>
      <c r="N64">
        <v>26</v>
      </c>
    </row>
    <row r="65" spans="1:14" x14ac:dyDescent="0.3">
      <c r="A65" t="s">
        <v>345</v>
      </c>
      <c r="B65">
        <v>4</v>
      </c>
      <c r="C65" t="s">
        <v>3240</v>
      </c>
      <c r="D65">
        <v>13</v>
      </c>
      <c r="E65" t="s">
        <v>23</v>
      </c>
      <c r="F65">
        <v>18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1544951</v>
      </c>
      <c r="N65">
        <v>22</v>
      </c>
    </row>
    <row r="66" spans="1:14" x14ac:dyDescent="0.3">
      <c r="A66" t="s">
        <v>468</v>
      </c>
      <c r="B66">
        <v>3</v>
      </c>
      <c r="C66" t="s">
        <v>3063</v>
      </c>
      <c r="D66">
        <v>7</v>
      </c>
      <c r="E66" t="s">
        <v>11</v>
      </c>
      <c r="F66">
        <v>26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1</v>
      </c>
      <c r="M66">
        <v>838464</v>
      </c>
      <c r="N66">
        <v>22</v>
      </c>
    </row>
    <row r="67" spans="1:14" x14ac:dyDescent="0.3">
      <c r="A67" t="s">
        <v>502</v>
      </c>
      <c r="B67">
        <v>3</v>
      </c>
      <c r="C67" t="s">
        <v>3079</v>
      </c>
      <c r="D67">
        <v>25</v>
      </c>
      <c r="E67" t="s">
        <v>11</v>
      </c>
      <c r="F67">
        <v>28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2</v>
      </c>
      <c r="M67">
        <v>228709</v>
      </c>
      <c r="N67">
        <v>26</v>
      </c>
    </row>
    <row r="68" spans="1:14" x14ac:dyDescent="0.3">
      <c r="A68" t="s">
        <v>197</v>
      </c>
      <c r="B68">
        <v>0</v>
      </c>
      <c r="C68" t="s">
        <v>3009</v>
      </c>
      <c r="D68">
        <v>33</v>
      </c>
      <c r="E68" t="s">
        <v>118</v>
      </c>
      <c r="F68">
        <v>10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137376</v>
      </c>
      <c r="N68">
        <v>23</v>
      </c>
    </row>
    <row r="69" spans="1:14" x14ac:dyDescent="0.3">
      <c r="A69" t="s">
        <v>196</v>
      </c>
      <c r="B69">
        <v>0</v>
      </c>
      <c r="C69" t="s">
        <v>2910</v>
      </c>
      <c r="D69">
        <v>3</v>
      </c>
      <c r="E69" t="s">
        <v>118</v>
      </c>
      <c r="F69">
        <v>10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4</v>
      </c>
      <c r="M69">
        <v>39932648</v>
      </c>
      <c r="N69">
        <v>33</v>
      </c>
    </row>
    <row r="70" spans="1:14" x14ac:dyDescent="0.3">
      <c r="A70" t="s">
        <v>344</v>
      </c>
      <c r="B70">
        <v>3</v>
      </c>
      <c r="C70" t="s">
        <v>3263</v>
      </c>
      <c r="D70">
        <v>35</v>
      </c>
      <c r="E70" t="s">
        <v>11</v>
      </c>
      <c r="F70">
        <v>18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756300.5</v>
      </c>
      <c r="N70">
        <v>23</v>
      </c>
    </row>
    <row r="71" spans="1:14" x14ac:dyDescent="0.3">
      <c r="A71" t="s">
        <v>204</v>
      </c>
      <c r="B71">
        <v>4</v>
      </c>
      <c r="C71" t="s">
        <v>2980</v>
      </c>
      <c r="D71">
        <v>15</v>
      </c>
      <c r="E71" t="s">
        <v>11</v>
      </c>
      <c r="F71">
        <v>10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5</v>
      </c>
      <c r="M71">
        <v>17476012.199999999</v>
      </c>
      <c r="N71">
        <v>24</v>
      </c>
    </row>
    <row r="72" spans="1:14" x14ac:dyDescent="0.3">
      <c r="A72" t="s">
        <v>447</v>
      </c>
      <c r="B72">
        <v>0</v>
      </c>
      <c r="C72" t="s">
        <v>1527</v>
      </c>
      <c r="D72">
        <v>22</v>
      </c>
      <c r="E72" t="s">
        <v>40</v>
      </c>
      <c r="F72">
        <v>25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1</v>
      </c>
      <c r="M72">
        <v>47371</v>
      </c>
      <c r="N72">
        <v>25</v>
      </c>
    </row>
    <row r="73" spans="1:14" x14ac:dyDescent="0.3">
      <c r="A73" t="s">
        <v>73</v>
      </c>
      <c r="B73">
        <v>4</v>
      </c>
      <c r="C73" t="s">
        <v>2892</v>
      </c>
      <c r="D73">
        <v>40</v>
      </c>
      <c r="E73" t="s">
        <v>20</v>
      </c>
      <c r="F73">
        <v>3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3</v>
      </c>
      <c r="M73">
        <v>14471910</v>
      </c>
      <c r="N73">
        <v>26</v>
      </c>
    </row>
    <row r="74" spans="1:14" x14ac:dyDescent="0.3">
      <c r="A74" t="s">
        <v>114</v>
      </c>
      <c r="B74">
        <v>0</v>
      </c>
      <c r="C74" t="s">
        <v>3140</v>
      </c>
      <c r="D74">
        <v>2</v>
      </c>
      <c r="E74" t="s">
        <v>4</v>
      </c>
      <c r="F74">
        <v>5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4</v>
      </c>
      <c r="M74">
        <v>2208390</v>
      </c>
      <c r="N74">
        <v>20</v>
      </c>
    </row>
    <row r="75" spans="1:14" x14ac:dyDescent="0.3">
      <c r="A75" t="s">
        <v>457</v>
      </c>
      <c r="B75">
        <v>2</v>
      </c>
      <c r="C75" t="s">
        <v>3250</v>
      </c>
      <c r="D75">
        <v>0</v>
      </c>
      <c r="E75" t="s">
        <v>23</v>
      </c>
      <c r="F75">
        <v>25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1</v>
      </c>
      <c r="M75">
        <v>2270496</v>
      </c>
      <c r="N75">
        <v>33</v>
      </c>
    </row>
    <row r="76" spans="1:14" x14ac:dyDescent="0.3">
      <c r="A76" t="s">
        <v>223</v>
      </c>
      <c r="B76">
        <v>0</v>
      </c>
      <c r="C76" t="s">
        <v>3164</v>
      </c>
      <c r="D76">
        <v>6</v>
      </c>
      <c r="E76" t="s">
        <v>30</v>
      </c>
      <c r="F76">
        <v>11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1</v>
      </c>
      <c r="M76">
        <v>7945000</v>
      </c>
      <c r="N76">
        <v>27</v>
      </c>
    </row>
    <row r="77" spans="1:14" x14ac:dyDescent="0.3">
      <c r="A77" t="s">
        <v>126</v>
      </c>
      <c r="B77">
        <v>1</v>
      </c>
      <c r="C77" t="s">
        <v>3039</v>
      </c>
      <c r="D77">
        <v>5</v>
      </c>
      <c r="E77" t="s">
        <v>9</v>
      </c>
      <c r="F77">
        <v>6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2</v>
      </c>
      <c r="M77">
        <v>12506725</v>
      </c>
      <c r="N77">
        <v>33</v>
      </c>
    </row>
    <row r="78" spans="1:14" x14ac:dyDescent="0.3">
      <c r="A78" t="s">
        <v>96</v>
      </c>
      <c r="B78">
        <v>4</v>
      </c>
      <c r="C78" t="s">
        <v>2985</v>
      </c>
      <c r="D78">
        <v>6</v>
      </c>
      <c r="E78" t="s">
        <v>23</v>
      </c>
      <c r="F78">
        <v>4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3</v>
      </c>
      <c r="M78">
        <v>8052166.666666667</v>
      </c>
      <c r="N78">
        <v>26</v>
      </c>
    </row>
    <row r="79" spans="1:14" x14ac:dyDescent="0.3">
      <c r="A79" t="s">
        <v>382</v>
      </c>
      <c r="B79">
        <v>0</v>
      </c>
      <c r="C79" t="s">
        <v>3031</v>
      </c>
      <c r="D79">
        <v>14</v>
      </c>
      <c r="E79" t="s">
        <v>118</v>
      </c>
      <c r="F79">
        <v>21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2</v>
      </c>
      <c r="M79">
        <v>7250000</v>
      </c>
      <c r="N79">
        <v>31</v>
      </c>
    </row>
    <row r="80" spans="1:14" x14ac:dyDescent="0.3">
      <c r="A80" t="s">
        <v>301</v>
      </c>
      <c r="B80">
        <v>3</v>
      </c>
      <c r="C80" t="s">
        <v>3006</v>
      </c>
      <c r="D80">
        <v>5</v>
      </c>
      <c r="E80" t="s">
        <v>11</v>
      </c>
      <c r="F80">
        <v>16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3</v>
      </c>
      <c r="M80">
        <v>1831800</v>
      </c>
      <c r="N80">
        <v>23</v>
      </c>
    </row>
    <row r="81" spans="1:14" x14ac:dyDescent="0.3">
      <c r="A81" t="s">
        <v>336</v>
      </c>
      <c r="B81">
        <v>1</v>
      </c>
      <c r="C81" t="s">
        <v>1527</v>
      </c>
      <c r="D81">
        <v>45</v>
      </c>
      <c r="E81" t="s">
        <v>40</v>
      </c>
      <c r="F81">
        <v>18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97110</v>
      </c>
      <c r="N81">
        <v>29</v>
      </c>
    </row>
    <row r="82" spans="1:14" x14ac:dyDescent="0.3">
      <c r="A82" t="s">
        <v>187</v>
      </c>
      <c r="B82">
        <v>4</v>
      </c>
      <c r="C82" t="s">
        <v>2973</v>
      </c>
      <c r="D82">
        <v>15</v>
      </c>
      <c r="E82" t="s">
        <v>20</v>
      </c>
      <c r="F82">
        <v>9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1925004</v>
      </c>
      <c r="N82">
        <v>23</v>
      </c>
    </row>
    <row r="83" spans="1:14" x14ac:dyDescent="0.3">
      <c r="A83" t="s">
        <v>433</v>
      </c>
      <c r="B83">
        <v>0</v>
      </c>
      <c r="C83" t="s">
        <v>3190</v>
      </c>
      <c r="D83">
        <v>0</v>
      </c>
      <c r="E83" t="s">
        <v>30</v>
      </c>
      <c r="F83">
        <v>24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3</v>
      </c>
      <c r="M83">
        <v>29802321</v>
      </c>
      <c r="N83">
        <v>28</v>
      </c>
    </row>
    <row r="84" spans="1:14" x14ac:dyDescent="0.3">
      <c r="A84" t="s">
        <v>177</v>
      </c>
      <c r="B84">
        <v>1</v>
      </c>
      <c r="C84" t="s">
        <v>3278</v>
      </c>
      <c r="D84">
        <v>8</v>
      </c>
      <c r="E84" t="s">
        <v>18</v>
      </c>
      <c r="F84">
        <v>9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1000000</v>
      </c>
      <c r="N84">
        <v>26</v>
      </c>
    </row>
    <row r="85" spans="1:14" x14ac:dyDescent="0.3">
      <c r="A85" t="s">
        <v>351</v>
      </c>
      <c r="B85">
        <v>1</v>
      </c>
      <c r="C85" t="s">
        <v>2932</v>
      </c>
      <c r="D85">
        <v>21</v>
      </c>
      <c r="E85" t="s">
        <v>9</v>
      </c>
      <c r="F85">
        <v>19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2</v>
      </c>
      <c r="M85">
        <v>689121</v>
      </c>
      <c r="N85">
        <v>24</v>
      </c>
    </row>
    <row r="86" spans="1:14" x14ac:dyDescent="0.3">
      <c r="A86" t="s">
        <v>48</v>
      </c>
      <c r="B86">
        <v>0</v>
      </c>
      <c r="C86" t="s">
        <v>2850</v>
      </c>
      <c r="D86">
        <v>1</v>
      </c>
      <c r="E86" t="s">
        <v>9</v>
      </c>
      <c r="F86">
        <v>2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1</v>
      </c>
      <c r="M86">
        <v>7019698</v>
      </c>
      <c r="N86">
        <v>23</v>
      </c>
    </row>
    <row r="87" spans="1:14" x14ac:dyDescent="0.3">
      <c r="A87" t="s">
        <v>36</v>
      </c>
      <c r="B87">
        <v>3</v>
      </c>
      <c r="C87" t="s">
        <v>2860</v>
      </c>
      <c r="D87">
        <v>27</v>
      </c>
      <c r="E87" t="s">
        <v>23</v>
      </c>
      <c r="F87">
        <v>1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1</v>
      </c>
      <c r="M87">
        <v>1378242</v>
      </c>
      <c r="N87">
        <v>27</v>
      </c>
    </row>
    <row r="88" spans="1:14" x14ac:dyDescent="0.3">
      <c r="A88" t="s">
        <v>233</v>
      </c>
      <c r="B88">
        <v>2</v>
      </c>
      <c r="C88" t="s">
        <v>3034</v>
      </c>
      <c r="D88">
        <v>8</v>
      </c>
      <c r="E88" t="s">
        <v>11</v>
      </c>
      <c r="F88">
        <v>12</v>
      </c>
      <c r="G88">
        <v>87</v>
      </c>
      <c r="H88">
        <v>77</v>
      </c>
      <c r="I88">
        <v>94</v>
      </c>
      <c r="J88">
        <v>67</v>
      </c>
      <c r="K88">
        <v>89</v>
      </c>
      <c r="L88">
        <v>2</v>
      </c>
      <c r="M88">
        <v>22101569</v>
      </c>
      <c r="N88">
        <v>30</v>
      </c>
    </row>
    <row r="89" spans="1:14" x14ac:dyDescent="0.3">
      <c r="A89" t="s">
        <v>501</v>
      </c>
      <c r="B89">
        <v>1</v>
      </c>
      <c r="C89" t="s">
        <v>3086</v>
      </c>
      <c r="D89">
        <v>14</v>
      </c>
      <c r="E89" t="s">
        <v>18</v>
      </c>
      <c r="F89">
        <v>28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1</v>
      </c>
      <c r="M89">
        <v>10000000</v>
      </c>
      <c r="N89">
        <v>31</v>
      </c>
    </row>
    <row r="90" spans="1:14" x14ac:dyDescent="0.3">
      <c r="A90" t="s">
        <v>474</v>
      </c>
      <c r="B90">
        <v>2</v>
      </c>
      <c r="C90" t="s">
        <v>3237</v>
      </c>
      <c r="D90">
        <v>33</v>
      </c>
      <c r="E90" t="s">
        <v>13</v>
      </c>
      <c r="F90">
        <v>26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1</v>
      </c>
      <c r="M90">
        <v>2500000</v>
      </c>
      <c r="N90">
        <v>31</v>
      </c>
    </row>
    <row r="91" spans="1:14" x14ac:dyDescent="0.3">
      <c r="A91" t="s">
        <v>493</v>
      </c>
      <c r="B91">
        <v>0</v>
      </c>
      <c r="C91" t="s">
        <v>2979</v>
      </c>
      <c r="D91">
        <v>11</v>
      </c>
      <c r="E91" t="s">
        <v>18</v>
      </c>
      <c r="F91">
        <v>27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3</v>
      </c>
      <c r="M91">
        <v>9100000</v>
      </c>
      <c r="N91">
        <v>23</v>
      </c>
    </row>
    <row r="92" spans="1:14" x14ac:dyDescent="0.3">
      <c r="A92" t="s">
        <v>207</v>
      </c>
      <c r="B92">
        <v>2</v>
      </c>
      <c r="C92" t="s">
        <v>1527</v>
      </c>
      <c r="D92">
        <v>25</v>
      </c>
      <c r="E92" t="s">
        <v>7</v>
      </c>
      <c r="F92">
        <v>10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1</v>
      </c>
      <c r="M92">
        <v>1000000</v>
      </c>
      <c r="N92">
        <v>25</v>
      </c>
    </row>
    <row r="93" spans="1:14" x14ac:dyDescent="0.3">
      <c r="A93" t="s">
        <v>329</v>
      </c>
      <c r="B93">
        <v>3</v>
      </c>
      <c r="C93" t="s">
        <v>2952</v>
      </c>
      <c r="D93">
        <v>9</v>
      </c>
      <c r="E93" t="s">
        <v>11</v>
      </c>
      <c r="F93">
        <v>17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3004413</v>
      </c>
      <c r="N93">
        <v>25</v>
      </c>
    </row>
    <row r="94" spans="1:14" x14ac:dyDescent="0.3">
      <c r="A94" t="s">
        <v>343</v>
      </c>
      <c r="B94">
        <v>2</v>
      </c>
      <c r="C94" t="s">
        <v>3192</v>
      </c>
      <c r="D94">
        <v>21</v>
      </c>
      <c r="E94" t="s">
        <v>13</v>
      </c>
      <c r="F94">
        <v>18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1</v>
      </c>
      <c r="M94">
        <v>2205000</v>
      </c>
      <c r="N94">
        <v>29</v>
      </c>
    </row>
    <row r="95" spans="1:14" x14ac:dyDescent="0.3">
      <c r="A95" t="s">
        <v>213</v>
      </c>
      <c r="B95">
        <v>0</v>
      </c>
      <c r="C95" t="s">
        <v>1527</v>
      </c>
      <c r="D95">
        <v>2</v>
      </c>
      <c r="E95" t="s">
        <v>118</v>
      </c>
      <c r="F95">
        <v>11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1</v>
      </c>
      <c r="M95">
        <v>10000000</v>
      </c>
      <c r="N95">
        <v>31</v>
      </c>
    </row>
    <row r="96" spans="1:14" x14ac:dyDescent="0.3">
      <c r="A96" t="s">
        <v>116</v>
      </c>
      <c r="B96">
        <v>1</v>
      </c>
      <c r="C96" t="s">
        <v>3106</v>
      </c>
      <c r="D96">
        <v>3</v>
      </c>
      <c r="E96" t="s">
        <v>30</v>
      </c>
      <c r="F96">
        <v>6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1</v>
      </c>
      <c r="M96">
        <v>1000000</v>
      </c>
      <c r="N96">
        <v>23</v>
      </c>
    </row>
    <row r="97" spans="1:14" x14ac:dyDescent="0.3">
      <c r="A97" t="s">
        <v>110</v>
      </c>
      <c r="B97">
        <v>1</v>
      </c>
      <c r="C97" t="s">
        <v>3261</v>
      </c>
      <c r="D97">
        <v>1</v>
      </c>
      <c r="E97" t="s">
        <v>40</v>
      </c>
      <c r="F97">
        <v>5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1</v>
      </c>
      <c r="M97">
        <v>1512601</v>
      </c>
      <c r="N97">
        <v>26</v>
      </c>
    </row>
    <row r="98" spans="1:14" x14ac:dyDescent="0.3">
      <c r="A98" t="s">
        <v>479</v>
      </c>
      <c r="B98">
        <v>3</v>
      </c>
      <c r="C98" t="s">
        <v>3157</v>
      </c>
      <c r="D98">
        <v>42</v>
      </c>
      <c r="E98" t="s">
        <v>11</v>
      </c>
      <c r="F98">
        <v>26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2</v>
      </c>
      <c r="M98">
        <v>7000000</v>
      </c>
      <c r="N98">
        <v>26</v>
      </c>
    </row>
    <row r="99" spans="1:14" x14ac:dyDescent="0.3">
      <c r="A99" t="s">
        <v>212</v>
      </c>
      <c r="B99">
        <v>1</v>
      </c>
      <c r="C99" t="s">
        <v>2960</v>
      </c>
      <c r="D99">
        <v>25</v>
      </c>
      <c r="E99" t="s">
        <v>18</v>
      </c>
      <c r="F99">
        <v>11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1</v>
      </c>
      <c r="M99">
        <v>1378242</v>
      </c>
      <c r="N99">
        <v>23</v>
      </c>
    </row>
    <row r="100" spans="1:14" x14ac:dyDescent="0.3">
      <c r="A100" t="s">
        <v>448</v>
      </c>
      <c r="B100">
        <v>0</v>
      </c>
      <c r="C100" t="s">
        <v>2851</v>
      </c>
      <c r="D100">
        <v>5</v>
      </c>
      <c r="E100" t="s">
        <v>30</v>
      </c>
      <c r="F100">
        <v>25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3</v>
      </c>
      <c r="M100">
        <v>3954560</v>
      </c>
      <c r="N100">
        <v>21</v>
      </c>
    </row>
    <row r="101" spans="1:14" x14ac:dyDescent="0.3">
      <c r="A101" t="s">
        <v>424</v>
      </c>
      <c r="B101">
        <v>4</v>
      </c>
      <c r="C101" t="s">
        <v>3149</v>
      </c>
      <c r="D101">
        <v>22</v>
      </c>
      <c r="E101" t="s">
        <v>27</v>
      </c>
      <c r="F101">
        <v>23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4</v>
      </c>
      <c r="M101">
        <v>4432020</v>
      </c>
      <c r="N101">
        <v>20</v>
      </c>
    </row>
    <row r="102" spans="1:14" x14ac:dyDescent="0.3">
      <c r="A102" t="s">
        <v>21</v>
      </c>
      <c r="B102">
        <v>2</v>
      </c>
      <c r="C102" t="s">
        <v>1527</v>
      </c>
      <c r="D102">
        <v>95</v>
      </c>
      <c r="E102" t="s">
        <v>18</v>
      </c>
      <c r="F102">
        <v>0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2119311</v>
      </c>
      <c r="N102">
        <v>24</v>
      </c>
    </row>
    <row r="103" spans="1:14" x14ac:dyDescent="0.3">
      <c r="A103" t="s">
        <v>357</v>
      </c>
      <c r="B103">
        <v>4</v>
      </c>
      <c r="C103" t="s">
        <v>3038</v>
      </c>
      <c r="D103">
        <v>6</v>
      </c>
      <c r="E103" t="s">
        <v>15</v>
      </c>
      <c r="F103">
        <v>19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1</v>
      </c>
      <c r="M103">
        <v>22900000</v>
      </c>
      <c r="N103">
        <v>30</v>
      </c>
    </row>
    <row r="104" spans="1:14" x14ac:dyDescent="0.3">
      <c r="A104" t="s">
        <v>417</v>
      </c>
      <c r="B104">
        <v>0</v>
      </c>
      <c r="C104" t="s">
        <v>1527</v>
      </c>
      <c r="D104">
        <v>14</v>
      </c>
      <c r="E104" t="s">
        <v>30</v>
      </c>
      <c r="F104">
        <v>23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1182926</v>
      </c>
      <c r="N104">
        <v>20</v>
      </c>
    </row>
    <row r="105" spans="1:14" x14ac:dyDescent="0.3">
      <c r="A105" t="s">
        <v>480</v>
      </c>
      <c r="B105">
        <v>0</v>
      </c>
      <c r="C105" t="s">
        <v>3052</v>
      </c>
      <c r="D105">
        <v>5</v>
      </c>
      <c r="E105" t="s">
        <v>9</v>
      </c>
      <c r="F105">
        <v>26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1933343</v>
      </c>
      <c r="N105">
        <v>25</v>
      </c>
    </row>
    <row r="106" spans="1:14" x14ac:dyDescent="0.3">
      <c r="A106" t="s">
        <v>281</v>
      </c>
      <c r="B106">
        <v>0</v>
      </c>
      <c r="C106" t="s">
        <v>2970</v>
      </c>
      <c r="D106">
        <v>55</v>
      </c>
      <c r="E106" t="s">
        <v>9</v>
      </c>
      <c r="F106">
        <v>14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1</v>
      </c>
      <c r="M106">
        <v>2536898</v>
      </c>
      <c r="N106">
        <v>26</v>
      </c>
    </row>
    <row r="107" spans="1:14" x14ac:dyDescent="0.3">
      <c r="A107" t="s">
        <v>467</v>
      </c>
      <c r="B107">
        <v>1</v>
      </c>
      <c r="C107" t="s">
        <v>3083</v>
      </c>
      <c r="D107">
        <v>10</v>
      </c>
      <c r="E107" t="s">
        <v>7</v>
      </c>
      <c r="F107">
        <v>26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3</v>
      </c>
      <c r="M107">
        <v>18493316.666666668</v>
      </c>
      <c r="N107">
        <v>29</v>
      </c>
    </row>
    <row r="108" spans="1:14" x14ac:dyDescent="0.3">
      <c r="A108" t="s">
        <v>185</v>
      </c>
      <c r="B108">
        <v>4</v>
      </c>
      <c r="C108" t="s">
        <v>3135</v>
      </c>
      <c r="D108">
        <v>0</v>
      </c>
      <c r="E108" t="s">
        <v>15</v>
      </c>
      <c r="F108">
        <v>9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1</v>
      </c>
      <c r="M108">
        <v>5337000</v>
      </c>
      <c r="N108">
        <v>28</v>
      </c>
    </row>
    <row r="109" spans="1:14" x14ac:dyDescent="0.3">
      <c r="A109" t="s">
        <v>52</v>
      </c>
      <c r="B109">
        <v>2</v>
      </c>
      <c r="C109" t="s">
        <v>3081</v>
      </c>
      <c r="D109">
        <v>9</v>
      </c>
      <c r="E109" t="s">
        <v>13</v>
      </c>
      <c r="F109">
        <v>2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15400000</v>
      </c>
      <c r="N109">
        <v>32</v>
      </c>
    </row>
    <row r="110" spans="1:14" x14ac:dyDescent="0.3">
      <c r="A110" t="s">
        <v>99</v>
      </c>
      <c r="B110">
        <v>2</v>
      </c>
      <c r="C110" t="s">
        <v>1527</v>
      </c>
      <c r="D110">
        <v>32</v>
      </c>
      <c r="E110" t="s">
        <v>7</v>
      </c>
      <c r="F110">
        <v>5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1</v>
      </c>
      <c r="M110">
        <v>1000000</v>
      </c>
      <c r="N110">
        <v>22</v>
      </c>
    </row>
    <row r="111" spans="1:14" x14ac:dyDescent="0.3">
      <c r="A111" t="s">
        <v>378</v>
      </c>
      <c r="B111">
        <v>0</v>
      </c>
      <c r="C111" t="s">
        <v>2953</v>
      </c>
      <c r="D111">
        <v>17</v>
      </c>
      <c r="E111" t="s">
        <v>60</v>
      </c>
      <c r="F111">
        <v>20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3</v>
      </c>
      <c r="M111">
        <v>15500000</v>
      </c>
      <c r="N111">
        <v>25</v>
      </c>
    </row>
    <row r="112" spans="1:14" x14ac:dyDescent="0.3">
      <c r="A112" t="s">
        <v>363</v>
      </c>
      <c r="B112">
        <v>0</v>
      </c>
      <c r="C112" t="s">
        <v>1527</v>
      </c>
      <c r="D112">
        <v>1</v>
      </c>
      <c r="E112" t="s">
        <v>30</v>
      </c>
      <c r="F112">
        <v>19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3</v>
      </c>
      <c r="M112">
        <v>2761200</v>
      </c>
      <c r="N112">
        <v>21</v>
      </c>
    </row>
    <row r="113" spans="1:14" x14ac:dyDescent="0.3">
      <c r="A113" t="s">
        <v>97</v>
      </c>
      <c r="B113">
        <v>2</v>
      </c>
      <c r="C113" t="s">
        <v>2944</v>
      </c>
      <c r="D113">
        <v>45</v>
      </c>
      <c r="E113" t="s">
        <v>18</v>
      </c>
      <c r="F113">
        <v>4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2</v>
      </c>
      <c r="M113">
        <v>2829084.5</v>
      </c>
      <c r="N113">
        <v>25</v>
      </c>
    </row>
    <row r="114" spans="1:14" x14ac:dyDescent="0.3">
      <c r="A114" t="s">
        <v>370</v>
      </c>
      <c r="B114">
        <v>1</v>
      </c>
      <c r="C114" t="s">
        <v>2964</v>
      </c>
      <c r="D114">
        <v>30</v>
      </c>
      <c r="E114" t="s">
        <v>9</v>
      </c>
      <c r="F114">
        <v>20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1000000</v>
      </c>
      <c r="N114">
        <v>25</v>
      </c>
    </row>
    <row r="115" spans="1:14" x14ac:dyDescent="0.3">
      <c r="A115" t="s">
        <v>488</v>
      </c>
      <c r="B115">
        <v>3</v>
      </c>
      <c r="C115" t="s">
        <v>3134</v>
      </c>
      <c r="D115">
        <v>15</v>
      </c>
      <c r="E115" t="s">
        <v>11</v>
      </c>
      <c r="F115">
        <v>27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8000000</v>
      </c>
      <c r="N115">
        <v>27</v>
      </c>
    </row>
    <row r="116" spans="1:14" x14ac:dyDescent="0.3">
      <c r="A116" t="s">
        <v>291</v>
      </c>
      <c r="B116">
        <v>2</v>
      </c>
      <c r="C116" t="s">
        <v>1527</v>
      </c>
      <c r="D116">
        <v>5</v>
      </c>
      <c r="E116" t="s">
        <v>7</v>
      </c>
      <c r="F116">
        <v>15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1</v>
      </c>
      <c r="M116">
        <v>1000000</v>
      </c>
      <c r="N116">
        <v>22</v>
      </c>
    </row>
    <row r="117" spans="1:14" x14ac:dyDescent="0.3">
      <c r="A117" t="s">
        <v>315</v>
      </c>
      <c r="B117">
        <v>0</v>
      </c>
      <c r="C117" t="s">
        <v>3044</v>
      </c>
      <c r="D117">
        <v>25</v>
      </c>
      <c r="E117" t="s">
        <v>30</v>
      </c>
      <c r="F117">
        <v>17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1</v>
      </c>
      <c r="M117">
        <v>2176260</v>
      </c>
      <c r="N117">
        <v>30</v>
      </c>
    </row>
    <row r="118" spans="1:14" x14ac:dyDescent="0.3">
      <c r="A118" t="s">
        <v>465</v>
      </c>
      <c r="B118">
        <v>0</v>
      </c>
      <c r="C118" t="s">
        <v>2978</v>
      </c>
      <c r="D118">
        <v>4</v>
      </c>
      <c r="E118" t="s">
        <v>9</v>
      </c>
      <c r="F118">
        <v>26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3</v>
      </c>
      <c r="M118">
        <v>1205080</v>
      </c>
      <c r="N118">
        <v>24</v>
      </c>
    </row>
    <row r="119" spans="1:14" x14ac:dyDescent="0.3">
      <c r="A119" t="s">
        <v>419</v>
      </c>
      <c r="B119">
        <v>1</v>
      </c>
      <c r="C119" t="s">
        <v>3001</v>
      </c>
      <c r="D119">
        <v>1</v>
      </c>
      <c r="E119" t="s">
        <v>18</v>
      </c>
      <c r="F119">
        <v>23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5</v>
      </c>
      <c r="M119">
        <v>32272873</v>
      </c>
      <c r="N119">
        <v>22</v>
      </c>
    </row>
    <row r="120" spans="1:14" x14ac:dyDescent="0.3">
      <c r="A120" t="s">
        <v>129</v>
      </c>
      <c r="B120">
        <v>0</v>
      </c>
      <c r="C120" t="s">
        <v>3288</v>
      </c>
      <c r="D120">
        <v>34</v>
      </c>
      <c r="E120" t="s">
        <v>30</v>
      </c>
      <c r="F120">
        <v>6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2393887</v>
      </c>
      <c r="N120">
        <v>36</v>
      </c>
    </row>
    <row r="121" spans="1:14" x14ac:dyDescent="0.3">
      <c r="A121" t="s">
        <v>514</v>
      </c>
      <c r="B121">
        <v>2</v>
      </c>
      <c r="C121" t="s">
        <v>3252</v>
      </c>
      <c r="D121">
        <v>7</v>
      </c>
      <c r="E121" t="s">
        <v>13</v>
      </c>
      <c r="F121">
        <v>29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1</v>
      </c>
      <c r="M121">
        <v>1000000</v>
      </c>
      <c r="N121">
        <v>24</v>
      </c>
    </row>
    <row r="122" spans="1:14" x14ac:dyDescent="0.3">
      <c r="A122" t="s">
        <v>68</v>
      </c>
      <c r="B122">
        <v>0</v>
      </c>
      <c r="C122" t="s">
        <v>1527</v>
      </c>
      <c r="D122">
        <v>4</v>
      </c>
      <c r="E122" t="s">
        <v>4</v>
      </c>
      <c r="F122">
        <v>3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3</v>
      </c>
      <c r="M122">
        <v>801772</v>
      </c>
      <c r="N122">
        <v>24</v>
      </c>
    </row>
    <row r="123" spans="1:14" x14ac:dyDescent="0.3">
      <c r="A123" t="s">
        <v>19</v>
      </c>
      <c r="B123">
        <v>4</v>
      </c>
      <c r="C123" t="s">
        <v>2895</v>
      </c>
      <c r="D123">
        <v>3</v>
      </c>
      <c r="E123" t="s">
        <v>20</v>
      </c>
      <c r="F123">
        <v>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1</v>
      </c>
      <c r="M123">
        <v>7200000</v>
      </c>
      <c r="N123">
        <v>29</v>
      </c>
    </row>
    <row r="124" spans="1:14" x14ac:dyDescent="0.3">
      <c r="A124" t="s">
        <v>10</v>
      </c>
      <c r="B124">
        <v>4</v>
      </c>
      <c r="C124" t="s">
        <v>3076</v>
      </c>
      <c r="D124">
        <v>32</v>
      </c>
      <c r="E124" t="s">
        <v>11</v>
      </c>
      <c r="F124">
        <v>0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1544951</v>
      </c>
      <c r="N124">
        <v>22</v>
      </c>
    </row>
    <row r="125" spans="1:14" x14ac:dyDescent="0.3">
      <c r="A125" t="s">
        <v>277</v>
      </c>
      <c r="B125">
        <v>2</v>
      </c>
      <c r="C125" t="s">
        <v>3016</v>
      </c>
      <c r="D125">
        <v>24</v>
      </c>
      <c r="E125" t="s">
        <v>18</v>
      </c>
      <c r="F125">
        <v>14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2</v>
      </c>
      <c r="M125">
        <v>689121</v>
      </c>
      <c r="N125">
        <v>23</v>
      </c>
    </row>
    <row r="126" spans="1:14" x14ac:dyDescent="0.3">
      <c r="A126" t="s">
        <v>293</v>
      </c>
      <c r="B126">
        <v>1</v>
      </c>
      <c r="C126" t="s">
        <v>3198</v>
      </c>
      <c r="D126">
        <v>11</v>
      </c>
      <c r="E126" t="s">
        <v>40</v>
      </c>
      <c r="F126">
        <v>15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3</v>
      </c>
      <c r="M126">
        <v>12100000</v>
      </c>
      <c r="N126">
        <v>27</v>
      </c>
    </row>
    <row r="127" spans="1:14" x14ac:dyDescent="0.3">
      <c r="A127" t="s">
        <v>132</v>
      </c>
      <c r="B127">
        <v>3</v>
      </c>
      <c r="C127" t="s">
        <v>1527</v>
      </c>
      <c r="D127">
        <v>41</v>
      </c>
      <c r="E127" t="s">
        <v>20</v>
      </c>
      <c r="F127">
        <v>6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5000000</v>
      </c>
      <c r="N127">
        <v>40</v>
      </c>
    </row>
    <row r="128" spans="1:14" x14ac:dyDescent="0.3">
      <c r="A128" t="s">
        <v>219</v>
      </c>
      <c r="B128">
        <v>3</v>
      </c>
      <c r="C128" t="s">
        <v>3020</v>
      </c>
      <c r="D128">
        <v>11</v>
      </c>
      <c r="E128" t="s">
        <v>15</v>
      </c>
      <c r="F128">
        <v>11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2</v>
      </c>
      <c r="M128">
        <v>3094677.5</v>
      </c>
      <c r="N128">
        <v>22</v>
      </c>
    </row>
    <row r="129" spans="1:14" x14ac:dyDescent="0.3">
      <c r="A129" t="s">
        <v>470</v>
      </c>
      <c r="B129">
        <v>3</v>
      </c>
      <c r="C129" t="s">
        <v>3219</v>
      </c>
      <c r="D129">
        <v>24</v>
      </c>
      <c r="E129" t="s">
        <v>20</v>
      </c>
      <c r="F129">
        <v>26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1</v>
      </c>
      <c r="M129">
        <v>59820</v>
      </c>
      <c r="N129">
        <v>28</v>
      </c>
    </row>
    <row r="130" spans="1:14" x14ac:dyDescent="0.3">
      <c r="A130" t="s">
        <v>484</v>
      </c>
      <c r="B130">
        <v>1</v>
      </c>
      <c r="C130" t="s">
        <v>3056</v>
      </c>
      <c r="D130">
        <v>45</v>
      </c>
      <c r="E130" t="s">
        <v>30</v>
      </c>
      <c r="F130">
        <v>27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3</v>
      </c>
      <c r="M130">
        <v>2249080</v>
      </c>
      <c r="N130">
        <v>22</v>
      </c>
    </row>
    <row r="131" spans="1:14" x14ac:dyDescent="0.3">
      <c r="A131" t="s">
        <v>299</v>
      </c>
      <c r="B131">
        <v>1</v>
      </c>
      <c r="C131" t="s">
        <v>3071</v>
      </c>
      <c r="D131">
        <v>9</v>
      </c>
      <c r="E131" t="s">
        <v>9</v>
      </c>
      <c r="F131">
        <v>16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4</v>
      </c>
      <c r="M131">
        <v>1346700</v>
      </c>
      <c r="N131">
        <v>22</v>
      </c>
    </row>
    <row r="132" spans="1:14" x14ac:dyDescent="0.3">
      <c r="A132" t="s">
        <v>364</v>
      </c>
      <c r="B132">
        <v>2</v>
      </c>
      <c r="C132" t="s">
        <v>1527</v>
      </c>
      <c r="D132">
        <v>15</v>
      </c>
      <c r="E132" t="s">
        <v>13</v>
      </c>
      <c r="F132">
        <v>20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1000000</v>
      </c>
      <c r="N132">
        <v>24</v>
      </c>
    </row>
    <row r="133" spans="1:14" x14ac:dyDescent="0.3">
      <c r="A133" t="s">
        <v>122</v>
      </c>
      <c r="B133">
        <v>2</v>
      </c>
      <c r="C133" t="s">
        <v>2889</v>
      </c>
      <c r="D133">
        <v>10</v>
      </c>
      <c r="E133" t="s">
        <v>13</v>
      </c>
      <c r="F133">
        <v>6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1</v>
      </c>
      <c r="M133">
        <v>1544951</v>
      </c>
      <c r="N133">
        <v>25</v>
      </c>
    </row>
    <row r="134" spans="1:14" x14ac:dyDescent="0.3">
      <c r="A134" t="s">
        <v>224</v>
      </c>
      <c r="B134">
        <v>2</v>
      </c>
      <c r="C134" t="s">
        <v>2874</v>
      </c>
      <c r="D134">
        <v>20</v>
      </c>
      <c r="E134" t="s">
        <v>13</v>
      </c>
      <c r="F134">
        <v>11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3</v>
      </c>
      <c r="M134">
        <v>7333333.666666667</v>
      </c>
      <c r="N134">
        <v>27</v>
      </c>
    </row>
    <row r="135" spans="1:14" x14ac:dyDescent="0.3">
      <c r="A135" t="s">
        <v>423</v>
      </c>
      <c r="B135">
        <v>3</v>
      </c>
      <c r="C135" t="s">
        <v>3233</v>
      </c>
      <c r="D135">
        <v>35</v>
      </c>
      <c r="E135" t="s">
        <v>27</v>
      </c>
      <c r="F135">
        <v>23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4661280</v>
      </c>
      <c r="N135">
        <v>21</v>
      </c>
    </row>
    <row r="136" spans="1:14" x14ac:dyDescent="0.3">
      <c r="A136" t="s">
        <v>183</v>
      </c>
      <c r="B136">
        <v>3</v>
      </c>
      <c r="C136" t="s">
        <v>3184</v>
      </c>
      <c r="D136">
        <v>23</v>
      </c>
      <c r="E136" t="s">
        <v>7</v>
      </c>
      <c r="F136">
        <v>9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18004347.5</v>
      </c>
      <c r="N136">
        <v>29</v>
      </c>
    </row>
    <row r="137" spans="1:14" x14ac:dyDescent="0.3">
      <c r="A137" t="s">
        <v>464</v>
      </c>
      <c r="B137">
        <v>3</v>
      </c>
      <c r="C137" t="s">
        <v>1527</v>
      </c>
      <c r="D137">
        <v>14</v>
      </c>
      <c r="E137" t="s">
        <v>11</v>
      </c>
      <c r="F137">
        <v>26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1000000</v>
      </c>
      <c r="N137">
        <v>22</v>
      </c>
    </row>
    <row r="138" spans="1:14" x14ac:dyDescent="0.3">
      <c r="A138" t="s">
        <v>282</v>
      </c>
      <c r="B138">
        <v>1</v>
      </c>
      <c r="C138" t="s">
        <v>3251</v>
      </c>
      <c r="D138">
        <v>55</v>
      </c>
      <c r="E138" t="s">
        <v>13</v>
      </c>
      <c r="F138">
        <v>15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1</v>
      </c>
      <c r="M138">
        <v>1000000</v>
      </c>
      <c r="N138">
        <v>24</v>
      </c>
    </row>
    <row r="139" spans="1:14" x14ac:dyDescent="0.3">
      <c r="A139" t="s">
        <v>266</v>
      </c>
      <c r="B139">
        <v>1</v>
      </c>
      <c r="C139" t="s">
        <v>1527</v>
      </c>
      <c r="D139">
        <v>8</v>
      </c>
      <c r="E139" t="s">
        <v>30</v>
      </c>
      <c r="F139">
        <v>14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1</v>
      </c>
      <c r="M139">
        <v>47371</v>
      </c>
      <c r="N139">
        <v>25</v>
      </c>
    </row>
    <row r="140" spans="1:14" x14ac:dyDescent="0.3">
      <c r="A140" t="s">
        <v>72</v>
      </c>
      <c r="B140">
        <v>2</v>
      </c>
      <c r="C140" t="s">
        <v>3054</v>
      </c>
      <c r="D140">
        <v>7</v>
      </c>
      <c r="E140" t="s">
        <v>7</v>
      </c>
      <c r="F140">
        <v>3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2</v>
      </c>
      <c r="M140">
        <v>689121</v>
      </c>
      <c r="N140">
        <v>23</v>
      </c>
    </row>
    <row r="141" spans="1:14" x14ac:dyDescent="0.3">
      <c r="A141" t="s">
        <v>523</v>
      </c>
      <c r="B141">
        <v>4</v>
      </c>
      <c r="C141" t="s">
        <v>2857</v>
      </c>
      <c r="D141">
        <v>21</v>
      </c>
      <c r="E141" t="s">
        <v>15</v>
      </c>
      <c r="F141">
        <v>29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18919725</v>
      </c>
      <c r="N141">
        <v>33</v>
      </c>
    </row>
    <row r="142" spans="1:14" x14ac:dyDescent="0.3">
      <c r="A142" t="s">
        <v>135</v>
      </c>
      <c r="B142">
        <v>3</v>
      </c>
      <c r="C142" t="s">
        <v>2884</v>
      </c>
      <c r="D142">
        <v>7</v>
      </c>
      <c r="E142" t="s">
        <v>15</v>
      </c>
      <c r="F142">
        <v>6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2</v>
      </c>
      <c r="M142">
        <v>4815625</v>
      </c>
      <c r="N142">
        <v>27</v>
      </c>
    </row>
    <row r="143" spans="1:14" x14ac:dyDescent="0.3">
      <c r="A143" t="s">
        <v>285</v>
      </c>
      <c r="B143">
        <v>1</v>
      </c>
      <c r="C143" t="s">
        <v>1527</v>
      </c>
      <c r="D143">
        <v>9</v>
      </c>
      <c r="E143" t="s">
        <v>40</v>
      </c>
      <c r="F143">
        <v>15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1</v>
      </c>
      <c r="M143">
        <v>2393887</v>
      </c>
      <c r="N143">
        <v>37</v>
      </c>
    </row>
    <row r="144" spans="1:14" x14ac:dyDescent="0.3">
      <c r="A144" t="s">
        <v>53</v>
      </c>
      <c r="B144">
        <v>2</v>
      </c>
      <c r="C144" t="s">
        <v>3152</v>
      </c>
      <c r="D144">
        <v>30</v>
      </c>
      <c r="E144" t="s">
        <v>23</v>
      </c>
      <c r="F144">
        <v>2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4</v>
      </c>
      <c r="M144">
        <v>885960</v>
      </c>
      <c r="N144">
        <v>19</v>
      </c>
    </row>
    <row r="145" spans="1:14" x14ac:dyDescent="0.3">
      <c r="A145" t="s">
        <v>61</v>
      </c>
      <c r="B145">
        <v>4</v>
      </c>
      <c r="C145" t="s">
        <v>3136</v>
      </c>
      <c r="D145">
        <v>17</v>
      </c>
      <c r="E145" t="s">
        <v>11</v>
      </c>
      <c r="F145">
        <v>2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1</v>
      </c>
      <c r="M145">
        <v>4449000</v>
      </c>
      <c r="N145">
        <v>29</v>
      </c>
    </row>
    <row r="146" spans="1:14" x14ac:dyDescent="0.3">
      <c r="A146" t="s">
        <v>216</v>
      </c>
      <c r="B146">
        <v>1</v>
      </c>
      <c r="C146" t="s">
        <v>3005</v>
      </c>
      <c r="D146">
        <v>5</v>
      </c>
      <c r="E146" t="s">
        <v>9</v>
      </c>
      <c r="F146">
        <v>11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224897</v>
      </c>
      <c r="N146">
        <v>23</v>
      </c>
    </row>
    <row r="147" spans="1:14" x14ac:dyDescent="0.3">
      <c r="A147" t="s">
        <v>495</v>
      </c>
      <c r="B147">
        <v>4</v>
      </c>
      <c r="C147" t="s">
        <v>3227</v>
      </c>
      <c r="D147">
        <v>33</v>
      </c>
      <c r="E147" t="s">
        <v>11</v>
      </c>
      <c r="F147">
        <v>27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1</v>
      </c>
      <c r="M147">
        <v>3360000</v>
      </c>
      <c r="N147">
        <v>31</v>
      </c>
    </row>
    <row r="148" spans="1:14" x14ac:dyDescent="0.3">
      <c r="A148" t="s">
        <v>346</v>
      </c>
      <c r="B148">
        <v>0</v>
      </c>
      <c r="C148" t="s">
        <v>2900</v>
      </c>
      <c r="D148">
        <v>4</v>
      </c>
      <c r="E148" t="s">
        <v>40</v>
      </c>
      <c r="F148">
        <v>18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1</v>
      </c>
      <c r="M148">
        <v>3000000</v>
      </c>
      <c r="N148">
        <v>25</v>
      </c>
    </row>
    <row r="149" spans="1:14" x14ac:dyDescent="0.3">
      <c r="A149" t="s">
        <v>420</v>
      </c>
      <c r="B149">
        <v>0</v>
      </c>
      <c r="C149" t="s">
        <v>3126</v>
      </c>
      <c r="D149">
        <v>2</v>
      </c>
      <c r="E149" t="s">
        <v>4</v>
      </c>
      <c r="F149">
        <v>23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4</v>
      </c>
      <c r="M149">
        <v>663829</v>
      </c>
      <c r="N149">
        <v>21</v>
      </c>
    </row>
    <row r="150" spans="1:14" x14ac:dyDescent="0.3">
      <c r="A150" t="s">
        <v>349</v>
      </c>
      <c r="B150">
        <v>0</v>
      </c>
      <c r="C150" t="s">
        <v>3047</v>
      </c>
      <c r="D150">
        <v>1</v>
      </c>
      <c r="E150" t="s">
        <v>9</v>
      </c>
      <c r="F150">
        <v>19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1</v>
      </c>
      <c r="M150">
        <v>4294480</v>
      </c>
      <c r="N150">
        <v>23</v>
      </c>
    </row>
    <row r="151" spans="1:14" x14ac:dyDescent="0.3">
      <c r="A151" t="s">
        <v>446</v>
      </c>
      <c r="B151">
        <v>4</v>
      </c>
      <c r="C151" t="s">
        <v>3165</v>
      </c>
      <c r="D151">
        <v>0</v>
      </c>
      <c r="E151" t="s">
        <v>15</v>
      </c>
      <c r="F151">
        <v>24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18622514</v>
      </c>
      <c r="N151">
        <v>26</v>
      </c>
    </row>
    <row r="152" spans="1:14" x14ac:dyDescent="0.3">
      <c r="A152" t="s">
        <v>298</v>
      </c>
      <c r="B152">
        <v>0</v>
      </c>
      <c r="C152" t="s">
        <v>3128</v>
      </c>
      <c r="D152">
        <v>6</v>
      </c>
      <c r="E152" t="s">
        <v>60</v>
      </c>
      <c r="F152">
        <v>16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5</v>
      </c>
      <c r="M152">
        <v>17000000</v>
      </c>
      <c r="N152">
        <v>29</v>
      </c>
    </row>
    <row r="153" spans="1:14" x14ac:dyDescent="0.3">
      <c r="A153" t="s">
        <v>210</v>
      </c>
      <c r="B153">
        <v>1</v>
      </c>
      <c r="C153" t="s">
        <v>3035</v>
      </c>
      <c r="D153">
        <v>10</v>
      </c>
      <c r="E153" t="s">
        <v>40</v>
      </c>
      <c r="F153">
        <v>10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2</v>
      </c>
      <c r="M153">
        <v>13779052.5</v>
      </c>
      <c r="N153">
        <v>30</v>
      </c>
    </row>
    <row r="154" spans="1:14" x14ac:dyDescent="0.3">
      <c r="A154" t="s">
        <v>310</v>
      </c>
      <c r="B154">
        <v>3</v>
      </c>
      <c r="C154" t="s">
        <v>2908</v>
      </c>
      <c r="D154">
        <v>77</v>
      </c>
      <c r="E154" t="s">
        <v>11</v>
      </c>
      <c r="F154">
        <v>16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3</v>
      </c>
      <c r="M154">
        <v>4666666.666666667</v>
      </c>
      <c r="N154">
        <v>31</v>
      </c>
    </row>
    <row r="155" spans="1:14" x14ac:dyDescent="0.3">
      <c r="A155" t="s">
        <v>335</v>
      </c>
      <c r="B155">
        <v>1</v>
      </c>
      <c r="C155" t="s">
        <v>1527</v>
      </c>
      <c r="D155">
        <v>55</v>
      </c>
      <c r="E155" t="s">
        <v>40</v>
      </c>
      <c r="F155">
        <v>18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2</v>
      </c>
      <c r="M155">
        <v>8736806.5</v>
      </c>
      <c r="N155">
        <v>30</v>
      </c>
    </row>
    <row r="156" spans="1:14" x14ac:dyDescent="0.3">
      <c r="A156" t="s">
        <v>384</v>
      </c>
      <c r="B156">
        <v>1</v>
      </c>
      <c r="C156" t="s">
        <v>3183</v>
      </c>
      <c r="D156">
        <v>10</v>
      </c>
      <c r="E156" t="s">
        <v>7</v>
      </c>
      <c r="F156">
        <v>21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3</v>
      </c>
      <c r="M156">
        <v>11333333.333333334</v>
      </c>
      <c r="N156">
        <v>26</v>
      </c>
    </row>
    <row r="157" spans="1:14" x14ac:dyDescent="0.3">
      <c r="A157" t="s">
        <v>438</v>
      </c>
      <c r="B157">
        <v>2</v>
      </c>
      <c r="C157" t="s">
        <v>3129</v>
      </c>
      <c r="D157">
        <v>1</v>
      </c>
      <c r="E157" t="s">
        <v>7</v>
      </c>
      <c r="F157">
        <v>24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2</v>
      </c>
      <c r="M157">
        <v>18237704.5</v>
      </c>
      <c r="N157">
        <v>30</v>
      </c>
    </row>
    <row r="158" spans="1:14" x14ac:dyDescent="0.3">
      <c r="A158" t="s">
        <v>338</v>
      </c>
      <c r="B158">
        <v>0</v>
      </c>
      <c r="C158" t="s">
        <v>3101</v>
      </c>
      <c r="D158">
        <v>15</v>
      </c>
      <c r="E158" t="s">
        <v>40</v>
      </c>
      <c r="F158">
        <v>18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942121</v>
      </c>
      <c r="N158">
        <v>20</v>
      </c>
    </row>
    <row r="159" spans="1:14" x14ac:dyDescent="0.3">
      <c r="A159" t="s">
        <v>76</v>
      </c>
      <c r="B159">
        <v>3</v>
      </c>
      <c r="C159" t="s">
        <v>2893</v>
      </c>
      <c r="D159">
        <v>44</v>
      </c>
      <c r="E159" t="s">
        <v>20</v>
      </c>
      <c r="F159">
        <v>3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3627842</v>
      </c>
      <c r="N159">
        <v>26</v>
      </c>
    </row>
    <row r="160" spans="1:14" x14ac:dyDescent="0.3">
      <c r="A160" t="s">
        <v>455</v>
      </c>
      <c r="B160">
        <v>0</v>
      </c>
      <c r="C160" t="s">
        <v>1527</v>
      </c>
      <c r="D160">
        <v>10</v>
      </c>
      <c r="E160" t="s">
        <v>118</v>
      </c>
      <c r="F160">
        <v>25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2</v>
      </c>
      <c r="M160">
        <v>689121</v>
      </c>
      <c r="N160">
        <v>25</v>
      </c>
    </row>
    <row r="161" spans="1:14" x14ac:dyDescent="0.3">
      <c r="A161" t="s">
        <v>358</v>
      </c>
      <c r="B161">
        <v>0</v>
      </c>
      <c r="C161" t="s">
        <v>3124</v>
      </c>
      <c r="D161">
        <v>11</v>
      </c>
      <c r="E161" t="s">
        <v>9</v>
      </c>
      <c r="F161">
        <v>19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3</v>
      </c>
      <c r="M161">
        <v>3003840</v>
      </c>
      <c r="N161">
        <v>20</v>
      </c>
    </row>
    <row r="162" spans="1:14" x14ac:dyDescent="0.3">
      <c r="A162" t="s">
        <v>511</v>
      </c>
      <c r="B162">
        <v>0</v>
      </c>
      <c r="C162" t="s">
        <v>2933</v>
      </c>
      <c r="D162">
        <v>23</v>
      </c>
      <c r="E162" t="s">
        <v>118</v>
      </c>
      <c r="F162">
        <v>28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2</v>
      </c>
      <c r="M162">
        <v>8826923.5</v>
      </c>
      <c r="N162">
        <v>25</v>
      </c>
    </row>
    <row r="163" spans="1:14" x14ac:dyDescent="0.3">
      <c r="A163" t="s">
        <v>412</v>
      </c>
      <c r="B163">
        <v>2</v>
      </c>
      <c r="C163" t="s">
        <v>3239</v>
      </c>
      <c r="D163">
        <v>30</v>
      </c>
      <c r="E163" t="s">
        <v>7</v>
      </c>
      <c r="F163">
        <v>22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1</v>
      </c>
      <c r="M163">
        <v>1740000</v>
      </c>
      <c r="N163">
        <v>21</v>
      </c>
    </row>
    <row r="164" spans="1:14" x14ac:dyDescent="0.3">
      <c r="A164" t="s">
        <v>239</v>
      </c>
      <c r="B164">
        <v>1</v>
      </c>
      <c r="C164" t="s">
        <v>3098</v>
      </c>
      <c r="D164">
        <v>17</v>
      </c>
      <c r="E164" t="s">
        <v>18</v>
      </c>
      <c r="F164">
        <v>12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1</v>
      </c>
      <c r="M164">
        <v>8000000</v>
      </c>
      <c r="N164">
        <v>32</v>
      </c>
    </row>
    <row r="165" spans="1:14" x14ac:dyDescent="0.3">
      <c r="A165" t="s">
        <v>199</v>
      </c>
      <c r="B165">
        <v>3</v>
      </c>
      <c r="C165" t="s">
        <v>2986</v>
      </c>
      <c r="D165">
        <v>6</v>
      </c>
      <c r="E165" t="s">
        <v>13</v>
      </c>
      <c r="F165">
        <v>10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1</v>
      </c>
      <c r="M165">
        <v>1000000</v>
      </c>
      <c r="N165">
        <v>24</v>
      </c>
    </row>
    <row r="166" spans="1:14" x14ac:dyDescent="0.3">
      <c r="A166" t="s">
        <v>139</v>
      </c>
      <c r="B166">
        <v>1</v>
      </c>
      <c r="C166" t="s">
        <v>2943</v>
      </c>
      <c r="D166">
        <v>14</v>
      </c>
      <c r="E166" t="s">
        <v>40</v>
      </c>
      <c r="F166">
        <v>7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4</v>
      </c>
      <c r="M166">
        <v>18500000</v>
      </c>
      <c r="N166">
        <v>24</v>
      </c>
    </row>
    <row r="167" spans="1:14" x14ac:dyDescent="0.3">
      <c r="A167" t="s">
        <v>432</v>
      </c>
      <c r="B167">
        <v>1</v>
      </c>
      <c r="C167" t="s">
        <v>1527</v>
      </c>
      <c r="D167">
        <v>9</v>
      </c>
      <c r="E167" t="s">
        <v>18</v>
      </c>
      <c r="F167">
        <v>24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1</v>
      </c>
      <c r="M167">
        <v>1000000</v>
      </c>
      <c r="N167">
        <v>20</v>
      </c>
    </row>
    <row r="168" spans="1:14" x14ac:dyDescent="0.3">
      <c r="A168" t="s">
        <v>309</v>
      </c>
      <c r="B168">
        <v>0</v>
      </c>
      <c r="C168" t="s">
        <v>3036</v>
      </c>
      <c r="D168">
        <v>3</v>
      </c>
      <c r="E168" t="s">
        <v>30</v>
      </c>
      <c r="F168">
        <v>16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2</v>
      </c>
      <c r="M168">
        <v>10000000</v>
      </c>
      <c r="N168">
        <v>32</v>
      </c>
    </row>
    <row r="169" spans="1:14" x14ac:dyDescent="0.3">
      <c r="A169" t="s">
        <v>416</v>
      </c>
      <c r="B169">
        <v>1</v>
      </c>
      <c r="C169" t="s">
        <v>3260</v>
      </c>
      <c r="D169">
        <v>8</v>
      </c>
      <c r="E169" t="s">
        <v>18</v>
      </c>
      <c r="F169">
        <v>23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1</v>
      </c>
      <c r="M169">
        <v>1000000</v>
      </c>
      <c r="N169">
        <v>25</v>
      </c>
    </row>
    <row r="170" spans="1:14" x14ac:dyDescent="0.3">
      <c r="A170" t="s">
        <v>489</v>
      </c>
      <c r="B170">
        <v>2</v>
      </c>
      <c r="C170" t="s">
        <v>2922</v>
      </c>
      <c r="D170">
        <v>31</v>
      </c>
      <c r="E170" t="s">
        <v>13</v>
      </c>
      <c r="F170">
        <v>27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3</v>
      </c>
      <c r="M170">
        <v>504200.33333333331</v>
      </c>
      <c r="N170">
        <v>25</v>
      </c>
    </row>
    <row r="171" spans="1:14" x14ac:dyDescent="0.3">
      <c r="A171" t="s">
        <v>200</v>
      </c>
      <c r="B171">
        <v>2</v>
      </c>
      <c r="C171" t="s">
        <v>2907</v>
      </c>
      <c r="D171">
        <v>14</v>
      </c>
      <c r="E171" t="s">
        <v>7</v>
      </c>
      <c r="F171">
        <v>10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2393887</v>
      </c>
      <c r="N171">
        <v>33</v>
      </c>
    </row>
    <row r="172" spans="1:14" x14ac:dyDescent="0.3">
      <c r="A172" t="s">
        <v>302</v>
      </c>
      <c r="B172">
        <v>2</v>
      </c>
      <c r="C172" t="s">
        <v>2951</v>
      </c>
      <c r="D172">
        <v>34</v>
      </c>
      <c r="E172" t="s">
        <v>15</v>
      </c>
      <c r="F172">
        <v>16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3</v>
      </c>
      <c r="M172">
        <v>25842697</v>
      </c>
      <c r="N172">
        <v>24</v>
      </c>
    </row>
    <row r="173" spans="1:14" x14ac:dyDescent="0.3">
      <c r="A173" t="s">
        <v>166</v>
      </c>
      <c r="B173">
        <v>2</v>
      </c>
      <c r="C173" t="s">
        <v>2926</v>
      </c>
      <c r="D173">
        <v>22</v>
      </c>
      <c r="E173" t="s">
        <v>18</v>
      </c>
      <c r="F173">
        <v>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1</v>
      </c>
      <c r="M173">
        <v>1000000</v>
      </c>
      <c r="N173">
        <v>25</v>
      </c>
    </row>
    <row r="174" spans="1:14" x14ac:dyDescent="0.3">
      <c r="A174" t="s">
        <v>283</v>
      </c>
      <c r="B174">
        <v>0</v>
      </c>
      <c r="C174" t="s">
        <v>3033</v>
      </c>
      <c r="D174">
        <v>7</v>
      </c>
      <c r="E174" t="s">
        <v>30</v>
      </c>
      <c r="F174">
        <v>15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2</v>
      </c>
      <c r="M174">
        <v>9054587.5</v>
      </c>
      <c r="N174">
        <v>32</v>
      </c>
    </row>
    <row r="175" spans="1:14" x14ac:dyDescent="0.3">
      <c r="A175" t="s">
        <v>46</v>
      </c>
      <c r="B175">
        <v>2</v>
      </c>
      <c r="C175" t="s">
        <v>3132</v>
      </c>
      <c r="D175">
        <v>20</v>
      </c>
      <c r="E175" t="s">
        <v>13</v>
      </c>
      <c r="F175">
        <v>1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3</v>
      </c>
      <c r="M175">
        <v>21304995</v>
      </c>
      <c r="N175">
        <v>29</v>
      </c>
    </row>
    <row r="176" spans="1:14" x14ac:dyDescent="0.3">
      <c r="A176" t="s">
        <v>328</v>
      </c>
      <c r="B176">
        <v>4</v>
      </c>
      <c r="C176" t="s">
        <v>2886</v>
      </c>
      <c r="D176">
        <v>5</v>
      </c>
      <c r="E176" t="s">
        <v>15</v>
      </c>
      <c r="F176">
        <v>17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3</v>
      </c>
      <c r="M176">
        <v>16229213.333333334</v>
      </c>
      <c r="N176">
        <v>29</v>
      </c>
    </row>
    <row r="177" spans="1:14" x14ac:dyDescent="0.3">
      <c r="A177" t="s">
        <v>483</v>
      </c>
      <c r="B177">
        <v>1</v>
      </c>
      <c r="C177" t="s">
        <v>2996</v>
      </c>
      <c r="D177">
        <v>24</v>
      </c>
      <c r="E177" t="s">
        <v>9</v>
      </c>
      <c r="F177">
        <v>27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4</v>
      </c>
      <c r="M177">
        <v>1125930</v>
      </c>
      <c r="N177">
        <v>23</v>
      </c>
    </row>
    <row r="178" spans="1:14" x14ac:dyDescent="0.3">
      <c r="A178" t="s">
        <v>37</v>
      </c>
      <c r="B178">
        <v>4</v>
      </c>
      <c r="C178" t="s">
        <v>3228</v>
      </c>
      <c r="D178">
        <v>55</v>
      </c>
      <c r="E178" t="s">
        <v>15</v>
      </c>
      <c r="F178">
        <v>1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2165481</v>
      </c>
      <c r="N178">
        <v>28</v>
      </c>
    </row>
    <row r="179" spans="1:14" x14ac:dyDescent="0.3">
      <c r="A179" t="s">
        <v>33</v>
      </c>
      <c r="B179">
        <v>3</v>
      </c>
      <c r="C179" t="s">
        <v>3232</v>
      </c>
      <c r="D179">
        <v>30</v>
      </c>
      <c r="E179" t="s">
        <v>13</v>
      </c>
      <c r="F179">
        <v>1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3</v>
      </c>
      <c r="M179">
        <v>1928280</v>
      </c>
      <c r="N179">
        <v>23</v>
      </c>
    </row>
    <row r="180" spans="1:14" x14ac:dyDescent="0.3">
      <c r="A180" t="s">
        <v>372</v>
      </c>
      <c r="B180">
        <v>1</v>
      </c>
      <c r="C180" t="s">
        <v>3121</v>
      </c>
      <c r="D180">
        <v>22</v>
      </c>
      <c r="E180" t="s">
        <v>18</v>
      </c>
      <c r="F180">
        <v>20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3</v>
      </c>
      <c r="M180">
        <v>751772</v>
      </c>
      <c r="N180">
        <v>20</v>
      </c>
    </row>
    <row r="181" spans="1:14" x14ac:dyDescent="0.3">
      <c r="A181" t="s">
        <v>452</v>
      </c>
      <c r="B181">
        <v>2</v>
      </c>
      <c r="C181" t="s">
        <v>3177</v>
      </c>
      <c r="D181">
        <v>40</v>
      </c>
      <c r="E181" t="s">
        <v>13</v>
      </c>
      <c r="F181">
        <v>25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2</v>
      </c>
      <c r="M181">
        <v>12053629</v>
      </c>
      <c r="N181">
        <v>26</v>
      </c>
    </row>
    <row r="182" spans="1:14" x14ac:dyDescent="0.3">
      <c r="A182" t="s">
        <v>459</v>
      </c>
      <c r="B182">
        <v>4</v>
      </c>
      <c r="C182" t="s">
        <v>1527</v>
      </c>
      <c r="D182">
        <v>20</v>
      </c>
      <c r="E182" t="s">
        <v>11</v>
      </c>
      <c r="F182">
        <v>25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3</v>
      </c>
      <c r="M182">
        <v>1595280</v>
      </c>
      <c r="N182">
        <v>25</v>
      </c>
    </row>
    <row r="183" spans="1:14" x14ac:dyDescent="0.3">
      <c r="A183" t="s">
        <v>290</v>
      </c>
      <c r="B183">
        <v>4</v>
      </c>
      <c r="C183" t="s">
        <v>3137</v>
      </c>
      <c r="D183">
        <v>21</v>
      </c>
      <c r="E183" t="s">
        <v>20</v>
      </c>
      <c r="F183">
        <v>15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2</v>
      </c>
      <c r="M183">
        <v>12717131.5</v>
      </c>
      <c r="N183">
        <v>29</v>
      </c>
    </row>
    <row r="184" spans="1:14" x14ac:dyDescent="0.3">
      <c r="A184" t="s">
        <v>399</v>
      </c>
      <c r="B184">
        <v>2</v>
      </c>
      <c r="C184" t="s">
        <v>3150</v>
      </c>
      <c r="D184">
        <v>7</v>
      </c>
      <c r="E184" t="s">
        <v>7</v>
      </c>
      <c r="F184">
        <v>22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1000000</v>
      </c>
      <c r="N184">
        <v>22</v>
      </c>
    </row>
    <row r="185" spans="1:14" x14ac:dyDescent="0.3">
      <c r="A185" t="s">
        <v>354</v>
      </c>
      <c r="B185">
        <v>3</v>
      </c>
      <c r="C185" t="s">
        <v>3244</v>
      </c>
      <c r="D185">
        <v>8</v>
      </c>
      <c r="E185" t="s">
        <v>15</v>
      </c>
      <c r="F185">
        <v>19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1</v>
      </c>
      <c r="M185">
        <v>1857480</v>
      </c>
      <c r="N185">
        <v>22</v>
      </c>
    </row>
    <row r="186" spans="1:14" x14ac:dyDescent="0.3">
      <c r="A186" t="s">
        <v>334</v>
      </c>
      <c r="B186">
        <v>1</v>
      </c>
      <c r="C186" t="s">
        <v>3285</v>
      </c>
      <c r="D186">
        <v>2</v>
      </c>
      <c r="E186" t="s">
        <v>30</v>
      </c>
      <c r="F186">
        <v>18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1</v>
      </c>
      <c r="M186">
        <v>1757429</v>
      </c>
      <c r="N186">
        <v>28</v>
      </c>
    </row>
    <row r="187" spans="1:14" x14ac:dyDescent="0.3">
      <c r="A187" t="s">
        <v>524</v>
      </c>
      <c r="B187">
        <v>4</v>
      </c>
      <c r="C187" t="s">
        <v>2909</v>
      </c>
      <c r="D187">
        <v>28</v>
      </c>
      <c r="E187" t="s">
        <v>15</v>
      </c>
      <c r="F187">
        <v>29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2</v>
      </c>
      <c r="M187">
        <v>15697102.5</v>
      </c>
      <c r="N187">
        <v>32</v>
      </c>
    </row>
    <row r="188" spans="1:14" x14ac:dyDescent="0.3">
      <c r="A188" t="s">
        <v>206</v>
      </c>
      <c r="B188">
        <v>1</v>
      </c>
      <c r="C188" t="s">
        <v>3218</v>
      </c>
      <c r="D188">
        <v>9</v>
      </c>
      <c r="E188" t="s">
        <v>9</v>
      </c>
      <c r="F188">
        <v>10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11011234</v>
      </c>
      <c r="N188">
        <v>28</v>
      </c>
    </row>
    <row r="189" spans="1:14" x14ac:dyDescent="0.3">
      <c r="A189" t="s">
        <v>251</v>
      </c>
      <c r="B189">
        <v>2</v>
      </c>
      <c r="C189" t="s">
        <v>3153</v>
      </c>
      <c r="D189">
        <v>17</v>
      </c>
      <c r="E189" t="s">
        <v>23</v>
      </c>
      <c r="F189">
        <v>13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3</v>
      </c>
      <c r="M189">
        <v>887953.66666666663</v>
      </c>
      <c r="N189">
        <v>19</v>
      </c>
    </row>
    <row r="190" spans="1:14" x14ac:dyDescent="0.3">
      <c r="A190" t="s">
        <v>381</v>
      </c>
      <c r="B190">
        <v>0</v>
      </c>
      <c r="C190" t="s">
        <v>1527</v>
      </c>
      <c r="D190">
        <v>13</v>
      </c>
      <c r="E190" t="s">
        <v>30</v>
      </c>
      <c r="F190">
        <v>21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1</v>
      </c>
      <c r="M190">
        <v>838464</v>
      </c>
      <c r="N190">
        <v>23</v>
      </c>
    </row>
    <row r="191" spans="1:14" x14ac:dyDescent="0.3">
      <c r="A191" t="s">
        <v>195</v>
      </c>
      <c r="B191">
        <v>4</v>
      </c>
      <c r="C191" t="s">
        <v>3122</v>
      </c>
      <c r="D191">
        <v>55</v>
      </c>
      <c r="E191" t="s">
        <v>20</v>
      </c>
      <c r="F191">
        <v>10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3</v>
      </c>
      <c r="M191">
        <v>279488</v>
      </c>
      <c r="N191">
        <v>20</v>
      </c>
    </row>
    <row r="192" spans="1:14" x14ac:dyDescent="0.3">
      <c r="A192" t="s">
        <v>348</v>
      </c>
      <c r="B192">
        <v>3</v>
      </c>
      <c r="C192" t="s">
        <v>2976</v>
      </c>
      <c r="D192">
        <v>4</v>
      </c>
      <c r="E192" t="s">
        <v>23</v>
      </c>
      <c r="F192">
        <v>19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1</v>
      </c>
      <c r="M192">
        <v>1000000</v>
      </c>
      <c r="N192">
        <v>24</v>
      </c>
    </row>
    <row r="193" spans="1:14" x14ac:dyDescent="0.3">
      <c r="A193" t="s">
        <v>148</v>
      </c>
      <c r="B193">
        <v>0</v>
      </c>
      <c r="C193" t="s">
        <v>3170</v>
      </c>
      <c r="D193">
        <v>22</v>
      </c>
      <c r="E193" t="s">
        <v>149</v>
      </c>
      <c r="F193">
        <v>7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2029463</v>
      </c>
      <c r="N193">
        <v>30</v>
      </c>
    </row>
    <row r="194" spans="1:14" x14ac:dyDescent="0.3">
      <c r="A194" t="s">
        <v>162</v>
      </c>
      <c r="B194">
        <v>0</v>
      </c>
      <c r="C194" t="s">
        <v>1527</v>
      </c>
      <c r="D194">
        <v>15</v>
      </c>
      <c r="E194" t="s">
        <v>40</v>
      </c>
      <c r="F194">
        <v>8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1000000</v>
      </c>
      <c r="N194">
        <v>25</v>
      </c>
    </row>
    <row r="195" spans="1:14" x14ac:dyDescent="0.3">
      <c r="A195" t="s">
        <v>167</v>
      </c>
      <c r="B195">
        <v>0</v>
      </c>
      <c r="C195" t="s">
        <v>3151</v>
      </c>
      <c r="D195">
        <v>14</v>
      </c>
      <c r="E195" t="s">
        <v>118</v>
      </c>
      <c r="F195">
        <v>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6000000</v>
      </c>
      <c r="N195">
        <v>30</v>
      </c>
    </row>
    <row r="196" spans="1:14" x14ac:dyDescent="0.3">
      <c r="A196" t="s">
        <v>280</v>
      </c>
      <c r="B196">
        <v>3</v>
      </c>
      <c r="C196" t="s">
        <v>3066</v>
      </c>
      <c r="D196">
        <v>10</v>
      </c>
      <c r="E196" t="s">
        <v>11</v>
      </c>
      <c r="F196">
        <v>14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689121</v>
      </c>
      <c r="N196">
        <v>22</v>
      </c>
    </row>
    <row r="197" spans="1:14" x14ac:dyDescent="0.3">
      <c r="A197" t="s">
        <v>237</v>
      </c>
      <c r="B197">
        <v>4</v>
      </c>
      <c r="C197" t="s">
        <v>3094</v>
      </c>
      <c r="D197">
        <v>40</v>
      </c>
      <c r="E197" t="s">
        <v>27</v>
      </c>
      <c r="F197">
        <v>12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1</v>
      </c>
      <c r="M197">
        <v>1544951</v>
      </c>
      <c r="N197">
        <v>22</v>
      </c>
    </row>
    <row r="198" spans="1:14" x14ac:dyDescent="0.3">
      <c r="A198" t="s">
        <v>117</v>
      </c>
      <c r="B198">
        <v>0</v>
      </c>
      <c r="C198" t="s">
        <v>2955</v>
      </c>
      <c r="D198">
        <v>5</v>
      </c>
      <c r="E198" t="s">
        <v>118</v>
      </c>
      <c r="F198">
        <v>6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3710850</v>
      </c>
      <c r="N198">
        <v>34</v>
      </c>
    </row>
    <row r="199" spans="1:14" x14ac:dyDescent="0.3">
      <c r="A199" t="s">
        <v>415</v>
      </c>
      <c r="B199">
        <v>1</v>
      </c>
      <c r="C199" t="s">
        <v>1527</v>
      </c>
      <c r="D199">
        <v>17</v>
      </c>
      <c r="E199" t="s">
        <v>40</v>
      </c>
      <c r="F199">
        <v>22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1</v>
      </c>
      <c r="M199">
        <v>12250000</v>
      </c>
      <c r="N199">
        <v>25</v>
      </c>
    </row>
    <row r="200" spans="1:14" x14ac:dyDescent="0.3">
      <c r="A200" t="s">
        <v>64</v>
      </c>
      <c r="B200">
        <v>1</v>
      </c>
      <c r="C200" t="s">
        <v>3004</v>
      </c>
      <c r="D200">
        <v>55</v>
      </c>
      <c r="E200" t="s">
        <v>7</v>
      </c>
      <c r="F200">
        <v>3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1</v>
      </c>
      <c r="M200">
        <v>1000000</v>
      </c>
      <c r="N200">
        <v>23</v>
      </c>
    </row>
    <row r="201" spans="1:14" x14ac:dyDescent="0.3">
      <c r="A201" t="s">
        <v>102</v>
      </c>
      <c r="B201">
        <v>1</v>
      </c>
      <c r="C201" t="s">
        <v>1527</v>
      </c>
      <c r="D201">
        <v>5</v>
      </c>
      <c r="E201" t="s">
        <v>18</v>
      </c>
      <c r="F201">
        <v>5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2</v>
      </c>
      <c r="M201">
        <v>9295000</v>
      </c>
      <c r="N201">
        <v>25</v>
      </c>
    </row>
    <row r="202" spans="1:14" x14ac:dyDescent="0.3">
      <c r="A202" t="s">
        <v>529</v>
      </c>
      <c r="B202">
        <v>3</v>
      </c>
      <c r="C202" t="s">
        <v>2956</v>
      </c>
      <c r="D202">
        <v>2</v>
      </c>
      <c r="E202" t="s">
        <v>13</v>
      </c>
      <c r="F202">
        <v>29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2</v>
      </c>
      <c r="M202">
        <v>10000000</v>
      </c>
      <c r="N202">
        <v>24</v>
      </c>
    </row>
    <row r="203" spans="1:14" x14ac:dyDescent="0.3">
      <c r="A203" t="s">
        <v>182</v>
      </c>
      <c r="B203">
        <v>2</v>
      </c>
      <c r="C203" t="s">
        <v>3068</v>
      </c>
      <c r="D203">
        <v>10</v>
      </c>
      <c r="E203" t="s">
        <v>18</v>
      </c>
      <c r="F203">
        <v>9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4</v>
      </c>
      <c r="M203">
        <v>892530</v>
      </c>
      <c r="N203">
        <v>21</v>
      </c>
    </row>
    <row r="204" spans="1:14" x14ac:dyDescent="0.3">
      <c r="A204" t="s">
        <v>497</v>
      </c>
      <c r="B204">
        <v>2</v>
      </c>
      <c r="C204" t="s">
        <v>3180</v>
      </c>
      <c r="D204">
        <v>99</v>
      </c>
      <c r="E204" t="s">
        <v>18</v>
      </c>
      <c r="F204">
        <v>27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2</v>
      </c>
      <c r="M204">
        <v>7560679</v>
      </c>
      <c r="N204">
        <v>28</v>
      </c>
    </row>
    <row r="205" spans="1:14" x14ac:dyDescent="0.3">
      <c r="A205" t="s">
        <v>341</v>
      </c>
      <c r="B205">
        <v>4</v>
      </c>
      <c r="C205" t="s">
        <v>2999</v>
      </c>
      <c r="D205">
        <v>8</v>
      </c>
      <c r="E205" t="s">
        <v>15</v>
      </c>
      <c r="F205">
        <v>18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2</v>
      </c>
      <c r="M205">
        <v>783503.5</v>
      </c>
      <c r="N205">
        <v>23</v>
      </c>
    </row>
    <row r="206" spans="1:14" x14ac:dyDescent="0.3">
      <c r="A206" t="s">
        <v>87</v>
      </c>
      <c r="B206">
        <v>3</v>
      </c>
      <c r="C206" t="s">
        <v>1527</v>
      </c>
      <c r="D206">
        <v>41</v>
      </c>
      <c r="E206" t="s">
        <v>23</v>
      </c>
      <c r="F206">
        <v>4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88531</v>
      </c>
      <c r="N206">
        <v>26</v>
      </c>
    </row>
    <row r="207" spans="1:14" x14ac:dyDescent="0.3">
      <c r="A207" t="s">
        <v>437</v>
      </c>
      <c r="B207">
        <v>2</v>
      </c>
      <c r="C207" t="s">
        <v>2918</v>
      </c>
      <c r="D207">
        <v>10</v>
      </c>
      <c r="E207" t="s">
        <v>23</v>
      </c>
      <c r="F207">
        <v>24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1</v>
      </c>
      <c r="M207">
        <v>1544951</v>
      </c>
      <c r="N207">
        <v>25</v>
      </c>
    </row>
    <row r="208" spans="1:14" x14ac:dyDescent="0.3">
      <c r="A208" t="s">
        <v>473</v>
      </c>
      <c r="B208">
        <v>4</v>
      </c>
      <c r="C208" t="s">
        <v>2995</v>
      </c>
      <c r="D208">
        <v>25</v>
      </c>
      <c r="E208" t="s">
        <v>20</v>
      </c>
      <c r="F208">
        <v>26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3351103</v>
      </c>
      <c r="N208">
        <v>23</v>
      </c>
    </row>
    <row r="209" spans="1:14" x14ac:dyDescent="0.3">
      <c r="A209" t="s">
        <v>133</v>
      </c>
      <c r="B209">
        <v>0</v>
      </c>
      <c r="C209" t="s">
        <v>3070</v>
      </c>
      <c r="D209">
        <v>13</v>
      </c>
      <c r="E209" t="s">
        <v>4</v>
      </c>
      <c r="F209">
        <v>6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4</v>
      </c>
      <c r="M209">
        <v>1077610.75</v>
      </c>
      <c r="N209">
        <v>22</v>
      </c>
    </row>
    <row r="210" spans="1:14" x14ac:dyDescent="0.3">
      <c r="A210" t="s">
        <v>426</v>
      </c>
      <c r="B210">
        <v>1</v>
      </c>
      <c r="C210" t="s">
        <v>3293</v>
      </c>
      <c r="D210">
        <v>11</v>
      </c>
      <c r="E210" t="s">
        <v>9</v>
      </c>
      <c r="F210">
        <v>23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1</v>
      </c>
      <c r="M210">
        <v>0</v>
      </c>
      <c r="N210">
        <v>39</v>
      </c>
    </row>
    <row r="211" spans="1:14" x14ac:dyDescent="0.3">
      <c r="A211" t="s">
        <v>137</v>
      </c>
      <c r="B211">
        <v>0</v>
      </c>
      <c r="C211" t="s">
        <v>3075</v>
      </c>
      <c r="D211">
        <v>27</v>
      </c>
      <c r="E211" t="s">
        <v>40</v>
      </c>
      <c r="F211">
        <v>7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3972273</v>
      </c>
      <c r="N211">
        <v>22</v>
      </c>
    </row>
    <row r="212" spans="1:14" x14ac:dyDescent="0.3">
      <c r="A212" t="s">
        <v>410</v>
      </c>
      <c r="B212">
        <v>2</v>
      </c>
      <c r="C212" t="s">
        <v>1527</v>
      </c>
      <c r="D212">
        <v>8</v>
      </c>
      <c r="E212" t="s">
        <v>7</v>
      </c>
      <c r="F212">
        <v>22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2</v>
      </c>
      <c r="M212">
        <v>810707.5</v>
      </c>
      <c r="N212">
        <v>25</v>
      </c>
    </row>
    <row r="213" spans="1:14" x14ac:dyDescent="0.3">
      <c r="A213" t="s">
        <v>198</v>
      </c>
      <c r="B213">
        <v>1</v>
      </c>
      <c r="C213" t="s">
        <v>3088</v>
      </c>
      <c r="D213">
        <v>13</v>
      </c>
      <c r="E213" t="s">
        <v>9</v>
      </c>
      <c r="F213">
        <v>10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5</v>
      </c>
      <c r="M213">
        <v>30580770.800000001</v>
      </c>
      <c r="N213">
        <v>29</v>
      </c>
    </row>
    <row r="214" spans="1:14" x14ac:dyDescent="0.3">
      <c r="A214" t="s">
        <v>292</v>
      </c>
      <c r="B214">
        <v>2</v>
      </c>
      <c r="C214" t="s">
        <v>3090</v>
      </c>
      <c r="D214">
        <v>16</v>
      </c>
      <c r="E214" t="s">
        <v>23</v>
      </c>
      <c r="F214">
        <v>15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3</v>
      </c>
      <c r="M214">
        <v>10000366.666666666</v>
      </c>
      <c r="N214">
        <v>32</v>
      </c>
    </row>
    <row r="215" spans="1:14" x14ac:dyDescent="0.3">
      <c r="A215" t="s">
        <v>244</v>
      </c>
      <c r="B215">
        <v>3</v>
      </c>
      <c r="C215" t="s">
        <v>2856</v>
      </c>
      <c r="D215">
        <v>0</v>
      </c>
      <c r="E215" t="s">
        <v>23</v>
      </c>
      <c r="F215">
        <v>12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7866667</v>
      </c>
      <c r="N215">
        <v>28</v>
      </c>
    </row>
    <row r="216" spans="1:14" x14ac:dyDescent="0.3">
      <c r="A216" t="s">
        <v>51</v>
      </c>
      <c r="B216">
        <v>3</v>
      </c>
      <c r="C216" t="s">
        <v>3024</v>
      </c>
      <c r="D216">
        <v>6</v>
      </c>
      <c r="E216" t="s">
        <v>7</v>
      </c>
      <c r="F216">
        <v>2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9530000</v>
      </c>
      <c r="N216">
        <v>33</v>
      </c>
    </row>
    <row r="217" spans="1:14" x14ac:dyDescent="0.3">
      <c r="A217" t="s">
        <v>318</v>
      </c>
      <c r="B217">
        <v>1</v>
      </c>
      <c r="C217" t="s">
        <v>2991</v>
      </c>
      <c r="D217">
        <v>3</v>
      </c>
      <c r="E217" t="s">
        <v>30</v>
      </c>
      <c r="F217">
        <v>17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1000000</v>
      </c>
      <c r="N217">
        <v>24</v>
      </c>
    </row>
    <row r="218" spans="1:14" x14ac:dyDescent="0.3">
      <c r="A218" t="s">
        <v>392</v>
      </c>
      <c r="B218">
        <v>3</v>
      </c>
      <c r="C218" t="s">
        <v>3259</v>
      </c>
      <c r="D218">
        <v>2</v>
      </c>
      <c r="E218" t="s">
        <v>11</v>
      </c>
      <c r="F218">
        <v>21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2416222</v>
      </c>
      <c r="N218">
        <v>24</v>
      </c>
    </row>
    <row r="219" spans="1:14" x14ac:dyDescent="0.3">
      <c r="A219" t="s">
        <v>271</v>
      </c>
      <c r="B219">
        <v>3</v>
      </c>
      <c r="C219" t="s">
        <v>1527</v>
      </c>
      <c r="D219">
        <v>13</v>
      </c>
      <c r="E219" t="s">
        <v>15</v>
      </c>
      <c r="F219">
        <v>14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1</v>
      </c>
      <c r="M219">
        <v>1000000</v>
      </c>
      <c r="N219">
        <v>19</v>
      </c>
    </row>
    <row r="220" spans="1:14" x14ac:dyDescent="0.3">
      <c r="A220" t="s">
        <v>101</v>
      </c>
      <c r="B220">
        <v>3</v>
      </c>
      <c r="C220" t="s">
        <v>2917</v>
      </c>
      <c r="D220">
        <v>4</v>
      </c>
      <c r="E220" t="s">
        <v>13</v>
      </c>
      <c r="F220">
        <v>5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1</v>
      </c>
      <c r="M220">
        <v>1000000</v>
      </c>
      <c r="N220">
        <v>25</v>
      </c>
    </row>
    <row r="221" spans="1:14" x14ac:dyDescent="0.3">
      <c r="A221" t="s">
        <v>140</v>
      </c>
      <c r="B221">
        <v>2</v>
      </c>
      <c r="C221" t="s">
        <v>3148</v>
      </c>
      <c r="D221">
        <v>8</v>
      </c>
      <c r="E221" t="s">
        <v>23</v>
      </c>
      <c r="F221">
        <v>7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3</v>
      </c>
      <c r="M221">
        <v>751772</v>
      </c>
      <c r="N221">
        <v>20</v>
      </c>
    </row>
    <row r="222" spans="1:14" x14ac:dyDescent="0.3">
      <c r="A222" t="s">
        <v>56</v>
      </c>
      <c r="B222">
        <v>4</v>
      </c>
      <c r="C222" t="s">
        <v>3111</v>
      </c>
      <c r="D222">
        <v>31</v>
      </c>
      <c r="E222" t="s">
        <v>11</v>
      </c>
      <c r="F222">
        <v>2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3</v>
      </c>
      <c r="M222">
        <v>1470320</v>
      </c>
      <c r="N222">
        <v>20</v>
      </c>
    </row>
    <row r="223" spans="1:14" x14ac:dyDescent="0.3">
      <c r="A223" t="s">
        <v>254</v>
      </c>
      <c r="B223">
        <v>4</v>
      </c>
      <c r="C223" t="s">
        <v>3043</v>
      </c>
      <c r="D223">
        <v>7</v>
      </c>
      <c r="E223" t="s">
        <v>20</v>
      </c>
      <c r="F223">
        <v>13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1</v>
      </c>
      <c r="M223">
        <v>2393887</v>
      </c>
      <c r="N223">
        <v>31</v>
      </c>
    </row>
    <row r="224" spans="1:14" x14ac:dyDescent="0.3">
      <c r="A224" t="s">
        <v>366</v>
      </c>
      <c r="B224">
        <v>0</v>
      </c>
      <c r="C224" t="s">
        <v>3059</v>
      </c>
      <c r="D224">
        <v>1</v>
      </c>
      <c r="E224" t="s">
        <v>118</v>
      </c>
      <c r="F224">
        <v>20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1</v>
      </c>
      <c r="M224">
        <v>1378242</v>
      </c>
      <c r="N224">
        <v>22</v>
      </c>
    </row>
    <row r="225" spans="1:14" x14ac:dyDescent="0.3">
      <c r="A225" t="s">
        <v>2</v>
      </c>
      <c r="B225">
        <v>0</v>
      </c>
      <c r="C225" t="s">
        <v>3255</v>
      </c>
      <c r="D225">
        <v>10</v>
      </c>
      <c r="E225" t="s">
        <v>4</v>
      </c>
      <c r="F225">
        <v>0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118427</v>
      </c>
      <c r="N225">
        <v>22</v>
      </c>
    </row>
    <row r="226" spans="1:14" x14ac:dyDescent="0.3">
      <c r="A226" t="s">
        <v>32</v>
      </c>
      <c r="B226">
        <v>1</v>
      </c>
      <c r="C226" t="s">
        <v>3065</v>
      </c>
      <c r="D226">
        <v>7</v>
      </c>
      <c r="E226" t="s">
        <v>7</v>
      </c>
      <c r="F226">
        <v>1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2</v>
      </c>
      <c r="M226">
        <v>5852394.5</v>
      </c>
      <c r="N226">
        <v>22</v>
      </c>
    </row>
    <row r="227" spans="1:14" x14ac:dyDescent="0.3">
      <c r="A227" t="s">
        <v>34</v>
      </c>
      <c r="B227">
        <v>2</v>
      </c>
      <c r="C227" t="s">
        <v>3100</v>
      </c>
      <c r="D227">
        <v>0</v>
      </c>
      <c r="E227" t="s">
        <v>13</v>
      </c>
      <c r="F227">
        <v>1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3</v>
      </c>
      <c r="M227">
        <v>4843600</v>
      </c>
      <c r="N227">
        <v>21</v>
      </c>
    </row>
    <row r="228" spans="1:14" x14ac:dyDescent="0.3">
      <c r="A228" t="s">
        <v>519</v>
      </c>
      <c r="B228">
        <v>2</v>
      </c>
      <c r="C228" t="s">
        <v>3027</v>
      </c>
      <c r="D228">
        <v>32</v>
      </c>
      <c r="E228" t="s">
        <v>23</v>
      </c>
      <c r="F228">
        <v>29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2393887</v>
      </c>
      <c r="N228">
        <v>32</v>
      </c>
    </row>
    <row r="229" spans="1:14" x14ac:dyDescent="0.3">
      <c r="A229" t="s">
        <v>330</v>
      </c>
      <c r="B229">
        <v>0</v>
      </c>
      <c r="C229" t="s">
        <v>3093</v>
      </c>
      <c r="D229">
        <v>0</v>
      </c>
      <c r="E229" t="s">
        <v>4</v>
      </c>
      <c r="F229">
        <v>17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2</v>
      </c>
      <c r="M229">
        <v>19000000</v>
      </c>
      <c r="N229">
        <v>30</v>
      </c>
    </row>
    <row r="230" spans="1:14" x14ac:dyDescent="0.3">
      <c r="A230" t="s">
        <v>245</v>
      </c>
      <c r="B230">
        <v>3</v>
      </c>
      <c r="C230" t="s">
        <v>1527</v>
      </c>
      <c r="D230">
        <v>10</v>
      </c>
      <c r="E230" t="s">
        <v>9</v>
      </c>
      <c r="F230">
        <v>13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1</v>
      </c>
      <c r="M230">
        <v>1000000</v>
      </c>
      <c r="N230">
        <v>24</v>
      </c>
    </row>
    <row r="231" spans="1:14" x14ac:dyDescent="0.3">
      <c r="A231" t="s">
        <v>371</v>
      </c>
      <c r="B231">
        <v>3</v>
      </c>
      <c r="C231" t="s">
        <v>2930</v>
      </c>
      <c r="D231">
        <v>9</v>
      </c>
      <c r="E231" t="s">
        <v>23</v>
      </c>
      <c r="F231">
        <v>20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3</v>
      </c>
      <c r="M231">
        <v>6000000</v>
      </c>
      <c r="N231">
        <v>25</v>
      </c>
    </row>
    <row r="232" spans="1:14" x14ac:dyDescent="0.3">
      <c r="A232" t="s">
        <v>67</v>
      </c>
      <c r="B232">
        <v>1</v>
      </c>
      <c r="C232" t="s">
        <v>3188</v>
      </c>
      <c r="D232">
        <v>3</v>
      </c>
      <c r="E232" t="s">
        <v>9</v>
      </c>
      <c r="F232">
        <v>3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1</v>
      </c>
      <c r="M232">
        <v>7488372</v>
      </c>
      <c r="N232">
        <v>26</v>
      </c>
    </row>
    <row r="233" spans="1:14" x14ac:dyDescent="0.3">
      <c r="A233" t="s">
        <v>510</v>
      </c>
      <c r="B233">
        <v>0</v>
      </c>
      <c r="C233" t="s">
        <v>3225</v>
      </c>
      <c r="D233">
        <v>17</v>
      </c>
      <c r="E233" t="s">
        <v>30</v>
      </c>
      <c r="F233">
        <v>28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1</v>
      </c>
      <c r="M233">
        <v>13768421</v>
      </c>
      <c r="N233">
        <v>30</v>
      </c>
    </row>
    <row r="234" spans="1:14" x14ac:dyDescent="0.3">
      <c r="A234" t="s">
        <v>394</v>
      </c>
      <c r="B234">
        <v>0</v>
      </c>
      <c r="C234" t="s">
        <v>3283</v>
      </c>
      <c r="D234">
        <v>22</v>
      </c>
      <c r="E234" t="s">
        <v>40</v>
      </c>
      <c r="F234">
        <v>21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1</v>
      </c>
      <c r="M234">
        <v>2639314</v>
      </c>
      <c r="N234">
        <v>26</v>
      </c>
    </row>
    <row r="235" spans="1:14" x14ac:dyDescent="0.3">
      <c r="A235" t="s">
        <v>234</v>
      </c>
      <c r="B235">
        <v>1</v>
      </c>
      <c r="C235" t="s">
        <v>3077</v>
      </c>
      <c r="D235">
        <v>10</v>
      </c>
      <c r="E235" t="s">
        <v>9</v>
      </c>
      <c r="F235">
        <v>12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4</v>
      </c>
      <c r="M235">
        <v>1653480</v>
      </c>
      <c r="N235">
        <v>22</v>
      </c>
    </row>
    <row r="236" spans="1:14" x14ac:dyDescent="0.3">
      <c r="A236" t="s">
        <v>320</v>
      </c>
      <c r="B236">
        <v>0</v>
      </c>
      <c r="C236" t="s">
        <v>3247</v>
      </c>
      <c r="D236">
        <v>0</v>
      </c>
      <c r="E236" t="s">
        <v>30</v>
      </c>
      <c r="F236">
        <v>17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8575916</v>
      </c>
      <c r="N236">
        <v>30</v>
      </c>
    </row>
    <row r="237" spans="1:14" x14ac:dyDescent="0.3">
      <c r="A237" t="s">
        <v>272</v>
      </c>
      <c r="B237">
        <v>0</v>
      </c>
      <c r="C237" t="s">
        <v>2989</v>
      </c>
      <c r="D237">
        <v>3</v>
      </c>
      <c r="E237" t="s">
        <v>4</v>
      </c>
      <c r="F237">
        <v>14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2</v>
      </c>
      <c r="M237">
        <v>1127658</v>
      </c>
      <c r="N237">
        <v>23</v>
      </c>
    </row>
    <row r="238" spans="1:14" x14ac:dyDescent="0.3">
      <c r="A238" t="s">
        <v>422</v>
      </c>
      <c r="B238">
        <v>0</v>
      </c>
      <c r="C238" t="s">
        <v>3223</v>
      </c>
      <c r="D238">
        <v>32</v>
      </c>
      <c r="E238" t="s">
        <v>4</v>
      </c>
      <c r="F238">
        <v>23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2</v>
      </c>
      <c r="M238">
        <v>99290</v>
      </c>
      <c r="N238">
        <v>30</v>
      </c>
    </row>
    <row r="239" spans="1:14" x14ac:dyDescent="0.3">
      <c r="A239" t="s">
        <v>402</v>
      </c>
      <c r="B239">
        <v>1</v>
      </c>
      <c r="C239" t="s">
        <v>3160</v>
      </c>
      <c r="D239">
        <v>23</v>
      </c>
      <c r="E239" t="s">
        <v>7</v>
      </c>
      <c r="F239">
        <v>22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10222889.5</v>
      </c>
      <c r="N239">
        <v>29</v>
      </c>
    </row>
    <row r="240" spans="1:14" x14ac:dyDescent="0.3">
      <c r="A240" t="s">
        <v>279</v>
      </c>
      <c r="B240">
        <v>4</v>
      </c>
      <c r="C240" t="s">
        <v>3249</v>
      </c>
      <c r="D240">
        <v>13</v>
      </c>
      <c r="E240" t="s">
        <v>15</v>
      </c>
      <c r="F240">
        <v>14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4</v>
      </c>
      <c r="M240">
        <v>9456249.5</v>
      </c>
      <c r="N240">
        <v>34</v>
      </c>
    </row>
    <row r="241" spans="1:14" x14ac:dyDescent="0.3">
      <c r="A241" t="s">
        <v>506</v>
      </c>
      <c r="B241">
        <v>1</v>
      </c>
      <c r="C241" t="s">
        <v>3234</v>
      </c>
      <c r="D241">
        <v>20</v>
      </c>
      <c r="E241" t="s">
        <v>40</v>
      </c>
      <c r="F241">
        <v>28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1</v>
      </c>
      <c r="M241">
        <v>3454500</v>
      </c>
      <c r="N241">
        <v>31</v>
      </c>
    </row>
    <row r="242" spans="1:14" x14ac:dyDescent="0.3">
      <c r="A242" t="s">
        <v>66</v>
      </c>
      <c r="B242">
        <v>0</v>
      </c>
      <c r="C242" t="s">
        <v>2959</v>
      </c>
      <c r="D242">
        <v>31</v>
      </c>
      <c r="E242" t="s">
        <v>30</v>
      </c>
      <c r="F242">
        <v>3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1</v>
      </c>
      <c r="M242">
        <v>1000000</v>
      </c>
      <c r="N242">
        <v>23</v>
      </c>
    </row>
    <row r="243" spans="1:14" x14ac:dyDescent="0.3">
      <c r="A243" t="s">
        <v>50</v>
      </c>
      <c r="B243">
        <v>1</v>
      </c>
      <c r="C243" t="s">
        <v>2876</v>
      </c>
      <c r="D243">
        <v>12</v>
      </c>
      <c r="E243" t="s">
        <v>18</v>
      </c>
      <c r="F243">
        <v>2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2</v>
      </c>
      <c r="M243">
        <v>8001666.5</v>
      </c>
      <c r="N243">
        <v>27</v>
      </c>
    </row>
    <row r="244" spans="1:14" x14ac:dyDescent="0.3">
      <c r="A244" t="s">
        <v>486</v>
      </c>
      <c r="B244">
        <v>2</v>
      </c>
      <c r="C244" t="s">
        <v>2915</v>
      </c>
      <c r="D244">
        <v>2</v>
      </c>
      <c r="E244" t="s">
        <v>13</v>
      </c>
      <c r="F244">
        <v>27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3</v>
      </c>
      <c r="M244">
        <v>11954546</v>
      </c>
      <c r="N244">
        <v>31</v>
      </c>
    </row>
    <row r="245" spans="1:14" x14ac:dyDescent="0.3">
      <c r="A245" t="s">
        <v>408</v>
      </c>
      <c r="B245">
        <v>4</v>
      </c>
      <c r="C245" t="s">
        <v>2962</v>
      </c>
      <c r="D245">
        <v>21</v>
      </c>
      <c r="E245" t="s">
        <v>20</v>
      </c>
      <c r="F245">
        <v>22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5</v>
      </c>
      <c r="M245">
        <v>5093450</v>
      </c>
      <c r="N245">
        <v>25</v>
      </c>
    </row>
    <row r="246" spans="1:14" x14ac:dyDescent="0.3">
      <c r="A246" t="s">
        <v>16</v>
      </c>
      <c r="B246">
        <v>3</v>
      </c>
      <c r="C246" t="s">
        <v>3057</v>
      </c>
      <c r="D246">
        <v>20</v>
      </c>
      <c r="E246" t="s">
        <v>11</v>
      </c>
      <c r="F246">
        <v>0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3</v>
      </c>
      <c r="M246">
        <v>1661880</v>
      </c>
      <c r="N246">
        <v>21</v>
      </c>
    </row>
    <row r="247" spans="1:14" x14ac:dyDescent="0.3">
      <c r="A247" t="s">
        <v>113</v>
      </c>
      <c r="B247">
        <v>4</v>
      </c>
      <c r="C247" t="s">
        <v>3186</v>
      </c>
      <c r="D247">
        <v>31</v>
      </c>
      <c r="E247" t="s">
        <v>15</v>
      </c>
      <c r="F247">
        <v>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10529931</v>
      </c>
      <c r="N247">
        <v>28</v>
      </c>
    </row>
    <row r="248" spans="1:14" x14ac:dyDescent="0.3">
      <c r="A248" t="s">
        <v>350</v>
      </c>
      <c r="B248">
        <v>1</v>
      </c>
      <c r="C248" t="s">
        <v>3216</v>
      </c>
      <c r="D248">
        <v>23</v>
      </c>
      <c r="E248" t="s">
        <v>40</v>
      </c>
      <c r="F248">
        <v>19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198580</v>
      </c>
      <c r="N248">
        <v>28</v>
      </c>
    </row>
    <row r="249" spans="1:14" x14ac:dyDescent="0.3">
      <c r="A249" t="s">
        <v>515</v>
      </c>
      <c r="B249">
        <v>0</v>
      </c>
      <c r="C249" t="s">
        <v>3127</v>
      </c>
      <c r="D249">
        <v>2</v>
      </c>
      <c r="E249" t="s">
        <v>40</v>
      </c>
      <c r="F249">
        <v>29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5</v>
      </c>
      <c r="M249">
        <v>28328360</v>
      </c>
      <c r="N249">
        <v>28</v>
      </c>
    </row>
    <row r="250" spans="1:14" x14ac:dyDescent="0.3">
      <c r="A250" t="s">
        <v>238</v>
      </c>
      <c r="B250">
        <v>3</v>
      </c>
      <c r="C250" t="s">
        <v>3262</v>
      </c>
      <c r="D250">
        <v>15</v>
      </c>
      <c r="E250" t="s">
        <v>11</v>
      </c>
      <c r="F250">
        <v>12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1000000</v>
      </c>
      <c r="N250">
        <v>23</v>
      </c>
    </row>
    <row r="251" spans="1:14" x14ac:dyDescent="0.3">
      <c r="A251" t="s">
        <v>249</v>
      </c>
      <c r="B251">
        <v>3</v>
      </c>
      <c r="C251" t="s">
        <v>1527</v>
      </c>
      <c r="D251">
        <v>19</v>
      </c>
      <c r="E251" t="s">
        <v>23</v>
      </c>
      <c r="F251">
        <v>13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1000000</v>
      </c>
      <c r="N251">
        <v>23</v>
      </c>
    </row>
    <row r="252" spans="1:14" x14ac:dyDescent="0.3">
      <c r="A252" t="s">
        <v>169</v>
      </c>
      <c r="B252">
        <v>3</v>
      </c>
      <c r="C252" t="s">
        <v>3222</v>
      </c>
      <c r="D252">
        <v>30</v>
      </c>
      <c r="E252" t="s">
        <v>11</v>
      </c>
      <c r="F252">
        <v>8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2</v>
      </c>
      <c r="M252">
        <v>9755362</v>
      </c>
      <c r="N252">
        <v>29</v>
      </c>
    </row>
    <row r="253" spans="1:14" x14ac:dyDescent="0.3">
      <c r="A253" t="s">
        <v>403</v>
      </c>
      <c r="B253">
        <v>3</v>
      </c>
      <c r="C253" t="s">
        <v>3017</v>
      </c>
      <c r="D253">
        <v>43</v>
      </c>
      <c r="E253" t="s">
        <v>11</v>
      </c>
      <c r="F253">
        <v>22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4</v>
      </c>
      <c r="M253">
        <v>847112.5</v>
      </c>
      <c r="N253">
        <v>23</v>
      </c>
    </row>
    <row r="254" spans="1:14" x14ac:dyDescent="0.3">
      <c r="A254" t="s">
        <v>190</v>
      </c>
      <c r="B254">
        <v>3</v>
      </c>
      <c r="C254" t="s">
        <v>3235</v>
      </c>
      <c r="D254">
        <v>21</v>
      </c>
      <c r="E254" t="s">
        <v>11</v>
      </c>
      <c r="F254">
        <v>9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1</v>
      </c>
      <c r="M254">
        <v>2165481</v>
      </c>
      <c r="N254">
        <v>32</v>
      </c>
    </row>
    <row r="255" spans="1:14" x14ac:dyDescent="0.3">
      <c r="A255" t="s">
        <v>273</v>
      </c>
      <c r="B255">
        <v>4</v>
      </c>
      <c r="C255" t="s">
        <v>3173</v>
      </c>
      <c r="D255">
        <v>17</v>
      </c>
      <c r="E255" t="s">
        <v>20</v>
      </c>
      <c r="F255">
        <v>14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2</v>
      </c>
      <c r="M255">
        <v>8269663</v>
      </c>
      <c r="N255">
        <v>26</v>
      </c>
    </row>
    <row r="256" spans="1:14" x14ac:dyDescent="0.3">
      <c r="A256" t="s">
        <v>397</v>
      </c>
      <c r="B256">
        <v>2</v>
      </c>
      <c r="C256" t="s">
        <v>3102</v>
      </c>
      <c r="D256">
        <v>1</v>
      </c>
      <c r="E256" t="s">
        <v>11</v>
      </c>
      <c r="F256">
        <v>21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3</v>
      </c>
      <c r="M256">
        <v>3591840</v>
      </c>
      <c r="N256">
        <v>21</v>
      </c>
    </row>
    <row r="257" spans="1:14" x14ac:dyDescent="0.3">
      <c r="A257" t="s">
        <v>409</v>
      </c>
      <c r="B257">
        <v>1</v>
      </c>
      <c r="C257" t="s">
        <v>3280</v>
      </c>
      <c r="D257">
        <v>17</v>
      </c>
      <c r="E257" t="s">
        <v>18</v>
      </c>
      <c r="F257">
        <v>22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2</v>
      </c>
      <c r="M257">
        <v>3500000</v>
      </c>
      <c r="N257">
        <v>29</v>
      </c>
    </row>
    <row r="258" spans="1:14" x14ac:dyDescent="0.3">
      <c r="A258" t="s">
        <v>188</v>
      </c>
      <c r="B258">
        <v>3</v>
      </c>
      <c r="C258" t="s">
        <v>2968</v>
      </c>
      <c r="D258">
        <v>2</v>
      </c>
      <c r="E258" t="s">
        <v>13</v>
      </c>
      <c r="F258">
        <v>9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1378252</v>
      </c>
      <c r="N258">
        <v>24</v>
      </c>
    </row>
    <row r="259" spans="1:14" x14ac:dyDescent="0.3">
      <c r="A259" t="s">
        <v>100</v>
      </c>
      <c r="B259">
        <v>0</v>
      </c>
      <c r="C259" t="s">
        <v>2873</v>
      </c>
      <c r="D259">
        <v>8</v>
      </c>
      <c r="E259" t="s">
        <v>9</v>
      </c>
      <c r="F259">
        <v>5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12968750</v>
      </c>
      <c r="N259">
        <v>26</v>
      </c>
    </row>
    <row r="260" spans="1:14" x14ac:dyDescent="0.3">
      <c r="A260" t="s">
        <v>498</v>
      </c>
      <c r="B260">
        <v>0</v>
      </c>
      <c r="C260" t="s">
        <v>2904</v>
      </c>
      <c r="D260">
        <v>8</v>
      </c>
      <c r="E260" t="s">
        <v>40</v>
      </c>
      <c r="F260">
        <v>28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1</v>
      </c>
      <c r="M260">
        <v>1000000</v>
      </c>
      <c r="N260">
        <v>25</v>
      </c>
    </row>
    <row r="261" spans="1:14" x14ac:dyDescent="0.3">
      <c r="A261" t="s">
        <v>518</v>
      </c>
      <c r="B261">
        <v>1</v>
      </c>
      <c r="C261" t="s">
        <v>2885</v>
      </c>
      <c r="D261">
        <v>52</v>
      </c>
      <c r="E261" t="s">
        <v>9</v>
      </c>
      <c r="F261">
        <v>29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1</v>
      </c>
      <c r="M261">
        <v>1000000</v>
      </c>
      <c r="N261">
        <v>28</v>
      </c>
    </row>
    <row r="262" spans="1:14" x14ac:dyDescent="0.3">
      <c r="A262" t="s">
        <v>160</v>
      </c>
      <c r="B262">
        <v>0</v>
      </c>
      <c r="C262" t="s">
        <v>3273</v>
      </c>
      <c r="D262">
        <v>81</v>
      </c>
      <c r="E262" t="s">
        <v>30</v>
      </c>
      <c r="F262">
        <v>8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2393887</v>
      </c>
      <c r="N262">
        <v>37</v>
      </c>
    </row>
    <row r="263" spans="1:14" x14ac:dyDescent="0.3">
      <c r="A263" t="s">
        <v>257</v>
      </c>
      <c r="B263">
        <v>1</v>
      </c>
      <c r="C263" t="s">
        <v>2965</v>
      </c>
      <c r="D263">
        <v>3</v>
      </c>
      <c r="E263" t="s">
        <v>9</v>
      </c>
      <c r="F263">
        <v>13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3</v>
      </c>
      <c r="M263">
        <v>1196440</v>
      </c>
      <c r="N263">
        <v>24</v>
      </c>
    </row>
    <row r="264" spans="1:14" x14ac:dyDescent="0.3">
      <c r="A264" t="s">
        <v>429</v>
      </c>
      <c r="B264">
        <v>2</v>
      </c>
      <c r="C264" t="s">
        <v>3110</v>
      </c>
      <c r="D264">
        <v>20</v>
      </c>
      <c r="E264" t="s">
        <v>13</v>
      </c>
      <c r="F264">
        <v>23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3</v>
      </c>
      <c r="M264">
        <v>4367000</v>
      </c>
      <c r="N264">
        <v>22</v>
      </c>
    </row>
    <row r="265" spans="1:14" x14ac:dyDescent="0.3">
      <c r="A265" t="s">
        <v>317</v>
      </c>
      <c r="B265">
        <v>1</v>
      </c>
      <c r="C265" t="s">
        <v>3103</v>
      </c>
      <c r="D265">
        <v>20</v>
      </c>
      <c r="E265" t="s">
        <v>40</v>
      </c>
      <c r="F265">
        <v>17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4</v>
      </c>
      <c r="M265">
        <v>1172850</v>
      </c>
      <c r="N265">
        <v>20</v>
      </c>
    </row>
    <row r="266" spans="1:14" x14ac:dyDescent="0.3">
      <c r="A266" t="s">
        <v>287</v>
      </c>
      <c r="B266">
        <v>2</v>
      </c>
      <c r="C266" t="s">
        <v>2899</v>
      </c>
      <c r="D266">
        <v>0</v>
      </c>
      <c r="E266" t="s">
        <v>18</v>
      </c>
      <c r="F266">
        <v>15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4</v>
      </c>
      <c r="M266">
        <v>7566800</v>
      </c>
      <c r="N266">
        <v>25</v>
      </c>
    </row>
    <row r="267" spans="1:14" x14ac:dyDescent="0.3">
      <c r="A267" t="s">
        <v>333</v>
      </c>
      <c r="B267">
        <v>0</v>
      </c>
      <c r="C267" t="s">
        <v>3089</v>
      </c>
      <c r="D267">
        <v>11</v>
      </c>
      <c r="E267" t="s">
        <v>40</v>
      </c>
      <c r="F267">
        <v>18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4</v>
      </c>
      <c r="M267">
        <v>19559583.25</v>
      </c>
      <c r="N267">
        <v>28</v>
      </c>
    </row>
    <row r="268" spans="1:14" x14ac:dyDescent="0.3">
      <c r="A268" t="s">
        <v>147</v>
      </c>
      <c r="B268">
        <v>3</v>
      </c>
      <c r="C268" t="s">
        <v>3096</v>
      </c>
      <c r="D268">
        <v>41</v>
      </c>
      <c r="E268" t="s">
        <v>23</v>
      </c>
      <c r="F268">
        <v>7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2</v>
      </c>
      <c r="M268">
        <v>2743695</v>
      </c>
      <c r="N268">
        <v>25</v>
      </c>
    </row>
    <row r="269" spans="1:14" x14ac:dyDescent="0.3">
      <c r="A269" t="s">
        <v>264</v>
      </c>
      <c r="B269">
        <v>1</v>
      </c>
      <c r="C269" t="s">
        <v>1527</v>
      </c>
      <c r="D269">
        <v>4</v>
      </c>
      <c r="E269" t="s">
        <v>13</v>
      </c>
      <c r="F269">
        <v>14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1000000</v>
      </c>
      <c r="N269">
        <v>27</v>
      </c>
    </row>
    <row r="270" spans="1:14" x14ac:dyDescent="0.3">
      <c r="A270" t="s">
        <v>347</v>
      </c>
      <c r="B270">
        <v>3</v>
      </c>
      <c r="C270" t="s">
        <v>2972</v>
      </c>
      <c r="D270">
        <v>30</v>
      </c>
      <c r="E270" t="s">
        <v>23</v>
      </c>
      <c r="F270">
        <v>18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2</v>
      </c>
      <c r="M270">
        <v>4320500</v>
      </c>
      <c r="N270">
        <v>24</v>
      </c>
    </row>
    <row r="271" spans="1:14" x14ac:dyDescent="0.3">
      <c r="A271" t="s">
        <v>17</v>
      </c>
      <c r="B271">
        <v>2</v>
      </c>
      <c r="C271" t="s">
        <v>3270</v>
      </c>
      <c r="D271">
        <v>1</v>
      </c>
      <c r="E271" t="s">
        <v>18</v>
      </c>
      <c r="F271">
        <v>0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1</v>
      </c>
      <c r="M271">
        <v>2516048</v>
      </c>
      <c r="N271">
        <v>25</v>
      </c>
    </row>
    <row r="272" spans="1:14" x14ac:dyDescent="0.3">
      <c r="A272" t="s">
        <v>228</v>
      </c>
      <c r="B272">
        <v>1</v>
      </c>
      <c r="C272" t="s">
        <v>1527</v>
      </c>
      <c r="D272">
        <v>11</v>
      </c>
      <c r="E272" t="s">
        <v>9</v>
      </c>
      <c r="F272">
        <v>12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94742</v>
      </c>
      <c r="N272">
        <v>25</v>
      </c>
    </row>
    <row r="273" spans="1:14" x14ac:dyDescent="0.3">
      <c r="A273" t="s">
        <v>275</v>
      </c>
      <c r="B273">
        <v>1</v>
      </c>
      <c r="C273" t="s">
        <v>3289</v>
      </c>
      <c r="D273">
        <v>7</v>
      </c>
      <c r="E273" t="s">
        <v>18</v>
      </c>
      <c r="F273">
        <v>14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1</v>
      </c>
      <c r="M273">
        <v>4384616</v>
      </c>
      <c r="N273">
        <v>30</v>
      </c>
    </row>
    <row r="274" spans="1:14" x14ac:dyDescent="0.3">
      <c r="A274" t="s">
        <v>123</v>
      </c>
      <c r="B274">
        <v>2</v>
      </c>
      <c r="C274" t="s">
        <v>3011</v>
      </c>
      <c r="D274">
        <v>25</v>
      </c>
      <c r="E274" t="s">
        <v>13</v>
      </c>
      <c r="F274">
        <v>6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3</v>
      </c>
      <c r="M274">
        <v>2029600</v>
      </c>
      <c r="N274">
        <v>24</v>
      </c>
    </row>
    <row r="275" spans="1:14" x14ac:dyDescent="0.3">
      <c r="A275" t="s">
        <v>401</v>
      </c>
      <c r="B275">
        <v>4</v>
      </c>
      <c r="C275" t="s">
        <v>1527</v>
      </c>
      <c r="D275">
        <v>24</v>
      </c>
      <c r="E275" t="s">
        <v>20</v>
      </c>
      <c r="F275">
        <v>22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2667600</v>
      </c>
      <c r="N275">
        <v>21</v>
      </c>
    </row>
    <row r="276" spans="1:14" x14ac:dyDescent="0.3">
      <c r="A276" t="s">
        <v>294</v>
      </c>
      <c r="B276">
        <v>2</v>
      </c>
      <c r="C276" t="s">
        <v>2998</v>
      </c>
      <c r="D276">
        <v>20</v>
      </c>
      <c r="E276" t="s">
        <v>7</v>
      </c>
      <c r="F276">
        <v>15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4</v>
      </c>
      <c r="M276">
        <v>7362231.5</v>
      </c>
      <c r="N276">
        <v>23</v>
      </c>
    </row>
    <row r="277" spans="1:14" x14ac:dyDescent="0.3">
      <c r="A277" t="s">
        <v>441</v>
      </c>
      <c r="B277">
        <v>4</v>
      </c>
      <c r="C277" t="s">
        <v>2981</v>
      </c>
      <c r="D277">
        <v>27</v>
      </c>
      <c r="E277" t="s">
        <v>20</v>
      </c>
      <c r="F277">
        <v>24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4</v>
      </c>
      <c r="M277">
        <v>9777777.75</v>
      </c>
      <c r="N277">
        <v>24</v>
      </c>
    </row>
    <row r="278" spans="1:14" x14ac:dyDescent="0.3">
      <c r="A278" t="s">
        <v>360</v>
      </c>
      <c r="B278">
        <v>1</v>
      </c>
      <c r="C278" t="s">
        <v>2992</v>
      </c>
      <c r="D278">
        <v>45</v>
      </c>
      <c r="E278" t="s">
        <v>30</v>
      </c>
      <c r="F278">
        <v>19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1</v>
      </c>
      <c r="M278">
        <v>1000000</v>
      </c>
      <c r="N278">
        <v>26</v>
      </c>
    </row>
    <row r="279" spans="1:14" x14ac:dyDescent="0.3">
      <c r="A279" t="s">
        <v>154</v>
      </c>
      <c r="B279">
        <v>0</v>
      </c>
      <c r="C279" t="s">
        <v>1527</v>
      </c>
      <c r="D279">
        <v>17</v>
      </c>
      <c r="E279" t="s">
        <v>9</v>
      </c>
      <c r="F279">
        <v>8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1000000</v>
      </c>
      <c r="N279">
        <v>29</v>
      </c>
    </row>
    <row r="280" spans="1:14" x14ac:dyDescent="0.3">
      <c r="A280" t="s">
        <v>323</v>
      </c>
      <c r="B280">
        <v>4</v>
      </c>
      <c r="C280" t="s">
        <v>3002</v>
      </c>
      <c r="D280">
        <v>32</v>
      </c>
      <c r="E280" t="s">
        <v>20</v>
      </c>
      <c r="F280">
        <v>17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5</v>
      </c>
      <c r="M280">
        <v>32741887</v>
      </c>
      <c r="N280">
        <v>23</v>
      </c>
    </row>
    <row r="281" spans="1:14" x14ac:dyDescent="0.3">
      <c r="A281" t="s">
        <v>503</v>
      </c>
      <c r="B281">
        <v>2</v>
      </c>
      <c r="C281" t="s">
        <v>3167</v>
      </c>
      <c r="D281">
        <v>2</v>
      </c>
      <c r="E281" t="s">
        <v>7</v>
      </c>
      <c r="F281">
        <v>28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2</v>
      </c>
      <c r="M281">
        <v>11557033.5</v>
      </c>
      <c r="N281">
        <v>27</v>
      </c>
    </row>
    <row r="282" spans="1:14" x14ac:dyDescent="0.3">
      <c r="A282" t="s">
        <v>324</v>
      </c>
      <c r="B282">
        <v>2</v>
      </c>
      <c r="C282" t="s">
        <v>3007</v>
      </c>
      <c r="D282">
        <v>33</v>
      </c>
      <c r="E282" t="s">
        <v>23</v>
      </c>
      <c r="F282">
        <v>17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3</v>
      </c>
      <c r="M282">
        <v>751772</v>
      </c>
      <c r="N282">
        <v>23</v>
      </c>
    </row>
    <row r="283" spans="1:14" x14ac:dyDescent="0.3">
      <c r="A283" t="s">
        <v>295</v>
      </c>
      <c r="B283">
        <v>4</v>
      </c>
      <c r="C283" t="s">
        <v>2866</v>
      </c>
      <c r="D283">
        <v>9</v>
      </c>
      <c r="E283" t="s">
        <v>20</v>
      </c>
      <c r="F283">
        <v>15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3</v>
      </c>
      <c r="M283">
        <v>7935137.333333333</v>
      </c>
      <c r="N283">
        <v>28</v>
      </c>
    </row>
    <row r="284" spans="1:14" x14ac:dyDescent="0.3">
      <c r="A284" t="s">
        <v>431</v>
      </c>
      <c r="B284">
        <v>2</v>
      </c>
      <c r="C284" t="s">
        <v>1527</v>
      </c>
      <c r="D284">
        <v>12</v>
      </c>
      <c r="E284" t="s">
        <v>7</v>
      </c>
      <c r="F284">
        <v>23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1</v>
      </c>
      <c r="M284">
        <v>1000000</v>
      </c>
      <c r="N284">
        <v>23</v>
      </c>
    </row>
    <row r="285" spans="1:14" x14ac:dyDescent="0.3">
      <c r="A285" t="s">
        <v>65</v>
      </c>
      <c r="B285">
        <v>0</v>
      </c>
      <c r="C285" t="s">
        <v>3175</v>
      </c>
      <c r="D285">
        <v>15</v>
      </c>
      <c r="E285" t="s">
        <v>60</v>
      </c>
      <c r="F285">
        <v>3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1</v>
      </c>
      <c r="M285">
        <v>12000000</v>
      </c>
      <c r="N285">
        <v>28</v>
      </c>
    </row>
    <row r="286" spans="1:14" x14ac:dyDescent="0.3">
      <c r="A286" t="s">
        <v>202</v>
      </c>
      <c r="B286">
        <v>3</v>
      </c>
      <c r="C286" t="s">
        <v>3224</v>
      </c>
      <c r="D286">
        <v>35</v>
      </c>
      <c r="E286" t="s">
        <v>13</v>
      </c>
      <c r="F286">
        <v>10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13764045</v>
      </c>
      <c r="N286">
        <v>29</v>
      </c>
    </row>
    <row r="287" spans="1:14" x14ac:dyDescent="0.3">
      <c r="A287" t="s">
        <v>342</v>
      </c>
      <c r="B287">
        <v>2</v>
      </c>
      <c r="C287" t="s">
        <v>1527</v>
      </c>
      <c r="D287">
        <v>34</v>
      </c>
      <c r="E287" t="s">
        <v>7</v>
      </c>
      <c r="F287">
        <v>18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2</v>
      </c>
      <c r="M287">
        <v>419232</v>
      </c>
      <c r="N287">
        <v>24</v>
      </c>
    </row>
    <row r="288" spans="1:14" x14ac:dyDescent="0.3">
      <c r="A288" t="s">
        <v>8</v>
      </c>
      <c r="B288">
        <v>1</v>
      </c>
      <c r="C288" t="s">
        <v>3199</v>
      </c>
      <c r="D288">
        <v>24</v>
      </c>
      <c r="E288" t="s">
        <v>9</v>
      </c>
      <c r="F288">
        <v>0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2</v>
      </c>
      <c r="M288">
        <v>9044943.5</v>
      </c>
      <c r="N288">
        <v>29</v>
      </c>
    </row>
    <row r="289" spans="1:14" x14ac:dyDescent="0.3">
      <c r="A289" t="s">
        <v>248</v>
      </c>
      <c r="B289">
        <v>1</v>
      </c>
      <c r="C289" t="s">
        <v>2897</v>
      </c>
      <c r="D289">
        <v>1</v>
      </c>
      <c r="E289" t="s">
        <v>9</v>
      </c>
      <c r="F289">
        <v>13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12000000</v>
      </c>
      <c r="N289">
        <v>26</v>
      </c>
    </row>
    <row r="290" spans="1:14" x14ac:dyDescent="0.3">
      <c r="A290" t="s">
        <v>181</v>
      </c>
      <c r="B290">
        <v>2</v>
      </c>
      <c r="C290" t="s">
        <v>3025</v>
      </c>
      <c r="D290">
        <v>35</v>
      </c>
      <c r="E290" t="s">
        <v>23</v>
      </c>
      <c r="F290">
        <v>9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2</v>
      </c>
      <c r="M290">
        <v>15000000</v>
      </c>
      <c r="N290">
        <v>30</v>
      </c>
    </row>
    <row r="291" spans="1:14" x14ac:dyDescent="0.3">
      <c r="A291" t="s">
        <v>25</v>
      </c>
      <c r="B291">
        <v>1</v>
      </c>
      <c r="C291" t="s">
        <v>3113</v>
      </c>
      <c r="D291">
        <v>4</v>
      </c>
      <c r="E291" t="s">
        <v>7</v>
      </c>
      <c r="F291">
        <v>0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4</v>
      </c>
      <c r="M291">
        <v>1221810</v>
      </c>
      <c r="N291">
        <v>20</v>
      </c>
    </row>
    <row r="292" spans="1:14" x14ac:dyDescent="0.3">
      <c r="A292" t="s">
        <v>353</v>
      </c>
      <c r="B292">
        <v>2</v>
      </c>
      <c r="C292" t="s">
        <v>3147</v>
      </c>
      <c r="D292">
        <v>20</v>
      </c>
      <c r="E292" t="s">
        <v>23</v>
      </c>
      <c r="F292">
        <v>19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4</v>
      </c>
      <c r="M292">
        <v>2030010</v>
      </c>
      <c r="N292">
        <v>19</v>
      </c>
    </row>
    <row r="293" spans="1:14" x14ac:dyDescent="0.3">
      <c r="A293" t="s">
        <v>105</v>
      </c>
      <c r="B293">
        <v>3</v>
      </c>
      <c r="C293" t="s">
        <v>3042</v>
      </c>
      <c r="D293">
        <v>0</v>
      </c>
      <c r="E293" t="s">
        <v>11</v>
      </c>
      <c r="F293">
        <v>5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5</v>
      </c>
      <c r="M293">
        <v>28903805</v>
      </c>
      <c r="N293">
        <v>30</v>
      </c>
    </row>
    <row r="294" spans="1:14" x14ac:dyDescent="0.3">
      <c r="A294" t="s">
        <v>192</v>
      </c>
      <c r="B294">
        <v>3</v>
      </c>
      <c r="C294" t="s">
        <v>3018</v>
      </c>
      <c r="D294">
        <v>5</v>
      </c>
      <c r="E294" t="s">
        <v>23</v>
      </c>
      <c r="F294">
        <v>9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1567007</v>
      </c>
      <c r="N294">
        <v>23</v>
      </c>
    </row>
    <row r="295" spans="1:14" x14ac:dyDescent="0.3">
      <c r="A295" t="s">
        <v>393</v>
      </c>
      <c r="B295">
        <v>4</v>
      </c>
      <c r="C295" t="s">
        <v>2891</v>
      </c>
      <c r="D295">
        <v>24</v>
      </c>
      <c r="E295" t="s">
        <v>23</v>
      </c>
      <c r="F295">
        <v>21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1</v>
      </c>
      <c r="M295">
        <v>1378242</v>
      </c>
      <c r="N295">
        <v>26</v>
      </c>
    </row>
    <row r="296" spans="1:14" x14ac:dyDescent="0.3">
      <c r="A296" t="s">
        <v>300</v>
      </c>
      <c r="B296">
        <v>1</v>
      </c>
      <c r="C296" t="s">
        <v>3191</v>
      </c>
      <c r="D296">
        <v>22</v>
      </c>
      <c r="E296" t="s">
        <v>13</v>
      </c>
      <c r="F296">
        <v>16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6500000</v>
      </c>
      <c r="N296">
        <v>27</v>
      </c>
    </row>
    <row r="297" spans="1:14" x14ac:dyDescent="0.3">
      <c r="A297" t="s">
        <v>158</v>
      </c>
      <c r="B297">
        <v>1</v>
      </c>
      <c r="C297" t="s">
        <v>3058</v>
      </c>
      <c r="D297">
        <v>13</v>
      </c>
      <c r="E297" t="s">
        <v>30</v>
      </c>
      <c r="F297">
        <v>8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3</v>
      </c>
      <c r="M297">
        <v>558976</v>
      </c>
      <c r="N297">
        <v>22</v>
      </c>
    </row>
    <row r="298" spans="1:14" x14ac:dyDescent="0.3">
      <c r="A298" t="s">
        <v>178</v>
      </c>
      <c r="B298">
        <v>1</v>
      </c>
      <c r="C298" t="s">
        <v>3172</v>
      </c>
      <c r="D298">
        <v>11</v>
      </c>
      <c r="E298" t="s">
        <v>7</v>
      </c>
      <c r="F298">
        <v>9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1</v>
      </c>
      <c r="M298">
        <v>18988725</v>
      </c>
      <c r="N298">
        <v>29</v>
      </c>
    </row>
    <row r="299" spans="1:14" x14ac:dyDescent="0.3">
      <c r="A299" t="s">
        <v>458</v>
      </c>
      <c r="B299">
        <v>4</v>
      </c>
      <c r="C299" t="s">
        <v>3246</v>
      </c>
      <c r="D299">
        <v>41</v>
      </c>
      <c r="E299" t="s">
        <v>20</v>
      </c>
      <c r="F299">
        <v>25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1</v>
      </c>
      <c r="M299">
        <v>8739500</v>
      </c>
      <c r="N299">
        <v>30</v>
      </c>
    </row>
    <row r="300" spans="1:14" x14ac:dyDescent="0.3">
      <c r="A300" t="s">
        <v>119</v>
      </c>
      <c r="B300">
        <v>3</v>
      </c>
      <c r="C300" t="s">
        <v>3117</v>
      </c>
      <c r="D300">
        <v>37</v>
      </c>
      <c r="E300" t="s">
        <v>11</v>
      </c>
      <c r="F300">
        <v>6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1000000</v>
      </c>
      <c r="N300">
        <v>21</v>
      </c>
    </row>
    <row r="301" spans="1:14" x14ac:dyDescent="0.3">
      <c r="A301" t="s">
        <v>82</v>
      </c>
      <c r="B301">
        <v>0</v>
      </c>
      <c r="C301" t="s">
        <v>2931</v>
      </c>
      <c r="D301">
        <v>32</v>
      </c>
      <c r="E301" t="s">
        <v>40</v>
      </c>
      <c r="F301">
        <v>4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4784503.5</v>
      </c>
      <c r="N301">
        <v>25</v>
      </c>
    </row>
    <row r="302" spans="1:14" x14ac:dyDescent="0.3">
      <c r="A302" t="s">
        <v>124</v>
      </c>
      <c r="B302">
        <v>3</v>
      </c>
      <c r="C302" t="s">
        <v>2982</v>
      </c>
      <c r="D302">
        <v>6</v>
      </c>
      <c r="E302" t="s">
        <v>125</v>
      </c>
      <c r="F302">
        <v>6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5697054</v>
      </c>
      <c r="N302">
        <v>25</v>
      </c>
    </row>
    <row r="303" spans="1:14" x14ac:dyDescent="0.3">
      <c r="A303" t="s">
        <v>278</v>
      </c>
      <c r="B303">
        <v>2</v>
      </c>
      <c r="C303" t="s">
        <v>2939</v>
      </c>
      <c r="D303">
        <v>1</v>
      </c>
      <c r="E303" t="s">
        <v>23</v>
      </c>
      <c r="F303">
        <v>14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4</v>
      </c>
      <c r="M303">
        <v>9289075</v>
      </c>
      <c r="N303">
        <v>25</v>
      </c>
    </row>
    <row r="304" spans="1:14" x14ac:dyDescent="0.3">
      <c r="A304" t="s">
        <v>494</v>
      </c>
      <c r="B304">
        <v>1</v>
      </c>
      <c r="C304" t="s">
        <v>3292</v>
      </c>
      <c r="D304">
        <v>26</v>
      </c>
      <c r="E304" t="s">
        <v>7</v>
      </c>
      <c r="F304">
        <v>27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5500000</v>
      </c>
      <c r="N304">
        <v>38</v>
      </c>
    </row>
    <row r="305" spans="1:14" x14ac:dyDescent="0.3">
      <c r="A305" t="s">
        <v>252</v>
      </c>
      <c r="B305">
        <v>3</v>
      </c>
      <c r="C305" t="s">
        <v>2994</v>
      </c>
      <c r="D305">
        <v>0</v>
      </c>
      <c r="E305" t="s">
        <v>23</v>
      </c>
      <c r="F305">
        <v>13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3</v>
      </c>
      <c r="M305">
        <v>1221480</v>
      </c>
      <c r="N305">
        <v>23</v>
      </c>
    </row>
    <row r="306" spans="1:14" x14ac:dyDescent="0.3">
      <c r="A306" t="s">
        <v>499</v>
      </c>
      <c r="B306">
        <v>0</v>
      </c>
      <c r="C306" t="s">
        <v>2947</v>
      </c>
      <c r="D306">
        <v>7</v>
      </c>
      <c r="E306" t="s">
        <v>118</v>
      </c>
      <c r="F306">
        <v>28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2</v>
      </c>
      <c r="M306">
        <v>32248148</v>
      </c>
      <c r="N306">
        <v>33</v>
      </c>
    </row>
    <row r="307" spans="1:14" x14ac:dyDescent="0.3">
      <c r="A307" t="s">
        <v>220</v>
      </c>
      <c r="B307">
        <v>4</v>
      </c>
      <c r="C307" t="s">
        <v>1527</v>
      </c>
      <c r="D307">
        <v>10</v>
      </c>
      <c r="E307" t="s">
        <v>11</v>
      </c>
      <c r="F307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1</v>
      </c>
      <c r="M307">
        <v>4449000</v>
      </c>
      <c r="N307">
        <v>29</v>
      </c>
    </row>
    <row r="308" spans="1:14" x14ac:dyDescent="0.3">
      <c r="A308" t="s">
        <v>29</v>
      </c>
      <c r="B308">
        <v>0</v>
      </c>
      <c r="C308" t="s">
        <v>3162</v>
      </c>
      <c r="D308">
        <v>11</v>
      </c>
      <c r="E308" t="s">
        <v>30</v>
      </c>
      <c r="F308">
        <v>1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10049594.5</v>
      </c>
      <c r="N308">
        <v>27</v>
      </c>
    </row>
    <row r="309" spans="1:14" x14ac:dyDescent="0.3">
      <c r="A309" t="s">
        <v>471</v>
      </c>
      <c r="B309">
        <v>3</v>
      </c>
      <c r="C309" t="s">
        <v>2920</v>
      </c>
      <c r="D309">
        <v>12</v>
      </c>
      <c r="E309" t="s">
        <v>15</v>
      </c>
      <c r="F309">
        <v>26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3</v>
      </c>
      <c r="M309">
        <v>18449005</v>
      </c>
      <c r="N309">
        <v>33</v>
      </c>
    </row>
    <row r="310" spans="1:14" x14ac:dyDescent="0.3">
      <c r="A310" t="s">
        <v>258</v>
      </c>
      <c r="B310">
        <v>1</v>
      </c>
      <c r="C310" t="s">
        <v>3230</v>
      </c>
      <c r="D310">
        <v>6</v>
      </c>
      <c r="E310" t="s">
        <v>9</v>
      </c>
      <c r="F310">
        <v>13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1</v>
      </c>
      <c r="M310">
        <v>4449000</v>
      </c>
      <c r="N310">
        <v>28</v>
      </c>
    </row>
    <row r="311" spans="1:14" x14ac:dyDescent="0.3">
      <c r="A311" t="s">
        <v>352</v>
      </c>
      <c r="B311">
        <v>2</v>
      </c>
      <c r="C311" t="s">
        <v>3217</v>
      </c>
      <c r="D311">
        <v>42</v>
      </c>
      <c r="E311" t="s">
        <v>13</v>
      </c>
      <c r="F311">
        <v>19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4059825</v>
      </c>
      <c r="N311">
        <v>30</v>
      </c>
    </row>
    <row r="312" spans="1:14" x14ac:dyDescent="0.3">
      <c r="A312" t="s">
        <v>242</v>
      </c>
      <c r="B312">
        <v>0</v>
      </c>
      <c r="C312" t="s">
        <v>3062</v>
      </c>
      <c r="D312">
        <v>1</v>
      </c>
      <c r="E312" t="s">
        <v>18</v>
      </c>
      <c r="F312">
        <v>12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4</v>
      </c>
      <c r="M312">
        <v>924690</v>
      </c>
      <c r="N312">
        <v>22</v>
      </c>
    </row>
    <row r="313" spans="1:14" x14ac:dyDescent="0.3">
      <c r="A313" t="s">
        <v>165</v>
      </c>
      <c r="B313">
        <v>1</v>
      </c>
      <c r="C313" t="s">
        <v>2879</v>
      </c>
      <c r="D313">
        <v>9</v>
      </c>
      <c r="E313" t="s">
        <v>4</v>
      </c>
      <c r="F313">
        <v>8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7166666.5</v>
      </c>
      <c r="N313">
        <v>27</v>
      </c>
    </row>
    <row r="314" spans="1:14" x14ac:dyDescent="0.3">
      <c r="A314" t="s">
        <v>115</v>
      </c>
      <c r="B314">
        <v>3</v>
      </c>
      <c r="C314" t="s">
        <v>1527</v>
      </c>
      <c r="D314">
        <v>22</v>
      </c>
      <c r="E314" t="s">
        <v>23</v>
      </c>
      <c r="F314">
        <v>5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1</v>
      </c>
      <c r="M314">
        <v>1000000</v>
      </c>
      <c r="N314">
        <v>26</v>
      </c>
    </row>
    <row r="315" spans="1:14" x14ac:dyDescent="0.3">
      <c r="A315" t="s">
        <v>88</v>
      </c>
      <c r="B315">
        <v>3</v>
      </c>
      <c r="C315" t="s">
        <v>3112</v>
      </c>
      <c r="D315">
        <v>24</v>
      </c>
      <c r="E315" t="s">
        <v>20</v>
      </c>
      <c r="F315">
        <v>4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3</v>
      </c>
      <c r="M315">
        <v>3278840</v>
      </c>
      <c r="N315">
        <v>21</v>
      </c>
    </row>
    <row r="316" spans="1:14" x14ac:dyDescent="0.3">
      <c r="A316" t="s">
        <v>250</v>
      </c>
      <c r="B316">
        <v>2</v>
      </c>
      <c r="C316" t="s">
        <v>2853</v>
      </c>
      <c r="D316">
        <v>23</v>
      </c>
      <c r="E316" t="s">
        <v>13</v>
      </c>
      <c r="F316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4</v>
      </c>
      <c r="M316">
        <v>28327643.25</v>
      </c>
      <c r="N316">
        <v>34</v>
      </c>
    </row>
    <row r="317" spans="1:14" x14ac:dyDescent="0.3">
      <c r="A317" t="s">
        <v>475</v>
      </c>
      <c r="B317">
        <v>1</v>
      </c>
      <c r="C317" t="s">
        <v>3143</v>
      </c>
      <c r="D317">
        <v>1</v>
      </c>
      <c r="E317" t="s">
        <v>40</v>
      </c>
      <c r="F317">
        <v>26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1</v>
      </c>
      <c r="M317">
        <v>1000000</v>
      </c>
      <c r="N317">
        <v>20</v>
      </c>
    </row>
    <row r="318" spans="1:14" x14ac:dyDescent="0.3">
      <c r="A318" t="s">
        <v>246</v>
      </c>
      <c r="B318">
        <v>0</v>
      </c>
      <c r="C318" t="s">
        <v>3115</v>
      </c>
      <c r="D318">
        <v>2</v>
      </c>
      <c r="E318" t="s">
        <v>18</v>
      </c>
      <c r="F318">
        <v>13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3</v>
      </c>
      <c r="M318">
        <v>5393760</v>
      </c>
      <c r="N318">
        <v>21</v>
      </c>
    </row>
    <row r="319" spans="1:14" x14ac:dyDescent="0.3">
      <c r="A319" t="s">
        <v>231</v>
      </c>
      <c r="B319">
        <v>1</v>
      </c>
      <c r="C319" t="s">
        <v>2912</v>
      </c>
      <c r="D319">
        <v>23</v>
      </c>
      <c r="E319" t="s">
        <v>60</v>
      </c>
      <c r="F319">
        <v>12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3</v>
      </c>
      <c r="M319">
        <v>5333333.333333333</v>
      </c>
      <c r="N319">
        <v>32</v>
      </c>
    </row>
    <row r="320" spans="1:14" x14ac:dyDescent="0.3">
      <c r="A320" t="s">
        <v>241</v>
      </c>
      <c r="B320">
        <v>3</v>
      </c>
      <c r="C320" t="s">
        <v>1527</v>
      </c>
      <c r="D320">
        <v>12</v>
      </c>
      <c r="E320" t="s">
        <v>13</v>
      </c>
      <c r="F320">
        <v>12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1</v>
      </c>
      <c r="M320">
        <v>4320500</v>
      </c>
      <c r="N320">
        <v>32</v>
      </c>
    </row>
    <row r="321" spans="1:14" x14ac:dyDescent="0.3">
      <c r="A321" t="s">
        <v>120</v>
      </c>
      <c r="B321">
        <v>1</v>
      </c>
      <c r="C321" t="s">
        <v>3078</v>
      </c>
      <c r="D321">
        <v>77</v>
      </c>
      <c r="E321" t="s">
        <v>7</v>
      </c>
      <c r="F321">
        <v>6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4</v>
      </c>
      <c r="M321">
        <v>3561000</v>
      </c>
      <c r="N321">
        <v>20</v>
      </c>
    </row>
    <row r="322" spans="1:14" x14ac:dyDescent="0.3">
      <c r="A322" t="s">
        <v>157</v>
      </c>
      <c r="B322">
        <v>1</v>
      </c>
      <c r="C322" t="s">
        <v>3060</v>
      </c>
      <c r="D322">
        <v>5</v>
      </c>
      <c r="E322" t="s">
        <v>9</v>
      </c>
      <c r="F322">
        <v>8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3</v>
      </c>
      <c r="M322">
        <v>2367480</v>
      </c>
      <c r="N322">
        <v>22</v>
      </c>
    </row>
    <row r="323" spans="1:14" x14ac:dyDescent="0.3">
      <c r="A323" t="s">
        <v>356</v>
      </c>
      <c r="B323">
        <v>4</v>
      </c>
      <c r="C323" t="s">
        <v>2974</v>
      </c>
      <c r="D323">
        <v>2</v>
      </c>
      <c r="E323" t="s">
        <v>27</v>
      </c>
      <c r="F323">
        <v>19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1</v>
      </c>
      <c r="M323">
        <v>1619000</v>
      </c>
      <c r="N323">
        <v>23</v>
      </c>
    </row>
    <row r="324" spans="1:14" x14ac:dyDescent="0.3">
      <c r="A324" t="s">
        <v>327</v>
      </c>
      <c r="B324">
        <v>2</v>
      </c>
      <c r="C324" t="s">
        <v>3286</v>
      </c>
      <c r="D324">
        <v>9</v>
      </c>
      <c r="E324" t="s">
        <v>23</v>
      </c>
      <c r="F324">
        <v>17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4</v>
      </c>
      <c r="M324">
        <v>7331016.75</v>
      </c>
      <c r="N324">
        <v>34</v>
      </c>
    </row>
    <row r="325" spans="1:14" x14ac:dyDescent="0.3">
      <c r="A325" t="s">
        <v>312</v>
      </c>
      <c r="B325">
        <v>0</v>
      </c>
      <c r="C325" t="s">
        <v>2888</v>
      </c>
      <c r="D325">
        <v>13</v>
      </c>
      <c r="E325" t="s">
        <v>9</v>
      </c>
      <c r="F325">
        <v>16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1544951</v>
      </c>
      <c r="N325">
        <v>26</v>
      </c>
    </row>
    <row r="326" spans="1:14" x14ac:dyDescent="0.3">
      <c r="A326" t="s">
        <v>500</v>
      </c>
      <c r="B326">
        <v>2</v>
      </c>
      <c r="C326" t="s">
        <v>2896</v>
      </c>
      <c r="D326">
        <v>13</v>
      </c>
      <c r="E326" t="s">
        <v>7</v>
      </c>
      <c r="F326">
        <v>28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228709</v>
      </c>
      <c r="N326">
        <v>26</v>
      </c>
    </row>
    <row r="327" spans="1:14" x14ac:dyDescent="0.3">
      <c r="A327" t="s">
        <v>152</v>
      </c>
      <c r="B327">
        <v>1</v>
      </c>
      <c r="C327" t="s">
        <v>3055</v>
      </c>
      <c r="D327">
        <v>25</v>
      </c>
      <c r="E327" t="s">
        <v>9</v>
      </c>
      <c r="F327">
        <v>7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2252777</v>
      </c>
      <c r="N327">
        <v>22</v>
      </c>
    </row>
    <row r="328" spans="1:14" x14ac:dyDescent="0.3">
      <c r="A328" t="s">
        <v>75</v>
      </c>
      <c r="B328">
        <v>1</v>
      </c>
      <c r="C328" t="s">
        <v>3108</v>
      </c>
      <c r="D328">
        <v>1</v>
      </c>
      <c r="E328" t="s">
        <v>30</v>
      </c>
      <c r="F328">
        <v>3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3</v>
      </c>
      <c r="M328">
        <v>2491960</v>
      </c>
      <c r="N328">
        <v>21</v>
      </c>
    </row>
    <row r="329" spans="1:14" x14ac:dyDescent="0.3">
      <c r="A329" t="s">
        <v>507</v>
      </c>
      <c r="B329">
        <v>4</v>
      </c>
      <c r="C329" t="s">
        <v>3026</v>
      </c>
      <c r="D329">
        <v>33</v>
      </c>
      <c r="E329" t="s">
        <v>27</v>
      </c>
      <c r="F329">
        <v>28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12059512.5</v>
      </c>
      <c r="N329">
        <v>34</v>
      </c>
    </row>
    <row r="330" spans="1:14" x14ac:dyDescent="0.3">
      <c r="A330" t="s">
        <v>478</v>
      </c>
      <c r="B330">
        <v>1</v>
      </c>
      <c r="C330" t="s">
        <v>3021</v>
      </c>
      <c r="D330">
        <v>18</v>
      </c>
      <c r="E330" t="s">
        <v>9</v>
      </c>
      <c r="F330">
        <v>26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2</v>
      </c>
      <c r="M330">
        <v>6000000</v>
      </c>
      <c r="N330">
        <v>33</v>
      </c>
    </row>
    <row r="331" spans="1:14" x14ac:dyDescent="0.3">
      <c r="A331" t="s">
        <v>175</v>
      </c>
      <c r="B331">
        <v>2</v>
      </c>
      <c r="C331" t="s">
        <v>3069</v>
      </c>
      <c r="D331">
        <v>32</v>
      </c>
      <c r="E331" t="s">
        <v>7</v>
      </c>
      <c r="F331">
        <v>9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1</v>
      </c>
      <c r="M331">
        <v>1000000</v>
      </c>
      <c r="N331">
        <v>23</v>
      </c>
    </row>
    <row r="332" spans="1:14" x14ac:dyDescent="0.3">
      <c r="A332" t="s">
        <v>45</v>
      </c>
      <c r="B332">
        <v>2</v>
      </c>
      <c r="C332" t="s">
        <v>1527</v>
      </c>
      <c r="D332">
        <v>13</v>
      </c>
      <c r="E332" t="s">
        <v>23</v>
      </c>
      <c r="F332">
        <v>1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1000000</v>
      </c>
      <c r="N332">
        <v>25</v>
      </c>
    </row>
    <row r="333" spans="1:14" x14ac:dyDescent="0.3">
      <c r="A333" t="s">
        <v>44</v>
      </c>
      <c r="B333">
        <v>1</v>
      </c>
      <c r="C333" t="s">
        <v>2924</v>
      </c>
      <c r="D333">
        <v>36</v>
      </c>
      <c r="E333" t="s">
        <v>40</v>
      </c>
      <c r="F333">
        <v>1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4</v>
      </c>
      <c r="M333">
        <v>12999975</v>
      </c>
      <c r="N333">
        <v>25</v>
      </c>
    </row>
    <row r="334" spans="1:14" x14ac:dyDescent="0.3">
      <c r="A334" t="s">
        <v>359</v>
      </c>
      <c r="B334">
        <v>1</v>
      </c>
      <c r="C334" t="s">
        <v>2941</v>
      </c>
      <c r="D334">
        <v>8</v>
      </c>
      <c r="E334" t="s">
        <v>13</v>
      </c>
      <c r="F334">
        <v>19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6500000</v>
      </c>
      <c r="N334">
        <v>24</v>
      </c>
    </row>
    <row r="335" spans="1:14" x14ac:dyDescent="0.3">
      <c r="A335" t="s">
        <v>396</v>
      </c>
      <c r="B335">
        <v>0</v>
      </c>
      <c r="C335" t="s">
        <v>3118</v>
      </c>
      <c r="D335">
        <v>20</v>
      </c>
      <c r="E335" t="s">
        <v>40</v>
      </c>
      <c r="F335">
        <v>21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3</v>
      </c>
      <c r="M335">
        <v>6028360</v>
      </c>
      <c r="N335">
        <v>20</v>
      </c>
    </row>
    <row r="336" spans="1:14" x14ac:dyDescent="0.3">
      <c r="A336" t="s">
        <v>377</v>
      </c>
      <c r="B336">
        <v>3</v>
      </c>
      <c r="C336" t="s">
        <v>3168</v>
      </c>
      <c r="D336">
        <v>5</v>
      </c>
      <c r="E336" t="s">
        <v>11</v>
      </c>
      <c r="F336">
        <v>20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1</v>
      </c>
      <c r="M336">
        <v>8600000</v>
      </c>
      <c r="N336">
        <v>29</v>
      </c>
    </row>
    <row r="337" spans="1:14" x14ac:dyDescent="0.3">
      <c r="A337" t="s">
        <v>106</v>
      </c>
      <c r="B337">
        <v>3</v>
      </c>
      <c r="C337" t="s">
        <v>3243</v>
      </c>
      <c r="D337">
        <v>0</v>
      </c>
      <c r="E337" t="s">
        <v>11</v>
      </c>
      <c r="F337">
        <v>5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1</v>
      </c>
      <c r="M337">
        <v>3206160</v>
      </c>
      <c r="N337">
        <v>21</v>
      </c>
    </row>
    <row r="338" spans="1:14" x14ac:dyDescent="0.3">
      <c r="A338" t="s">
        <v>454</v>
      </c>
      <c r="B338">
        <v>3</v>
      </c>
      <c r="C338" t="s">
        <v>3142</v>
      </c>
      <c r="D338">
        <v>35</v>
      </c>
      <c r="E338" t="s">
        <v>15</v>
      </c>
      <c r="F338">
        <v>25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1</v>
      </c>
      <c r="M338">
        <v>1000000</v>
      </c>
      <c r="N338">
        <v>20</v>
      </c>
    </row>
    <row r="339" spans="1:14" x14ac:dyDescent="0.3">
      <c r="A339" t="s">
        <v>71</v>
      </c>
      <c r="B339">
        <v>3</v>
      </c>
      <c r="C339" t="s">
        <v>2911</v>
      </c>
      <c r="D339">
        <v>2</v>
      </c>
      <c r="E339" t="s">
        <v>23</v>
      </c>
      <c r="F339">
        <v>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2</v>
      </c>
      <c r="M339">
        <v>7043750</v>
      </c>
      <c r="N339">
        <v>32</v>
      </c>
    </row>
    <row r="340" spans="1:14" x14ac:dyDescent="0.3">
      <c r="A340" t="s">
        <v>151</v>
      </c>
      <c r="B340">
        <v>4</v>
      </c>
      <c r="C340" t="s">
        <v>2861</v>
      </c>
      <c r="D340">
        <v>24</v>
      </c>
      <c r="E340" t="s">
        <v>15</v>
      </c>
      <c r="F340">
        <v>7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2</v>
      </c>
      <c r="M340">
        <v>13479452</v>
      </c>
      <c r="N340">
        <v>29</v>
      </c>
    </row>
    <row r="341" spans="1:14" x14ac:dyDescent="0.3">
      <c r="A341" t="s">
        <v>109</v>
      </c>
      <c r="B341">
        <v>0</v>
      </c>
      <c r="C341" t="s">
        <v>2868</v>
      </c>
      <c r="D341">
        <v>8</v>
      </c>
      <c r="E341" t="s">
        <v>40</v>
      </c>
      <c r="F341">
        <v>5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9607500</v>
      </c>
      <c r="N341">
        <v>28</v>
      </c>
    </row>
    <row r="342" spans="1:14" x14ac:dyDescent="0.3">
      <c r="A342" t="s">
        <v>442</v>
      </c>
      <c r="B342">
        <v>2</v>
      </c>
      <c r="C342" t="s">
        <v>3185</v>
      </c>
      <c r="D342">
        <v>4</v>
      </c>
      <c r="E342" t="s">
        <v>23</v>
      </c>
      <c r="F342">
        <v>24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11174156.5</v>
      </c>
      <c r="N342">
        <v>25</v>
      </c>
    </row>
    <row r="343" spans="1:14" x14ac:dyDescent="0.3">
      <c r="A343" t="s">
        <v>130</v>
      </c>
      <c r="B343">
        <v>3</v>
      </c>
      <c r="C343" t="s">
        <v>2913</v>
      </c>
      <c r="D343">
        <v>42</v>
      </c>
      <c r="E343" t="s">
        <v>15</v>
      </c>
      <c r="F343">
        <v>6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1</v>
      </c>
      <c r="M343">
        <v>1378242</v>
      </c>
      <c r="N343">
        <v>27</v>
      </c>
    </row>
    <row r="344" spans="1:14" x14ac:dyDescent="0.3">
      <c r="A344" t="s">
        <v>387</v>
      </c>
      <c r="B344">
        <v>1</v>
      </c>
      <c r="C344" t="s">
        <v>1527</v>
      </c>
      <c r="D344">
        <v>35</v>
      </c>
      <c r="E344" t="s">
        <v>18</v>
      </c>
      <c r="F344">
        <v>21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3</v>
      </c>
      <c r="M344">
        <v>822284</v>
      </c>
      <c r="N344">
        <v>25</v>
      </c>
    </row>
    <row r="345" spans="1:14" x14ac:dyDescent="0.3">
      <c r="A345" t="s">
        <v>445</v>
      </c>
      <c r="B345">
        <v>4</v>
      </c>
      <c r="C345" t="s">
        <v>3189</v>
      </c>
      <c r="D345">
        <v>11</v>
      </c>
      <c r="E345" t="s">
        <v>27</v>
      </c>
      <c r="F345">
        <v>24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2</v>
      </c>
      <c r="M345">
        <v>10941010.5</v>
      </c>
      <c r="N345">
        <v>27</v>
      </c>
    </row>
    <row r="346" spans="1:14" x14ac:dyDescent="0.3">
      <c r="A346" t="s">
        <v>391</v>
      </c>
      <c r="B346">
        <v>0</v>
      </c>
      <c r="C346" t="s">
        <v>2906</v>
      </c>
      <c r="D346">
        <v>1</v>
      </c>
      <c r="E346" t="s">
        <v>18</v>
      </c>
      <c r="F346">
        <v>21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27</v>
      </c>
    </row>
    <row r="347" spans="1:14" x14ac:dyDescent="0.3">
      <c r="A347" t="s">
        <v>69</v>
      </c>
      <c r="B347">
        <v>2</v>
      </c>
      <c r="C347" t="s">
        <v>3187</v>
      </c>
      <c r="D347">
        <v>14</v>
      </c>
      <c r="E347" t="s">
        <v>7</v>
      </c>
      <c r="F347">
        <v>3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6500000</v>
      </c>
      <c r="N347">
        <v>25</v>
      </c>
    </row>
    <row r="348" spans="1:14" x14ac:dyDescent="0.3">
      <c r="A348" t="s">
        <v>141</v>
      </c>
      <c r="B348">
        <v>2</v>
      </c>
      <c r="C348" t="s">
        <v>1527</v>
      </c>
      <c r="D348">
        <v>1</v>
      </c>
      <c r="E348" t="s">
        <v>11</v>
      </c>
      <c r="F348">
        <v>7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1000000</v>
      </c>
      <c r="N348">
        <v>25</v>
      </c>
    </row>
    <row r="349" spans="1:14" x14ac:dyDescent="0.3">
      <c r="A349" t="s">
        <v>428</v>
      </c>
      <c r="B349">
        <v>1</v>
      </c>
      <c r="C349" t="s">
        <v>3012</v>
      </c>
      <c r="D349">
        <v>25</v>
      </c>
      <c r="E349" t="s">
        <v>7</v>
      </c>
      <c r="F349">
        <v>23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4</v>
      </c>
      <c r="M349">
        <v>1928490</v>
      </c>
      <c r="N349">
        <v>22</v>
      </c>
    </row>
    <row r="350" spans="1:14" x14ac:dyDescent="0.3">
      <c r="A350" t="s">
        <v>265</v>
      </c>
      <c r="B350">
        <v>0</v>
      </c>
      <c r="C350" t="s">
        <v>3023</v>
      </c>
      <c r="D350">
        <v>11</v>
      </c>
      <c r="E350" t="s">
        <v>60</v>
      </c>
      <c r="F350">
        <v>14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3</v>
      </c>
      <c r="M350">
        <v>28486374</v>
      </c>
      <c r="N350">
        <v>31</v>
      </c>
    </row>
    <row r="351" spans="1:14" x14ac:dyDescent="0.3">
      <c r="A351" t="s">
        <v>256</v>
      </c>
      <c r="B351">
        <v>4</v>
      </c>
      <c r="C351" t="s">
        <v>2869</v>
      </c>
      <c r="D351">
        <v>31</v>
      </c>
      <c r="E351" t="s">
        <v>15</v>
      </c>
      <c r="F351">
        <v>13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5000000</v>
      </c>
      <c r="N351">
        <v>27</v>
      </c>
    </row>
    <row r="352" spans="1:14" x14ac:dyDescent="0.3">
      <c r="A352" t="s">
        <v>411</v>
      </c>
      <c r="B352">
        <v>3</v>
      </c>
      <c r="C352" t="s">
        <v>3197</v>
      </c>
      <c r="D352">
        <v>30</v>
      </c>
      <c r="E352" t="s">
        <v>13</v>
      </c>
      <c r="F352">
        <v>22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4320500</v>
      </c>
      <c r="N352">
        <v>30</v>
      </c>
    </row>
    <row r="353" spans="1:14" x14ac:dyDescent="0.3">
      <c r="A353" t="s">
        <v>74</v>
      </c>
      <c r="B353">
        <v>2</v>
      </c>
      <c r="C353" t="s">
        <v>3114</v>
      </c>
      <c r="D353">
        <v>0</v>
      </c>
      <c r="E353" t="s">
        <v>7</v>
      </c>
      <c r="F353">
        <v>3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4</v>
      </c>
      <c r="M353">
        <v>1740510</v>
      </c>
      <c r="N353">
        <v>21</v>
      </c>
    </row>
    <row r="354" spans="1:14" x14ac:dyDescent="0.3">
      <c r="A354" t="s">
        <v>14</v>
      </c>
      <c r="B354">
        <v>4</v>
      </c>
      <c r="C354" t="s">
        <v>3193</v>
      </c>
      <c r="D354">
        <v>18</v>
      </c>
      <c r="E354" t="s">
        <v>15</v>
      </c>
      <c r="F354">
        <v>0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12500000</v>
      </c>
      <c r="N354">
        <v>30</v>
      </c>
    </row>
    <row r="355" spans="1:14" x14ac:dyDescent="0.3">
      <c r="A355" t="s">
        <v>314</v>
      </c>
      <c r="B355">
        <v>1</v>
      </c>
      <c r="C355" t="s">
        <v>1527</v>
      </c>
      <c r="D355">
        <v>55</v>
      </c>
      <c r="E355" t="s">
        <v>9</v>
      </c>
      <c r="F355">
        <v>17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1000000</v>
      </c>
      <c r="N355">
        <v>26</v>
      </c>
    </row>
    <row r="356" spans="1:14" x14ac:dyDescent="0.3">
      <c r="A356" t="s">
        <v>362</v>
      </c>
      <c r="B356">
        <v>4</v>
      </c>
      <c r="C356" t="s">
        <v>3155</v>
      </c>
      <c r="D356">
        <v>26</v>
      </c>
      <c r="E356" t="s">
        <v>15</v>
      </c>
      <c r="F356">
        <v>19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4</v>
      </c>
      <c r="M356">
        <v>761288</v>
      </c>
      <c r="N356">
        <v>21</v>
      </c>
    </row>
    <row r="357" spans="1:14" x14ac:dyDescent="0.3">
      <c r="A357" t="s">
        <v>398</v>
      </c>
      <c r="B357">
        <v>4</v>
      </c>
      <c r="C357" t="s">
        <v>1527</v>
      </c>
      <c r="D357">
        <v>5</v>
      </c>
      <c r="E357" t="s">
        <v>20</v>
      </c>
      <c r="F357">
        <v>21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4</v>
      </c>
      <c r="M357">
        <v>6025105.5</v>
      </c>
      <c r="N357">
        <v>25</v>
      </c>
    </row>
    <row r="358" spans="1:14" x14ac:dyDescent="0.3">
      <c r="A358" t="s">
        <v>150</v>
      </c>
      <c r="B358">
        <v>0</v>
      </c>
      <c r="C358" t="s">
        <v>2961</v>
      </c>
      <c r="D358">
        <v>11</v>
      </c>
      <c r="E358" t="s">
        <v>30</v>
      </c>
      <c r="F358">
        <v>7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3</v>
      </c>
      <c r="M358">
        <v>979204.66666666663</v>
      </c>
      <c r="N358">
        <v>23</v>
      </c>
    </row>
    <row r="359" spans="1:14" x14ac:dyDescent="0.3">
      <c r="A359" t="s">
        <v>235</v>
      </c>
      <c r="B359">
        <v>3</v>
      </c>
      <c r="C359" t="s">
        <v>2929</v>
      </c>
      <c r="D359">
        <v>5</v>
      </c>
      <c r="E359" t="s">
        <v>13</v>
      </c>
      <c r="F359">
        <v>12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6000000</v>
      </c>
      <c r="N359">
        <v>25</v>
      </c>
    </row>
    <row r="360" spans="1:14" x14ac:dyDescent="0.3">
      <c r="A360" t="s">
        <v>255</v>
      </c>
      <c r="B360">
        <v>3</v>
      </c>
      <c r="C360" t="s">
        <v>3015</v>
      </c>
      <c r="D360">
        <v>15</v>
      </c>
      <c r="E360" t="s">
        <v>15</v>
      </c>
      <c r="F360">
        <v>13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4</v>
      </c>
      <c r="M360">
        <v>956400</v>
      </c>
      <c r="N360">
        <v>21</v>
      </c>
    </row>
    <row r="361" spans="1:14" x14ac:dyDescent="0.3">
      <c r="A361" t="s">
        <v>221</v>
      </c>
      <c r="B361">
        <v>4</v>
      </c>
      <c r="C361" t="s">
        <v>2988</v>
      </c>
      <c r="D361">
        <v>33</v>
      </c>
      <c r="E361" t="s">
        <v>15</v>
      </c>
      <c r="F361">
        <v>11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5</v>
      </c>
      <c r="M361">
        <v>15082056.800000001</v>
      </c>
      <c r="N361">
        <v>23</v>
      </c>
    </row>
    <row r="362" spans="1:14" x14ac:dyDescent="0.3">
      <c r="A362" t="s">
        <v>481</v>
      </c>
      <c r="B362">
        <v>0</v>
      </c>
      <c r="C362" t="s">
        <v>3269</v>
      </c>
      <c r="D362">
        <v>30</v>
      </c>
      <c r="E362" t="s">
        <v>40</v>
      </c>
      <c r="F362">
        <v>27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1</v>
      </c>
      <c r="M362">
        <v>1000000</v>
      </c>
      <c r="N362">
        <v>25</v>
      </c>
    </row>
    <row r="363" spans="1:14" x14ac:dyDescent="0.3">
      <c r="A363" t="s">
        <v>462</v>
      </c>
      <c r="B363">
        <v>3</v>
      </c>
      <c r="C363" t="s">
        <v>3139</v>
      </c>
      <c r="D363">
        <v>88</v>
      </c>
      <c r="E363" t="s">
        <v>11</v>
      </c>
      <c r="F363">
        <v>25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3</v>
      </c>
      <c r="M363">
        <v>4441666.666666667</v>
      </c>
      <c r="N363">
        <v>30</v>
      </c>
    </row>
    <row r="364" spans="1:14" x14ac:dyDescent="0.3">
      <c r="A364" t="s">
        <v>205</v>
      </c>
      <c r="B364">
        <v>4</v>
      </c>
      <c r="C364" t="s">
        <v>1527</v>
      </c>
      <c r="D364">
        <v>42</v>
      </c>
      <c r="E364" t="s">
        <v>15</v>
      </c>
      <c r="F364">
        <v>10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1000000</v>
      </c>
      <c r="N364">
        <v>36</v>
      </c>
    </row>
    <row r="365" spans="1:14" x14ac:dyDescent="0.3">
      <c r="A365" t="s">
        <v>379</v>
      </c>
      <c r="B365">
        <v>4</v>
      </c>
      <c r="C365" t="s">
        <v>2935</v>
      </c>
      <c r="D365">
        <v>3</v>
      </c>
      <c r="E365" t="s">
        <v>15</v>
      </c>
      <c r="F365">
        <v>20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878714.5</v>
      </c>
      <c r="N365">
        <v>25</v>
      </c>
    </row>
    <row r="366" spans="1:14" x14ac:dyDescent="0.3">
      <c r="A366" t="s">
        <v>78</v>
      </c>
      <c r="B366">
        <v>2</v>
      </c>
      <c r="C366" t="s">
        <v>3032</v>
      </c>
      <c r="D366">
        <v>5</v>
      </c>
      <c r="E366" t="s">
        <v>13</v>
      </c>
      <c r="F366">
        <v>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3</v>
      </c>
      <c r="M366">
        <v>16521739</v>
      </c>
      <c r="N366">
        <v>30</v>
      </c>
    </row>
    <row r="367" spans="1:14" x14ac:dyDescent="0.3">
      <c r="A367" t="s">
        <v>104</v>
      </c>
      <c r="B367">
        <v>1</v>
      </c>
      <c r="C367" t="s">
        <v>3268</v>
      </c>
      <c r="D367">
        <v>6</v>
      </c>
      <c r="E367" t="s">
        <v>18</v>
      </c>
      <c r="F367">
        <v>5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1</v>
      </c>
      <c r="M367">
        <v>1621415</v>
      </c>
      <c r="N367">
        <v>25</v>
      </c>
    </row>
    <row r="368" spans="1:14" x14ac:dyDescent="0.3">
      <c r="A368" t="s">
        <v>145</v>
      </c>
      <c r="B368">
        <v>4</v>
      </c>
      <c r="C368" t="s">
        <v>2983</v>
      </c>
      <c r="D368">
        <v>15</v>
      </c>
      <c r="E368" t="s">
        <v>11</v>
      </c>
      <c r="F368">
        <v>7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5</v>
      </c>
      <c r="M368">
        <v>28542009</v>
      </c>
      <c r="N368">
        <v>24</v>
      </c>
    </row>
    <row r="369" spans="1:14" x14ac:dyDescent="0.3">
      <c r="A369" t="s">
        <v>304</v>
      </c>
      <c r="B369">
        <v>3</v>
      </c>
      <c r="C369" t="s">
        <v>3220</v>
      </c>
      <c r="D369">
        <v>3</v>
      </c>
      <c r="E369" t="s">
        <v>11</v>
      </c>
      <c r="F369">
        <v>16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12500000</v>
      </c>
      <c r="N369">
        <v>28</v>
      </c>
    </row>
    <row r="370" spans="1:14" x14ac:dyDescent="0.3">
      <c r="A370" t="s">
        <v>390</v>
      </c>
      <c r="B370">
        <v>4</v>
      </c>
      <c r="C370" t="s">
        <v>3174</v>
      </c>
      <c r="D370">
        <v>9</v>
      </c>
      <c r="E370" t="s">
        <v>20</v>
      </c>
      <c r="F370">
        <v>21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12750000</v>
      </c>
      <c r="N370">
        <v>28</v>
      </c>
    </row>
    <row r="371" spans="1:14" x14ac:dyDescent="0.3">
      <c r="A371" t="s">
        <v>355</v>
      </c>
      <c r="B371">
        <v>3</v>
      </c>
      <c r="C371" t="s">
        <v>2977</v>
      </c>
      <c r="D371">
        <v>30</v>
      </c>
      <c r="E371" t="s">
        <v>23</v>
      </c>
      <c r="F371">
        <v>19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1621415</v>
      </c>
      <c r="N371">
        <v>23</v>
      </c>
    </row>
    <row r="372" spans="1:14" x14ac:dyDescent="0.3">
      <c r="A372" t="s">
        <v>509</v>
      </c>
      <c r="B372">
        <v>2</v>
      </c>
      <c r="C372" t="s">
        <v>2903</v>
      </c>
      <c r="D372">
        <v>24</v>
      </c>
      <c r="E372" t="s">
        <v>40</v>
      </c>
      <c r="F372">
        <v>28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4</v>
      </c>
      <c r="M372">
        <v>7587432</v>
      </c>
      <c r="N372">
        <v>25</v>
      </c>
    </row>
    <row r="373" spans="1:14" x14ac:dyDescent="0.3">
      <c r="A373" t="s">
        <v>508</v>
      </c>
      <c r="B373">
        <v>2</v>
      </c>
      <c r="C373" t="s">
        <v>3072</v>
      </c>
      <c r="D373">
        <v>3</v>
      </c>
      <c r="E373" t="s">
        <v>13</v>
      </c>
      <c r="F373">
        <v>28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3</v>
      </c>
      <c r="M373">
        <v>1411520</v>
      </c>
      <c r="N373">
        <v>21</v>
      </c>
    </row>
    <row r="374" spans="1:14" x14ac:dyDescent="0.3">
      <c r="A374" t="s">
        <v>22</v>
      </c>
      <c r="B374">
        <v>3</v>
      </c>
      <c r="C374" t="s">
        <v>3105</v>
      </c>
      <c r="D374">
        <v>6</v>
      </c>
      <c r="E374" t="s">
        <v>23</v>
      </c>
      <c r="F374">
        <v>0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4</v>
      </c>
      <c r="M374">
        <v>879570</v>
      </c>
      <c r="N374">
        <v>21</v>
      </c>
    </row>
    <row r="375" spans="1:14" x14ac:dyDescent="0.3">
      <c r="A375" t="s">
        <v>86</v>
      </c>
      <c r="B375">
        <v>2</v>
      </c>
      <c r="C375" t="s">
        <v>1527</v>
      </c>
      <c r="D375">
        <v>22</v>
      </c>
      <c r="E375" t="s">
        <v>13</v>
      </c>
      <c r="F375">
        <v>4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1</v>
      </c>
      <c r="M375">
        <v>1000000</v>
      </c>
      <c r="N375">
        <v>25</v>
      </c>
    </row>
    <row r="376" spans="1:14" x14ac:dyDescent="0.3">
      <c r="A376" t="s">
        <v>31</v>
      </c>
      <c r="B376">
        <v>1</v>
      </c>
      <c r="C376" t="s">
        <v>1527</v>
      </c>
      <c r="D376">
        <v>50</v>
      </c>
      <c r="E376" t="s">
        <v>18</v>
      </c>
      <c r="F376">
        <v>1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1000000</v>
      </c>
      <c r="N376">
        <v>25</v>
      </c>
    </row>
    <row r="377" spans="1:14" x14ac:dyDescent="0.3">
      <c r="A377" t="s">
        <v>208</v>
      </c>
      <c r="B377">
        <v>2</v>
      </c>
      <c r="C377" t="s">
        <v>1527</v>
      </c>
      <c r="D377">
        <v>4</v>
      </c>
      <c r="E377" t="s">
        <v>18</v>
      </c>
      <c r="F377">
        <v>10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3</v>
      </c>
      <c r="M377">
        <v>6295921.333333333</v>
      </c>
      <c r="N377">
        <v>25</v>
      </c>
    </row>
    <row r="378" spans="1:14" x14ac:dyDescent="0.3">
      <c r="A378" t="s">
        <v>505</v>
      </c>
      <c r="B378">
        <v>3</v>
      </c>
      <c r="C378" t="s">
        <v>3014</v>
      </c>
      <c r="D378">
        <v>43</v>
      </c>
      <c r="E378" t="s">
        <v>23</v>
      </c>
      <c r="F378">
        <v>28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2</v>
      </c>
      <c r="M378">
        <v>1948395</v>
      </c>
      <c r="N378">
        <v>25</v>
      </c>
    </row>
    <row r="379" spans="1:14" x14ac:dyDescent="0.3">
      <c r="A379" t="s">
        <v>308</v>
      </c>
      <c r="B379">
        <v>1</v>
      </c>
      <c r="C379" t="s">
        <v>2890</v>
      </c>
      <c r="D379">
        <v>24</v>
      </c>
      <c r="E379" t="s">
        <v>9</v>
      </c>
      <c r="F379">
        <v>16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820500</v>
      </c>
      <c r="N379">
        <v>26</v>
      </c>
    </row>
    <row r="380" spans="1:14" x14ac:dyDescent="0.3">
      <c r="A380" t="s">
        <v>229</v>
      </c>
      <c r="B380">
        <v>0</v>
      </c>
      <c r="C380" t="s">
        <v>3080</v>
      </c>
      <c r="D380">
        <v>21</v>
      </c>
      <c r="E380" t="s">
        <v>60</v>
      </c>
      <c r="F380">
        <v>12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1</v>
      </c>
      <c r="M380">
        <v>5027028</v>
      </c>
      <c r="N380">
        <v>30</v>
      </c>
    </row>
    <row r="381" spans="1:14" x14ac:dyDescent="0.3">
      <c r="A381" t="s">
        <v>504</v>
      </c>
      <c r="B381">
        <v>1</v>
      </c>
      <c r="C381" t="s">
        <v>3008</v>
      </c>
      <c r="D381">
        <v>0</v>
      </c>
      <c r="E381" t="s">
        <v>7</v>
      </c>
      <c r="F381">
        <v>28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1</v>
      </c>
      <c r="M381">
        <v>786000</v>
      </c>
      <c r="N381">
        <v>23</v>
      </c>
    </row>
    <row r="382" spans="1:14" x14ac:dyDescent="0.3">
      <c r="A382" t="s">
        <v>376</v>
      </c>
      <c r="B382">
        <v>3</v>
      </c>
      <c r="C382" t="s">
        <v>3138</v>
      </c>
      <c r="D382">
        <v>54</v>
      </c>
      <c r="E382" t="s">
        <v>23</v>
      </c>
      <c r="F382">
        <v>20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2</v>
      </c>
      <c r="M382">
        <v>2725800</v>
      </c>
      <c r="N382">
        <v>30</v>
      </c>
    </row>
    <row r="383" spans="1:14" x14ac:dyDescent="0.3">
      <c r="A383" t="s">
        <v>477</v>
      </c>
      <c r="B383">
        <v>0</v>
      </c>
      <c r="C383" t="s">
        <v>3091</v>
      </c>
      <c r="D383">
        <v>8</v>
      </c>
      <c r="E383" t="s">
        <v>118</v>
      </c>
      <c r="F383">
        <v>26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3</v>
      </c>
      <c r="M383">
        <v>12428571.333333334</v>
      </c>
      <c r="N383">
        <v>30</v>
      </c>
    </row>
    <row r="384" spans="1:14" x14ac:dyDescent="0.3">
      <c r="A384" t="s">
        <v>311</v>
      </c>
      <c r="B384">
        <v>4</v>
      </c>
      <c r="C384" t="s">
        <v>3215</v>
      </c>
      <c r="D384">
        <v>16</v>
      </c>
      <c r="E384" t="s">
        <v>20</v>
      </c>
      <c r="F384">
        <v>16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2</v>
      </c>
      <c r="M384">
        <v>10100000</v>
      </c>
      <c r="N384">
        <v>38</v>
      </c>
    </row>
    <row r="385" spans="1:14" x14ac:dyDescent="0.3">
      <c r="A385" t="s">
        <v>369</v>
      </c>
      <c r="B385">
        <v>2</v>
      </c>
      <c r="C385" t="s">
        <v>3133</v>
      </c>
      <c r="D385">
        <v>13</v>
      </c>
      <c r="E385" t="s">
        <v>23</v>
      </c>
      <c r="F385">
        <v>20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4</v>
      </c>
      <c r="M385">
        <v>24754167</v>
      </c>
      <c r="N385">
        <v>28</v>
      </c>
    </row>
    <row r="386" spans="1:14" x14ac:dyDescent="0.3">
      <c r="A386" t="s">
        <v>143</v>
      </c>
      <c r="B386">
        <v>3</v>
      </c>
      <c r="C386" t="s">
        <v>2948</v>
      </c>
      <c r="D386">
        <v>4</v>
      </c>
      <c r="E386" t="s">
        <v>13</v>
      </c>
      <c r="F386">
        <v>7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2</v>
      </c>
      <c r="M386">
        <v>14865384.5</v>
      </c>
      <c r="N386">
        <v>34</v>
      </c>
    </row>
    <row r="387" spans="1:14" x14ac:dyDescent="0.3">
      <c r="A387" t="s">
        <v>472</v>
      </c>
      <c r="B387">
        <v>2</v>
      </c>
      <c r="C387" t="s">
        <v>3229</v>
      </c>
      <c r="D387">
        <v>7</v>
      </c>
      <c r="E387" t="s">
        <v>7</v>
      </c>
      <c r="F387">
        <v>26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2165481</v>
      </c>
      <c r="N387">
        <v>31</v>
      </c>
    </row>
    <row r="388" spans="1:14" x14ac:dyDescent="0.3">
      <c r="A388" t="s">
        <v>186</v>
      </c>
      <c r="B388">
        <v>0</v>
      </c>
      <c r="C388" t="s">
        <v>2887</v>
      </c>
      <c r="D388">
        <v>4</v>
      </c>
      <c r="E388" t="s">
        <v>4</v>
      </c>
      <c r="F388">
        <v>9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1544951</v>
      </c>
      <c r="N388">
        <v>26</v>
      </c>
    </row>
    <row r="389" spans="1:14" x14ac:dyDescent="0.3">
      <c r="A389" t="s">
        <v>28</v>
      </c>
      <c r="B389">
        <v>1</v>
      </c>
      <c r="C389" t="s">
        <v>1527</v>
      </c>
      <c r="D389">
        <v>31</v>
      </c>
      <c r="E389" t="s">
        <v>9</v>
      </c>
      <c r="F389">
        <v>1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1</v>
      </c>
      <c r="M389">
        <v>1000000</v>
      </c>
      <c r="N389">
        <v>25</v>
      </c>
    </row>
    <row r="390" spans="1:14" x14ac:dyDescent="0.3">
      <c r="A390" t="s">
        <v>261</v>
      </c>
      <c r="B390">
        <v>0</v>
      </c>
      <c r="C390" t="s">
        <v>2949</v>
      </c>
      <c r="D390">
        <v>9</v>
      </c>
      <c r="E390" t="s">
        <v>60</v>
      </c>
      <c r="F390">
        <v>13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1</v>
      </c>
      <c r="M390">
        <v>9000000</v>
      </c>
      <c r="N390">
        <v>33</v>
      </c>
    </row>
    <row r="391" spans="1:14" x14ac:dyDescent="0.3">
      <c r="A391" t="s">
        <v>491</v>
      </c>
      <c r="B391">
        <v>0</v>
      </c>
      <c r="C391" t="s">
        <v>2914</v>
      </c>
      <c r="D391">
        <v>25</v>
      </c>
      <c r="E391" t="s">
        <v>60</v>
      </c>
      <c r="F391">
        <v>27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1075000</v>
      </c>
      <c r="N391">
        <v>26</v>
      </c>
    </row>
    <row r="392" spans="1:14" x14ac:dyDescent="0.3">
      <c r="A392" t="s">
        <v>85</v>
      </c>
      <c r="B392">
        <v>1</v>
      </c>
      <c r="C392" t="s">
        <v>3231</v>
      </c>
      <c r="D392">
        <v>20</v>
      </c>
      <c r="E392" t="s">
        <v>9</v>
      </c>
      <c r="F392">
        <v>4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1000000</v>
      </c>
      <c r="N392">
        <v>21</v>
      </c>
    </row>
    <row r="393" spans="1:14" x14ac:dyDescent="0.3">
      <c r="A393" t="s">
        <v>418</v>
      </c>
      <c r="B393">
        <v>4</v>
      </c>
      <c r="C393" t="s">
        <v>3242</v>
      </c>
      <c r="D393">
        <v>26</v>
      </c>
      <c r="E393" t="s">
        <v>11</v>
      </c>
      <c r="F393">
        <v>23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1</v>
      </c>
      <c r="M393">
        <v>838464</v>
      </c>
      <c r="N393">
        <v>22</v>
      </c>
    </row>
    <row r="394" spans="1:14" x14ac:dyDescent="0.3">
      <c r="A394" t="s">
        <v>375</v>
      </c>
      <c r="B394">
        <v>0</v>
      </c>
      <c r="C394" t="s">
        <v>3276</v>
      </c>
      <c r="D394">
        <v>2</v>
      </c>
      <c r="E394" t="s">
        <v>60</v>
      </c>
      <c r="F394">
        <v>20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2393887</v>
      </c>
      <c r="N394">
        <v>34</v>
      </c>
    </row>
    <row r="395" spans="1:14" x14ac:dyDescent="0.3">
      <c r="A395" t="s">
        <v>260</v>
      </c>
      <c r="B395">
        <v>2</v>
      </c>
      <c r="C395" t="s">
        <v>3284</v>
      </c>
      <c r="D395">
        <v>25</v>
      </c>
      <c r="E395" t="s">
        <v>7</v>
      </c>
      <c r="F395">
        <v>13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2500000</v>
      </c>
      <c r="N395">
        <v>28</v>
      </c>
    </row>
    <row r="396" spans="1:14" x14ac:dyDescent="0.3">
      <c r="A396" t="s">
        <v>155</v>
      </c>
      <c r="B396">
        <v>0</v>
      </c>
      <c r="C396" t="s">
        <v>3163</v>
      </c>
      <c r="D396">
        <v>1</v>
      </c>
      <c r="E396" t="s">
        <v>30</v>
      </c>
      <c r="F396">
        <v>8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17565217</v>
      </c>
      <c r="N396">
        <v>29</v>
      </c>
    </row>
    <row r="397" spans="1:14" x14ac:dyDescent="0.3">
      <c r="A397" t="s">
        <v>430</v>
      </c>
      <c r="B397">
        <v>4</v>
      </c>
      <c r="C397" t="s">
        <v>2938</v>
      </c>
      <c r="D397">
        <v>21</v>
      </c>
      <c r="E397" t="s">
        <v>11</v>
      </c>
      <c r="F397">
        <v>23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1600520</v>
      </c>
      <c r="N397">
        <v>25</v>
      </c>
    </row>
    <row r="398" spans="1:14" x14ac:dyDescent="0.3">
      <c r="A398" t="s">
        <v>482</v>
      </c>
      <c r="B398">
        <v>0</v>
      </c>
      <c r="C398" t="s">
        <v>3092</v>
      </c>
      <c r="D398">
        <v>3</v>
      </c>
      <c r="E398" t="s">
        <v>40</v>
      </c>
      <c r="F398">
        <v>27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14975000</v>
      </c>
      <c r="N398">
        <v>28</v>
      </c>
    </row>
    <row r="399" spans="1:14" x14ac:dyDescent="0.3">
      <c r="A399" t="s">
        <v>331</v>
      </c>
      <c r="B399">
        <v>2</v>
      </c>
      <c r="C399" t="s">
        <v>2870</v>
      </c>
      <c r="D399">
        <v>33</v>
      </c>
      <c r="E399" t="s">
        <v>23</v>
      </c>
      <c r="F399">
        <v>17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4</v>
      </c>
      <c r="M399">
        <v>11719781.75</v>
      </c>
      <c r="N399">
        <v>28</v>
      </c>
    </row>
    <row r="400" spans="1:14" x14ac:dyDescent="0.3">
      <c r="A400" t="s">
        <v>41</v>
      </c>
      <c r="B400">
        <v>3</v>
      </c>
      <c r="C400" t="s">
        <v>1527</v>
      </c>
      <c r="D400">
        <v>44</v>
      </c>
      <c r="E400" t="s">
        <v>11</v>
      </c>
      <c r="F400">
        <v>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4</v>
      </c>
      <c r="M400">
        <v>897990</v>
      </c>
      <c r="N400">
        <v>25</v>
      </c>
    </row>
    <row r="401" spans="1:14" x14ac:dyDescent="0.3">
      <c r="A401" t="s">
        <v>90</v>
      </c>
      <c r="B401">
        <v>4</v>
      </c>
      <c r="C401" t="s">
        <v>3040</v>
      </c>
      <c r="D401">
        <v>42</v>
      </c>
      <c r="E401" t="s">
        <v>20</v>
      </c>
      <c r="F401">
        <v>4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1</v>
      </c>
      <c r="M401">
        <v>14357750</v>
      </c>
      <c r="N401">
        <v>31</v>
      </c>
    </row>
    <row r="402" spans="1:14" x14ac:dyDescent="0.3">
      <c r="A402" t="s">
        <v>58</v>
      </c>
      <c r="B402">
        <v>2</v>
      </c>
      <c r="C402" t="s">
        <v>3125</v>
      </c>
      <c r="D402">
        <v>0</v>
      </c>
      <c r="E402" t="s">
        <v>23</v>
      </c>
      <c r="F402">
        <v>2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4</v>
      </c>
      <c r="M402">
        <v>1274427</v>
      </c>
      <c r="N402">
        <v>21</v>
      </c>
    </row>
    <row r="403" spans="1:14" x14ac:dyDescent="0.3">
      <c r="A403" t="s">
        <v>444</v>
      </c>
      <c r="B403">
        <v>1</v>
      </c>
      <c r="C403" t="s">
        <v>2898</v>
      </c>
      <c r="D403">
        <v>65</v>
      </c>
      <c r="E403" t="s">
        <v>13</v>
      </c>
      <c r="F403">
        <v>24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3472887</v>
      </c>
      <c r="N403">
        <v>26</v>
      </c>
    </row>
    <row r="404" spans="1:14" x14ac:dyDescent="0.3">
      <c r="A404" t="s">
        <v>289</v>
      </c>
      <c r="B404">
        <v>1</v>
      </c>
      <c r="C404" t="s">
        <v>2862</v>
      </c>
      <c r="D404">
        <v>17</v>
      </c>
      <c r="E404" t="s">
        <v>40</v>
      </c>
      <c r="F404">
        <v>15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1544951</v>
      </c>
      <c r="N404">
        <v>27</v>
      </c>
    </row>
    <row r="405" spans="1:14" x14ac:dyDescent="0.3">
      <c r="A405" t="s">
        <v>55</v>
      </c>
      <c r="B405">
        <v>2</v>
      </c>
      <c r="C405" t="s">
        <v>2967</v>
      </c>
      <c r="D405">
        <v>24</v>
      </c>
      <c r="E405" t="s">
        <v>7</v>
      </c>
      <c r="F405">
        <v>2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1</v>
      </c>
      <c r="M405">
        <v>2470357</v>
      </c>
      <c r="N405">
        <v>24</v>
      </c>
    </row>
    <row r="406" spans="1:14" x14ac:dyDescent="0.3">
      <c r="A406" t="s">
        <v>492</v>
      </c>
      <c r="B406">
        <v>2</v>
      </c>
      <c r="C406" t="s">
        <v>1527</v>
      </c>
      <c r="D406">
        <v>23</v>
      </c>
      <c r="E406" t="s">
        <v>18</v>
      </c>
      <c r="F406">
        <v>27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2</v>
      </c>
      <c r="M406">
        <v>689121</v>
      </c>
      <c r="N406">
        <v>25</v>
      </c>
    </row>
    <row r="407" spans="1:14" x14ac:dyDescent="0.3">
      <c r="A407" t="s">
        <v>469</v>
      </c>
      <c r="B407">
        <v>2</v>
      </c>
      <c r="C407" t="s">
        <v>2946</v>
      </c>
      <c r="D407">
        <v>22</v>
      </c>
      <c r="E407" t="s">
        <v>13</v>
      </c>
      <c r="F407">
        <v>26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10087200</v>
      </c>
      <c r="N407">
        <v>32</v>
      </c>
    </row>
    <row r="408" spans="1:14" x14ac:dyDescent="0.3">
      <c r="A408" t="s">
        <v>490</v>
      </c>
      <c r="B408">
        <v>4</v>
      </c>
      <c r="C408" t="s">
        <v>2950</v>
      </c>
      <c r="D408">
        <v>27</v>
      </c>
      <c r="E408" t="s">
        <v>27</v>
      </c>
      <c r="F408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3</v>
      </c>
      <c r="M408">
        <v>24925093.666666668</v>
      </c>
      <c r="N408">
        <v>26</v>
      </c>
    </row>
    <row r="409" spans="1:14" x14ac:dyDescent="0.3">
      <c r="A409" t="s">
        <v>365</v>
      </c>
      <c r="B409">
        <v>0</v>
      </c>
      <c r="C409" t="s">
        <v>3045</v>
      </c>
      <c r="D409">
        <v>0</v>
      </c>
      <c r="E409" t="s">
        <v>30</v>
      </c>
      <c r="F409">
        <v>20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5</v>
      </c>
      <c r="M409">
        <v>31737230</v>
      </c>
      <c r="N409">
        <v>30</v>
      </c>
    </row>
    <row r="410" spans="1:14" x14ac:dyDescent="0.3">
      <c r="A410" t="s">
        <v>288</v>
      </c>
      <c r="B410">
        <v>3</v>
      </c>
      <c r="C410" t="s">
        <v>3248</v>
      </c>
      <c r="D410">
        <v>11</v>
      </c>
      <c r="E410" t="s">
        <v>11</v>
      </c>
      <c r="F410">
        <v>15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18010773</v>
      </c>
      <c r="N410">
        <v>30</v>
      </c>
    </row>
    <row r="411" spans="1:14" x14ac:dyDescent="0.3">
      <c r="A411" t="s">
        <v>94</v>
      </c>
      <c r="B411">
        <v>0</v>
      </c>
      <c r="C411" t="s">
        <v>2928</v>
      </c>
      <c r="D411">
        <v>1</v>
      </c>
      <c r="E411" t="s">
        <v>30</v>
      </c>
      <c r="F411">
        <v>4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1349383</v>
      </c>
      <c r="N411">
        <v>25</v>
      </c>
    </row>
    <row r="412" spans="1:14" x14ac:dyDescent="0.3">
      <c r="A412" t="s">
        <v>121</v>
      </c>
      <c r="B412">
        <v>1</v>
      </c>
      <c r="C412" t="s">
        <v>2867</v>
      </c>
      <c r="D412">
        <v>45</v>
      </c>
      <c r="E412" t="s">
        <v>7</v>
      </c>
      <c r="F412">
        <v>6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2</v>
      </c>
      <c r="M412">
        <v>419232</v>
      </c>
      <c r="N412">
        <v>28</v>
      </c>
    </row>
    <row r="413" spans="1:14" x14ac:dyDescent="0.3">
      <c r="A413" t="s">
        <v>127</v>
      </c>
      <c r="B413">
        <v>4</v>
      </c>
      <c r="C413" t="s">
        <v>3272</v>
      </c>
      <c r="D413">
        <v>50</v>
      </c>
      <c r="E413" t="s">
        <v>128</v>
      </c>
      <c r="F413">
        <v>6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1</v>
      </c>
      <c r="M413">
        <v>1567007</v>
      </c>
      <c r="N413">
        <v>32</v>
      </c>
    </row>
    <row r="414" spans="1:14" x14ac:dyDescent="0.3">
      <c r="A414" t="s">
        <v>525</v>
      </c>
      <c r="B414">
        <v>2</v>
      </c>
      <c r="C414" t="s">
        <v>3267</v>
      </c>
      <c r="D414">
        <v>15</v>
      </c>
      <c r="E414" t="s">
        <v>23</v>
      </c>
      <c r="F414">
        <v>29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1</v>
      </c>
      <c r="M414">
        <v>2760095</v>
      </c>
      <c r="N414">
        <v>24</v>
      </c>
    </row>
    <row r="415" spans="1:14" x14ac:dyDescent="0.3">
      <c r="A415" t="s">
        <v>35</v>
      </c>
      <c r="B415">
        <v>3</v>
      </c>
      <c r="C415" t="s">
        <v>2957</v>
      </c>
      <c r="D415">
        <v>37</v>
      </c>
      <c r="E415" t="s">
        <v>7</v>
      </c>
      <c r="F415">
        <v>1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3</v>
      </c>
      <c r="M415">
        <v>459414</v>
      </c>
      <c r="N415">
        <v>24</v>
      </c>
    </row>
    <row r="416" spans="1:14" x14ac:dyDescent="0.3">
      <c r="A416" t="s">
        <v>512</v>
      </c>
      <c r="B416">
        <v>3</v>
      </c>
      <c r="C416" t="s">
        <v>3037</v>
      </c>
      <c r="D416">
        <v>9</v>
      </c>
      <c r="E416" t="s">
        <v>11</v>
      </c>
      <c r="F416">
        <v>28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2</v>
      </c>
      <c r="M416">
        <v>22469135.5</v>
      </c>
      <c r="N416">
        <v>29</v>
      </c>
    </row>
    <row r="417" spans="1:14" x14ac:dyDescent="0.3">
      <c r="A417" t="s">
        <v>440</v>
      </c>
      <c r="B417">
        <v>1</v>
      </c>
      <c r="C417" t="s">
        <v>2855</v>
      </c>
      <c r="D417">
        <v>5</v>
      </c>
      <c r="E417" t="s">
        <v>4</v>
      </c>
      <c r="F417">
        <v>24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2795000</v>
      </c>
      <c r="N417">
        <v>28</v>
      </c>
    </row>
    <row r="418" spans="1:14" x14ac:dyDescent="0.3">
      <c r="A418" t="s">
        <v>59</v>
      </c>
      <c r="B418">
        <v>0</v>
      </c>
      <c r="C418" t="s">
        <v>2881</v>
      </c>
      <c r="D418">
        <v>13</v>
      </c>
      <c r="E418" t="s">
        <v>60</v>
      </c>
      <c r="F418">
        <v>2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2</v>
      </c>
      <c r="M418">
        <v>971211</v>
      </c>
      <c r="N418">
        <v>27</v>
      </c>
    </row>
    <row r="419" spans="1:14" x14ac:dyDescent="0.3">
      <c r="A419" t="s">
        <v>243</v>
      </c>
      <c r="B419">
        <v>0</v>
      </c>
      <c r="C419" t="s">
        <v>3146</v>
      </c>
      <c r="D419">
        <v>2</v>
      </c>
      <c r="E419" t="s">
        <v>18</v>
      </c>
      <c r="F419">
        <v>12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4</v>
      </c>
      <c r="M419">
        <v>1832070</v>
      </c>
      <c r="N419">
        <v>20</v>
      </c>
    </row>
    <row r="420" spans="1:14" x14ac:dyDescent="0.3">
      <c r="A420" t="s">
        <v>405</v>
      </c>
      <c r="B420">
        <v>0</v>
      </c>
      <c r="C420" t="s">
        <v>3064</v>
      </c>
      <c r="D420">
        <v>18</v>
      </c>
      <c r="E420" t="s">
        <v>18</v>
      </c>
      <c r="F420">
        <v>22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1</v>
      </c>
      <c r="M420">
        <v>1000000</v>
      </c>
      <c r="N420">
        <v>22</v>
      </c>
    </row>
    <row r="421" spans="1:14" x14ac:dyDescent="0.3">
      <c r="A421" t="s">
        <v>95</v>
      </c>
      <c r="B421">
        <v>0</v>
      </c>
      <c r="C421" t="s">
        <v>3266</v>
      </c>
      <c r="D421">
        <v>10</v>
      </c>
      <c r="E421" t="s">
        <v>40</v>
      </c>
      <c r="F421">
        <v>4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1</v>
      </c>
      <c r="M421">
        <v>1311265</v>
      </c>
      <c r="N421">
        <v>25</v>
      </c>
    </row>
    <row r="422" spans="1:14" x14ac:dyDescent="0.3">
      <c r="A422" t="s">
        <v>189</v>
      </c>
      <c r="B422">
        <v>0</v>
      </c>
      <c r="C422" t="s">
        <v>3287</v>
      </c>
      <c r="D422">
        <v>34</v>
      </c>
      <c r="E422" t="s">
        <v>7</v>
      </c>
      <c r="F422">
        <v>9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5153846</v>
      </c>
      <c r="N422">
        <v>33</v>
      </c>
    </row>
    <row r="423" spans="1:14" x14ac:dyDescent="0.3">
      <c r="A423" t="s">
        <v>70</v>
      </c>
      <c r="B423">
        <v>0</v>
      </c>
      <c r="C423" t="s">
        <v>3221</v>
      </c>
      <c r="D423">
        <v>6</v>
      </c>
      <c r="E423" t="s">
        <v>30</v>
      </c>
      <c r="F423">
        <v>3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2029463</v>
      </c>
      <c r="N423">
        <v>28</v>
      </c>
    </row>
    <row r="424" spans="1:14" x14ac:dyDescent="0.3">
      <c r="A424" t="s">
        <v>236</v>
      </c>
      <c r="B424">
        <v>1</v>
      </c>
      <c r="C424" t="s">
        <v>3258</v>
      </c>
      <c r="D424">
        <v>0</v>
      </c>
      <c r="E424" t="s">
        <v>9</v>
      </c>
      <c r="F424">
        <v>12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689121</v>
      </c>
      <c r="N424">
        <v>24</v>
      </c>
    </row>
    <row r="425" spans="1:14" x14ac:dyDescent="0.3">
      <c r="A425" t="s">
        <v>436</v>
      </c>
      <c r="B425">
        <v>3</v>
      </c>
      <c r="C425" t="s">
        <v>3074</v>
      </c>
      <c r="D425">
        <v>7</v>
      </c>
      <c r="E425" t="s">
        <v>15</v>
      </c>
      <c r="F425">
        <v>24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2</v>
      </c>
      <c r="M425">
        <v>1941899</v>
      </c>
      <c r="N425">
        <v>23</v>
      </c>
    </row>
    <row r="426" spans="1:14" x14ac:dyDescent="0.3">
      <c r="A426" t="s">
        <v>340</v>
      </c>
      <c r="B426">
        <v>2</v>
      </c>
      <c r="C426" t="s">
        <v>2864</v>
      </c>
      <c r="D426">
        <v>44</v>
      </c>
      <c r="E426" t="s">
        <v>7</v>
      </c>
      <c r="F426">
        <v>18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2</v>
      </c>
      <c r="M426">
        <v>12755854.5</v>
      </c>
      <c r="N426">
        <v>28</v>
      </c>
    </row>
    <row r="427" spans="1:14" x14ac:dyDescent="0.3">
      <c r="A427" t="s">
        <v>63</v>
      </c>
      <c r="B427">
        <v>0</v>
      </c>
      <c r="C427" t="s">
        <v>2894</v>
      </c>
      <c r="D427">
        <v>8</v>
      </c>
      <c r="E427" t="s">
        <v>18</v>
      </c>
      <c r="F427">
        <v>2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4</v>
      </c>
      <c r="M427">
        <v>5914023</v>
      </c>
      <c r="N427">
        <v>26</v>
      </c>
    </row>
    <row r="428" spans="1:14" x14ac:dyDescent="0.3">
      <c r="A428" t="s">
        <v>337</v>
      </c>
      <c r="B428">
        <v>2</v>
      </c>
      <c r="C428" t="s">
        <v>2993</v>
      </c>
      <c r="D428">
        <v>7</v>
      </c>
      <c r="E428" t="s">
        <v>7</v>
      </c>
      <c r="F428">
        <v>18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3940402</v>
      </c>
      <c r="N428">
        <v>22</v>
      </c>
    </row>
    <row r="429" spans="1:14" x14ac:dyDescent="0.3">
      <c r="A429" t="s">
        <v>176</v>
      </c>
      <c r="B429">
        <v>0</v>
      </c>
      <c r="C429" t="s">
        <v>3082</v>
      </c>
      <c r="D429">
        <v>30</v>
      </c>
      <c r="E429" t="s">
        <v>30</v>
      </c>
      <c r="F429">
        <v>9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4</v>
      </c>
      <c r="M429">
        <v>41619060</v>
      </c>
      <c r="N429">
        <v>31</v>
      </c>
    </row>
    <row r="430" spans="1:14" x14ac:dyDescent="0.3">
      <c r="A430" t="s">
        <v>303</v>
      </c>
      <c r="B430">
        <v>1</v>
      </c>
      <c r="C430" t="s">
        <v>2958</v>
      </c>
      <c r="D430">
        <v>23</v>
      </c>
      <c r="E430" t="s">
        <v>18</v>
      </c>
      <c r="F430">
        <v>16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689121</v>
      </c>
      <c r="N430">
        <v>24</v>
      </c>
    </row>
    <row r="431" spans="1:14" x14ac:dyDescent="0.3">
      <c r="A431" t="s">
        <v>373</v>
      </c>
      <c r="B431">
        <v>4</v>
      </c>
      <c r="C431" t="s">
        <v>2934</v>
      </c>
      <c r="D431">
        <v>12</v>
      </c>
      <c r="E431" t="s">
        <v>20</v>
      </c>
      <c r="F431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3</v>
      </c>
      <c r="M431">
        <v>25842697</v>
      </c>
      <c r="N431">
        <v>25</v>
      </c>
    </row>
    <row r="432" spans="1:14" x14ac:dyDescent="0.3">
      <c r="A432" t="s">
        <v>156</v>
      </c>
      <c r="B432">
        <v>1</v>
      </c>
      <c r="C432" t="s">
        <v>2987</v>
      </c>
      <c r="D432">
        <v>10</v>
      </c>
      <c r="E432" t="s">
        <v>13</v>
      </c>
      <c r="F432">
        <v>8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3</v>
      </c>
      <c r="M432">
        <v>495898</v>
      </c>
      <c r="N432">
        <v>25</v>
      </c>
    </row>
    <row r="433" spans="1:14" x14ac:dyDescent="0.3">
      <c r="A433" t="s">
        <v>222</v>
      </c>
      <c r="B433">
        <v>3</v>
      </c>
      <c r="C433" t="s">
        <v>3116</v>
      </c>
      <c r="D433">
        <v>22</v>
      </c>
      <c r="E433" t="s">
        <v>11</v>
      </c>
      <c r="F433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3</v>
      </c>
      <c r="M433">
        <v>1740280</v>
      </c>
      <c r="N433">
        <v>25</v>
      </c>
    </row>
    <row r="434" spans="1:14" x14ac:dyDescent="0.3">
      <c r="A434" t="s">
        <v>400</v>
      </c>
      <c r="B434">
        <v>0</v>
      </c>
      <c r="C434" t="s">
        <v>2878</v>
      </c>
      <c r="D434">
        <v>12</v>
      </c>
      <c r="E434" t="s">
        <v>4</v>
      </c>
      <c r="F434">
        <v>22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1</v>
      </c>
      <c r="M434">
        <v>1600520</v>
      </c>
      <c r="N434">
        <v>27</v>
      </c>
    </row>
    <row r="435" spans="1:14" x14ac:dyDescent="0.3">
      <c r="A435" t="s">
        <v>421</v>
      </c>
      <c r="B435">
        <v>2</v>
      </c>
      <c r="C435" t="s">
        <v>2919</v>
      </c>
      <c r="D435">
        <v>12</v>
      </c>
      <c r="E435" t="s">
        <v>13</v>
      </c>
      <c r="F435">
        <v>23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4</v>
      </c>
      <c r="M435">
        <v>11750000</v>
      </c>
      <c r="N435">
        <v>25</v>
      </c>
    </row>
    <row r="436" spans="1:14" x14ac:dyDescent="0.3">
      <c r="A436" t="s">
        <v>321</v>
      </c>
      <c r="B436">
        <v>3</v>
      </c>
      <c r="C436" t="s">
        <v>3085</v>
      </c>
      <c r="D436">
        <v>67</v>
      </c>
      <c r="E436" t="s">
        <v>23</v>
      </c>
      <c r="F436">
        <v>17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1</v>
      </c>
      <c r="M436">
        <v>14000000</v>
      </c>
      <c r="N436">
        <v>33</v>
      </c>
    </row>
    <row r="437" spans="1:14" x14ac:dyDescent="0.3">
      <c r="A437" t="s">
        <v>12</v>
      </c>
      <c r="B437">
        <v>2</v>
      </c>
      <c r="C437" t="s">
        <v>2921</v>
      </c>
      <c r="D437">
        <v>12</v>
      </c>
      <c r="E437" t="s">
        <v>13</v>
      </c>
      <c r="F437">
        <v>0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1</v>
      </c>
      <c r="M437">
        <v>1000000</v>
      </c>
      <c r="N437">
        <v>25</v>
      </c>
    </row>
    <row r="438" spans="1:14" x14ac:dyDescent="0.3">
      <c r="A438" t="s">
        <v>374</v>
      </c>
      <c r="B438">
        <v>2</v>
      </c>
      <c r="C438" t="s">
        <v>3123</v>
      </c>
      <c r="D438">
        <v>23</v>
      </c>
      <c r="E438" t="s">
        <v>7</v>
      </c>
      <c r="F438">
        <v>20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3</v>
      </c>
      <c r="M438">
        <v>1531560</v>
      </c>
      <c r="N438">
        <v>20</v>
      </c>
    </row>
    <row r="439" spans="1:14" x14ac:dyDescent="0.3">
      <c r="A439" t="s">
        <v>386</v>
      </c>
      <c r="B439">
        <v>2</v>
      </c>
      <c r="C439" t="s">
        <v>3195</v>
      </c>
      <c r="D439">
        <v>31</v>
      </c>
      <c r="E439" t="s">
        <v>7</v>
      </c>
      <c r="F439">
        <v>21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10500000</v>
      </c>
      <c r="N439">
        <v>28</v>
      </c>
    </row>
    <row r="440" spans="1:14" x14ac:dyDescent="0.3">
      <c r="A440" t="s">
        <v>43</v>
      </c>
      <c r="B440">
        <v>0</v>
      </c>
      <c r="C440" t="s">
        <v>2975</v>
      </c>
      <c r="D440">
        <v>12</v>
      </c>
      <c r="E440" t="s">
        <v>4</v>
      </c>
      <c r="F440">
        <v>1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3050390</v>
      </c>
      <c r="N440">
        <v>25</v>
      </c>
    </row>
    <row r="441" spans="1:14" x14ac:dyDescent="0.3">
      <c r="A441" t="s">
        <v>496</v>
      </c>
      <c r="B441">
        <v>2</v>
      </c>
      <c r="C441" t="s">
        <v>3264</v>
      </c>
      <c r="D441">
        <v>22</v>
      </c>
      <c r="E441" t="s">
        <v>7</v>
      </c>
      <c r="F441">
        <v>27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1</v>
      </c>
      <c r="M441">
        <v>5250000</v>
      </c>
      <c r="N441">
        <v>34</v>
      </c>
    </row>
    <row r="442" spans="1:14" x14ac:dyDescent="0.3">
      <c r="A442" t="s">
        <v>227</v>
      </c>
      <c r="B442">
        <v>3</v>
      </c>
      <c r="C442" t="s">
        <v>3029</v>
      </c>
      <c r="D442">
        <v>21</v>
      </c>
      <c r="E442" t="s">
        <v>13</v>
      </c>
      <c r="F442">
        <v>11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13764045</v>
      </c>
      <c r="N442">
        <v>30</v>
      </c>
    </row>
    <row r="443" spans="1:14" x14ac:dyDescent="0.3">
      <c r="A443" t="s">
        <v>47</v>
      </c>
      <c r="B443">
        <v>2</v>
      </c>
      <c r="C443" t="s">
        <v>3010</v>
      </c>
      <c r="D443">
        <v>10</v>
      </c>
      <c r="E443" t="s">
        <v>13</v>
      </c>
      <c r="F443">
        <v>2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1</v>
      </c>
      <c r="M443">
        <v>1000000</v>
      </c>
      <c r="N443">
        <v>23</v>
      </c>
    </row>
    <row r="444" spans="1:14" x14ac:dyDescent="0.3">
      <c r="A444" t="s">
        <v>528</v>
      </c>
      <c r="B444">
        <v>4</v>
      </c>
      <c r="C444" t="s">
        <v>3073</v>
      </c>
      <c r="D444">
        <v>13</v>
      </c>
      <c r="E444" t="s">
        <v>11</v>
      </c>
      <c r="F444">
        <v>29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1378242</v>
      </c>
      <c r="N444">
        <v>21</v>
      </c>
    </row>
    <row r="445" spans="1:14" x14ac:dyDescent="0.3">
      <c r="A445" t="s">
        <v>138</v>
      </c>
      <c r="B445">
        <v>4</v>
      </c>
      <c r="C445" t="s">
        <v>3019</v>
      </c>
      <c r="D445">
        <v>45</v>
      </c>
      <c r="E445" t="s">
        <v>20</v>
      </c>
      <c r="F445">
        <v>7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1</v>
      </c>
      <c r="M445">
        <v>1000000</v>
      </c>
      <c r="N445">
        <v>23</v>
      </c>
    </row>
    <row r="446" spans="1:14" x14ac:dyDescent="0.3">
      <c r="A446" t="s">
        <v>159</v>
      </c>
      <c r="B446">
        <v>2</v>
      </c>
      <c r="C446" t="s">
        <v>3097</v>
      </c>
      <c r="D446">
        <v>7</v>
      </c>
      <c r="E446" t="s">
        <v>27</v>
      </c>
      <c r="F446">
        <v>8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3184681.5</v>
      </c>
      <c r="N446">
        <v>22</v>
      </c>
    </row>
    <row r="447" spans="1:14" x14ac:dyDescent="0.3">
      <c r="A447" t="s">
        <v>305</v>
      </c>
      <c r="B447">
        <v>0</v>
      </c>
      <c r="C447" t="s">
        <v>2863</v>
      </c>
      <c r="D447">
        <v>8</v>
      </c>
      <c r="E447" t="s">
        <v>60</v>
      </c>
      <c r="F447">
        <v>16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1621415</v>
      </c>
      <c r="N447">
        <v>28</v>
      </c>
    </row>
    <row r="448" spans="1:14" x14ac:dyDescent="0.3">
      <c r="A448" t="s">
        <v>134</v>
      </c>
      <c r="B448">
        <v>1</v>
      </c>
      <c r="C448" t="s">
        <v>1527</v>
      </c>
      <c r="D448">
        <v>3</v>
      </c>
      <c r="E448" t="s">
        <v>18</v>
      </c>
      <c r="F448">
        <v>6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1000000</v>
      </c>
      <c r="N448">
        <v>27</v>
      </c>
    </row>
    <row r="449" spans="1:14" x14ac:dyDescent="0.3">
      <c r="A449" t="s">
        <v>395</v>
      </c>
      <c r="B449">
        <v>4</v>
      </c>
      <c r="C449" t="s">
        <v>3226</v>
      </c>
      <c r="D449">
        <v>21</v>
      </c>
      <c r="E449" t="s">
        <v>27</v>
      </c>
      <c r="F449">
        <v>21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16360000</v>
      </c>
      <c r="N449">
        <v>25</v>
      </c>
    </row>
    <row r="450" spans="1:14" x14ac:dyDescent="0.3">
      <c r="A450" t="s">
        <v>89</v>
      </c>
      <c r="B450">
        <v>1</v>
      </c>
      <c r="C450" t="s">
        <v>3245</v>
      </c>
      <c r="D450">
        <v>7</v>
      </c>
      <c r="E450" t="s">
        <v>18</v>
      </c>
      <c r="F450">
        <v>4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1544951</v>
      </c>
      <c r="N450">
        <v>23</v>
      </c>
    </row>
    <row r="451" spans="1:14" x14ac:dyDescent="0.3">
      <c r="A451" t="s">
        <v>406</v>
      </c>
      <c r="B451">
        <v>3</v>
      </c>
      <c r="C451" t="s">
        <v>3161</v>
      </c>
      <c r="D451">
        <v>34</v>
      </c>
      <c r="E451" t="s">
        <v>23</v>
      </c>
      <c r="F451">
        <v>22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1</v>
      </c>
      <c r="M451">
        <v>14800000</v>
      </c>
      <c r="N451">
        <v>26</v>
      </c>
    </row>
    <row r="452" spans="1:14" x14ac:dyDescent="0.3">
      <c r="A452" t="s">
        <v>526</v>
      </c>
      <c r="B452">
        <v>0</v>
      </c>
      <c r="C452" t="s">
        <v>3196</v>
      </c>
      <c r="D452">
        <v>31</v>
      </c>
      <c r="E452" t="s">
        <v>7</v>
      </c>
      <c r="F452">
        <v>29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1</v>
      </c>
      <c r="M452">
        <v>3129187</v>
      </c>
      <c r="N452">
        <v>27</v>
      </c>
    </row>
    <row r="453" spans="1:14" x14ac:dyDescent="0.3">
      <c r="A453" t="s">
        <v>485</v>
      </c>
      <c r="B453">
        <v>4</v>
      </c>
      <c r="C453" t="s">
        <v>1527</v>
      </c>
      <c r="D453">
        <v>13</v>
      </c>
      <c r="E453" t="s">
        <v>11</v>
      </c>
      <c r="F453">
        <v>27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1</v>
      </c>
      <c r="M453">
        <v>1000000</v>
      </c>
      <c r="N453">
        <v>25</v>
      </c>
    </row>
    <row r="454" spans="1:14" x14ac:dyDescent="0.3">
      <c r="A454" t="s">
        <v>80</v>
      </c>
      <c r="B454">
        <v>0</v>
      </c>
      <c r="C454" t="s">
        <v>2852</v>
      </c>
      <c r="D454">
        <v>9</v>
      </c>
      <c r="E454" t="s">
        <v>4</v>
      </c>
      <c r="F454">
        <v>3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2</v>
      </c>
      <c r="M454">
        <v>5000000</v>
      </c>
      <c r="N454">
        <v>36</v>
      </c>
    </row>
    <row r="455" spans="1:14" x14ac:dyDescent="0.3">
      <c r="A455" t="s">
        <v>307</v>
      </c>
      <c r="B455">
        <v>2</v>
      </c>
      <c r="C455" t="s">
        <v>2872</v>
      </c>
      <c r="D455">
        <v>21</v>
      </c>
      <c r="E455" t="s">
        <v>7</v>
      </c>
      <c r="F455">
        <v>16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3</v>
      </c>
      <c r="M455">
        <v>7333333.333333333</v>
      </c>
      <c r="N455">
        <v>27</v>
      </c>
    </row>
    <row r="456" spans="1:14" x14ac:dyDescent="0.3">
      <c r="A456" t="s">
        <v>144</v>
      </c>
      <c r="B456">
        <v>2</v>
      </c>
      <c r="C456" t="s">
        <v>2875</v>
      </c>
      <c r="D456">
        <v>3</v>
      </c>
      <c r="E456" t="s">
        <v>18</v>
      </c>
      <c r="F456">
        <v>7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2050000</v>
      </c>
      <c r="N456">
        <v>28</v>
      </c>
    </row>
    <row r="457" spans="1:14" x14ac:dyDescent="0.3">
      <c r="A457" t="s">
        <v>5</v>
      </c>
      <c r="B457">
        <v>0</v>
      </c>
      <c r="C457" t="s">
        <v>3144</v>
      </c>
      <c r="D457">
        <v>11</v>
      </c>
      <c r="E457" t="s">
        <v>4</v>
      </c>
      <c r="F457">
        <v>0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4</v>
      </c>
      <c r="M457">
        <v>2907360</v>
      </c>
      <c r="N457">
        <v>20</v>
      </c>
    </row>
    <row r="458" spans="1:14" x14ac:dyDescent="0.3">
      <c r="A458" t="s">
        <v>49</v>
      </c>
      <c r="B458">
        <v>1</v>
      </c>
      <c r="C458" t="s">
        <v>2901</v>
      </c>
      <c r="D458">
        <v>21</v>
      </c>
      <c r="E458" t="s">
        <v>18</v>
      </c>
      <c r="F458">
        <v>2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2</v>
      </c>
      <c r="M458">
        <v>756300.5</v>
      </c>
      <c r="N458">
        <v>25</v>
      </c>
    </row>
    <row r="459" spans="1:14" x14ac:dyDescent="0.3">
      <c r="A459" t="s">
        <v>332</v>
      </c>
      <c r="B459">
        <v>1</v>
      </c>
      <c r="C459" t="s">
        <v>3253</v>
      </c>
      <c r="D459">
        <v>5</v>
      </c>
      <c r="E459" t="s">
        <v>18</v>
      </c>
      <c r="F459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1</v>
      </c>
      <c r="M459">
        <v>1000000</v>
      </c>
      <c r="N459">
        <v>25</v>
      </c>
    </row>
    <row r="460" spans="1:14" x14ac:dyDescent="0.3">
      <c r="A460" t="s">
        <v>201</v>
      </c>
      <c r="B460">
        <v>0</v>
      </c>
      <c r="C460" t="s">
        <v>3141</v>
      </c>
      <c r="D460">
        <v>0</v>
      </c>
      <c r="E460" t="s">
        <v>4</v>
      </c>
      <c r="F460">
        <v>10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1000000</v>
      </c>
      <c r="N460">
        <v>20</v>
      </c>
    </row>
    <row r="461" spans="1:14" x14ac:dyDescent="0.3">
      <c r="A461" t="s">
        <v>527</v>
      </c>
      <c r="B461">
        <v>2</v>
      </c>
      <c r="C461" t="s">
        <v>2859</v>
      </c>
      <c r="D461">
        <v>3</v>
      </c>
      <c r="E461" t="s">
        <v>13</v>
      </c>
      <c r="F461">
        <v>29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1</v>
      </c>
      <c r="M461">
        <v>15000000</v>
      </c>
      <c r="N461">
        <v>33</v>
      </c>
    </row>
    <row r="462" spans="1:14" x14ac:dyDescent="0.3">
      <c r="A462" t="s">
        <v>131</v>
      </c>
      <c r="B462">
        <v>0</v>
      </c>
      <c r="C462" t="s">
        <v>3282</v>
      </c>
      <c r="D462">
        <v>23</v>
      </c>
      <c r="E462" t="s">
        <v>60</v>
      </c>
      <c r="F462">
        <v>6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1795015</v>
      </c>
      <c r="N462">
        <v>26</v>
      </c>
    </row>
    <row r="463" spans="1:14" x14ac:dyDescent="0.3">
      <c r="A463" t="s">
        <v>146</v>
      </c>
      <c r="B463">
        <v>3</v>
      </c>
      <c r="C463" t="s">
        <v>3003</v>
      </c>
      <c r="D463">
        <v>7</v>
      </c>
      <c r="E463" t="s">
        <v>11</v>
      </c>
      <c r="F463">
        <v>7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3364249</v>
      </c>
      <c r="N463">
        <v>23</v>
      </c>
    </row>
    <row r="464" spans="1:14" x14ac:dyDescent="0.3">
      <c r="A464" t="s">
        <v>107</v>
      </c>
      <c r="B464">
        <v>4</v>
      </c>
      <c r="C464" t="s">
        <v>3171</v>
      </c>
      <c r="D464">
        <v>13</v>
      </c>
      <c r="E464" t="s">
        <v>23</v>
      </c>
      <c r="F464">
        <v>5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2</v>
      </c>
      <c r="M464">
        <v>18004347.5</v>
      </c>
      <c r="N464">
        <v>28</v>
      </c>
    </row>
    <row r="465" spans="1:14" x14ac:dyDescent="0.3">
      <c r="A465" t="s">
        <v>522</v>
      </c>
      <c r="B465">
        <v>1</v>
      </c>
      <c r="C465" t="s">
        <v>1527</v>
      </c>
      <c r="D465">
        <v>6</v>
      </c>
      <c r="E465" t="s">
        <v>7</v>
      </c>
      <c r="F465">
        <v>29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1000000</v>
      </c>
      <c r="N465">
        <v>19</v>
      </c>
    </row>
    <row r="466" spans="1:14" x14ac:dyDescent="0.3">
      <c r="A466" t="s">
        <v>383</v>
      </c>
      <c r="B466">
        <v>0</v>
      </c>
      <c r="C466" t="s">
        <v>3257</v>
      </c>
      <c r="D466">
        <v>3</v>
      </c>
      <c r="E466" t="s">
        <v>40</v>
      </c>
      <c r="F466">
        <v>21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1</v>
      </c>
      <c r="M466">
        <v>1000000</v>
      </c>
      <c r="N466">
        <v>23</v>
      </c>
    </row>
    <row r="467" spans="1:14" x14ac:dyDescent="0.3">
      <c r="A467" t="s">
        <v>425</v>
      </c>
      <c r="B467">
        <v>1</v>
      </c>
      <c r="C467" t="s">
        <v>2865</v>
      </c>
      <c r="D467">
        <v>30</v>
      </c>
      <c r="E467" t="s">
        <v>40</v>
      </c>
      <c r="F467">
        <v>23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1</v>
      </c>
      <c r="M467">
        <v>3258539</v>
      </c>
      <c r="N467">
        <v>27</v>
      </c>
    </row>
    <row r="468" spans="1:14" x14ac:dyDescent="0.3">
      <c r="A468" t="s">
        <v>453</v>
      </c>
      <c r="B468">
        <v>2</v>
      </c>
      <c r="C468" t="s">
        <v>3256</v>
      </c>
      <c r="D468">
        <v>0</v>
      </c>
      <c r="E468" t="s">
        <v>7</v>
      </c>
      <c r="F468">
        <v>25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5</v>
      </c>
      <c r="M468">
        <v>122741</v>
      </c>
      <c r="N468">
        <v>24</v>
      </c>
    </row>
    <row r="469" spans="1:14" x14ac:dyDescent="0.3">
      <c r="A469" t="s">
        <v>487</v>
      </c>
      <c r="B469">
        <v>3</v>
      </c>
      <c r="C469" t="s">
        <v>1527</v>
      </c>
      <c r="D469">
        <v>34</v>
      </c>
      <c r="E469" t="s">
        <v>23</v>
      </c>
      <c r="F469">
        <v>27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1</v>
      </c>
      <c r="M469">
        <v>1000000</v>
      </c>
      <c r="N469">
        <v>25</v>
      </c>
    </row>
    <row r="470" spans="1:14" x14ac:dyDescent="0.3">
      <c r="A470" t="s">
        <v>268</v>
      </c>
      <c r="B470">
        <v>1</v>
      </c>
      <c r="C470" t="s">
        <v>3241</v>
      </c>
      <c r="D470">
        <v>2</v>
      </c>
      <c r="E470" t="s">
        <v>40</v>
      </c>
      <c r="F470">
        <v>14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1378242</v>
      </c>
      <c r="N470">
        <v>23</v>
      </c>
    </row>
    <row r="471" spans="1:14" x14ac:dyDescent="0.3">
      <c r="A471" t="s">
        <v>427</v>
      </c>
      <c r="B471">
        <v>1</v>
      </c>
      <c r="C471" t="s">
        <v>2877</v>
      </c>
      <c r="D471">
        <v>8</v>
      </c>
      <c r="E471" t="s">
        <v>40</v>
      </c>
      <c r="F471">
        <v>23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9622685</v>
      </c>
      <c r="N471">
        <v>26</v>
      </c>
    </row>
    <row r="472" spans="1:14" x14ac:dyDescent="0.3">
      <c r="A472" t="s">
        <v>142</v>
      </c>
      <c r="B472">
        <v>3</v>
      </c>
      <c r="C472" t="s">
        <v>3238</v>
      </c>
      <c r="D472">
        <v>20</v>
      </c>
      <c r="E472" t="s">
        <v>23</v>
      </c>
      <c r="F472">
        <v>7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1874640</v>
      </c>
      <c r="N472">
        <v>23</v>
      </c>
    </row>
    <row r="473" spans="1:14" x14ac:dyDescent="0.3">
      <c r="A473" t="s">
        <v>226</v>
      </c>
      <c r="B473">
        <v>1</v>
      </c>
      <c r="C473" t="s">
        <v>3236</v>
      </c>
      <c r="D473">
        <v>12</v>
      </c>
      <c r="E473" t="s">
        <v>18</v>
      </c>
      <c r="F473">
        <v>11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12400000</v>
      </c>
      <c r="N473">
        <v>29</v>
      </c>
    </row>
    <row r="474" spans="1:14" x14ac:dyDescent="0.3">
      <c r="A474" t="s">
        <v>232</v>
      </c>
      <c r="B474">
        <v>1</v>
      </c>
      <c r="C474" t="s">
        <v>2945</v>
      </c>
      <c r="D474">
        <v>9</v>
      </c>
      <c r="E474" t="s">
        <v>9</v>
      </c>
      <c r="F474">
        <v>12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2</v>
      </c>
      <c r="M474">
        <v>674691.5</v>
      </c>
      <c r="N474">
        <v>24</v>
      </c>
    </row>
    <row r="475" spans="1:14" x14ac:dyDescent="0.3">
      <c r="A475" t="s">
        <v>259</v>
      </c>
      <c r="B475">
        <v>4</v>
      </c>
      <c r="C475" t="s">
        <v>3200</v>
      </c>
      <c r="D475">
        <v>16</v>
      </c>
      <c r="E475" t="s">
        <v>27</v>
      </c>
      <c r="F475">
        <v>13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13585000</v>
      </c>
      <c r="N475">
        <v>36</v>
      </c>
    </row>
    <row r="476" spans="1:14" x14ac:dyDescent="0.3">
      <c r="A476" t="s">
        <v>326</v>
      </c>
      <c r="B476">
        <v>0</v>
      </c>
      <c r="C476" t="s">
        <v>2997</v>
      </c>
      <c r="D476">
        <v>1</v>
      </c>
      <c r="E476" t="s">
        <v>4</v>
      </c>
      <c r="F476">
        <v>17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2444053</v>
      </c>
      <c r="N476">
        <v>22</v>
      </c>
    </row>
    <row r="477" spans="1:14" x14ac:dyDescent="0.3">
      <c r="A477" t="s">
        <v>286</v>
      </c>
      <c r="B477">
        <v>3</v>
      </c>
      <c r="C477" t="s">
        <v>3290</v>
      </c>
      <c r="D477">
        <v>40</v>
      </c>
      <c r="E477" t="s">
        <v>13</v>
      </c>
      <c r="F477">
        <v>15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2393887</v>
      </c>
      <c r="N477">
        <v>38</v>
      </c>
    </row>
    <row r="478" spans="1:14" x14ac:dyDescent="0.3">
      <c r="A478" t="s">
        <v>215</v>
      </c>
      <c r="B478">
        <v>1</v>
      </c>
      <c r="C478" t="s">
        <v>2871</v>
      </c>
      <c r="D478">
        <v>4</v>
      </c>
      <c r="E478" t="s">
        <v>40</v>
      </c>
      <c r="F478">
        <v>11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3</v>
      </c>
      <c r="M478">
        <v>21000000</v>
      </c>
      <c r="N478">
        <v>26</v>
      </c>
    </row>
    <row r="479" spans="1:14" x14ac:dyDescent="0.3">
      <c r="A479" t="s">
        <v>24</v>
      </c>
      <c r="B479">
        <v>2</v>
      </c>
      <c r="C479" t="s">
        <v>3294</v>
      </c>
      <c r="D479">
        <v>15</v>
      </c>
      <c r="E479" t="s">
        <v>18</v>
      </c>
      <c r="F479">
        <v>0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1</v>
      </c>
      <c r="M479">
        <v>2393887</v>
      </c>
      <c r="N479">
        <v>42</v>
      </c>
    </row>
    <row r="480" spans="1:14" x14ac:dyDescent="0.3">
      <c r="A480" t="s">
        <v>203</v>
      </c>
      <c r="B480">
        <v>2</v>
      </c>
      <c r="C480" t="s">
        <v>1527</v>
      </c>
      <c r="D480">
        <v>12</v>
      </c>
      <c r="E480" t="s">
        <v>13</v>
      </c>
      <c r="F480">
        <v>10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1000000</v>
      </c>
      <c r="N480">
        <v>25</v>
      </c>
    </row>
    <row r="481" spans="1:14" x14ac:dyDescent="0.3">
      <c r="A481" t="s">
        <v>83</v>
      </c>
      <c r="B481">
        <v>0</v>
      </c>
      <c r="C481" t="s">
        <v>1527</v>
      </c>
      <c r="D481">
        <v>25</v>
      </c>
      <c r="E481" t="s">
        <v>30</v>
      </c>
      <c r="F481">
        <v>4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1</v>
      </c>
      <c r="M481">
        <v>1000000</v>
      </c>
      <c r="N481">
        <v>26</v>
      </c>
    </row>
    <row r="482" spans="1:14" x14ac:dyDescent="0.3">
      <c r="A482" t="s">
        <v>170</v>
      </c>
      <c r="B482">
        <v>1</v>
      </c>
      <c r="C482" t="s">
        <v>3084</v>
      </c>
      <c r="D482">
        <v>2</v>
      </c>
      <c r="E482" t="s">
        <v>40</v>
      </c>
      <c r="F482">
        <v>8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1</v>
      </c>
      <c r="M482">
        <v>6270000</v>
      </c>
      <c r="N482">
        <v>31</v>
      </c>
    </row>
    <row r="483" spans="1:14" x14ac:dyDescent="0.3">
      <c r="A483" t="s">
        <v>91</v>
      </c>
      <c r="B483">
        <v>1</v>
      </c>
      <c r="C483" t="s">
        <v>1527</v>
      </c>
      <c r="D483">
        <v>7</v>
      </c>
      <c r="E483" t="s">
        <v>9</v>
      </c>
      <c r="F483">
        <v>4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1000000</v>
      </c>
      <c r="N483">
        <v>25</v>
      </c>
    </row>
    <row r="484" spans="1:14" x14ac:dyDescent="0.3">
      <c r="A484" t="s">
        <v>98</v>
      </c>
      <c r="B484">
        <v>3</v>
      </c>
      <c r="C484" t="s">
        <v>1527</v>
      </c>
      <c r="D484">
        <v>34</v>
      </c>
      <c r="E484" t="s">
        <v>11</v>
      </c>
      <c r="F484">
        <v>4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1000000</v>
      </c>
      <c r="N484">
        <v>20</v>
      </c>
    </row>
    <row r="485" spans="1:14" x14ac:dyDescent="0.3">
      <c r="A485" t="s">
        <v>449</v>
      </c>
      <c r="B485">
        <v>3</v>
      </c>
      <c r="C485" t="s">
        <v>3109</v>
      </c>
      <c r="D485">
        <v>32</v>
      </c>
      <c r="E485" t="s">
        <v>23</v>
      </c>
      <c r="F485">
        <v>25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1</v>
      </c>
      <c r="M485">
        <v>1000000</v>
      </c>
      <c r="N485">
        <v>25</v>
      </c>
    </row>
    <row r="486" spans="1:14" x14ac:dyDescent="0.3">
      <c r="A486" t="s">
        <v>389</v>
      </c>
      <c r="B486">
        <v>2</v>
      </c>
      <c r="C486" t="s">
        <v>1527</v>
      </c>
      <c r="D486">
        <v>25</v>
      </c>
      <c r="E486" t="s">
        <v>7</v>
      </c>
      <c r="F486">
        <v>21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689121</v>
      </c>
      <c r="N486">
        <v>25</v>
      </c>
    </row>
    <row r="487" spans="1:14" x14ac:dyDescent="0.3">
      <c r="A487" t="s">
        <v>516</v>
      </c>
      <c r="B487">
        <v>2</v>
      </c>
      <c r="C487" t="s">
        <v>1527</v>
      </c>
      <c r="D487">
        <v>33</v>
      </c>
      <c r="E487" t="s">
        <v>7</v>
      </c>
      <c r="F487">
        <v>29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6134520</v>
      </c>
      <c r="N487">
        <v>31</v>
      </c>
    </row>
    <row r="488" spans="1:14" x14ac:dyDescent="0.3">
      <c r="A488" t="s">
        <v>225</v>
      </c>
      <c r="B488">
        <v>1</v>
      </c>
      <c r="C488" t="s">
        <v>3099</v>
      </c>
      <c r="D488">
        <v>23</v>
      </c>
      <c r="E488" t="s">
        <v>9</v>
      </c>
      <c r="F488">
        <v>11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18622514</v>
      </c>
      <c r="N488">
        <v>32</v>
      </c>
    </row>
    <row r="489" spans="1:14" x14ac:dyDescent="0.3">
      <c r="A489" t="s">
        <v>153</v>
      </c>
      <c r="B489">
        <v>1</v>
      </c>
      <c r="C489" t="s">
        <v>3178</v>
      </c>
      <c r="D489">
        <v>5</v>
      </c>
      <c r="E489" t="s">
        <v>18</v>
      </c>
      <c r="F489">
        <v>7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4</v>
      </c>
      <c r="M489">
        <v>9677589.5</v>
      </c>
      <c r="N489">
        <v>28</v>
      </c>
    </row>
    <row r="490" spans="1:14" x14ac:dyDescent="0.3">
      <c r="A490" t="s">
        <v>456</v>
      </c>
      <c r="B490">
        <v>4</v>
      </c>
      <c r="C490" t="s">
        <v>2936</v>
      </c>
      <c r="D490">
        <v>0</v>
      </c>
      <c r="E490" t="s">
        <v>20</v>
      </c>
      <c r="F490">
        <v>25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4696875</v>
      </c>
      <c r="N490">
        <v>25</v>
      </c>
    </row>
    <row r="491" spans="1:14" x14ac:dyDescent="0.3">
      <c r="A491" t="s">
        <v>79</v>
      </c>
      <c r="B491">
        <v>4</v>
      </c>
      <c r="C491" t="s">
        <v>2942</v>
      </c>
      <c r="D491">
        <v>41</v>
      </c>
      <c r="E491" t="s">
        <v>15</v>
      </c>
      <c r="F491">
        <v>3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2</v>
      </c>
      <c r="M491">
        <v>772475.5</v>
      </c>
      <c r="N491">
        <v>24</v>
      </c>
    </row>
    <row r="492" spans="1:14" x14ac:dyDescent="0.3">
      <c r="A492" t="s">
        <v>240</v>
      </c>
      <c r="B492">
        <v>2</v>
      </c>
      <c r="C492" t="s">
        <v>3022</v>
      </c>
      <c r="D492">
        <v>22</v>
      </c>
      <c r="E492" t="s">
        <v>13</v>
      </c>
      <c r="F492">
        <v>12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1</v>
      </c>
      <c r="M492">
        <v>12800562</v>
      </c>
      <c r="N492">
        <v>31</v>
      </c>
    </row>
    <row r="493" spans="1:14" x14ac:dyDescent="0.3">
      <c r="A493" t="s">
        <v>284</v>
      </c>
      <c r="B493">
        <v>3</v>
      </c>
      <c r="C493" t="s">
        <v>3000</v>
      </c>
      <c r="D493">
        <v>0</v>
      </c>
      <c r="E493" t="s">
        <v>23</v>
      </c>
      <c r="F493">
        <v>15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1000000</v>
      </c>
      <c r="N493">
        <v>22</v>
      </c>
    </row>
    <row r="494" spans="1:14" x14ac:dyDescent="0.3">
      <c r="A494" t="s">
        <v>461</v>
      </c>
      <c r="B494">
        <v>0</v>
      </c>
      <c r="C494" t="s">
        <v>2925</v>
      </c>
      <c r="D494">
        <v>3</v>
      </c>
      <c r="E494" t="s">
        <v>118</v>
      </c>
      <c r="F494">
        <v>25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2</v>
      </c>
      <c r="M494">
        <v>1500000</v>
      </c>
      <c r="N494">
        <v>25</v>
      </c>
    </row>
    <row r="495" spans="1:14" x14ac:dyDescent="0.3">
      <c r="A495" t="s">
        <v>270</v>
      </c>
      <c r="B495">
        <v>2</v>
      </c>
      <c r="C495" t="s">
        <v>2990</v>
      </c>
      <c r="D495">
        <v>12</v>
      </c>
      <c r="E495" t="s">
        <v>13</v>
      </c>
      <c r="F495">
        <v>14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1000000</v>
      </c>
      <c r="N495">
        <v>24</v>
      </c>
    </row>
    <row r="496" spans="1:14" x14ac:dyDescent="0.3">
      <c r="A496" t="s">
        <v>443</v>
      </c>
      <c r="B496">
        <v>3</v>
      </c>
      <c r="C496" t="s">
        <v>3119</v>
      </c>
      <c r="D496">
        <v>33</v>
      </c>
      <c r="E496" t="s">
        <v>20</v>
      </c>
      <c r="F496">
        <v>24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3</v>
      </c>
      <c r="M496">
        <v>2623040</v>
      </c>
      <c r="N496">
        <v>21</v>
      </c>
    </row>
    <row r="497" spans="1:14" x14ac:dyDescent="0.3">
      <c r="A497" t="s">
        <v>84</v>
      </c>
      <c r="B497">
        <v>1</v>
      </c>
      <c r="C497" t="s">
        <v>2969</v>
      </c>
      <c r="D497">
        <v>8</v>
      </c>
      <c r="E497" t="s">
        <v>9</v>
      </c>
      <c r="F497">
        <v>4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4</v>
      </c>
      <c r="M497">
        <v>19500000</v>
      </c>
      <c r="N497">
        <v>24</v>
      </c>
    </row>
    <row r="498" spans="1:14" x14ac:dyDescent="0.3">
      <c r="A498" t="s">
        <v>171</v>
      </c>
      <c r="B498">
        <v>4</v>
      </c>
      <c r="C498" t="s">
        <v>3291</v>
      </c>
      <c r="D498">
        <v>27</v>
      </c>
      <c r="E498" t="s">
        <v>15</v>
      </c>
      <c r="F498">
        <v>8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1</v>
      </c>
      <c r="M498">
        <v>2393887</v>
      </c>
      <c r="N498">
        <v>35</v>
      </c>
    </row>
    <row r="499" spans="1:14" x14ac:dyDescent="0.3">
      <c r="A499" t="s">
        <v>407</v>
      </c>
      <c r="B499">
        <v>1</v>
      </c>
      <c r="C499" t="s">
        <v>3145</v>
      </c>
      <c r="D499">
        <v>8</v>
      </c>
      <c r="E499" t="s">
        <v>40</v>
      </c>
      <c r="F499">
        <v>22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4</v>
      </c>
      <c r="M499">
        <v>1417650</v>
      </c>
      <c r="N499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51B1-FB48-475B-AE31-494DDCF061ED}">
  <dimension ref="A1:X437"/>
  <sheetViews>
    <sheetView topLeftCell="L1" workbookViewId="0">
      <pane ySplit="1" topLeftCell="A2" activePane="bottomLeft" state="frozen"/>
      <selection pane="bottomLeft" activeCell="U1" sqref="U1:X2"/>
    </sheetView>
  </sheetViews>
  <sheetFormatPr defaultRowHeight="14.4" x14ac:dyDescent="0.3"/>
  <cols>
    <col min="5" max="5" width="10" bestFit="1" customWidth="1"/>
    <col min="6" max="6" width="10" customWidth="1"/>
    <col min="9" max="10" width="34" customWidth="1"/>
    <col min="11" max="12" width="57.5546875" customWidth="1"/>
  </cols>
  <sheetData>
    <row r="1" spans="1:24" x14ac:dyDescent="0.3">
      <c r="A1" t="s">
        <v>2473</v>
      </c>
      <c r="B1" t="s">
        <v>0</v>
      </c>
      <c r="C1" t="s">
        <v>542</v>
      </c>
      <c r="D1" t="s">
        <v>548</v>
      </c>
      <c r="E1" t="s">
        <v>549</v>
      </c>
      <c r="F1" t="s">
        <v>2336</v>
      </c>
      <c r="G1" t="s">
        <v>549</v>
      </c>
      <c r="H1" t="s">
        <v>531</v>
      </c>
      <c r="I1" t="s">
        <v>532</v>
      </c>
      <c r="J1" t="s">
        <v>2481</v>
      </c>
      <c r="K1" t="s">
        <v>2848</v>
      </c>
      <c r="M1" t="s">
        <v>534</v>
      </c>
      <c r="N1" t="s">
        <v>535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750</v>
      </c>
      <c r="U1" t="s">
        <v>2472</v>
      </c>
      <c r="V1" t="s">
        <v>2479</v>
      </c>
      <c r="W1" t="s">
        <v>2462</v>
      </c>
      <c r="X1" t="s">
        <v>2480</v>
      </c>
    </row>
    <row r="2" spans="1:24" x14ac:dyDescent="0.3">
      <c r="A2">
        <v>1</v>
      </c>
      <c r="B2" t="s">
        <v>388</v>
      </c>
      <c r="C2">
        <v>21</v>
      </c>
      <c r="D2">
        <v>3</v>
      </c>
      <c r="E2">
        <v>0</v>
      </c>
      <c r="F2">
        <f t="shared" ref="F2:F65" si="0">E2/D2</f>
        <v>0</v>
      </c>
      <c r="G2">
        <v>19000000</v>
      </c>
      <c r="H2">
        <v>3</v>
      </c>
      <c r="I2" t="s">
        <v>2122</v>
      </c>
      <c r="J2" s="3" t="s">
        <v>2596</v>
      </c>
      <c r="K2" s="3" t="s">
        <v>2966</v>
      </c>
      <c r="L2" s="3"/>
      <c r="M2">
        <v>0</v>
      </c>
      <c r="N2" t="s">
        <v>23</v>
      </c>
      <c r="O2">
        <v>81</v>
      </c>
      <c r="P2">
        <v>79</v>
      </c>
      <c r="Q2">
        <v>77</v>
      </c>
      <c r="R2">
        <v>72</v>
      </c>
      <c r="S2">
        <v>72</v>
      </c>
      <c r="T2">
        <v>24</v>
      </c>
      <c r="U2" t="e">
        <f>INDEX(Signed!F$2:'Signed'!F$569,MATCH($B2,Signed!$A$2:'Signed'!$A$531,0))</f>
        <v>#N/A</v>
      </c>
      <c r="V2" t="e">
        <f>INDEX(TEAMIDS!B$2:'TEAMIDS'!B$569,MATCH($U2,TEAMIDS!$C$2:'TEAMIDS'!$C$531,0))</f>
        <v>#N/A</v>
      </c>
      <c r="W2" t="e">
        <f>INDEX(Signed!G$2:'Signed'!G$569,MATCH($B2,Signed!$A$2:'Signed'!$A$531,0))</f>
        <v>#N/A</v>
      </c>
      <c r="X2" t="e">
        <f>INDEX(Signed!I$2:'Signed'!I$569,MATCH($B2,Signed!$A$2:'Signed'!$A$531,0))</f>
        <v>#N/A</v>
      </c>
    </row>
    <row r="3" spans="1:24" x14ac:dyDescent="0.3">
      <c r="A3">
        <v>2</v>
      </c>
      <c r="B3" t="s">
        <v>218</v>
      </c>
      <c r="C3">
        <v>11</v>
      </c>
      <c r="D3">
        <v>3</v>
      </c>
      <c r="E3">
        <v>0</v>
      </c>
      <c r="F3">
        <f t="shared" si="0"/>
        <v>0</v>
      </c>
      <c r="G3">
        <v>1037790</v>
      </c>
      <c r="H3">
        <v>0</v>
      </c>
      <c r="I3" t="s">
        <v>1815</v>
      </c>
      <c r="J3" s="3" t="s">
        <v>2697</v>
      </c>
      <c r="K3" s="3" t="s">
        <v>3067</v>
      </c>
      <c r="L3" s="3"/>
      <c r="M3">
        <v>3</v>
      </c>
      <c r="N3" t="s">
        <v>60</v>
      </c>
      <c r="O3">
        <v>73</v>
      </c>
      <c r="P3">
        <v>73</v>
      </c>
      <c r="Q3">
        <v>75</v>
      </c>
      <c r="R3">
        <v>45</v>
      </c>
      <c r="S3">
        <v>81</v>
      </c>
      <c r="T3">
        <v>23</v>
      </c>
      <c r="U3" t="e">
        <f>INDEX(Signed!F$2:'Signed'!F$569,MATCH($B3,Signed!$A$2:'Signed'!$A$531,0))</f>
        <v>#N/A</v>
      </c>
      <c r="V3" t="e">
        <f>INDEX(TEAMIDS!B$2:'TEAMIDS'!B$569,MATCH($U3,TEAMIDS!$C$2:'TEAMIDS'!$C$531,0))</f>
        <v>#N/A</v>
      </c>
      <c r="W3" t="e">
        <f>INDEX(Signed!G$2:'Signed'!G$569,MATCH($B3,Signed!$A$2:'Signed'!$A$531,0))</f>
        <v>#N/A</v>
      </c>
      <c r="X3" t="e">
        <f>INDEX(Signed!I$2:'Signed'!I$569,MATCH($B3,Signed!$A$2:'Signed'!$A$531,0))</f>
        <v>#N/A</v>
      </c>
    </row>
    <row r="4" spans="1:24" x14ac:dyDescent="0.3">
      <c r="A4">
        <v>3</v>
      </c>
      <c r="B4" t="s">
        <v>368</v>
      </c>
      <c r="C4">
        <v>20</v>
      </c>
      <c r="D4">
        <v>2</v>
      </c>
      <c r="E4">
        <v>0</v>
      </c>
      <c r="F4">
        <f t="shared" si="0"/>
        <v>0</v>
      </c>
      <c r="G4">
        <v>459414</v>
      </c>
      <c r="H4">
        <v>2</v>
      </c>
      <c r="I4" t="s">
        <v>1917</v>
      </c>
      <c r="J4" s="3" t="s">
        <v>2532</v>
      </c>
      <c r="K4" s="3" t="s">
        <v>2902</v>
      </c>
      <c r="L4" s="3"/>
      <c r="M4">
        <v>28</v>
      </c>
      <c r="N4" t="s">
        <v>18</v>
      </c>
      <c r="O4">
        <v>70</v>
      </c>
      <c r="P4">
        <v>68</v>
      </c>
      <c r="Q4">
        <v>71</v>
      </c>
      <c r="R4">
        <v>49</v>
      </c>
      <c r="S4">
        <v>74</v>
      </c>
      <c r="T4">
        <v>26</v>
      </c>
      <c r="U4" t="e">
        <f>INDEX(Signed!F$2:'Signed'!F$569,MATCH($B4,Signed!$A$2:'Signed'!$A$531,0))</f>
        <v>#N/A</v>
      </c>
      <c r="V4" t="e">
        <f>INDEX(TEAMIDS!B$2:'TEAMIDS'!B$569,MATCH($U4,TEAMIDS!$C$2:'TEAMIDS'!$C$531,0))</f>
        <v>#N/A</v>
      </c>
      <c r="W4" t="e">
        <f>INDEX(Signed!G$2:'Signed'!G$569,MATCH($B4,Signed!$A$2:'Signed'!$A$531,0))</f>
        <v>#N/A</v>
      </c>
      <c r="X4" t="e">
        <f>INDEX(Signed!I$2:'Signed'!I$569,MATCH($B4,Signed!$A$2:'Signed'!$A$531,0))</f>
        <v>#N/A</v>
      </c>
    </row>
    <row r="5" spans="1:24" x14ac:dyDescent="0.3">
      <c r="A5">
        <v>4</v>
      </c>
      <c r="B5" t="s">
        <v>38</v>
      </c>
      <c r="C5">
        <v>22</v>
      </c>
      <c r="D5">
        <v>4</v>
      </c>
      <c r="E5">
        <v>109000000</v>
      </c>
      <c r="F5">
        <f t="shared" si="0"/>
        <v>27250000</v>
      </c>
      <c r="G5">
        <v>27250000</v>
      </c>
      <c r="H5">
        <v>4</v>
      </c>
      <c r="I5" t="s">
        <v>1536</v>
      </c>
      <c r="J5" s="3" t="s">
        <v>2658</v>
      </c>
      <c r="K5" s="3" t="s">
        <v>3028</v>
      </c>
      <c r="L5" s="3"/>
      <c r="M5">
        <v>42</v>
      </c>
      <c r="N5" t="s">
        <v>11</v>
      </c>
      <c r="O5">
        <v>90</v>
      </c>
      <c r="P5">
        <v>82</v>
      </c>
      <c r="Q5">
        <v>79</v>
      </c>
      <c r="R5">
        <v>72</v>
      </c>
      <c r="S5">
        <v>81</v>
      </c>
      <c r="T5">
        <v>33</v>
      </c>
      <c r="U5" t="str">
        <f>INDEX(Signed!F$2:'Signed'!F$569,MATCH($B5,Signed!$A$2:'Signed'!$A$531,0))</f>
        <v>PHI</v>
      </c>
      <c r="V5">
        <f>INDEX(TEAMIDS!B$2:'TEAMIDS'!B$569,MATCH($U5,TEAMIDS!$C$2:'TEAMIDS'!$C$531,0))</f>
        <v>22</v>
      </c>
      <c r="W5">
        <f>INDEX(Signed!G$2:'Signed'!G$569,MATCH($B5,Signed!$A$2:'Signed'!$A$531,0))</f>
        <v>4</v>
      </c>
      <c r="X5">
        <f>INDEX(Signed!I$2:'Signed'!I$569,MATCH($B5,Signed!$A$2:'Signed'!$A$531,0))</f>
        <v>27250000</v>
      </c>
    </row>
    <row r="6" spans="1:24" x14ac:dyDescent="0.3">
      <c r="A6">
        <v>6</v>
      </c>
      <c r="B6" t="s">
        <v>460</v>
      </c>
      <c r="C6">
        <v>9</v>
      </c>
      <c r="D6">
        <v>1</v>
      </c>
      <c r="E6">
        <v>0</v>
      </c>
      <c r="F6">
        <f t="shared" si="0"/>
        <v>0</v>
      </c>
      <c r="G6">
        <v>2320044</v>
      </c>
      <c r="H6">
        <v>1</v>
      </c>
      <c r="I6" t="s">
        <v>2048</v>
      </c>
      <c r="J6" s="3" t="s">
        <v>2789</v>
      </c>
      <c r="K6" s="3" t="s">
        <v>3159</v>
      </c>
      <c r="L6" s="3"/>
      <c r="M6">
        <v>10</v>
      </c>
      <c r="N6" t="s">
        <v>18</v>
      </c>
      <c r="O6">
        <v>77</v>
      </c>
      <c r="P6">
        <v>71</v>
      </c>
      <c r="Q6">
        <v>80</v>
      </c>
      <c r="R6">
        <v>58</v>
      </c>
      <c r="S6">
        <v>81</v>
      </c>
      <c r="T6">
        <v>28</v>
      </c>
      <c r="U6" t="str">
        <f>INDEX(Signed!F$2:'Signed'!F$569,MATCH($B6,Signed!$A$2:'Signed'!$A$531,0))</f>
        <v>GSW</v>
      </c>
      <c r="V6">
        <f>INDEX(TEAMIDS!B$2:'TEAMIDS'!B$569,MATCH($U6,TEAMIDS!$C$2:'TEAMIDS'!$C$531,0))</f>
        <v>9</v>
      </c>
      <c r="W6">
        <f>INDEX(Signed!G$2:'Signed'!G$569,MATCH($B6,Signed!$A$2:'Signed'!$A$531,0))</f>
        <v>1</v>
      </c>
      <c r="X6">
        <f>INDEX(Signed!I$2:'Signed'!I$569,MATCH($B6,Signed!$A$2:'Signed'!$A$531,0))</f>
        <v>2320044</v>
      </c>
    </row>
    <row r="7" spans="1:24" x14ac:dyDescent="0.3">
      <c r="A7">
        <v>7</v>
      </c>
      <c r="B7" t="s">
        <v>253</v>
      </c>
      <c r="C7">
        <v>13</v>
      </c>
      <c r="D7">
        <v>2</v>
      </c>
      <c r="E7">
        <v>0</v>
      </c>
      <c r="F7">
        <f t="shared" si="0"/>
        <v>0</v>
      </c>
      <c r="G7">
        <v>2750000</v>
      </c>
      <c r="H7">
        <v>1</v>
      </c>
      <c r="I7" t="s">
        <v>2010</v>
      </c>
      <c r="J7" s="3" t="s">
        <v>2567</v>
      </c>
      <c r="K7" s="3" t="s">
        <v>2937</v>
      </c>
      <c r="L7" s="3"/>
      <c r="M7">
        <v>4</v>
      </c>
      <c r="N7" t="s">
        <v>9</v>
      </c>
      <c r="O7">
        <v>76</v>
      </c>
      <c r="P7">
        <v>60</v>
      </c>
      <c r="Q7">
        <v>99</v>
      </c>
      <c r="R7">
        <v>54</v>
      </c>
      <c r="S7">
        <v>79</v>
      </c>
      <c r="T7">
        <v>26</v>
      </c>
      <c r="U7" t="str">
        <f>INDEX(Signed!F$2:'Signed'!F$569,MATCH($B7,Signed!$A$2:'Signed'!$A$531,0))</f>
        <v>LAL</v>
      </c>
      <c r="V7">
        <f>INDEX(TEAMIDS!B$2:'TEAMIDS'!B$569,MATCH($U7,TEAMIDS!$C$2:'TEAMIDS'!$C$531,0))</f>
        <v>13</v>
      </c>
      <c r="W7">
        <f>INDEX(Signed!G$2:'Signed'!G$569,MATCH($B7,Signed!$A$2:'Signed'!$A$531,0))</f>
        <v>2</v>
      </c>
      <c r="X7">
        <f>INDEX(Signed!I$2:'Signed'!I$569,MATCH($B7,Signed!$A$2:'Signed'!$A$531,0))</f>
        <v>2750000</v>
      </c>
    </row>
    <row r="8" spans="1:24" x14ac:dyDescent="0.3">
      <c r="A8">
        <v>8</v>
      </c>
      <c r="B8" t="s">
        <v>26</v>
      </c>
      <c r="C8">
        <v>0</v>
      </c>
      <c r="D8">
        <v>2</v>
      </c>
      <c r="E8">
        <v>5500000</v>
      </c>
      <c r="F8">
        <f t="shared" si="0"/>
        <v>2750000</v>
      </c>
      <c r="G8">
        <v>2750000</v>
      </c>
      <c r="H8">
        <v>4</v>
      </c>
      <c r="I8" t="s">
        <v>2070</v>
      </c>
      <c r="J8" s="3" t="s">
        <v>2535</v>
      </c>
      <c r="K8" s="3" t="s">
        <v>2905</v>
      </c>
      <c r="L8" s="3"/>
      <c r="M8">
        <v>25</v>
      </c>
      <c r="N8" t="s">
        <v>27</v>
      </c>
      <c r="O8">
        <v>82</v>
      </c>
      <c r="P8">
        <v>72</v>
      </c>
      <c r="Q8">
        <v>80</v>
      </c>
      <c r="R8">
        <v>67</v>
      </c>
      <c r="S8">
        <v>64</v>
      </c>
      <c r="T8">
        <v>26</v>
      </c>
      <c r="U8" t="e">
        <f>INDEX(Signed!F$2:'Signed'!F$569,MATCH($B8,Signed!$A$2:'Signed'!$A$531,0))</f>
        <v>#N/A</v>
      </c>
      <c r="V8" t="e">
        <f>INDEX(TEAMIDS!B$2:'TEAMIDS'!B$569,MATCH($U8,TEAMIDS!$C$2:'TEAMIDS'!$C$531,0))</f>
        <v>#N/A</v>
      </c>
      <c r="W8" t="e">
        <f>INDEX(Signed!G$2:'Signed'!G$569,MATCH($B8,Signed!$A$2:'Signed'!$A$531,0))</f>
        <v>#N/A</v>
      </c>
      <c r="X8" t="e">
        <f>INDEX(Signed!I$2:'Signed'!I$569,MATCH($B8,Signed!$A$2:'Signed'!$A$531,0))</f>
        <v>#N/A</v>
      </c>
    </row>
    <row r="9" spans="1:24" x14ac:dyDescent="0.3">
      <c r="A9">
        <v>10</v>
      </c>
      <c r="B9" t="s">
        <v>439</v>
      </c>
      <c r="C9">
        <v>21</v>
      </c>
      <c r="D9">
        <v>3</v>
      </c>
      <c r="E9">
        <v>29000000</v>
      </c>
      <c r="F9">
        <f t="shared" si="0"/>
        <v>9666666.666666666</v>
      </c>
      <c r="G9">
        <v>9720900</v>
      </c>
      <c r="H9">
        <v>3</v>
      </c>
      <c r="I9" t="s">
        <v>1925</v>
      </c>
      <c r="J9" s="3" t="s">
        <v>2761</v>
      </c>
      <c r="K9" s="3" t="s">
        <v>3131</v>
      </c>
      <c r="L9" s="3"/>
      <c r="M9">
        <v>8</v>
      </c>
      <c r="N9" t="s">
        <v>23</v>
      </c>
      <c r="O9">
        <v>78</v>
      </c>
      <c r="P9">
        <v>76</v>
      </c>
      <c r="Q9">
        <v>76</v>
      </c>
      <c r="R9">
        <v>76</v>
      </c>
      <c r="S9">
        <v>86</v>
      </c>
      <c r="T9">
        <v>29</v>
      </c>
      <c r="U9" t="str">
        <f>INDEX(Signed!F$2:'Signed'!F$569,MATCH($B9,Signed!$A$2:'Signed'!$A$531,0))</f>
        <v>ORL</v>
      </c>
      <c r="V9">
        <f>INDEX(TEAMIDS!B$2:'TEAMIDS'!B$569,MATCH($U9,TEAMIDS!$C$2:'TEAMIDS'!$C$531,0))</f>
        <v>21</v>
      </c>
      <c r="W9">
        <f>INDEX(Signed!G$2:'Signed'!G$569,MATCH($B9,Signed!$A$2:'Signed'!$A$531,0))</f>
        <v>3</v>
      </c>
      <c r="X9">
        <f>INDEX(Signed!I$2:'Signed'!I$569,MATCH($B9,Signed!$A$2:'Signed'!$A$531,0))</f>
        <v>9720900</v>
      </c>
    </row>
    <row r="10" spans="1:24" x14ac:dyDescent="0.3">
      <c r="A10">
        <v>11</v>
      </c>
      <c r="B10" t="s">
        <v>180</v>
      </c>
      <c r="C10">
        <v>9</v>
      </c>
      <c r="D10">
        <v>1</v>
      </c>
      <c r="E10">
        <v>0</v>
      </c>
      <c r="F10">
        <f t="shared" si="0"/>
        <v>0</v>
      </c>
      <c r="G10">
        <v>674691</v>
      </c>
      <c r="H10">
        <v>2</v>
      </c>
      <c r="I10" t="s">
        <v>1978</v>
      </c>
      <c r="J10" s="3" t="s">
        <v>2512</v>
      </c>
      <c r="K10" s="3" t="s">
        <v>2882</v>
      </c>
      <c r="L10" s="3"/>
      <c r="M10">
        <v>28</v>
      </c>
      <c r="N10" t="s">
        <v>13</v>
      </c>
      <c r="O10">
        <v>75</v>
      </c>
      <c r="P10">
        <v>67</v>
      </c>
      <c r="Q10">
        <v>78</v>
      </c>
      <c r="R10">
        <v>54</v>
      </c>
      <c r="S10">
        <v>55</v>
      </c>
      <c r="T10">
        <v>27</v>
      </c>
      <c r="U10" t="e">
        <f>INDEX(Signed!F$2:'Signed'!F$569,MATCH($B10,Signed!$A$2:'Signed'!$A$531,0))</f>
        <v>#N/A</v>
      </c>
      <c r="V10" t="e">
        <f>INDEX(TEAMIDS!B$2:'TEAMIDS'!B$569,MATCH($U10,TEAMIDS!$C$2:'TEAMIDS'!$C$531,0))</f>
        <v>#N/A</v>
      </c>
      <c r="W10" t="e">
        <f>INDEX(Signed!G$2:'Signed'!G$569,MATCH($B10,Signed!$A$2:'Signed'!$A$531,0))</f>
        <v>#N/A</v>
      </c>
      <c r="X10" t="e">
        <f>INDEX(Signed!I$2:'Signed'!I$569,MATCH($B10,Signed!$A$2:'Signed'!$A$531,0))</f>
        <v>#N/A</v>
      </c>
    </row>
    <row r="11" spans="1:24" x14ac:dyDescent="0.3">
      <c r="A11">
        <v>12</v>
      </c>
      <c r="B11" t="s">
        <v>214</v>
      </c>
      <c r="C11">
        <v>11</v>
      </c>
      <c r="D11">
        <v>1</v>
      </c>
      <c r="E11">
        <v>0</v>
      </c>
      <c r="F11">
        <f t="shared" si="0"/>
        <v>0</v>
      </c>
      <c r="G11">
        <v>419232</v>
      </c>
      <c r="H11">
        <v>3</v>
      </c>
      <c r="I11" t="s">
        <v>1816</v>
      </c>
      <c r="J11" s="3" t="s">
        <v>2750</v>
      </c>
      <c r="K11" s="3" t="s">
        <v>3120</v>
      </c>
      <c r="L11" s="3"/>
      <c r="M11">
        <v>24</v>
      </c>
      <c r="N11" t="s">
        <v>13</v>
      </c>
      <c r="O11">
        <v>61</v>
      </c>
      <c r="P11">
        <v>79</v>
      </c>
      <c r="Q11">
        <v>40</v>
      </c>
      <c r="R11">
        <v>45</v>
      </c>
      <c r="S11">
        <v>49</v>
      </c>
      <c r="T11">
        <v>23</v>
      </c>
      <c r="U11" t="e">
        <f>INDEX(Signed!F$2:'Signed'!F$569,MATCH($B11,Signed!$A$2:'Signed'!$A$531,0))</f>
        <v>#N/A</v>
      </c>
      <c r="V11" t="e">
        <f>INDEX(TEAMIDS!B$2:'TEAMIDS'!B$569,MATCH($U11,TEAMIDS!$C$2:'TEAMIDS'!$C$531,0))</f>
        <v>#N/A</v>
      </c>
      <c r="W11" t="e">
        <f>INDEX(Signed!G$2:'Signed'!G$569,MATCH($B11,Signed!$A$2:'Signed'!$A$531,0))</f>
        <v>#N/A</v>
      </c>
      <c r="X11" t="e">
        <f>INDEX(Signed!I$2:'Signed'!I$569,MATCH($B11,Signed!$A$2:'Signed'!$A$531,0))</f>
        <v>#N/A</v>
      </c>
    </row>
    <row r="12" spans="1:24" x14ac:dyDescent="0.3">
      <c r="A12">
        <v>13</v>
      </c>
      <c r="B12" t="s">
        <v>57</v>
      </c>
      <c r="C12">
        <v>2</v>
      </c>
      <c r="D12">
        <v>1</v>
      </c>
      <c r="E12">
        <v>0</v>
      </c>
      <c r="F12">
        <f t="shared" si="0"/>
        <v>0</v>
      </c>
      <c r="G12">
        <v>9250000</v>
      </c>
      <c r="H12">
        <v>1</v>
      </c>
      <c r="I12" t="s">
        <v>1607</v>
      </c>
      <c r="J12" s="3" t="s">
        <v>2513</v>
      </c>
      <c r="K12" s="3" t="s">
        <v>2883</v>
      </c>
      <c r="L12" s="3"/>
      <c r="M12">
        <v>33</v>
      </c>
      <c r="N12" t="s">
        <v>18</v>
      </c>
      <c r="O12">
        <v>76</v>
      </c>
      <c r="P12">
        <v>72</v>
      </c>
      <c r="Q12">
        <v>83</v>
      </c>
      <c r="R12">
        <v>54</v>
      </c>
      <c r="S12">
        <v>72</v>
      </c>
      <c r="T12">
        <v>28</v>
      </c>
      <c r="U12" t="e">
        <f>INDEX(Signed!F$2:'Signed'!F$569,MATCH($B12,Signed!$A$2:'Signed'!$A$531,0))</f>
        <v>#N/A</v>
      </c>
      <c r="V12" t="e">
        <f>INDEX(TEAMIDS!B$2:'TEAMIDS'!B$569,MATCH($U12,TEAMIDS!$C$2:'TEAMIDS'!$C$531,0))</f>
        <v>#N/A</v>
      </c>
      <c r="W12" t="e">
        <f>INDEX(Signed!G$2:'Signed'!G$569,MATCH($B12,Signed!$A$2:'Signed'!$A$531,0))</f>
        <v>#N/A</v>
      </c>
      <c r="X12" t="e">
        <f>INDEX(Signed!I$2:'Signed'!I$569,MATCH($B12,Signed!$A$2:'Signed'!$A$531,0))</f>
        <v>#N/A</v>
      </c>
    </row>
    <row r="13" spans="1:24" x14ac:dyDescent="0.3">
      <c r="A13">
        <v>14</v>
      </c>
      <c r="B13" t="s">
        <v>361</v>
      </c>
      <c r="C13">
        <v>19</v>
      </c>
      <c r="D13">
        <v>1</v>
      </c>
      <c r="E13">
        <v>0</v>
      </c>
      <c r="F13">
        <f t="shared" si="0"/>
        <v>0</v>
      </c>
      <c r="G13">
        <v>1691000</v>
      </c>
      <c r="H13">
        <v>1</v>
      </c>
      <c r="I13" t="s">
        <v>1663</v>
      </c>
      <c r="J13" s="3" t="s">
        <v>2683</v>
      </c>
      <c r="K13" s="3" t="s">
        <v>3053</v>
      </c>
      <c r="L13" s="3"/>
      <c r="M13">
        <v>14</v>
      </c>
      <c r="N13" t="s">
        <v>9</v>
      </c>
      <c r="O13">
        <v>80</v>
      </c>
      <c r="P13">
        <v>70</v>
      </c>
      <c r="Q13">
        <v>86</v>
      </c>
      <c r="R13">
        <v>54</v>
      </c>
      <c r="S13">
        <v>79</v>
      </c>
      <c r="T13">
        <v>24</v>
      </c>
      <c r="U13" t="e">
        <f>INDEX(Signed!F$2:'Signed'!F$569,MATCH($B13,Signed!$A$2:'Signed'!$A$531,0))</f>
        <v>#N/A</v>
      </c>
      <c r="V13" t="e">
        <f>INDEX(TEAMIDS!B$2:'TEAMIDS'!B$569,MATCH($U13,TEAMIDS!$C$2:'TEAMIDS'!$C$531,0))</f>
        <v>#N/A</v>
      </c>
      <c r="W13" t="e">
        <f>INDEX(Signed!G$2:'Signed'!G$569,MATCH($B13,Signed!$A$2:'Signed'!$A$531,0))</f>
        <v>#N/A</v>
      </c>
      <c r="X13" t="e">
        <f>INDEX(Signed!I$2:'Signed'!I$569,MATCH($B13,Signed!$A$2:'Signed'!$A$531,0))</f>
        <v>#N/A</v>
      </c>
    </row>
    <row r="14" spans="1:24" x14ac:dyDescent="0.3">
      <c r="A14">
        <v>17</v>
      </c>
      <c r="B14" t="s">
        <v>163</v>
      </c>
      <c r="C14">
        <v>8</v>
      </c>
      <c r="D14">
        <v>2</v>
      </c>
      <c r="E14">
        <v>0</v>
      </c>
      <c r="F14">
        <f t="shared" si="0"/>
        <v>0</v>
      </c>
      <c r="G14">
        <v>17509094</v>
      </c>
      <c r="H14">
        <v>4</v>
      </c>
      <c r="I14" t="s">
        <v>1777</v>
      </c>
      <c r="J14" s="3" t="s">
        <v>2812</v>
      </c>
      <c r="K14" s="3" t="s">
        <v>3182</v>
      </c>
      <c r="L14" s="3"/>
      <c r="M14">
        <v>0</v>
      </c>
      <c r="N14" t="s">
        <v>15</v>
      </c>
      <c r="O14">
        <v>84</v>
      </c>
      <c r="P14">
        <v>78</v>
      </c>
      <c r="Q14">
        <v>43</v>
      </c>
      <c r="R14">
        <v>99</v>
      </c>
      <c r="S14">
        <v>58</v>
      </c>
      <c r="T14">
        <v>26</v>
      </c>
      <c r="U14" t="e">
        <f>INDEX(Signed!F$2:'Signed'!F$569,MATCH($B14,Signed!$A$2:'Signed'!$A$531,0))</f>
        <v>#N/A</v>
      </c>
      <c r="V14" t="e">
        <f>INDEX(TEAMIDS!B$2:'TEAMIDS'!B$569,MATCH($U14,TEAMIDS!$C$2:'TEAMIDS'!$C$531,0))</f>
        <v>#N/A</v>
      </c>
      <c r="W14" t="e">
        <f>INDEX(Signed!G$2:'Signed'!G$569,MATCH($B14,Signed!$A$2:'Signed'!$A$531,0))</f>
        <v>#N/A</v>
      </c>
      <c r="X14" t="e">
        <f>INDEX(Signed!I$2:'Signed'!I$569,MATCH($B14,Signed!$A$2:'Signed'!$A$531,0))</f>
        <v>#N/A</v>
      </c>
    </row>
    <row r="15" spans="1:24" x14ac:dyDescent="0.3">
      <c r="A15">
        <v>18</v>
      </c>
      <c r="B15" t="s">
        <v>191</v>
      </c>
      <c r="C15">
        <v>14</v>
      </c>
      <c r="D15">
        <v>1</v>
      </c>
      <c r="E15">
        <v>0</v>
      </c>
      <c r="F15">
        <f t="shared" si="0"/>
        <v>0</v>
      </c>
      <c r="G15">
        <v>16592592.5</v>
      </c>
      <c r="H15">
        <v>2</v>
      </c>
      <c r="I15" t="s">
        <v>1972</v>
      </c>
      <c r="J15" s="3" t="s">
        <v>2488</v>
      </c>
      <c r="K15" s="3" t="s">
        <v>2858</v>
      </c>
      <c r="L15" s="3"/>
      <c r="M15">
        <v>9</v>
      </c>
      <c r="N15" t="s">
        <v>18</v>
      </c>
      <c r="O15">
        <v>78</v>
      </c>
      <c r="P15">
        <v>74</v>
      </c>
      <c r="Q15">
        <v>74</v>
      </c>
      <c r="R15">
        <v>58</v>
      </c>
      <c r="S15">
        <v>57</v>
      </c>
      <c r="T15">
        <v>36</v>
      </c>
      <c r="U15" t="e">
        <f>INDEX(Signed!F$2:'Signed'!F$569,MATCH($B15,Signed!$A$2:'Signed'!$A$531,0))</f>
        <v>#N/A</v>
      </c>
      <c r="V15" t="e">
        <f>INDEX(TEAMIDS!B$2:'TEAMIDS'!B$569,MATCH($U15,TEAMIDS!$C$2:'TEAMIDS'!$C$531,0))</f>
        <v>#N/A</v>
      </c>
      <c r="W15" t="e">
        <f>INDEX(Signed!G$2:'Signed'!G$569,MATCH($B15,Signed!$A$2:'Signed'!$A$531,0))</f>
        <v>#N/A</v>
      </c>
      <c r="X15" t="e">
        <f>INDEX(Signed!I$2:'Signed'!I$569,MATCH($B15,Signed!$A$2:'Signed'!$A$531,0))</f>
        <v>#N/A</v>
      </c>
    </row>
    <row r="16" spans="1:24" x14ac:dyDescent="0.3">
      <c r="A16">
        <v>19</v>
      </c>
      <c r="B16" t="s">
        <v>247</v>
      </c>
      <c r="C16">
        <v>13</v>
      </c>
      <c r="D16">
        <v>0</v>
      </c>
      <c r="E16">
        <v>0</v>
      </c>
      <c r="F16" t="e">
        <f t="shared" si="0"/>
        <v>#DIV/0!</v>
      </c>
      <c r="G16">
        <v>76236</v>
      </c>
      <c r="H16">
        <v>1</v>
      </c>
      <c r="I16" t="s">
        <v>1527</v>
      </c>
      <c r="J16" s="3" t="e">
        <v>#VALUE!</v>
      </c>
      <c r="K16" s="3" t="s">
        <v>1527</v>
      </c>
      <c r="L16" s="3"/>
      <c r="M16">
        <v>20</v>
      </c>
      <c r="N16" t="s">
        <v>30</v>
      </c>
      <c r="O16">
        <v>55</v>
      </c>
      <c r="P16">
        <v>79</v>
      </c>
      <c r="Q16">
        <v>40</v>
      </c>
      <c r="R16">
        <v>45</v>
      </c>
      <c r="S16">
        <v>60</v>
      </c>
      <c r="T16">
        <v>34</v>
      </c>
      <c r="U16" t="e">
        <f>INDEX(Signed!F$2:'Signed'!F$569,MATCH($B16,Signed!$A$2:'Signed'!$A$531,0))</f>
        <v>#N/A</v>
      </c>
      <c r="V16" t="e">
        <f>INDEX(TEAMIDS!B$2:'TEAMIDS'!B$569,MATCH($U16,TEAMIDS!$C$2:'TEAMIDS'!$C$531,0))</f>
        <v>#N/A</v>
      </c>
      <c r="W16" t="e">
        <f>INDEX(Signed!G$2:'Signed'!G$569,MATCH($B16,Signed!$A$2:'Signed'!$A$531,0))</f>
        <v>#N/A</v>
      </c>
      <c r="X16" t="e">
        <f>INDEX(Signed!I$2:'Signed'!I$569,MATCH($B16,Signed!$A$2:'Signed'!$A$531,0))</f>
        <v>#N/A</v>
      </c>
    </row>
    <row r="17" spans="1:24" x14ac:dyDescent="0.3">
      <c r="A17">
        <v>20</v>
      </c>
      <c r="B17" t="s">
        <v>367</v>
      </c>
      <c r="C17">
        <v>20</v>
      </c>
      <c r="D17">
        <v>1</v>
      </c>
      <c r="E17">
        <v>0</v>
      </c>
      <c r="F17">
        <f t="shared" si="0"/>
        <v>0</v>
      </c>
      <c r="G17">
        <v>10370370.5</v>
      </c>
      <c r="H17">
        <v>1</v>
      </c>
      <c r="I17" t="s">
        <v>1920</v>
      </c>
      <c r="J17" s="3" t="s">
        <v>2510</v>
      </c>
      <c r="K17" s="3" t="s">
        <v>2880</v>
      </c>
      <c r="L17" s="3"/>
      <c r="M17">
        <v>21</v>
      </c>
      <c r="N17" t="s">
        <v>7</v>
      </c>
      <c r="O17">
        <v>76</v>
      </c>
      <c r="P17">
        <v>76</v>
      </c>
      <c r="Q17">
        <v>76</v>
      </c>
      <c r="R17">
        <v>76</v>
      </c>
      <c r="S17">
        <v>60</v>
      </c>
      <c r="T17">
        <v>26</v>
      </c>
      <c r="U17" t="e">
        <f>INDEX(Signed!F$2:'Signed'!F$569,MATCH($B17,Signed!$A$2:'Signed'!$A$531,0))</f>
        <v>#N/A</v>
      </c>
      <c r="V17" t="e">
        <f>INDEX(TEAMIDS!B$2:'TEAMIDS'!B$569,MATCH($U17,TEAMIDS!$C$2:'TEAMIDS'!$C$531,0))</f>
        <v>#N/A</v>
      </c>
      <c r="W17" t="e">
        <f>INDEX(Signed!G$2:'Signed'!G$569,MATCH($B17,Signed!$A$2:'Signed'!$A$531,0))</f>
        <v>#N/A</v>
      </c>
      <c r="X17" t="e">
        <f>INDEX(Signed!I$2:'Signed'!I$569,MATCH($B17,Signed!$A$2:'Signed'!$A$531,0))</f>
        <v>#N/A</v>
      </c>
    </row>
    <row r="18" spans="1:24" x14ac:dyDescent="0.3">
      <c r="A18">
        <v>22</v>
      </c>
      <c r="B18" t="s">
        <v>319</v>
      </c>
      <c r="C18">
        <v>17</v>
      </c>
      <c r="D18">
        <v>4</v>
      </c>
      <c r="E18">
        <v>0</v>
      </c>
      <c r="F18">
        <f t="shared" si="0"/>
        <v>0</v>
      </c>
      <c r="G18">
        <v>29333450</v>
      </c>
      <c r="H18">
        <v>2</v>
      </c>
      <c r="I18" t="s">
        <v>1897</v>
      </c>
      <c r="J18" s="3" t="s">
        <v>2593</v>
      </c>
      <c r="K18" s="3" t="s">
        <v>2963</v>
      </c>
      <c r="L18" s="3"/>
      <c r="M18">
        <v>22</v>
      </c>
      <c r="N18" t="s">
        <v>13</v>
      </c>
      <c r="O18">
        <v>87</v>
      </c>
      <c r="P18">
        <v>73</v>
      </c>
      <c r="Q18">
        <v>75</v>
      </c>
      <c r="R18">
        <v>63</v>
      </c>
      <c r="S18">
        <v>69</v>
      </c>
      <c r="T18">
        <v>25</v>
      </c>
      <c r="U18" t="e">
        <f>INDEX(Signed!F$2:'Signed'!F$569,MATCH($B18,Signed!$A$2:'Signed'!$A$531,0))</f>
        <v>#N/A</v>
      </c>
      <c r="V18" t="e">
        <f>INDEX(TEAMIDS!B$2:'TEAMIDS'!B$569,MATCH($U18,TEAMIDS!$C$2:'TEAMIDS'!$C$531,0))</f>
        <v>#N/A</v>
      </c>
      <c r="W18" t="e">
        <f>INDEX(Signed!G$2:'Signed'!G$569,MATCH($B18,Signed!$A$2:'Signed'!$A$531,0))</f>
        <v>#N/A</v>
      </c>
      <c r="X18" t="e">
        <f>INDEX(Signed!I$2:'Signed'!I$569,MATCH($B18,Signed!$A$2:'Signed'!$A$531,0))</f>
        <v>#N/A</v>
      </c>
    </row>
    <row r="19" spans="1:24" x14ac:dyDescent="0.3">
      <c r="A19">
        <v>23</v>
      </c>
      <c r="B19" t="s">
        <v>434</v>
      </c>
      <c r="C19">
        <v>24</v>
      </c>
      <c r="D19">
        <v>3</v>
      </c>
      <c r="E19">
        <v>0</v>
      </c>
      <c r="F19">
        <f t="shared" si="0"/>
        <v>0</v>
      </c>
      <c r="G19">
        <v>996270</v>
      </c>
      <c r="H19">
        <v>1</v>
      </c>
      <c r="I19" t="s">
        <v>1937</v>
      </c>
      <c r="J19" s="3" t="s">
        <v>2784</v>
      </c>
      <c r="K19" s="3" t="s">
        <v>3154</v>
      </c>
      <c r="L19" s="3"/>
      <c r="M19">
        <v>24</v>
      </c>
      <c r="N19" t="s">
        <v>30</v>
      </c>
      <c r="O19">
        <v>71</v>
      </c>
      <c r="P19">
        <v>67</v>
      </c>
      <c r="Q19">
        <v>76</v>
      </c>
      <c r="R19">
        <v>45</v>
      </c>
      <c r="S19">
        <v>55</v>
      </c>
      <c r="T19">
        <v>20</v>
      </c>
      <c r="U19" t="e">
        <f>INDEX(Signed!F$2:'Signed'!F$569,MATCH($B19,Signed!$A$2:'Signed'!$A$531,0))</f>
        <v>#N/A</v>
      </c>
      <c r="V19" t="e">
        <f>INDEX(TEAMIDS!B$2:'TEAMIDS'!B$569,MATCH($U19,TEAMIDS!$C$2:'TEAMIDS'!$C$531,0))</f>
        <v>#N/A</v>
      </c>
      <c r="W19" t="e">
        <f>INDEX(Signed!G$2:'Signed'!G$569,MATCH($B19,Signed!$A$2:'Signed'!$A$531,0))</f>
        <v>#N/A</v>
      </c>
      <c r="X19" t="e">
        <f>INDEX(Signed!I$2:'Signed'!I$569,MATCH($B19,Signed!$A$2:'Signed'!$A$531,0))</f>
        <v>#N/A</v>
      </c>
    </row>
    <row r="20" spans="1:24" x14ac:dyDescent="0.3">
      <c r="A20">
        <v>25</v>
      </c>
      <c r="B20" t="s">
        <v>112</v>
      </c>
      <c r="C20">
        <v>5</v>
      </c>
      <c r="D20">
        <v>2</v>
      </c>
      <c r="E20">
        <v>0</v>
      </c>
      <c r="F20">
        <f t="shared" si="0"/>
        <v>0</v>
      </c>
      <c r="G20">
        <v>1411520</v>
      </c>
      <c r="H20">
        <v>4</v>
      </c>
      <c r="I20" t="s">
        <v>1764</v>
      </c>
      <c r="J20" s="3" t="s">
        <v>2725</v>
      </c>
      <c r="K20" s="3" t="s">
        <v>3095</v>
      </c>
      <c r="L20" s="3"/>
      <c r="M20">
        <v>41</v>
      </c>
      <c r="N20" t="s">
        <v>15</v>
      </c>
      <c r="O20">
        <v>81</v>
      </c>
      <c r="P20">
        <v>69</v>
      </c>
      <c r="Q20">
        <v>48</v>
      </c>
      <c r="R20">
        <v>63</v>
      </c>
      <c r="S20">
        <v>70</v>
      </c>
      <c r="T20">
        <v>23</v>
      </c>
      <c r="U20" t="e">
        <f>INDEX(Signed!F$2:'Signed'!F$569,MATCH($B20,Signed!$A$2:'Signed'!$A$531,0))</f>
        <v>#N/A</v>
      </c>
      <c r="V20" t="e">
        <f>INDEX(TEAMIDS!B$2:'TEAMIDS'!B$569,MATCH($U20,TEAMIDS!$C$2:'TEAMIDS'!$C$531,0))</f>
        <v>#N/A</v>
      </c>
      <c r="W20" t="e">
        <f>INDEX(Signed!G$2:'Signed'!G$569,MATCH($B20,Signed!$A$2:'Signed'!$A$531,0))</f>
        <v>#N/A</v>
      </c>
      <c r="X20" t="e">
        <f>INDEX(Signed!I$2:'Signed'!I$569,MATCH($B20,Signed!$A$2:'Signed'!$A$531,0))</f>
        <v>#N/A</v>
      </c>
    </row>
    <row r="21" spans="1:24" x14ac:dyDescent="0.3">
      <c r="A21">
        <v>26</v>
      </c>
      <c r="B21" t="s">
        <v>339</v>
      </c>
      <c r="C21">
        <v>13</v>
      </c>
      <c r="D21">
        <v>2</v>
      </c>
      <c r="E21">
        <v>0</v>
      </c>
      <c r="F21">
        <f t="shared" si="0"/>
        <v>0</v>
      </c>
      <c r="G21">
        <v>17509094</v>
      </c>
      <c r="H21">
        <v>3</v>
      </c>
      <c r="I21" t="s">
        <v>2209</v>
      </c>
      <c r="J21" s="3" t="s">
        <v>2811</v>
      </c>
      <c r="K21" s="3" t="s">
        <v>3181</v>
      </c>
      <c r="L21" s="3"/>
      <c r="M21">
        <v>23</v>
      </c>
      <c r="N21" t="s">
        <v>15</v>
      </c>
      <c r="O21">
        <v>99</v>
      </c>
      <c r="P21">
        <v>84</v>
      </c>
      <c r="Q21">
        <v>73</v>
      </c>
      <c r="R21">
        <v>94</v>
      </c>
      <c r="S21">
        <v>78</v>
      </c>
      <c r="T21">
        <v>27</v>
      </c>
      <c r="U21" t="e">
        <f>INDEX(Signed!F$2:'Signed'!F$569,MATCH($B21,Signed!$A$2:'Signed'!$A$531,0))</f>
        <v>#N/A</v>
      </c>
      <c r="V21" t="e">
        <f>INDEX(TEAMIDS!B$2:'TEAMIDS'!B$569,MATCH($U21,TEAMIDS!$C$2:'TEAMIDS'!$C$531,0))</f>
        <v>#N/A</v>
      </c>
      <c r="W21" t="e">
        <f>INDEX(Signed!G$2:'Signed'!G$569,MATCH($B21,Signed!$A$2:'Signed'!$A$531,0))</f>
        <v>#N/A</v>
      </c>
      <c r="X21" t="e">
        <f>INDEX(Signed!I$2:'Signed'!I$569,MATCH($B21,Signed!$A$2:'Signed'!$A$531,0))</f>
        <v>#N/A</v>
      </c>
    </row>
    <row r="22" spans="1:24" x14ac:dyDescent="0.3">
      <c r="A22">
        <v>27</v>
      </c>
      <c r="B22" t="s">
        <v>325</v>
      </c>
      <c r="C22">
        <v>24</v>
      </c>
      <c r="D22">
        <v>1</v>
      </c>
      <c r="E22">
        <v>0</v>
      </c>
      <c r="F22">
        <f t="shared" si="0"/>
        <v>0</v>
      </c>
      <c r="G22">
        <v>2564753</v>
      </c>
      <c r="H22">
        <v>3</v>
      </c>
      <c r="I22" t="s">
        <v>1895</v>
      </c>
      <c r="J22" s="3" t="s">
        <v>2660</v>
      </c>
      <c r="K22" s="3" t="s">
        <v>3030</v>
      </c>
      <c r="L22" s="3"/>
      <c r="M22">
        <v>43</v>
      </c>
      <c r="N22" t="s">
        <v>13</v>
      </c>
      <c r="O22">
        <v>71</v>
      </c>
      <c r="P22">
        <v>75</v>
      </c>
      <c r="Q22">
        <v>82</v>
      </c>
      <c r="R22">
        <v>54</v>
      </c>
      <c r="S22">
        <v>77</v>
      </c>
      <c r="T22">
        <v>34</v>
      </c>
      <c r="U22" t="str">
        <f>INDEX(Signed!F$2:'Signed'!F$569,MATCH($B22,Signed!$A$2:'Signed'!$A$531,0))</f>
        <v>POR</v>
      </c>
      <c r="V22">
        <f>INDEX(TEAMIDS!B$2:'TEAMIDS'!B$569,MATCH($U22,TEAMIDS!$C$2:'TEAMIDS'!$C$531,0))</f>
        <v>24</v>
      </c>
      <c r="W22">
        <f>INDEX(Signed!G$2:'Signed'!G$569,MATCH($B22,Signed!$A$2:'Signed'!$A$531,0))</f>
        <v>1</v>
      </c>
      <c r="X22">
        <f>INDEX(Signed!I$2:'Signed'!I$569,MATCH($B22,Signed!$A$2:'Signed'!$A$531,0))</f>
        <v>2564753</v>
      </c>
    </row>
    <row r="23" spans="1:24" x14ac:dyDescent="0.3">
      <c r="A23">
        <v>28</v>
      </c>
      <c r="B23" t="s">
        <v>93</v>
      </c>
      <c r="C23">
        <v>4</v>
      </c>
      <c r="D23">
        <v>1</v>
      </c>
      <c r="E23">
        <v>0</v>
      </c>
      <c r="F23">
        <f t="shared" si="0"/>
        <v>0</v>
      </c>
      <c r="G23">
        <v>1468807</v>
      </c>
      <c r="H23">
        <v>1</v>
      </c>
      <c r="I23" t="s">
        <v>1726</v>
      </c>
      <c r="J23" s="3" t="s">
        <v>2680</v>
      </c>
      <c r="K23" s="3" t="s">
        <v>3050</v>
      </c>
      <c r="L23" s="3"/>
      <c r="M23">
        <v>9</v>
      </c>
      <c r="N23" t="s">
        <v>40</v>
      </c>
      <c r="O23">
        <v>74</v>
      </c>
      <c r="P23">
        <v>68</v>
      </c>
      <c r="Q23">
        <v>86</v>
      </c>
      <c r="R23">
        <v>49</v>
      </c>
      <c r="S23">
        <v>65</v>
      </c>
      <c r="T23">
        <v>23</v>
      </c>
      <c r="U23" t="str">
        <f>INDEX(Signed!F$2:'Signed'!F$569,MATCH($B23,Signed!$A$2:'Signed'!$A$531,0))</f>
        <v>TBD</v>
      </c>
      <c r="V23" t="e">
        <f>INDEX(TEAMIDS!B$2:'TEAMIDS'!B$569,MATCH($U23,TEAMIDS!$C$2:'TEAMIDS'!$C$531,0))</f>
        <v>#N/A</v>
      </c>
      <c r="W23" t="str">
        <f>INDEX(Signed!G$2:'Signed'!G$569,MATCH($B23,Signed!$A$2:'Signed'!$A$531,0))</f>
        <v>-</v>
      </c>
      <c r="X23" t="str">
        <f>INDEX(Signed!I$2:'Signed'!I$569,MATCH($B23,Signed!$A$2:'Signed'!$A$531,0))</f>
        <v>-</v>
      </c>
    </row>
    <row r="24" spans="1:24" x14ac:dyDescent="0.3">
      <c r="A24">
        <v>29</v>
      </c>
      <c r="B24" t="s">
        <v>42</v>
      </c>
      <c r="C24">
        <v>23</v>
      </c>
      <c r="D24">
        <v>1</v>
      </c>
      <c r="E24">
        <v>0</v>
      </c>
      <c r="F24">
        <f t="shared" si="0"/>
        <v>0</v>
      </c>
      <c r="G24">
        <v>2596800</v>
      </c>
      <c r="H24">
        <v>4</v>
      </c>
      <c r="I24" t="s">
        <v>1531</v>
      </c>
      <c r="J24" s="3" t="s">
        <v>2546</v>
      </c>
      <c r="K24" s="3" t="s">
        <v>2916</v>
      </c>
      <c r="L24" s="3"/>
      <c r="M24">
        <v>46</v>
      </c>
      <c r="N24" t="s">
        <v>11</v>
      </c>
      <c r="O24">
        <v>76</v>
      </c>
      <c r="P24">
        <v>74</v>
      </c>
      <c r="Q24">
        <v>76</v>
      </c>
      <c r="R24">
        <v>63</v>
      </c>
      <c r="S24">
        <v>85</v>
      </c>
      <c r="T24">
        <v>33</v>
      </c>
      <c r="U24" t="e">
        <f>INDEX(Signed!F$2:'Signed'!F$569,MATCH($B24,Signed!$A$2:'Signed'!$A$531,0))</f>
        <v>#N/A</v>
      </c>
      <c r="V24" t="e">
        <f>INDEX(TEAMIDS!B$2:'TEAMIDS'!B$569,MATCH($U24,TEAMIDS!$C$2:'TEAMIDS'!$C$531,0))</f>
        <v>#N/A</v>
      </c>
      <c r="W24" t="e">
        <f>INDEX(Signed!G$2:'Signed'!G$569,MATCH($B24,Signed!$A$2:'Signed'!$A$531,0))</f>
        <v>#N/A</v>
      </c>
      <c r="X24" t="e">
        <f>INDEX(Signed!I$2:'Signed'!I$569,MATCH($B24,Signed!$A$2:'Signed'!$A$531,0))</f>
        <v>#N/A</v>
      </c>
    </row>
    <row r="25" spans="1:24" x14ac:dyDescent="0.3">
      <c r="A25">
        <v>30</v>
      </c>
      <c r="B25" t="s">
        <v>209</v>
      </c>
      <c r="C25">
        <v>10</v>
      </c>
      <c r="D25">
        <v>2</v>
      </c>
      <c r="E25">
        <v>0</v>
      </c>
      <c r="F25">
        <f t="shared" si="0"/>
        <v>0</v>
      </c>
      <c r="G25">
        <v>2271991</v>
      </c>
      <c r="H25">
        <v>1</v>
      </c>
      <c r="I25" t="s">
        <v>2185</v>
      </c>
      <c r="J25" s="3" t="s">
        <v>2824</v>
      </c>
      <c r="K25" s="3" t="s">
        <v>3194</v>
      </c>
      <c r="L25" s="3"/>
      <c r="M25">
        <v>1</v>
      </c>
      <c r="N25" t="s">
        <v>40</v>
      </c>
      <c r="O25">
        <v>76</v>
      </c>
      <c r="P25">
        <v>76</v>
      </c>
      <c r="Q25">
        <v>71</v>
      </c>
      <c r="R25">
        <v>49</v>
      </c>
      <c r="S25">
        <v>52</v>
      </c>
      <c r="T25">
        <v>27</v>
      </c>
      <c r="U25" t="str">
        <f>INDEX(Signed!F$2:'Signed'!F$569,MATCH($B25,Signed!$A$2:'Signed'!$A$531,0))</f>
        <v>HOU</v>
      </c>
      <c r="V25">
        <f>INDEX(TEAMIDS!B$2:'TEAMIDS'!B$569,MATCH($U25,TEAMIDS!$C$2:'TEAMIDS'!$C$531,0))</f>
        <v>10</v>
      </c>
      <c r="W25">
        <f>INDEX(Signed!G$2:'Signed'!G$569,MATCH($B25,Signed!$A$2:'Signed'!$A$531,0))</f>
        <v>2</v>
      </c>
      <c r="X25">
        <f>INDEX(Signed!I$2:'Signed'!I$569,MATCH($B25,Signed!$A$2:'Signed'!$A$531,0))</f>
        <v>2271991</v>
      </c>
    </row>
    <row r="26" spans="1:24" x14ac:dyDescent="0.3">
      <c r="A26">
        <v>31</v>
      </c>
      <c r="B26" t="s">
        <v>267</v>
      </c>
      <c r="C26">
        <v>13</v>
      </c>
      <c r="D26">
        <v>2</v>
      </c>
      <c r="E26">
        <v>9700000</v>
      </c>
      <c r="F26">
        <f t="shared" si="0"/>
        <v>4850000</v>
      </c>
      <c r="G26">
        <v>4886175</v>
      </c>
      <c r="H26">
        <v>1</v>
      </c>
      <c r="I26" t="s">
        <v>2191</v>
      </c>
      <c r="J26" s="3" t="s">
        <v>2760</v>
      </c>
      <c r="K26" s="3" t="s">
        <v>3130</v>
      </c>
      <c r="L26" s="3"/>
      <c r="M26">
        <v>11</v>
      </c>
      <c r="N26" t="s">
        <v>4</v>
      </c>
      <c r="O26">
        <v>78</v>
      </c>
      <c r="P26">
        <v>74</v>
      </c>
      <c r="Q26">
        <v>77</v>
      </c>
      <c r="R26">
        <v>54</v>
      </c>
      <c r="S26">
        <v>85</v>
      </c>
      <c r="T26">
        <v>29</v>
      </c>
      <c r="U26" t="str">
        <f>INDEX(Signed!F$2:'Signed'!F$569,MATCH($B26,Signed!$A$2:'Signed'!$A$531,0))</f>
        <v>LAL</v>
      </c>
      <c r="V26">
        <f>INDEX(TEAMIDS!B$2:'TEAMIDS'!B$569,MATCH($U26,TEAMIDS!$C$2:'TEAMIDS'!$C$531,0))</f>
        <v>13</v>
      </c>
      <c r="W26">
        <f>INDEX(Signed!G$2:'Signed'!G$569,MATCH($B26,Signed!$A$2:'Signed'!$A$531,0))</f>
        <v>2</v>
      </c>
      <c r="X26">
        <f>INDEX(Signed!I$2:'Signed'!I$569,MATCH($B26,Signed!$A$2:'Signed'!$A$531,0))</f>
        <v>4886175</v>
      </c>
    </row>
    <row r="27" spans="1:24" x14ac:dyDescent="0.3">
      <c r="A27">
        <v>32</v>
      </c>
      <c r="B27" t="s">
        <v>296</v>
      </c>
      <c r="C27">
        <v>15</v>
      </c>
      <c r="D27">
        <v>2</v>
      </c>
      <c r="E27">
        <v>0</v>
      </c>
      <c r="F27">
        <f t="shared" si="0"/>
        <v>0</v>
      </c>
      <c r="G27">
        <v>2136640</v>
      </c>
      <c r="H27">
        <v>4</v>
      </c>
      <c r="I27" t="s">
        <v>2099</v>
      </c>
      <c r="J27" s="3" t="s">
        <v>2737</v>
      </c>
      <c r="K27" s="3" t="s">
        <v>3107</v>
      </c>
      <c r="L27" s="3"/>
      <c r="M27">
        <v>13</v>
      </c>
      <c r="N27" t="s">
        <v>11</v>
      </c>
      <c r="O27">
        <v>85</v>
      </c>
      <c r="P27">
        <v>73</v>
      </c>
      <c r="Q27">
        <v>47</v>
      </c>
      <c r="R27">
        <v>72</v>
      </c>
      <c r="S27">
        <v>73</v>
      </c>
      <c r="T27">
        <v>22</v>
      </c>
      <c r="U27" t="e">
        <f>INDEX(Signed!F$2:'Signed'!F$569,MATCH($B27,Signed!$A$2:'Signed'!$A$531,0))</f>
        <v>#N/A</v>
      </c>
      <c r="V27" t="e">
        <f>INDEX(TEAMIDS!B$2:'TEAMIDS'!B$569,MATCH($U27,TEAMIDS!$C$2:'TEAMIDS'!$C$531,0))</f>
        <v>#N/A</v>
      </c>
      <c r="W27" t="e">
        <f>INDEX(Signed!G$2:'Signed'!G$569,MATCH($B27,Signed!$A$2:'Signed'!$A$531,0))</f>
        <v>#N/A</v>
      </c>
      <c r="X27" t="e">
        <f>INDEX(Signed!I$2:'Signed'!I$569,MATCH($B27,Signed!$A$2:'Signed'!$A$531,0))</f>
        <v>#N/A</v>
      </c>
    </row>
    <row r="28" spans="1:24" x14ac:dyDescent="0.3">
      <c r="A28">
        <v>33</v>
      </c>
      <c r="B28" t="s">
        <v>466</v>
      </c>
      <c r="C28">
        <v>26</v>
      </c>
      <c r="D28">
        <v>0</v>
      </c>
      <c r="E28">
        <v>0</v>
      </c>
      <c r="F28" t="e">
        <f t="shared" si="0"/>
        <v>#DIV/0!</v>
      </c>
      <c r="G28">
        <v>160096</v>
      </c>
      <c r="H28">
        <v>2</v>
      </c>
      <c r="I28" t="s">
        <v>1527</v>
      </c>
      <c r="J28" s="3" t="e">
        <v>#VALUE!</v>
      </c>
      <c r="K28" s="3" t="s">
        <v>1527</v>
      </c>
      <c r="L28" s="3"/>
      <c r="M28">
        <v>26</v>
      </c>
      <c r="N28" t="s">
        <v>13</v>
      </c>
      <c r="O28">
        <v>68</v>
      </c>
      <c r="P28">
        <v>68</v>
      </c>
      <c r="Q28">
        <v>68</v>
      </c>
      <c r="R28">
        <v>68</v>
      </c>
      <c r="S28">
        <v>60</v>
      </c>
      <c r="T28">
        <v>26</v>
      </c>
      <c r="U28" t="str">
        <f>INDEX(Signed!F$2:'Signed'!F$569,MATCH($B28,Signed!$A$2:'Signed'!$A$531,0))</f>
        <v>TBD</v>
      </c>
      <c r="V28" t="e">
        <f>INDEX(TEAMIDS!B$2:'TEAMIDS'!B$569,MATCH($U28,TEAMIDS!$C$2:'TEAMIDS'!$C$531,0))</f>
        <v>#N/A</v>
      </c>
      <c r="W28" t="str">
        <f>INDEX(Signed!G$2:'Signed'!G$569,MATCH($B28,Signed!$A$2:'Signed'!$A$531,0))</f>
        <v>-</v>
      </c>
      <c r="X28" t="str">
        <f>INDEX(Signed!I$2:'Signed'!I$569,MATCH($B28,Signed!$A$2:'Signed'!$A$531,0))</f>
        <v>-</v>
      </c>
    </row>
    <row r="29" spans="1:24" x14ac:dyDescent="0.3">
      <c r="A29">
        <v>34</v>
      </c>
      <c r="B29" t="s">
        <v>404</v>
      </c>
      <c r="C29">
        <v>22</v>
      </c>
      <c r="D29">
        <v>5</v>
      </c>
      <c r="E29">
        <v>170000000</v>
      </c>
      <c r="F29">
        <f t="shared" si="0"/>
        <v>34000000</v>
      </c>
      <c r="G29">
        <v>34000000</v>
      </c>
      <c r="H29">
        <v>2</v>
      </c>
      <c r="I29" t="s">
        <v>1679</v>
      </c>
      <c r="J29" s="3" t="s">
        <v>2681</v>
      </c>
      <c r="K29" s="3" t="s">
        <v>3051</v>
      </c>
      <c r="L29" s="3"/>
      <c r="M29">
        <v>25</v>
      </c>
      <c r="N29" t="s">
        <v>11</v>
      </c>
      <c r="O29">
        <v>95</v>
      </c>
      <c r="P29">
        <v>81</v>
      </c>
      <c r="Q29">
        <v>48</v>
      </c>
      <c r="R29">
        <v>81</v>
      </c>
      <c r="S29">
        <v>59</v>
      </c>
      <c r="T29">
        <v>23</v>
      </c>
      <c r="U29" t="e">
        <f>INDEX(Signed!F$2:'Signed'!F$569,MATCH($B29,Signed!$A$2:'Signed'!$A$531,0))</f>
        <v>#N/A</v>
      </c>
      <c r="V29" t="e">
        <f>INDEX(TEAMIDS!B$2:'TEAMIDS'!B$569,MATCH($U29,TEAMIDS!$C$2:'TEAMIDS'!$C$531,0))</f>
        <v>#N/A</v>
      </c>
      <c r="W29" t="e">
        <f>INDEX(Signed!G$2:'Signed'!G$569,MATCH($B29,Signed!$A$2:'Signed'!$A$531,0))</f>
        <v>#N/A</v>
      </c>
      <c r="X29" t="e">
        <f>INDEX(Signed!I$2:'Signed'!I$569,MATCH($B29,Signed!$A$2:'Signed'!$A$531,0))</f>
        <v>#N/A</v>
      </c>
    </row>
    <row r="30" spans="1:24" x14ac:dyDescent="0.3">
      <c r="A30">
        <v>35</v>
      </c>
      <c r="B30" t="s">
        <v>77</v>
      </c>
      <c r="C30">
        <v>3</v>
      </c>
      <c r="D30">
        <v>1</v>
      </c>
      <c r="E30">
        <v>0</v>
      </c>
      <c r="F30">
        <f t="shared" si="0"/>
        <v>0</v>
      </c>
      <c r="G30">
        <v>17000000</v>
      </c>
      <c r="H30">
        <v>4</v>
      </c>
      <c r="I30" t="s">
        <v>2083</v>
      </c>
      <c r="J30" s="3" t="s">
        <v>2788</v>
      </c>
      <c r="K30" s="3" t="s">
        <v>3158</v>
      </c>
      <c r="L30" s="3"/>
      <c r="M30">
        <v>8</v>
      </c>
      <c r="N30" t="s">
        <v>23</v>
      </c>
      <c r="O30">
        <v>79</v>
      </c>
      <c r="P30">
        <v>73</v>
      </c>
      <c r="Q30">
        <v>42</v>
      </c>
      <c r="R30">
        <v>63</v>
      </c>
      <c r="S30">
        <v>63</v>
      </c>
      <c r="T30">
        <v>27</v>
      </c>
      <c r="U30" t="e">
        <f>INDEX(Signed!F$2:'Signed'!F$569,MATCH($B30,Signed!$A$2:'Signed'!$A$531,0))</f>
        <v>#N/A</v>
      </c>
      <c r="V30" t="e">
        <f>INDEX(TEAMIDS!B$2:'TEAMIDS'!B$569,MATCH($U30,TEAMIDS!$C$2:'TEAMIDS'!$C$531,0))</f>
        <v>#N/A</v>
      </c>
      <c r="W30" t="e">
        <f>INDEX(Signed!G$2:'Signed'!G$569,MATCH($B30,Signed!$A$2:'Signed'!$A$531,0))</f>
        <v>#N/A</v>
      </c>
      <c r="X30" t="e">
        <f>INDEX(Signed!I$2:'Signed'!I$569,MATCH($B30,Signed!$A$2:'Signed'!$A$531,0))</f>
        <v>#N/A</v>
      </c>
    </row>
    <row r="31" spans="1:24" x14ac:dyDescent="0.3">
      <c r="A31">
        <v>36</v>
      </c>
      <c r="B31" t="s">
        <v>161</v>
      </c>
      <c r="C31">
        <v>8</v>
      </c>
      <c r="D31">
        <v>3</v>
      </c>
      <c r="E31">
        <v>0</v>
      </c>
      <c r="F31">
        <f t="shared" si="0"/>
        <v>0</v>
      </c>
      <c r="G31">
        <v>25729973</v>
      </c>
      <c r="H31">
        <v>3</v>
      </c>
      <c r="I31" t="s">
        <v>1780</v>
      </c>
      <c r="J31" s="3" t="s">
        <v>2717</v>
      </c>
      <c r="K31" s="3" t="s">
        <v>3087</v>
      </c>
      <c r="L31" s="3"/>
      <c r="M31">
        <v>23</v>
      </c>
      <c r="N31" t="s">
        <v>11</v>
      </c>
      <c r="O31">
        <v>99</v>
      </c>
      <c r="P31">
        <v>75</v>
      </c>
      <c r="Q31">
        <v>79</v>
      </c>
      <c r="R31">
        <v>76</v>
      </c>
      <c r="S31">
        <v>74</v>
      </c>
      <c r="T31">
        <v>31</v>
      </c>
      <c r="U31" t="e">
        <f>INDEX(Signed!F$2:'Signed'!F$569,MATCH($B31,Signed!$A$2:'Signed'!$A$531,0))</f>
        <v>#N/A</v>
      </c>
      <c r="V31" t="e">
        <f>INDEX(TEAMIDS!B$2:'TEAMIDS'!B$569,MATCH($U31,TEAMIDS!$C$2:'TEAMIDS'!$C$531,0))</f>
        <v>#N/A</v>
      </c>
      <c r="W31" t="e">
        <f>INDEX(Signed!G$2:'Signed'!G$569,MATCH($B31,Signed!$A$2:'Signed'!$A$531,0))</f>
        <v>#N/A</v>
      </c>
      <c r="X31" t="e">
        <f>INDEX(Signed!I$2:'Signed'!I$569,MATCH($B31,Signed!$A$2:'Signed'!$A$531,0))</f>
        <v>#N/A</v>
      </c>
    </row>
    <row r="32" spans="1:24" x14ac:dyDescent="0.3">
      <c r="A32">
        <v>37</v>
      </c>
      <c r="B32" t="s">
        <v>414</v>
      </c>
      <c r="C32">
        <v>6</v>
      </c>
      <c r="D32">
        <v>2</v>
      </c>
      <c r="E32">
        <v>0</v>
      </c>
      <c r="F32">
        <f t="shared" si="0"/>
        <v>0</v>
      </c>
      <c r="G32">
        <v>3500000</v>
      </c>
      <c r="H32">
        <v>4</v>
      </c>
      <c r="I32" t="s">
        <v>1674</v>
      </c>
      <c r="J32" s="3" t="s">
        <v>2786</v>
      </c>
      <c r="K32" s="3" t="s">
        <v>3156</v>
      </c>
      <c r="L32" s="3"/>
      <c r="M32">
        <v>51</v>
      </c>
      <c r="N32" t="s">
        <v>125</v>
      </c>
      <c r="O32">
        <v>83</v>
      </c>
      <c r="P32">
        <v>69</v>
      </c>
      <c r="Q32">
        <v>46</v>
      </c>
      <c r="R32">
        <v>63</v>
      </c>
      <c r="S32">
        <v>74</v>
      </c>
      <c r="T32">
        <v>31</v>
      </c>
      <c r="U32" t="str">
        <f>INDEX(Signed!F$2:'Signed'!F$569,MATCH($B32,Signed!$A$2:'Signed'!$A$531,0))</f>
        <v>DAL</v>
      </c>
      <c r="V32">
        <f>INDEX(TEAMIDS!B$2:'TEAMIDS'!B$569,MATCH($U32,TEAMIDS!$C$2:'TEAMIDS'!$C$531,0))</f>
        <v>6</v>
      </c>
      <c r="W32">
        <f>INDEX(Signed!G$2:'Signed'!G$569,MATCH($B32,Signed!$A$2:'Signed'!$A$531,0))</f>
        <v>2</v>
      </c>
      <c r="X32">
        <f>INDEX(Signed!I$2:'Signed'!I$569,MATCH($B32,Signed!$A$2:'Signed'!$A$531,0))</f>
        <v>3500000</v>
      </c>
    </row>
    <row r="33" spans="1:24" x14ac:dyDescent="0.3">
      <c r="A33">
        <v>38</v>
      </c>
      <c r="B33" t="s">
        <v>521</v>
      </c>
      <c r="C33">
        <v>19</v>
      </c>
      <c r="D33">
        <v>1</v>
      </c>
      <c r="E33">
        <v>31000000</v>
      </c>
      <c r="F33">
        <f t="shared" si="0"/>
        <v>31000000</v>
      </c>
      <c r="G33">
        <v>15000000</v>
      </c>
      <c r="H33">
        <v>3</v>
      </c>
      <c r="I33" t="s">
        <v>2144</v>
      </c>
      <c r="J33" s="3" t="s">
        <v>2601</v>
      </c>
      <c r="K33" s="3" t="s">
        <v>2971</v>
      </c>
      <c r="L33" s="3"/>
      <c r="M33">
        <v>5</v>
      </c>
      <c r="N33" t="s">
        <v>15</v>
      </c>
      <c r="O33">
        <v>84</v>
      </c>
      <c r="P33">
        <v>74</v>
      </c>
      <c r="Q33">
        <v>86</v>
      </c>
      <c r="R33">
        <v>76</v>
      </c>
      <c r="S33">
        <v>78</v>
      </c>
      <c r="T33">
        <v>25</v>
      </c>
      <c r="U33" t="str">
        <f>INDEX(Signed!F$2:'Signed'!F$569,MATCH($B33,Signed!$A$2:'Signed'!$A$531,0))</f>
        <v>NYK</v>
      </c>
      <c r="V33">
        <f>INDEX(TEAMIDS!B$2:'TEAMIDS'!B$569,MATCH($U33,TEAMIDS!$C$2:'TEAMIDS'!$C$531,0))</f>
        <v>19</v>
      </c>
      <c r="W33">
        <f>INDEX(Signed!G$2:'Signed'!G$569,MATCH($B33,Signed!$A$2:'Signed'!$A$531,0))</f>
        <v>1</v>
      </c>
      <c r="X33">
        <f>INDEX(Signed!I$2:'Signed'!I$569,MATCH($B33,Signed!$A$2:'Signed'!$A$531,0))</f>
        <v>15000000</v>
      </c>
    </row>
    <row r="34" spans="1:24" x14ac:dyDescent="0.3">
      <c r="A34">
        <v>39</v>
      </c>
      <c r="B34" t="s">
        <v>463</v>
      </c>
      <c r="C34">
        <v>25</v>
      </c>
      <c r="D34">
        <v>1</v>
      </c>
      <c r="E34">
        <v>0</v>
      </c>
      <c r="F34">
        <f t="shared" si="0"/>
        <v>0</v>
      </c>
      <c r="G34">
        <v>8764693</v>
      </c>
      <c r="H34">
        <v>2</v>
      </c>
      <c r="I34" t="s">
        <v>2046</v>
      </c>
      <c r="J34" s="3" t="s">
        <v>2584</v>
      </c>
      <c r="K34" s="3" t="s">
        <v>2954</v>
      </c>
      <c r="L34" s="3"/>
      <c r="M34">
        <v>8</v>
      </c>
      <c r="N34" t="s">
        <v>18</v>
      </c>
      <c r="O34">
        <v>83</v>
      </c>
      <c r="P34">
        <v>73</v>
      </c>
      <c r="Q34">
        <v>79</v>
      </c>
      <c r="R34">
        <v>58</v>
      </c>
      <c r="S34">
        <v>82</v>
      </c>
      <c r="T34">
        <v>27</v>
      </c>
      <c r="U34" t="e">
        <f>INDEX(Signed!F$2:'Signed'!F$569,MATCH($B34,Signed!$A$2:'Signed'!$A$531,0))</f>
        <v>#N/A</v>
      </c>
      <c r="V34" t="e">
        <f>INDEX(TEAMIDS!B$2:'TEAMIDS'!B$569,MATCH($U34,TEAMIDS!$C$2:'TEAMIDS'!$C$531,0))</f>
        <v>#N/A</v>
      </c>
      <c r="W34" t="e">
        <f>INDEX(Signed!G$2:'Signed'!G$569,MATCH($B34,Signed!$A$2:'Signed'!$A$531,0))</f>
        <v>#N/A</v>
      </c>
      <c r="X34" t="e">
        <f>INDEX(Signed!I$2:'Signed'!I$569,MATCH($B34,Signed!$A$2:'Signed'!$A$531,0))</f>
        <v>#N/A</v>
      </c>
    </row>
    <row r="35" spans="1:24" x14ac:dyDescent="0.3">
      <c r="A35">
        <v>40</v>
      </c>
      <c r="B35" t="s">
        <v>217</v>
      </c>
      <c r="C35">
        <v>27</v>
      </c>
      <c r="D35">
        <v>4</v>
      </c>
      <c r="E35">
        <v>73000000</v>
      </c>
      <c r="F35">
        <f t="shared" si="0"/>
        <v>18250000</v>
      </c>
      <c r="G35">
        <v>18275000</v>
      </c>
      <c r="H35">
        <v>2</v>
      </c>
      <c r="I35" t="s">
        <v>1812</v>
      </c>
      <c r="J35" s="3" t="s">
        <v>2676</v>
      </c>
      <c r="K35" s="3" t="s">
        <v>3046</v>
      </c>
      <c r="L35" s="3"/>
      <c r="M35">
        <v>44</v>
      </c>
      <c r="N35" t="s">
        <v>13</v>
      </c>
      <c r="O35">
        <v>86</v>
      </c>
      <c r="P35">
        <v>74</v>
      </c>
      <c r="Q35">
        <v>92</v>
      </c>
      <c r="R35">
        <v>58</v>
      </c>
      <c r="S35">
        <v>80</v>
      </c>
      <c r="T35">
        <v>31</v>
      </c>
      <c r="U35" t="str">
        <f>INDEX(Signed!F$2:'Signed'!F$569,MATCH($B35,Signed!$A$2:'Signed'!$A$531,0))</f>
        <v>UTH</v>
      </c>
      <c r="V35">
        <f>INDEX(TEAMIDS!B$2:'TEAMIDS'!B$569,MATCH($U35,TEAMIDS!$C$2:'TEAMIDS'!$C$531,0))</f>
        <v>27</v>
      </c>
      <c r="W35">
        <f>INDEX(Signed!G$2:'Signed'!G$569,MATCH($B35,Signed!$A$2:'Signed'!$A$531,0))</f>
        <v>4</v>
      </c>
      <c r="X35">
        <f>INDEX(Signed!I$2:'Signed'!I$569,MATCH($B35,Signed!$A$2:'Signed'!$A$531,0))</f>
        <v>18275000</v>
      </c>
    </row>
    <row r="36" spans="1:24" x14ac:dyDescent="0.3">
      <c r="A36">
        <v>41</v>
      </c>
      <c r="B36" t="s">
        <v>297</v>
      </c>
      <c r="C36">
        <v>16</v>
      </c>
      <c r="D36">
        <v>0</v>
      </c>
      <c r="E36">
        <v>0</v>
      </c>
      <c r="F36" t="e">
        <f t="shared" si="0"/>
        <v>#DIV/0!</v>
      </c>
      <c r="G36">
        <v>1000000</v>
      </c>
      <c r="H36">
        <v>2</v>
      </c>
      <c r="I36" t="s">
        <v>1527</v>
      </c>
      <c r="J36" s="3" t="e">
        <v>#VALUE!</v>
      </c>
      <c r="K36" s="3" t="s">
        <v>1527</v>
      </c>
      <c r="L36" s="3"/>
      <c r="M36">
        <v>50</v>
      </c>
      <c r="N36" t="s">
        <v>18</v>
      </c>
      <c r="O36">
        <v>67</v>
      </c>
      <c r="P36">
        <v>65</v>
      </c>
      <c r="Q36">
        <v>55</v>
      </c>
      <c r="R36">
        <v>58</v>
      </c>
      <c r="S36">
        <v>88</v>
      </c>
      <c r="T36">
        <v>24</v>
      </c>
      <c r="U36" t="e">
        <f>INDEX(Signed!F$2:'Signed'!F$569,MATCH($B36,Signed!$A$2:'Signed'!$A$531,0))</f>
        <v>#N/A</v>
      </c>
      <c r="V36" t="e">
        <f>INDEX(TEAMIDS!B$2:'TEAMIDS'!B$569,MATCH($U36,TEAMIDS!$C$2:'TEAMIDS'!$C$531,0))</f>
        <v>#N/A</v>
      </c>
      <c r="W36" t="e">
        <f>INDEX(Signed!G$2:'Signed'!G$569,MATCH($B36,Signed!$A$2:'Signed'!$A$531,0))</f>
        <v>#N/A</v>
      </c>
      <c r="X36" t="e">
        <f>INDEX(Signed!I$2:'Signed'!I$569,MATCH($B36,Signed!$A$2:'Signed'!$A$531,0))</f>
        <v>#N/A</v>
      </c>
    </row>
    <row r="37" spans="1:24" x14ac:dyDescent="0.3">
      <c r="A37">
        <v>42</v>
      </c>
      <c r="B37" t="s">
        <v>39</v>
      </c>
      <c r="C37">
        <v>1</v>
      </c>
      <c r="D37">
        <v>1</v>
      </c>
      <c r="E37">
        <v>0</v>
      </c>
      <c r="F37">
        <f t="shared" si="0"/>
        <v>0</v>
      </c>
      <c r="G37">
        <v>1445697</v>
      </c>
      <c r="H37">
        <v>1</v>
      </c>
      <c r="I37" t="s">
        <v>1546</v>
      </c>
      <c r="J37" s="3" t="s">
        <v>2806</v>
      </c>
      <c r="K37" s="3" t="s">
        <v>3176</v>
      </c>
      <c r="L37" s="3"/>
      <c r="M37">
        <v>9</v>
      </c>
      <c r="N37" t="s">
        <v>40</v>
      </c>
      <c r="O37">
        <v>74</v>
      </c>
      <c r="P37">
        <v>74</v>
      </c>
      <c r="Q37">
        <v>89</v>
      </c>
      <c r="R37">
        <v>45</v>
      </c>
      <c r="S37">
        <v>85</v>
      </c>
      <c r="T37">
        <v>30</v>
      </c>
      <c r="U37" t="str">
        <f>INDEX(Signed!F$2:'Signed'!F$569,MATCH($B37,Signed!$A$2:'Signed'!$A$531,0))</f>
        <v>BOS</v>
      </c>
      <c r="V37">
        <f>INDEX(TEAMIDS!B$2:'TEAMIDS'!B$569,MATCH($U37,TEAMIDS!$C$2:'TEAMIDS'!$C$531,0))</f>
        <v>1</v>
      </c>
      <c r="W37">
        <f>INDEX(Signed!G$2:'Signed'!G$569,MATCH($B37,Signed!$A$2:'Signed'!$A$531,0))</f>
        <v>1</v>
      </c>
      <c r="X37">
        <f>INDEX(Signed!I$2:'Signed'!I$569,MATCH($B37,Signed!$A$2:'Signed'!$A$531,0))</f>
        <v>1445697</v>
      </c>
    </row>
    <row r="38" spans="1:24" x14ac:dyDescent="0.3">
      <c r="A38">
        <v>43</v>
      </c>
      <c r="B38" t="s">
        <v>517</v>
      </c>
      <c r="C38">
        <v>29</v>
      </c>
      <c r="D38">
        <v>2</v>
      </c>
      <c r="E38">
        <v>0</v>
      </c>
      <c r="F38">
        <f t="shared" si="0"/>
        <v>0</v>
      </c>
      <c r="G38">
        <v>27093019</v>
      </c>
      <c r="H38">
        <v>1</v>
      </c>
      <c r="I38" t="s">
        <v>2135</v>
      </c>
      <c r="J38" s="3" t="s">
        <v>2809</v>
      </c>
      <c r="K38" s="3" t="s">
        <v>3179</v>
      </c>
      <c r="L38" s="3"/>
      <c r="M38">
        <v>3</v>
      </c>
      <c r="N38" t="s">
        <v>9</v>
      </c>
      <c r="O38">
        <v>99</v>
      </c>
      <c r="P38">
        <v>76</v>
      </c>
      <c r="Q38">
        <v>77</v>
      </c>
      <c r="R38">
        <v>63</v>
      </c>
      <c r="S38">
        <v>80</v>
      </c>
      <c r="T38">
        <v>26</v>
      </c>
      <c r="U38" t="e">
        <f>INDEX(Signed!F$2:'Signed'!F$569,MATCH($B38,Signed!$A$2:'Signed'!$A$531,0))</f>
        <v>#N/A</v>
      </c>
      <c r="V38" t="e">
        <f>INDEX(TEAMIDS!B$2:'TEAMIDS'!B$569,MATCH($U38,TEAMIDS!$C$2:'TEAMIDS'!$C$531,0))</f>
        <v>#N/A</v>
      </c>
      <c r="W38" t="e">
        <f>INDEX(Signed!G$2:'Signed'!G$569,MATCH($B38,Signed!$A$2:'Signed'!$A$531,0))</f>
        <v>#N/A</v>
      </c>
      <c r="X38" t="e">
        <f>INDEX(Signed!I$2:'Signed'!I$569,MATCH($B38,Signed!$A$2:'Signed'!$A$531,0))</f>
        <v>#N/A</v>
      </c>
    </row>
    <row r="39" spans="1:24" x14ac:dyDescent="0.3">
      <c r="A39">
        <v>45</v>
      </c>
      <c r="B39" t="s">
        <v>262</v>
      </c>
      <c r="C39">
        <v>18</v>
      </c>
      <c r="D39">
        <v>1</v>
      </c>
      <c r="E39">
        <v>0</v>
      </c>
      <c r="F39">
        <f t="shared" si="0"/>
        <v>0</v>
      </c>
      <c r="G39">
        <v>6511302.5</v>
      </c>
      <c r="H39">
        <v>2</v>
      </c>
      <c r="I39" t="s">
        <v>2013</v>
      </c>
      <c r="J39" s="3" t="s">
        <v>2691</v>
      </c>
      <c r="K39" s="3" t="s">
        <v>3061</v>
      </c>
      <c r="L39" s="3"/>
      <c r="M39">
        <v>14</v>
      </c>
      <c r="N39" t="s">
        <v>23</v>
      </c>
      <c r="O39">
        <v>91</v>
      </c>
      <c r="P39">
        <v>71</v>
      </c>
      <c r="Q39">
        <v>73</v>
      </c>
      <c r="R39">
        <v>63</v>
      </c>
      <c r="S39">
        <v>67</v>
      </c>
      <c r="T39">
        <v>22</v>
      </c>
      <c r="U39" t="e">
        <f>INDEX(Signed!F$2:'Signed'!F$569,MATCH($B39,Signed!$A$2:'Signed'!$A$531,0))</f>
        <v>#N/A</v>
      </c>
      <c r="V39" t="e">
        <f>INDEX(TEAMIDS!B$2:'TEAMIDS'!B$569,MATCH($U39,TEAMIDS!$C$2:'TEAMIDS'!$C$531,0))</f>
        <v>#N/A</v>
      </c>
      <c r="W39" t="e">
        <f>INDEX(Signed!G$2:'Signed'!G$569,MATCH($B39,Signed!$A$2:'Signed'!$A$531,0))</f>
        <v>#N/A</v>
      </c>
      <c r="X39" t="e">
        <f>INDEX(Signed!I$2:'Signed'!I$569,MATCH($B39,Signed!$A$2:'Signed'!$A$531,0))</f>
        <v>#N/A</v>
      </c>
    </row>
    <row r="40" spans="1:24" x14ac:dyDescent="0.3">
      <c r="A40">
        <v>46</v>
      </c>
      <c r="B40" t="s">
        <v>108</v>
      </c>
      <c r="C40">
        <v>5</v>
      </c>
      <c r="D40">
        <v>1</v>
      </c>
      <c r="E40">
        <v>0</v>
      </c>
      <c r="F40">
        <f t="shared" si="0"/>
        <v>0</v>
      </c>
      <c r="G40">
        <v>15137500</v>
      </c>
      <c r="H40">
        <v>0</v>
      </c>
      <c r="I40" t="s">
        <v>1755</v>
      </c>
      <c r="J40" s="3" t="s">
        <v>2796</v>
      </c>
      <c r="K40" s="3" t="s">
        <v>3166</v>
      </c>
      <c r="L40" s="3"/>
      <c r="M40">
        <v>2</v>
      </c>
      <c r="N40" t="s">
        <v>30</v>
      </c>
      <c r="O40">
        <v>73</v>
      </c>
      <c r="P40">
        <v>73</v>
      </c>
      <c r="Q40">
        <v>71</v>
      </c>
      <c r="R40">
        <v>49</v>
      </c>
      <c r="S40">
        <v>78</v>
      </c>
      <c r="T40">
        <v>28</v>
      </c>
      <c r="U40" t="e">
        <f>INDEX(Signed!F$2:'Signed'!F$569,MATCH($B40,Signed!$A$2:'Signed'!$A$531,0))</f>
        <v>#N/A</v>
      </c>
      <c r="V40" t="e">
        <f>INDEX(TEAMIDS!B$2:'TEAMIDS'!B$569,MATCH($U40,TEAMIDS!$C$2:'TEAMIDS'!$C$531,0))</f>
        <v>#N/A</v>
      </c>
      <c r="W40" t="e">
        <f>INDEX(Signed!G$2:'Signed'!G$569,MATCH($B40,Signed!$A$2:'Signed'!$A$531,0))</f>
        <v>#N/A</v>
      </c>
      <c r="X40" t="e">
        <f>INDEX(Signed!I$2:'Signed'!I$569,MATCH($B40,Signed!$A$2:'Signed'!$A$531,0))</f>
        <v>#N/A</v>
      </c>
    </row>
    <row r="41" spans="1:24" x14ac:dyDescent="0.3">
      <c r="A41">
        <v>48</v>
      </c>
      <c r="B41" t="s">
        <v>306</v>
      </c>
      <c r="C41">
        <v>16</v>
      </c>
      <c r="D41">
        <v>4</v>
      </c>
      <c r="E41">
        <v>52000000</v>
      </c>
      <c r="F41">
        <f t="shared" si="0"/>
        <v>13000000</v>
      </c>
      <c r="G41">
        <v>13000000</v>
      </c>
      <c r="H41">
        <v>4</v>
      </c>
      <c r="I41" t="s">
        <v>1839</v>
      </c>
      <c r="J41" s="3" t="s">
        <v>2671</v>
      </c>
      <c r="K41" s="3" t="s">
        <v>3041</v>
      </c>
      <c r="L41" s="3"/>
      <c r="M41">
        <v>11</v>
      </c>
      <c r="N41" t="s">
        <v>20</v>
      </c>
      <c r="O41">
        <v>85</v>
      </c>
      <c r="P41">
        <v>77</v>
      </c>
      <c r="Q41">
        <v>82</v>
      </c>
      <c r="R41">
        <v>70</v>
      </c>
      <c r="S41">
        <v>83</v>
      </c>
      <c r="T41">
        <v>32</v>
      </c>
      <c r="U41" t="str">
        <f>INDEX(Signed!F$2:'Signed'!F$569,MATCH($B41,Signed!$A$2:'Signed'!$A$531,0))</f>
        <v>MIL</v>
      </c>
      <c r="V41">
        <f>INDEX(TEAMIDS!B$2:'TEAMIDS'!B$569,MATCH($U41,TEAMIDS!$C$2:'TEAMIDS'!$C$531,0))</f>
        <v>16</v>
      </c>
      <c r="W41">
        <f>INDEX(Signed!G$2:'Signed'!G$569,MATCH($B41,Signed!$A$2:'Signed'!$A$531,0))</f>
        <v>4</v>
      </c>
      <c r="X41">
        <f>INDEX(Signed!I$2:'Signed'!I$569,MATCH($B41,Signed!$A$2:'Signed'!$A$531,0))</f>
        <v>13000000</v>
      </c>
    </row>
    <row r="42" spans="1:24" x14ac:dyDescent="0.3">
      <c r="A42">
        <v>49</v>
      </c>
      <c r="B42" t="s">
        <v>164</v>
      </c>
      <c r="C42">
        <v>8</v>
      </c>
      <c r="D42">
        <v>2</v>
      </c>
      <c r="E42">
        <v>0</v>
      </c>
      <c r="F42">
        <f t="shared" si="0"/>
        <v>0</v>
      </c>
      <c r="G42">
        <v>751772</v>
      </c>
      <c r="H42">
        <v>1</v>
      </c>
      <c r="I42" t="s">
        <v>1775</v>
      </c>
      <c r="J42" s="3" t="s">
        <v>2734</v>
      </c>
      <c r="K42" s="3" t="s">
        <v>3104</v>
      </c>
      <c r="L42" s="3"/>
      <c r="M42">
        <v>6</v>
      </c>
      <c r="N42" t="s">
        <v>9</v>
      </c>
      <c r="O42">
        <v>70</v>
      </c>
      <c r="P42">
        <v>72</v>
      </c>
      <c r="Q42">
        <v>59</v>
      </c>
      <c r="R42">
        <v>54</v>
      </c>
      <c r="S42">
        <v>74</v>
      </c>
      <c r="T42">
        <v>23</v>
      </c>
      <c r="U42" t="e">
        <f>INDEX(Signed!F$2:'Signed'!F$569,MATCH($B42,Signed!$A$2:'Signed'!$A$531,0))</f>
        <v>#N/A</v>
      </c>
      <c r="V42" t="e">
        <f>INDEX(TEAMIDS!B$2:'TEAMIDS'!B$569,MATCH($U42,TEAMIDS!$C$2:'TEAMIDS'!$C$531,0))</f>
        <v>#N/A</v>
      </c>
      <c r="W42" t="e">
        <f>INDEX(Signed!G$2:'Signed'!G$569,MATCH($B42,Signed!$A$2:'Signed'!$A$531,0))</f>
        <v>#N/A</v>
      </c>
      <c r="X42" t="e">
        <f>INDEX(Signed!I$2:'Signed'!I$569,MATCH($B42,Signed!$A$2:'Signed'!$A$531,0))</f>
        <v>#N/A</v>
      </c>
    </row>
    <row r="43" spans="1:24" x14ac:dyDescent="0.3">
      <c r="A43">
        <v>50</v>
      </c>
      <c r="B43" t="s">
        <v>274</v>
      </c>
      <c r="C43">
        <v>14</v>
      </c>
      <c r="D43">
        <v>1</v>
      </c>
      <c r="E43">
        <v>0</v>
      </c>
      <c r="F43">
        <f t="shared" si="0"/>
        <v>0</v>
      </c>
      <c r="G43">
        <v>335105.5</v>
      </c>
      <c r="H43">
        <v>2</v>
      </c>
      <c r="I43" t="s">
        <v>2193</v>
      </c>
      <c r="J43" s="3" t="s">
        <v>2614</v>
      </c>
      <c r="K43" s="3" t="s">
        <v>2984</v>
      </c>
      <c r="L43" s="3"/>
      <c r="M43">
        <v>20</v>
      </c>
      <c r="N43" t="s">
        <v>23</v>
      </c>
      <c r="O43">
        <v>75</v>
      </c>
      <c r="P43">
        <v>67</v>
      </c>
      <c r="Q43">
        <v>81</v>
      </c>
      <c r="R43">
        <v>63</v>
      </c>
      <c r="S43">
        <v>83</v>
      </c>
      <c r="T43">
        <v>24</v>
      </c>
      <c r="U43" t="e">
        <f>INDEX(Signed!F$2:'Signed'!F$569,MATCH($B43,Signed!$A$2:'Signed'!$A$531,0))</f>
        <v>#N/A</v>
      </c>
      <c r="V43" t="e">
        <f>INDEX(TEAMIDS!B$2:'TEAMIDS'!B$569,MATCH($U43,TEAMIDS!$C$2:'TEAMIDS'!$C$531,0))</f>
        <v>#N/A</v>
      </c>
      <c r="W43" t="e">
        <f>INDEX(Signed!G$2:'Signed'!G$569,MATCH($B43,Signed!$A$2:'Signed'!$A$531,0))</f>
        <v>#N/A</v>
      </c>
      <c r="X43" t="e">
        <f>INDEX(Signed!I$2:'Signed'!I$569,MATCH($B43,Signed!$A$2:'Signed'!$A$531,0))</f>
        <v>#N/A</v>
      </c>
    </row>
    <row r="44" spans="1:24" x14ac:dyDescent="0.3">
      <c r="A44">
        <v>51</v>
      </c>
      <c r="B44" t="s">
        <v>476</v>
      </c>
      <c r="C44">
        <v>26</v>
      </c>
      <c r="D44">
        <v>1</v>
      </c>
      <c r="E44">
        <v>0</v>
      </c>
      <c r="F44">
        <f t="shared" si="0"/>
        <v>0</v>
      </c>
      <c r="G44">
        <v>3000000</v>
      </c>
      <c r="H44">
        <v>1</v>
      </c>
      <c r="I44" t="s">
        <v>2228</v>
      </c>
      <c r="J44" s="3" t="s">
        <v>2570</v>
      </c>
      <c r="K44" s="3" t="s">
        <v>2940</v>
      </c>
      <c r="L44" s="3"/>
      <c r="M44">
        <v>11</v>
      </c>
      <c r="N44" t="s">
        <v>30</v>
      </c>
      <c r="O44">
        <v>82</v>
      </c>
      <c r="P44">
        <v>68</v>
      </c>
      <c r="Q44">
        <v>92</v>
      </c>
      <c r="R44">
        <v>54</v>
      </c>
      <c r="S44">
        <v>88</v>
      </c>
      <c r="T44">
        <v>26</v>
      </c>
      <c r="U44" t="e">
        <f>INDEX(Signed!F$2:'Signed'!F$569,MATCH($B44,Signed!$A$2:'Signed'!$A$531,0))</f>
        <v>#N/A</v>
      </c>
      <c r="V44" t="e">
        <f>INDEX(TEAMIDS!B$2:'TEAMIDS'!B$569,MATCH($U44,TEAMIDS!$C$2:'TEAMIDS'!$C$531,0))</f>
        <v>#N/A</v>
      </c>
      <c r="W44" t="e">
        <f>INDEX(Signed!G$2:'Signed'!G$569,MATCH($B44,Signed!$A$2:'Signed'!$A$531,0))</f>
        <v>#N/A</v>
      </c>
      <c r="X44" t="e">
        <f>INDEX(Signed!I$2:'Signed'!I$569,MATCH($B44,Signed!$A$2:'Signed'!$A$531,0))</f>
        <v>#N/A</v>
      </c>
    </row>
    <row r="45" spans="1:24" x14ac:dyDescent="0.3">
      <c r="A45">
        <v>52</v>
      </c>
      <c r="B45" t="s">
        <v>450</v>
      </c>
      <c r="C45">
        <v>25</v>
      </c>
      <c r="D45">
        <v>1</v>
      </c>
      <c r="E45">
        <v>0</v>
      </c>
      <c r="F45">
        <f t="shared" si="0"/>
        <v>0</v>
      </c>
      <c r="G45">
        <v>4347484</v>
      </c>
      <c r="H45">
        <v>1</v>
      </c>
      <c r="I45" t="s">
        <v>2054</v>
      </c>
      <c r="J45" s="3" t="s">
        <v>2553</v>
      </c>
      <c r="K45" s="3" t="s">
        <v>2923</v>
      </c>
      <c r="L45" s="3"/>
      <c r="M45">
        <v>24</v>
      </c>
      <c r="N45" t="s">
        <v>40</v>
      </c>
      <c r="O45">
        <v>93</v>
      </c>
      <c r="P45">
        <v>73</v>
      </c>
      <c r="Q45">
        <v>92</v>
      </c>
      <c r="R45">
        <v>63</v>
      </c>
      <c r="S45">
        <v>88</v>
      </c>
      <c r="T45">
        <v>27</v>
      </c>
      <c r="U45" t="e">
        <f>INDEX(Signed!F$2:'Signed'!F$569,MATCH($B45,Signed!$A$2:'Signed'!$A$531,0))</f>
        <v>#N/A</v>
      </c>
      <c r="V45" t="e">
        <f>INDEX(TEAMIDS!B$2:'TEAMIDS'!B$569,MATCH($U45,TEAMIDS!$C$2:'TEAMIDS'!$C$531,0))</f>
        <v>#N/A</v>
      </c>
      <c r="W45" t="e">
        <f>INDEX(Signed!G$2:'Signed'!G$569,MATCH($B45,Signed!$A$2:'Signed'!$A$531,0))</f>
        <v>#N/A</v>
      </c>
      <c r="X45" t="e">
        <f>INDEX(Signed!I$2:'Signed'!I$569,MATCH($B45,Signed!$A$2:'Signed'!$A$531,0))</f>
        <v>#N/A</v>
      </c>
    </row>
    <row r="46" spans="1:24" x14ac:dyDescent="0.3">
      <c r="A46">
        <v>53</v>
      </c>
      <c r="B46" t="s">
        <v>435</v>
      </c>
      <c r="C46">
        <v>24</v>
      </c>
      <c r="D46">
        <v>0</v>
      </c>
      <c r="E46">
        <v>0</v>
      </c>
      <c r="F46" t="e">
        <f t="shared" si="0"/>
        <v>#DIV/0!</v>
      </c>
      <c r="G46">
        <v>1000000</v>
      </c>
      <c r="H46">
        <v>1</v>
      </c>
      <c r="I46" s="3" t="s">
        <v>1529</v>
      </c>
      <c r="J46" s="3" t="s">
        <v>2845</v>
      </c>
      <c r="K46" s="3" t="s">
        <v>2849</v>
      </c>
      <c r="L46" s="3"/>
      <c r="M46">
        <v>3</v>
      </c>
      <c r="N46" t="s">
        <v>30</v>
      </c>
      <c r="O46">
        <v>85</v>
      </c>
      <c r="P46">
        <v>85</v>
      </c>
      <c r="Q46">
        <v>85</v>
      </c>
      <c r="R46">
        <v>85</v>
      </c>
      <c r="S46">
        <v>60</v>
      </c>
      <c r="T46">
        <v>26</v>
      </c>
      <c r="U46" t="e">
        <f>INDEX(Signed!F$2:'Signed'!F$569,MATCH($B46,Signed!$A$2:'Signed'!$A$531,0))</f>
        <v>#N/A</v>
      </c>
      <c r="V46" t="e">
        <f>INDEX(TEAMIDS!B$2:'TEAMIDS'!B$569,MATCH($U46,TEAMIDS!$C$2:'TEAMIDS'!$C$531,0))</f>
        <v>#N/A</v>
      </c>
      <c r="W46" t="e">
        <f>INDEX(Signed!G$2:'Signed'!G$569,MATCH($B46,Signed!$A$2:'Signed'!$A$531,0))</f>
        <v>#N/A</v>
      </c>
      <c r="X46" t="e">
        <f>INDEX(Signed!I$2:'Signed'!I$569,MATCH($B46,Signed!$A$2:'Signed'!$A$531,0))</f>
        <v>#N/A</v>
      </c>
    </row>
    <row r="47" spans="1:24" x14ac:dyDescent="0.3">
      <c r="A47">
        <v>54</v>
      </c>
      <c r="B47" t="s">
        <v>276</v>
      </c>
      <c r="C47">
        <v>29</v>
      </c>
      <c r="D47">
        <v>1</v>
      </c>
      <c r="E47">
        <v>0</v>
      </c>
      <c r="F47">
        <f t="shared" si="0"/>
        <v>0</v>
      </c>
      <c r="G47">
        <v>8531745.5</v>
      </c>
      <c r="H47">
        <v>2</v>
      </c>
      <c r="I47" t="s">
        <v>1527</v>
      </c>
      <c r="J47" s="3" t="e">
        <v>#VALUE!</v>
      </c>
      <c r="K47" s="3" t="s">
        <v>1527</v>
      </c>
      <c r="L47" s="3"/>
      <c r="M47">
        <v>0</v>
      </c>
      <c r="N47" t="s">
        <v>18</v>
      </c>
      <c r="O47">
        <v>73</v>
      </c>
      <c r="P47">
        <v>73</v>
      </c>
      <c r="Q47">
        <v>73</v>
      </c>
      <c r="R47">
        <v>73</v>
      </c>
      <c r="S47">
        <v>60</v>
      </c>
      <c r="T47">
        <v>26</v>
      </c>
      <c r="U47" t="e">
        <f>INDEX(Signed!F$2:'Signed'!F$569,MATCH($B47,Signed!$A$2:'Signed'!$A$531,0))</f>
        <v>#N/A</v>
      </c>
      <c r="V47" t="e">
        <f>INDEX(TEAMIDS!B$2:'TEAMIDS'!B$569,MATCH($U47,TEAMIDS!$C$2:'TEAMIDS'!$C$531,0))</f>
        <v>#N/A</v>
      </c>
      <c r="W47" t="e">
        <f>INDEX(Signed!G$2:'Signed'!G$569,MATCH($B47,Signed!$A$2:'Signed'!$A$531,0))</f>
        <v>#N/A</v>
      </c>
      <c r="X47" t="e">
        <f>INDEX(Signed!I$2:'Signed'!I$569,MATCH($B47,Signed!$A$2:'Signed'!$A$531,0))</f>
        <v>#N/A</v>
      </c>
    </row>
    <row r="48" spans="1:24" x14ac:dyDescent="0.3">
      <c r="A48">
        <v>55</v>
      </c>
      <c r="B48" t="s">
        <v>322</v>
      </c>
      <c r="C48">
        <v>17</v>
      </c>
      <c r="D48">
        <v>0</v>
      </c>
      <c r="E48">
        <v>0</v>
      </c>
      <c r="F48" t="e">
        <f t="shared" si="0"/>
        <v>#DIV/0!</v>
      </c>
      <c r="G48">
        <v>1000000</v>
      </c>
      <c r="H48">
        <v>1</v>
      </c>
      <c r="I48" t="s">
        <v>1898</v>
      </c>
      <c r="J48" s="3" t="s">
        <v>2484</v>
      </c>
      <c r="K48" s="3" t="s">
        <v>2854</v>
      </c>
      <c r="L48" s="3"/>
      <c r="M48">
        <v>9</v>
      </c>
      <c r="N48" t="s">
        <v>9</v>
      </c>
      <c r="O48">
        <v>72</v>
      </c>
      <c r="P48">
        <v>66</v>
      </c>
      <c r="Q48">
        <v>70</v>
      </c>
      <c r="R48">
        <v>45</v>
      </c>
      <c r="S48">
        <v>60</v>
      </c>
      <c r="T48">
        <v>30</v>
      </c>
      <c r="U48" t="str">
        <f>INDEX(Signed!F$2:'Signed'!F$569,MATCH($B48,Signed!$A$2:'Signed'!$A$531,0))</f>
        <v>TBD</v>
      </c>
      <c r="V48" t="e">
        <f>INDEX(TEAMIDS!B$2:'TEAMIDS'!B$569,MATCH($U48,TEAMIDS!$C$2:'TEAMIDS'!$C$531,0))</f>
        <v>#N/A</v>
      </c>
      <c r="W48" t="str">
        <f>INDEX(Signed!G$2:'Signed'!G$569,MATCH($B48,Signed!$A$2:'Signed'!$A$531,0))</f>
        <v>-</v>
      </c>
      <c r="X48" t="str">
        <f>INDEX(Signed!I$2:'Signed'!I$569,MATCH($B48,Signed!$A$2:'Signed'!$A$531,0))</f>
        <v>-</v>
      </c>
    </row>
    <row r="49" spans="1:24" x14ac:dyDescent="0.3">
      <c r="A49">
        <v>56</v>
      </c>
      <c r="B49" t="s">
        <v>451</v>
      </c>
      <c r="C49">
        <v>25</v>
      </c>
      <c r="D49">
        <v>2</v>
      </c>
      <c r="E49">
        <v>0</v>
      </c>
      <c r="F49">
        <f t="shared" si="0"/>
        <v>0</v>
      </c>
      <c r="G49">
        <v>1257720</v>
      </c>
      <c r="H49">
        <v>3</v>
      </c>
      <c r="I49" t="s">
        <v>2057</v>
      </c>
      <c r="J49" s="3" t="s">
        <v>2679</v>
      </c>
      <c r="K49" s="3" t="s">
        <v>3049</v>
      </c>
      <c r="L49" s="3"/>
      <c r="M49">
        <v>50</v>
      </c>
      <c r="N49" t="s">
        <v>13</v>
      </c>
      <c r="O49">
        <v>65</v>
      </c>
      <c r="P49">
        <v>75</v>
      </c>
      <c r="Q49">
        <v>42</v>
      </c>
      <c r="R49">
        <v>54</v>
      </c>
      <c r="S49">
        <v>66</v>
      </c>
      <c r="T49">
        <v>23</v>
      </c>
      <c r="U49" t="e">
        <f>INDEX(Signed!F$2:'Signed'!F$569,MATCH($B49,Signed!$A$2:'Signed'!$A$531,0))</f>
        <v>#N/A</v>
      </c>
      <c r="V49" t="e">
        <f>INDEX(TEAMIDS!B$2:'TEAMIDS'!B$569,MATCH($U49,TEAMIDS!$C$2:'TEAMIDS'!$C$531,0))</f>
        <v>#N/A</v>
      </c>
      <c r="W49" t="e">
        <f>INDEX(Signed!G$2:'Signed'!G$569,MATCH($B49,Signed!$A$2:'Signed'!$A$531,0))</f>
        <v>#N/A</v>
      </c>
      <c r="X49" t="e">
        <f>INDEX(Signed!I$2:'Signed'!I$569,MATCH($B49,Signed!$A$2:'Signed'!$A$531,0))</f>
        <v>#N/A</v>
      </c>
    </row>
    <row r="50" spans="1:24" x14ac:dyDescent="0.3">
      <c r="A50">
        <v>57</v>
      </c>
      <c r="B50" t="s">
        <v>316</v>
      </c>
      <c r="C50">
        <v>17</v>
      </c>
      <c r="D50">
        <v>0</v>
      </c>
      <c r="E50">
        <v>0</v>
      </c>
      <c r="F50" t="e">
        <f t="shared" si="0"/>
        <v>#DIV/0!</v>
      </c>
      <c r="G50">
        <v>203695</v>
      </c>
      <c r="H50">
        <v>2</v>
      </c>
      <c r="I50" t="s">
        <v>1527</v>
      </c>
      <c r="J50" s="3" t="e">
        <v>#VALUE!</v>
      </c>
      <c r="K50" s="3" t="s">
        <v>1527</v>
      </c>
      <c r="L50" s="3"/>
      <c r="M50">
        <v>13</v>
      </c>
      <c r="N50" t="s">
        <v>13</v>
      </c>
      <c r="O50">
        <v>70</v>
      </c>
      <c r="P50">
        <v>62</v>
      </c>
      <c r="Q50">
        <v>89</v>
      </c>
      <c r="R50">
        <v>49</v>
      </c>
      <c r="S50">
        <v>88</v>
      </c>
      <c r="T50">
        <v>25</v>
      </c>
      <c r="U50" t="e">
        <f>INDEX(Signed!F$2:'Signed'!F$569,MATCH($B50,Signed!$A$2:'Signed'!$A$531,0))</f>
        <v>#N/A</v>
      </c>
      <c r="V50" t="e">
        <f>INDEX(TEAMIDS!B$2:'TEAMIDS'!B$569,MATCH($U50,TEAMIDS!$C$2:'TEAMIDS'!$C$531,0))</f>
        <v>#N/A</v>
      </c>
      <c r="W50" t="e">
        <f>INDEX(Signed!G$2:'Signed'!G$569,MATCH($B50,Signed!$A$2:'Signed'!$A$531,0))</f>
        <v>#N/A</v>
      </c>
      <c r="X50" t="e">
        <f>INDEX(Signed!I$2:'Signed'!I$569,MATCH($B50,Signed!$A$2:'Signed'!$A$531,0))</f>
        <v>#N/A</v>
      </c>
    </row>
    <row r="51" spans="1:24" x14ac:dyDescent="0.3">
      <c r="A51">
        <v>58</v>
      </c>
      <c r="B51" t="s">
        <v>62</v>
      </c>
      <c r="C51">
        <v>2</v>
      </c>
      <c r="D51">
        <v>1</v>
      </c>
      <c r="E51">
        <v>0</v>
      </c>
      <c r="F51">
        <f t="shared" si="0"/>
        <v>0</v>
      </c>
      <c r="G51">
        <v>2164259</v>
      </c>
      <c r="H51">
        <v>1</v>
      </c>
      <c r="I51" t="s">
        <v>1624</v>
      </c>
      <c r="J51" s="3" t="s">
        <v>2557</v>
      </c>
      <c r="K51" s="3" t="s">
        <v>2927</v>
      </c>
      <c r="L51" s="3"/>
      <c r="M51">
        <v>22</v>
      </c>
      <c r="N51" t="s">
        <v>7</v>
      </c>
      <c r="O51">
        <v>83</v>
      </c>
      <c r="P51">
        <v>73</v>
      </c>
      <c r="Q51">
        <v>69</v>
      </c>
      <c r="R51">
        <v>58</v>
      </c>
      <c r="S51">
        <v>68</v>
      </c>
      <c r="T51">
        <v>25</v>
      </c>
      <c r="U51" t="e">
        <f>INDEX(Signed!F$2:'Signed'!F$569,MATCH($B51,Signed!$A$2:'Signed'!$A$531,0))</f>
        <v>#N/A</v>
      </c>
      <c r="V51" t="e">
        <f>INDEX(TEAMIDS!B$2:'TEAMIDS'!B$569,MATCH($U51,TEAMIDS!$C$2:'TEAMIDS'!$C$531,0))</f>
        <v>#N/A</v>
      </c>
      <c r="W51" t="e">
        <f>INDEX(Signed!G$2:'Signed'!G$569,MATCH($B51,Signed!$A$2:'Signed'!$A$531,0))</f>
        <v>#N/A</v>
      </c>
      <c r="X51" t="e">
        <f>INDEX(Signed!I$2:'Signed'!I$569,MATCH($B51,Signed!$A$2:'Signed'!$A$531,0))</f>
        <v>#N/A</v>
      </c>
    </row>
    <row r="52" spans="1:24" x14ac:dyDescent="0.3">
      <c r="A52">
        <v>59</v>
      </c>
      <c r="B52" t="s">
        <v>111</v>
      </c>
      <c r="C52">
        <v>5</v>
      </c>
      <c r="D52">
        <v>1</v>
      </c>
      <c r="E52">
        <v>0</v>
      </c>
      <c r="F52">
        <f t="shared" si="0"/>
        <v>0</v>
      </c>
      <c r="G52">
        <v>2841071.5</v>
      </c>
      <c r="H52">
        <v>1</v>
      </c>
      <c r="I52" t="s">
        <v>1759</v>
      </c>
      <c r="J52" s="3" t="s">
        <v>2678</v>
      </c>
      <c r="K52" s="3" t="s">
        <v>3048</v>
      </c>
      <c r="L52" s="3"/>
      <c r="M52">
        <v>6</v>
      </c>
      <c r="N52" t="s">
        <v>13</v>
      </c>
      <c r="O52">
        <v>81</v>
      </c>
      <c r="P52">
        <v>67</v>
      </c>
      <c r="Q52">
        <v>77</v>
      </c>
      <c r="R52">
        <v>63</v>
      </c>
      <c r="S52">
        <v>77</v>
      </c>
      <c r="T52">
        <v>25</v>
      </c>
      <c r="U52" t="e">
        <f>INDEX(Signed!F$2:'Signed'!F$569,MATCH($B52,Signed!$A$2:'Signed'!$A$531,0))</f>
        <v>#N/A</v>
      </c>
      <c r="V52" t="e">
        <f>INDEX(TEAMIDS!B$2:'TEAMIDS'!B$569,MATCH($U52,TEAMIDS!$C$2:'TEAMIDS'!$C$531,0))</f>
        <v>#N/A</v>
      </c>
      <c r="W52" t="e">
        <f>INDEX(Signed!G$2:'Signed'!G$569,MATCH($B52,Signed!$A$2:'Signed'!$A$531,0))</f>
        <v>#N/A</v>
      </c>
      <c r="X52" t="e">
        <f>INDEX(Signed!I$2:'Signed'!I$569,MATCH($B52,Signed!$A$2:'Signed'!$A$531,0))</f>
        <v>#N/A</v>
      </c>
    </row>
    <row r="53" spans="1:24" x14ac:dyDescent="0.3">
      <c r="A53">
        <v>60</v>
      </c>
      <c r="B53" t="s">
        <v>92</v>
      </c>
      <c r="C53">
        <v>4</v>
      </c>
      <c r="D53">
        <v>3</v>
      </c>
      <c r="E53">
        <v>0</v>
      </c>
      <c r="F53">
        <f t="shared" si="0"/>
        <v>0</v>
      </c>
      <c r="G53">
        <v>1080960</v>
      </c>
      <c r="H53">
        <v>1</v>
      </c>
      <c r="I53" t="s">
        <v>1734</v>
      </c>
      <c r="J53" s="3" t="s">
        <v>2643</v>
      </c>
      <c r="K53" s="3" t="s">
        <v>3013</v>
      </c>
      <c r="L53" s="3"/>
      <c r="M53">
        <v>15</v>
      </c>
      <c r="N53" t="s">
        <v>7</v>
      </c>
      <c r="O53">
        <v>74</v>
      </c>
      <c r="P53">
        <v>68</v>
      </c>
      <c r="Q53">
        <v>63</v>
      </c>
      <c r="R53">
        <v>58</v>
      </c>
      <c r="S53">
        <v>60</v>
      </c>
      <c r="T53">
        <v>23</v>
      </c>
      <c r="U53" t="e">
        <f>INDEX(Signed!F$2:'Signed'!F$569,MATCH($B53,Signed!$A$2:'Signed'!$A$531,0))</f>
        <v>#N/A</v>
      </c>
      <c r="V53" t="e">
        <f>INDEX(TEAMIDS!B$2:'TEAMIDS'!B$569,MATCH($U53,TEAMIDS!$C$2:'TEAMIDS'!$C$531,0))</f>
        <v>#N/A</v>
      </c>
      <c r="W53" t="e">
        <f>INDEX(Signed!G$2:'Signed'!G$569,MATCH($B53,Signed!$A$2:'Signed'!$A$531,0))</f>
        <v>#N/A</v>
      </c>
      <c r="X53" t="e">
        <f>INDEX(Signed!I$2:'Signed'!I$569,MATCH($B53,Signed!$A$2:'Signed'!$A$531,0))</f>
        <v>#N/A</v>
      </c>
    </row>
    <row r="54" spans="1:24" x14ac:dyDescent="0.3">
      <c r="A54">
        <v>61</v>
      </c>
      <c r="B54" t="s">
        <v>269</v>
      </c>
      <c r="C54">
        <v>0</v>
      </c>
      <c r="D54">
        <v>1</v>
      </c>
      <c r="E54">
        <v>0</v>
      </c>
      <c r="F54">
        <f t="shared" si="0"/>
        <v>0</v>
      </c>
      <c r="G54">
        <v>24604884.5</v>
      </c>
      <c r="H54">
        <v>2</v>
      </c>
      <c r="I54" t="s">
        <v>2201</v>
      </c>
      <c r="J54" s="3" t="s">
        <v>2799</v>
      </c>
      <c r="K54" s="3" t="s">
        <v>3169</v>
      </c>
      <c r="L54" s="3"/>
      <c r="M54">
        <v>25</v>
      </c>
      <c r="N54" t="s">
        <v>11</v>
      </c>
      <c r="O54">
        <v>74</v>
      </c>
      <c r="P54">
        <v>76</v>
      </c>
      <c r="Q54">
        <v>69</v>
      </c>
      <c r="R54">
        <v>54</v>
      </c>
      <c r="S54">
        <v>87</v>
      </c>
      <c r="T54">
        <v>31</v>
      </c>
      <c r="U54" t="e">
        <f>INDEX(Signed!F$2:'Signed'!F$569,MATCH($B54,Signed!$A$2:'Signed'!$A$531,0))</f>
        <v>#N/A</v>
      </c>
      <c r="V54" t="e">
        <f>INDEX(TEAMIDS!B$2:'TEAMIDS'!B$569,MATCH($U54,TEAMIDS!$C$2:'TEAMIDS'!$C$531,0))</f>
        <v>#N/A</v>
      </c>
      <c r="W54" t="e">
        <f>INDEX(Signed!G$2:'Signed'!G$569,MATCH($B54,Signed!$A$2:'Signed'!$A$531,0))</f>
        <v>#N/A</v>
      </c>
      <c r="X54" t="e">
        <f>INDEX(Signed!I$2:'Signed'!I$569,MATCH($B54,Signed!$A$2:'Signed'!$A$531,0))</f>
        <v>#N/A</v>
      </c>
    </row>
    <row r="55" spans="1:24" x14ac:dyDescent="0.3">
      <c r="A55">
        <v>65</v>
      </c>
      <c r="B55" t="s">
        <v>468</v>
      </c>
      <c r="C55">
        <v>26</v>
      </c>
      <c r="D55">
        <v>0</v>
      </c>
      <c r="E55">
        <v>0</v>
      </c>
      <c r="F55" t="e">
        <f t="shared" si="0"/>
        <v>#DIV/0!</v>
      </c>
      <c r="G55">
        <v>838464</v>
      </c>
      <c r="H55">
        <v>3</v>
      </c>
      <c r="I55" t="s">
        <v>2230</v>
      </c>
      <c r="J55" s="3" t="s">
        <v>2693</v>
      </c>
      <c r="K55" s="3" t="s">
        <v>3063</v>
      </c>
      <c r="L55" s="3"/>
      <c r="M55">
        <v>7</v>
      </c>
      <c r="N55" t="s">
        <v>11</v>
      </c>
      <c r="O55">
        <v>65</v>
      </c>
      <c r="P55">
        <v>73</v>
      </c>
      <c r="Q55">
        <v>46</v>
      </c>
      <c r="R55">
        <v>45</v>
      </c>
      <c r="S55">
        <v>76</v>
      </c>
      <c r="T55">
        <v>23</v>
      </c>
      <c r="U55" t="e">
        <f>INDEX(Signed!F$2:'Signed'!F$569,MATCH($B55,Signed!$A$2:'Signed'!$A$531,0))</f>
        <v>#N/A</v>
      </c>
      <c r="V55" t="e">
        <f>INDEX(TEAMIDS!B$2:'TEAMIDS'!B$569,MATCH($U55,TEAMIDS!$C$2:'TEAMIDS'!$C$531,0))</f>
        <v>#N/A</v>
      </c>
      <c r="W55" t="e">
        <f>INDEX(Signed!G$2:'Signed'!G$569,MATCH($B55,Signed!$A$2:'Signed'!$A$531,0))</f>
        <v>#N/A</v>
      </c>
      <c r="X55" t="e">
        <f>INDEX(Signed!I$2:'Signed'!I$569,MATCH($B55,Signed!$A$2:'Signed'!$A$531,0))</f>
        <v>#N/A</v>
      </c>
    </row>
    <row r="56" spans="1:24" x14ac:dyDescent="0.3">
      <c r="A56">
        <v>66</v>
      </c>
      <c r="B56" t="s">
        <v>502</v>
      </c>
      <c r="C56">
        <v>28</v>
      </c>
      <c r="D56">
        <v>1</v>
      </c>
      <c r="E56">
        <v>0</v>
      </c>
      <c r="F56">
        <f t="shared" si="0"/>
        <v>0</v>
      </c>
      <c r="G56">
        <v>228709</v>
      </c>
      <c r="H56">
        <v>3</v>
      </c>
      <c r="I56" t="s">
        <v>1696</v>
      </c>
      <c r="J56" s="3" t="s">
        <v>2709</v>
      </c>
      <c r="K56" s="3" t="s">
        <v>3079</v>
      </c>
      <c r="L56" s="3"/>
      <c r="M56">
        <v>25</v>
      </c>
      <c r="N56" t="s">
        <v>11</v>
      </c>
      <c r="O56">
        <v>71</v>
      </c>
      <c r="P56">
        <v>69</v>
      </c>
      <c r="Q56">
        <v>72</v>
      </c>
      <c r="R56">
        <v>49</v>
      </c>
      <c r="S56">
        <v>86</v>
      </c>
      <c r="T56">
        <v>27</v>
      </c>
      <c r="U56" t="e">
        <f>INDEX(Signed!F$2:'Signed'!F$569,MATCH($B56,Signed!$A$2:'Signed'!$A$531,0))</f>
        <v>#N/A</v>
      </c>
      <c r="V56" t="e">
        <f>INDEX(TEAMIDS!B$2:'TEAMIDS'!B$569,MATCH($U56,TEAMIDS!$C$2:'TEAMIDS'!$C$531,0))</f>
        <v>#N/A</v>
      </c>
      <c r="W56" t="e">
        <f>INDEX(Signed!G$2:'Signed'!G$569,MATCH($B56,Signed!$A$2:'Signed'!$A$531,0))</f>
        <v>#N/A</v>
      </c>
      <c r="X56" t="e">
        <f>INDEX(Signed!I$2:'Signed'!I$569,MATCH($B56,Signed!$A$2:'Signed'!$A$531,0))</f>
        <v>#N/A</v>
      </c>
    </row>
    <row r="57" spans="1:24" x14ac:dyDescent="0.3">
      <c r="A57">
        <v>67</v>
      </c>
      <c r="B57" t="s">
        <v>197</v>
      </c>
      <c r="C57">
        <v>10</v>
      </c>
      <c r="D57">
        <v>0</v>
      </c>
      <c r="E57">
        <v>0</v>
      </c>
      <c r="F57" t="e">
        <f t="shared" si="0"/>
        <v>#DIV/0!</v>
      </c>
      <c r="G57">
        <v>137376</v>
      </c>
      <c r="H57">
        <v>0</v>
      </c>
      <c r="I57" t="s">
        <v>2173</v>
      </c>
      <c r="J57" s="3" t="s">
        <v>2639</v>
      </c>
      <c r="K57" s="3" t="s">
        <v>3009</v>
      </c>
      <c r="L57" s="3"/>
      <c r="M57">
        <v>33</v>
      </c>
      <c r="N57" t="s">
        <v>118</v>
      </c>
      <c r="O57">
        <v>60</v>
      </c>
      <c r="P57">
        <v>74</v>
      </c>
      <c r="Q57">
        <v>87</v>
      </c>
      <c r="R57">
        <v>45</v>
      </c>
      <c r="S57">
        <v>60</v>
      </c>
      <c r="T57">
        <v>24</v>
      </c>
      <c r="U57" t="str">
        <f>INDEX(Signed!F$2:'Signed'!F$569,MATCH($B57,Signed!$A$2:'Signed'!$A$531,0))</f>
        <v>TBD</v>
      </c>
      <c r="V57" t="e">
        <f>INDEX(TEAMIDS!B$2:'TEAMIDS'!B$569,MATCH($U57,TEAMIDS!$C$2:'TEAMIDS'!$C$531,0))</f>
        <v>#N/A</v>
      </c>
      <c r="W57" t="str">
        <f>INDEX(Signed!G$2:'Signed'!G$569,MATCH($B57,Signed!$A$2:'Signed'!$A$531,0))</f>
        <v>-</v>
      </c>
      <c r="X57" t="str">
        <f>INDEX(Signed!I$2:'Signed'!I$569,MATCH($B57,Signed!$A$2:'Signed'!$A$531,0))</f>
        <v>-</v>
      </c>
    </row>
    <row r="58" spans="1:24" x14ac:dyDescent="0.3">
      <c r="A58">
        <v>68</v>
      </c>
      <c r="B58" t="s">
        <v>196</v>
      </c>
      <c r="C58">
        <v>20</v>
      </c>
      <c r="D58">
        <v>3</v>
      </c>
      <c r="E58">
        <v>0</v>
      </c>
      <c r="F58">
        <f t="shared" si="0"/>
        <v>0</v>
      </c>
      <c r="G58">
        <v>39932648</v>
      </c>
      <c r="H58">
        <v>0</v>
      </c>
      <c r="I58" t="s">
        <v>2184</v>
      </c>
      <c r="J58" s="3" t="s">
        <v>2540</v>
      </c>
      <c r="K58" s="3" t="s">
        <v>2910</v>
      </c>
      <c r="L58" s="3"/>
      <c r="M58">
        <v>3</v>
      </c>
      <c r="N58" t="s">
        <v>118</v>
      </c>
      <c r="O58">
        <v>88</v>
      </c>
      <c r="P58">
        <v>86</v>
      </c>
      <c r="Q58">
        <v>79</v>
      </c>
      <c r="R58">
        <v>63</v>
      </c>
      <c r="S58">
        <v>85</v>
      </c>
      <c r="T58">
        <v>34</v>
      </c>
      <c r="U58" t="e">
        <f>INDEX(Signed!F$2:'Signed'!F$569,MATCH($B58,Signed!$A$2:'Signed'!$A$531,0))</f>
        <v>#N/A</v>
      </c>
      <c r="V58" t="e">
        <f>INDEX(TEAMIDS!B$2:'TEAMIDS'!B$569,MATCH($U58,TEAMIDS!$C$2:'TEAMIDS'!$C$531,0))</f>
        <v>#N/A</v>
      </c>
      <c r="W58" t="e">
        <f>INDEX(Signed!G$2:'Signed'!G$569,MATCH($B58,Signed!$A$2:'Signed'!$A$531,0))</f>
        <v>#N/A</v>
      </c>
      <c r="X58" t="e">
        <f>INDEX(Signed!I$2:'Signed'!I$569,MATCH($B58,Signed!$A$2:'Signed'!$A$531,0))</f>
        <v>#N/A</v>
      </c>
    </row>
    <row r="59" spans="1:24" x14ac:dyDescent="0.3">
      <c r="A59">
        <v>70</v>
      </c>
      <c r="B59" t="s">
        <v>204</v>
      </c>
      <c r="C59">
        <v>10</v>
      </c>
      <c r="D59">
        <v>4</v>
      </c>
      <c r="E59">
        <v>0</v>
      </c>
      <c r="F59">
        <f t="shared" si="0"/>
        <v>0</v>
      </c>
      <c r="G59">
        <v>17476012.199999999</v>
      </c>
      <c r="H59">
        <v>4</v>
      </c>
      <c r="I59" t="s">
        <v>2172</v>
      </c>
      <c r="J59" s="3" t="s">
        <v>2610</v>
      </c>
      <c r="K59" s="3" t="s">
        <v>2980</v>
      </c>
      <c r="L59" s="3"/>
      <c r="M59">
        <v>15</v>
      </c>
      <c r="N59" t="s">
        <v>11</v>
      </c>
      <c r="O59">
        <v>98</v>
      </c>
      <c r="P59">
        <v>76</v>
      </c>
      <c r="Q59">
        <v>41</v>
      </c>
      <c r="R59">
        <v>99</v>
      </c>
      <c r="S59">
        <v>63</v>
      </c>
      <c r="T59">
        <v>25</v>
      </c>
      <c r="U59" t="e">
        <f>INDEX(Signed!F$2:'Signed'!F$569,MATCH($B59,Signed!$A$2:'Signed'!$A$531,0))</f>
        <v>#N/A</v>
      </c>
      <c r="V59" t="e">
        <f>INDEX(TEAMIDS!B$2:'TEAMIDS'!B$569,MATCH($U59,TEAMIDS!$C$2:'TEAMIDS'!$C$531,0))</f>
        <v>#N/A</v>
      </c>
      <c r="W59" t="e">
        <f>INDEX(Signed!G$2:'Signed'!G$569,MATCH($B59,Signed!$A$2:'Signed'!$A$531,0))</f>
        <v>#N/A</v>
      </c>
      <c r="X59" t="e">
        <f>INDEX(Signed!I$2:'Signed'!I$569,MATCH($B59,Signed!$A$2:'Signed'!$A$531,0))</f>
        <v>#N/A</v>
      </c>
    </row>
    <row r="60" spans="1:24" x14ac:dyDescent="0.3">
      <c r="A60">
        <v>71</v>
      </c>
      <c r="B60" t="s">
        <v>447</v>
      </c>
      <c r="C60">
        <v>25</v>
      </c>
      <c r="D60">
        <v>0</v>
      </c>
      <c r="E60">
        <v>0</v>
      </c>
      <c r="F60" t="e">
        <f t="shared" si="0"/>
        <v>#DIV/0!</v>
      </c>
      <c r="G60">
        <v>47371</v>
      </c>
      <c r="H60">
        <v>0</v>
      </c>
      <c r="I60" t="s">
        <v>1527</v>
      </c>
      <c r="J60" s="3" t="e">
        <v>#VALUE!</v>
      </c>
      <c r="K60" s="3" t="s">
        <v>1527</v>
      </c>
      <c r="L60" s="3"/>
      <c r="M60">
        <v>22</v>
      </c>
      <c r="N60" t="s">
        <v>40</v>
      </c>
      <c r="O60">
        <v>67</v>
      </c>
      <c r="P60">
        <v>67</v>
      </c>
      <c r="Q60">
        <v>67</v>
      </c>
      <c r="R60">
        <v>67</v>
      </c>
      <c r="S60">
        <v>60</v>
      </c>
      <c r="T60">
        <v>26</v>
      </c>
      <c r="U60" t="e">
        <f>INDEX(Signed!F$2:'Signed'!F$569,MATCH($B60,Signed!$A$2:'Signed'!$A$531,0))</f>
        <v>#N/A</v>
      </c>
      <c r="V60" t="e">
        <f>INDEX(TEAMIDS!B$2:'TEAMIDS'!B$569,MATCH($U60,TEAMIDS!$C$2:'TEAMIDS'!$C$531,0))</f>
        <v>#N/A</v>
      </c>
      <c r="W60" t="e">
        <f>INDEX(Signed!G$2:'Signed'!G$569,MATCH($B60,Signed!$A$2:'Signed'!$A$531,0))</f>
        <v>#N/A</v>
      </c>
      <c r="X60" t="e">
        <f>INDEX(Signed!I$2:'Signed'!I$569,MATCH($B60,Signed!$A$2:'Signed'!$A$531,0))</f>
        <v>#N/A</v>
      </c>
    </row>
    <row r="61" spans="1:24" x14ac:dyDescent="0.3">
      <c r="A61">
        <v>72</v>
      </c>
      <c r="B61" t="s">
        <v>73</v>
      </c>
      <c r="C61">
        <v>3</v>
      </c>
      <c r="D61">
        <v>2</v>
      </c>
      <c r="E61">
        <v>0</v>
      </c>
      <c r="F61">
        <f t="shared" si="0"/>
        <v>0</v>
      </c>
      <c r="G61">
        <v>14471910</v>
      </c>
      <c r="H61">
        <v>4</v>
      </c>
      <c r="I61" t="s">
        <v>2097</v>
      </c>
      <c r="J61" s="3" t="s">
        <v>2522</v>
      </c>
      <c r="K61" s="3" t="s">
        <v>2892</v>
      </c>
      <c r="L61" s="3"/>
      <c r="M61">
        <v>40</v>
      </c>
      <c r="N61" t="s">
        <v>20</v>
      </c>
      <c r="O61">
        <v>84</v>
      </c>
      <c r="P61">
        <v>72</v>
      </c>
      <c r="Q61">
        <v>45</v>
      </c>
      <c r="R61">
        <v>72</v>
      </c>
      <c r="S61">
        <v>78</v>
      </c>
      <c r="T61">
        <v>27</v>
      </c>
      <c r="U61" t="e">
        <f>INDEX(Signed!F$2:'Signed'!F$569,MATCH($B61,Signed!$A$2:'Signed'!$A$531,0))</f>
        <v>#N/A</v>
      </c>
      <c r="V61" t="e">
        <f>INDEX(TEAMIDS!B$2:'TEAMIDS'!B$569,MATCH($U61,TEAMIDS!$C$2:'TEAMIDS'!$C$531,0))</f>
        <v>#N/A</v>
      </c>
      <c r="W61" t="e">
        <f>INDEX(Signed!G$2:'Signed'!G$569,MATCH($B61,Signed!$A$2:'Signed'!$A$531,0))</f>
        <v>#N/A</v>
      </c>
      <c r="X61" t="e">
        <f>INDEX(Signed!I$2:'Signed'!I$569,MATCH($B61,Signed!$A$2:'Signed'!$A$531,0))</f>
        <v>#N/A</v>
      </c>
    </row>
    <row r="62" spans="1:24" x14ac:dyDescent="0.3">
      <c r="A62">
        <v>73</v>
      </c>
      <c r="B62" t="s">
        <v>114</v>
      </c>
      <c r="C62">
        <v>5</v>
      </c>
      <c r="D62">
        <v>3</v>
      </c>
      <c r="E62">
        <v>0</v>
      </c>
      <c r="F62">
        <f t="shared" si="0"/>
        <v>0</v>
      </c>
      <c r="G62">
        <v>2208390</v>
      </c>
      <c r="H62">
        <v>0</v>
      </c>
      <c r="I62" t="s">
        <v>1760</v>
      </c>
      <c r="J62" s="3" t="s">
        <v>2770</v>
      </c>
      <c r="K62" s="3" t="s">
        <v>3140</v>
      </c>
      <c r="L62" s="3"/>
      <c r="M62">
        <v>2</v>
      </c>
      <c r="N62" t="s">
        <v>4</v>
      </c>
      <c r="O62">
        <v>86</v>
      </c>
      <c r="P62">
        <v>68</v>
      </c>
      <c r="Q62">
        <v>87</v>
      </c>
      <c r="R62">
        <v>54</v>
      </c>
      <c r="S62">
        <v>83</v>
      </c>
      <c r="T62">
        <v>21</v>
      </c>
      <c r="U62" t="e">
        <f>INDEX(Signed!F$2:'Signed'!F$569,MATCH($B62,Signed!$A$2:'Signed'!$A$531,0))</f>
        <v>#N/A</v>
      </c>
      <c r="V62" t="e">
        <f>INDEX(TEAMIDS!B$2:'TEAMIDS'!B$569,MATCH($U62,TEAMIDS!$C$2:'TEAMIDS'!$C$531,0))</f>
        <v>#N/A</v>
      </c>
      <c r="W62" t="e">
        <f>INDEX(Signed!G$2:'Signed'!G$569,MATCH($B62,Signed!$A$2:'Signed'!$A$531,0))</f>
        <v>#N/A</v>
      </c>
      <c r="X62" t="e">
        <f>INDEX(Signed!I$2:'Signed'!I$569,MATCH($B62,Signed!$A$2:'Signed'!$A$531,0))</f>
        <v>#N/A</v>
      </c>
    </row>
    <row r="63" spans="1:24" x14ac:dyDescent="0.3">
      <c r="A63">
        <v>75</v>
      </c>
      <c r="B63" t="s">
        <v>223</v>
      </c>
      <c r="C63">
        <v>25</v>
      </c>
      <c r="D63">
        <v>3</v>
      </c>
      <c r="E63">
        <v>0</v>
      </c>
      <c r="F63">
        <f t="shared" si="0"/>
        <v>0</v>
      </c>
      <c r="G63">
        <v>12400000</v>
      </c>
      <c r="H63">
        <v>0</v>
      </c>
      <c r="I63" t="s">
        <v>1817</v>
      </c>
      <c r="J63" s="3" t="s">
        <v>2794</v>
      </c>
      <c r="K63" s="3" t="s">
        <v>3164</v>
      </c>
      <c r="L63" s="3"/>
      <c r="M63">
        <v>6</v>
      </c>
      <c r="N63" t="s">
        <v>30</v>
      </c>
      <c r="O63">
        <v>75</v>
      </c>
      <c r="P63">
        <v>73</v>
      </c>
      <c r="Q63">
        <v>71</v>
      </c>
      <c r="R63">
        <v>54</v>
      </c>
      <c r="S63">
        <v>69</v>
      </c>
      <c r="T63">
        <v>28</v>
      </c>
      <c r="U63" t="str">
        <f>INDEX(Signed!F$2:'Signed'!F$569,MATCH($B63,Signed!$A$2:'Signed'!$A$531,0))</f>
        <v>SAC</v>
      </c>
      <c r="V63">
        <f>INDEX(TEAMIDS!B$2:'TEAMIDS'!B$569,MATCH($U63,TEAMIDS!$C$2:'TEAMIDS'!$C$531,0))</f>
        <v>25</v>
      </c>
      <c r="W63">
        <f>INDEX(Signed!G$2:'Signed'!G$569,MATCH($B63,Signed!$A$2:'Signed'!$A$531,0))</f>
        <v>3</v>
      </c>
      <c r="X63">
        <f>INDEX(Signed!I$2:'Signed'!I$569,MATCH($B63,Signed!$A$2:'Signed'!$A$531,0))</f>
        <v>12400000</v>
      </c>
    </row>
    <row r="64" spans="1:24" x14ac:dyDescent="0.3">
      <c r="A64">
        <v>76</v>
      </c>
      <c r="B64" t="s">
        <v>126</v>
      </c>
      <c r="C64">
        <v>6</v>
      </c>
      <c r="D64">
        <v>1</v>
      </c>
      <c r="E64">
        <v>0</v>
      </c>
      <c r="F64">
        <f t="shared" si="0"/>
        <v>0</v>
      </c>
      <c r="G64">
        <v>12506725</v>
      </c>
      <c r="H64">
        <v>1</v>
      </c>
      <c r="I64" t="s">
        <v>2162</v>
      </c>
      <c r="J64" s="3" t="s">
        <v>2669</v>
      </c>
      <c r="K64" s="3" t="s">
        <v>3039</v>
      </c>
      <c r="L64" s="3"/>
      <c r="M64">
        <v>5</v>
      </c>
      <c r="N64" t="s">
        <v>9</v>
      </c>
      <c r="O64">
        <v>71</v>
      </c>
      <c r="P64">
        <v>73</v>
      </c>
      <c r="Q64">
        <v>65</v>
      </c>
      <c r="R64">
        <v>49</v>
      </c>
      <c r="S64">
        <v>66</v>
      </c>
      <c r="T64">
        <v>34</v>
      </c>
      <c r="U64" t="e">
        <f>INDEX(Signed!F$2:'Signed'!F$569,MATCH($B64,Signed!$A$2:'Signed'!$A$531,0))</f>
        <v>#N/A</v>
      </c>
      <c r="V64" t="e">
        <f>INDEX(TEAMIDS!B$2:'TEAMIDS'!B$569,MATCH($U64,TEAMIDS!$C$2:'TEAMIDS'!$C$531,0))</f>
        <v>#N/A</v>
      </c>
      <c r="W64" t="e">
        <f>INDEX(Signed!G$2:'Signed'!G$569,MATCH($B64,Signed!$A$2:'Signed'!$A$531,0))</f>
        <v>#N/A</v>
      </c>
      <c r="X64" t="e">
        <f>INDEX(Signed!I$2:'Signed'!I$569,MATCH($B64,Signed!$A$2:'Signed'!$A$531,0))</f>
        <v>#N/A</v>
      </c>
    </row>
    <row r="65" spans="1:24" x14ac:dyDescent="0.3">
      <c r="A65">
        <v>77</v>
      </c>
      <c r="B65" t="s">
        <v>96</v>
      </c>
      <c r="C65">
        <v>4</v>
      </c>
      <c r="D65">
        <v>2</v>
      </c>
      <c r="E65">
        <v>0</v>
      </c>
      <c r="F65">
        <f t="shared" si="0"/>
        <v>0</v>
      </c>
      <c r="G65">
        <v>8052166.666666667</v>
      </c>
      <c r="H65">
        <v>4</v>
      </c>
      <c r="I65" t="s">
        <v>1731</v>
      </c>
      <c r="J65" s="3" t="s">
        <v>2615</v>
      </c>
      <c r="K65" s="3" t="s">
        <v>2985</v>
      </c>
      <c r="L65" s="3"/>
      <c r="M65">
        <v>6</v>
      </c>
      <c r="N65" t="s">
        <v>23</v>
      </c>
      <c r="O65">
        <v>76</v>
      </c>
      <c r="P65">
        <v>70</v>
      </c>
      <c r="Q65">
        <v>40</v>
      </c>
      <c r="R65">
        <v>58</v>
      </c>
      <c r="S65">
        <v>68</v>
      </c>
      <c r="T65">
        <v>27</v>
      </c>
      <c r="U65" t="e">
        <f>INDEX(Signed!F$2:'Signed'!F$569,MATCH($B65,Signed!$A$2:'Signed'!$A$531,0))</f>
        <v>#N/A</v>
      </c>
      <c r="V65" t="e">
        <f>INDEX(TEAMIDS!B$2:'TEAMIDS'!B$569,MATCH($U65,TEAMIDS!$C$2:'TEAMIDS'!$C$531,0))</f>
        <v>#N/A</v>
      </c>
      <c r="W65" t="e">
        <f>INDEX(Signed!G$2:'Signed'!G$569,MATCH($B65,Signed!$A$2:'Signed'!$A$531,0))</f>
        <v>#N/A</v>
      </c>
      <c r="X65" t="e">
        <f>INDEX(Signed!I$2:'Signed'!I$569,MATCH($B65,Signed!$A$2:'Signed'!$A$531,0))</f>
        <v>#N/A</v>
      </c>
    </row>
    <row r="66" spans="1:24" x14ac:dyDescent="0.3">
      <c r="A66">
        <v>78</v>
      </c>
      <c r="B66" t="s">
        <v>382</v>
      </c>
      <c r="C66">
        <v>21</v>
      </c>
      <c r="D66">
        <v>1</v>
      </c>
      <c r="E66">
        <v>0</v>
      </c>
      <c r="F66">
        <f t="shared" ref="F66:F129" si="1">E66/D66</f>
        <v>0</v>
      </c>
      <c r="G66">
        <v>7250000</v>
      </c>
      <c r="H66">
        <v>0</v>
      </c>
      <c r="I66" t="s">
        <v>2114</v>
      </c>
      <c r="J66" s="3" t="s">
        <v>2661</v>
      </c>
      <c r="K66" s="3" t="s">
        <v>3031</v>
      </c>
      <c r="L66" s="3"/>
      <c r="M66">
        <v>14</v>
      </c>
      <c r="N66" t="s">
        <v>118</v>
      </c>
      <c r="O66">
        <v>82</v>
      </c>
      <c r="P66">
        <v>70</v>
      </c>
      <c r="Q66">
        <v>91</v>
      </c>
      <c r="R66">
        <v>54</v>
      </c>
      <c r="S66">
        <v>86</v>
      </c>
      <c r="T66">
        <v>32</v>
      </c>
      <c r="U66" t="e">
        <f>INDEX(Signed!F$2:'Signed'!F$569,MATCH($B66,Signed!$A$2:'Signed'!$A$531,0))</f>
        <v>#N/A</v>
      </c>
      <c r="V66" t="e">
        <f>INDEX(TEAMIDS!B$2:'TEAMIDS'!B$569,MATCH($U66,TEAMIDS!$C$2:'TEAMIDS'!$C$531,0))</f>
        <v>#N/A</v>
      </c>
      <c r="W66" t="e">
        <f>INDEX(Signed!G$2:'Signed'!G$569,MATCH($B66,Signed!$A$2:'Signed'!$A$531,0))</f>
        <v>#N/A</v>
      </c>
      <c r="X66" t="e">
        <f>INDEX(Signed!I$2:'Signed'!I$569,MATCH($B66,Signed!$A$2:'Signed'!$A$531,0))</f>
        <v>#N/A</v>
      </c>
    </row>
    <row r="67" spans="1:24" x14ac:dyDescent="0.3">
      <c r="A67">
        <v>79</v>
      </c>
      <c r="B67" t="s">
        <v>301</v>
      </c>
      <c r="C67">
        <v>16</v>
      </c>
      <c r="D67">
        <v>2</v>
      </c>
      <c r="E67">
        <v>0</v>
      </c>
      <c r="F67">
        <f t="shared" si="1"/>
        <v>0</v>
      </c>
      <c r="G67">
        <v>1831800</v>
      </c>
      <c r="H67">
        <v>3</v>
      </c>
      <c r="I67" t="s">
        <v>1843</v>
      </c>
      <c r="J67" s="3" t="s">
        <v>2636</v>
      </c>
      <c r="K67" s="3" t="s">
        <v>3006</v>
      </c>
      <c r="L67" s="3"/>
      <c r="M67">
        <v>5</v>
      </c>
      <c r="N67" t="s">
        <v>11</v>
      </c>
      <c r="O67">
        <v>73</v>
      </c>
      <c r="P67">
        <v>69</v>
      </c>
      <c r="Q67">
        <v>79</v>
      </c>
      <c r="R67">
        <v>63</v>
      </c>
      <c r="S67">
        <v>54</v>
      </c>
      <c r="T67">
        <v>24</v>
      </c>
      <c r="U67" t="e">
        <f>INDEX(Signed!F$2:'Signed'!F$569,MATCH($B67,Signed!$A$2:'Signed'!$A$531,0))</f>
        <v>#N/A</v>
      </c>
      <c r="V67" t="e">
        <f>INDEX(TEAMIDS!B$2:'TEAMIDS'!B$569,MATCH($U67,TEAMIDS!$C$2:'TEAMIDS'!$C$531,0))</f>
        <v>#N/A</v>
      </c>
      <c r="W67" t="e">
        <f>INDEX(Signed!G$2:'Signed'!G$569,MATCH($B67,Signed!$A$2:'Signed'!$A$531,0))</f>
        <v>#N/A</v>
      </c>
      <c r="X67" t="e">
        <f>INDEX(Signed!I$2:'Signed'!I$569,MATCH($B67,Signed!$A$2:'Signed'!$A$531,0))</f>
        <v>#N/A</v>
      </c>
    </row>
    <row r="68" spans="1:24" x14ac:dyDescent="0.3">
      <c r="A68">
        <v>81</v>
      </c>
      <c r="B68" t="s">
        <v>187</v>
      </c>
      <c r="C68">
        <v>9</v>
      </c>
      <c r="D68">
        <v>1</v>
      </c>
      <c r="E68">
        <v>0</v>
      </c>
      <c r="F68">
        <f t="shared" si="1"/>
        <v>0</v>
      </c>
      <c r="G68">
        <v>1925004</v>
      </c>
      <c r="H68">
        <v>4</v>
      </c>
      <c r="I68" t="s">
        <v>1974</v>
      </c>
      <c r="J68" s="3" t="s">
        <v>2603</v>
      </c>
      <c r="K68" s="3" t="s">
        <v>2973</v>
      </c>
      <c r="L68" s="3"/>
      <c r="M68">
        <v>15</v>
      </c>
      <c r="N68" t="s">
        <v>20</v>
      </c>
      <c r="O68">
        <v>85</v>
      </c>
      <c r="P68">
        <v>65</v>
      </c>
      <c r="Q68">
        <v>44</v>
      </c>
      <c r="R68">
        <v>54</v>
      </c>
      <c r="S68">
        <v>64</v>
      </c>
      <c r="T68">
        <v>24</v>
      </c>
      <c r="U68" t="e">
        <f>INDEX(Signed!F$2:'Signed'!F$569,MATCH($B68,Signed!$A$2:'Signed'!$A$531,0))</f>
        <v>#N/A</v>
      </c>
      <c r="V68" t="e">
        <f>INDEX(TEAMIDS!B$2:'TEAMIDS'!B$569,MATCH($U68,TEAMIDS!$C$2:'TEAMIDS'!$C$531,0))</f>
        <v>#N/A</v>
      </c>
      <c r="W68" t="e">
        <f>INDEX(Signed!G$2:'Signed'!G$569,MATCH($B68,Signed!$A$2:'Signed'!$A$531,0))</f>
        <v>#N/A</v>
      </c>
      <c r="X68" t="e">
        <f>INDEX(Signed!I$2:'Signed'!I$569,MATCH($B68,Signed!$A$2:'Signed'!$A$531,0))</f>
        <v>#N/A</v>
      </c>
    </row>
    <row r="69" spans="1:24" x14ac:dyDescent="0.3">
      <c r="A69">
        <v>82</v>
      </c>
      <c r="B69" t="s">
        <v>433</v>
      </c>
      <c r="C69">
        <v>24</v>
      </c>
      <c r="D69">
        <v>2</v>
      </c>
      <c r="E69">
        <v>0</v>
      </c>
      <c r="F69">
        <f t="shared" si="1"/>
        <v>0</v>
      </c>
      <c r="G69">
        <v>29802321</v>
      </c>
      <c r="H69">
        <v>0</v>
      </c>
      <c r="I69" t="s">
        <v>1934</v>
      </c>
      <c r="J69" s="3" t="s">
        <v>2820</v>
      </c>
      <c r="K69" s="3" t="s">
        <v>3190</v>
      </c>
      <c r="L69" s="3"/>
      <c r="M69">
        <v>0</v>
      </c>
      <c r="N69" t="s">
        <v>30</v>
      </c>
      <c r="O69">
        <v>99</v>
      </c>
      <c r="P69">
        <v>84</v>
      </c>
      <c r="Q69">
        <v>81</v>
      </c>
      <c r="R69">
        <v>63</v>
      </c>
      <c r="S69">
        <v>90</v>
      </c>
      <c r="T69">
        <v>29</v>
      </c>
      <c r="U69" t="e">
        <f>INDEX(Signed!F$2:'Signed'!F$569,MATCH($B69,Signed!$A$2:'Signed'!$A$531,0))</f>
        <v>#N/A</v>
      </c>
      <c r="V69" t="e">
        <f>INDEX(TEAMIDS!B$2:'TEAMIDS'!B$569,MATCH($U69,TEAMIDS!$C$2:'TEAMIDS'!$C$531,0))</f>
        <v>#N/A</v>
      </c>
      <c r="W69" t="e">
        <f>INDEX(Signed!G$2:'Signed'!G$569,MATCH($B69,Signed!$A$2:'Signed'!$A$531,0))</f>
        <v>#N/A</v>
      </c>
      <c r="X69" t="e">
        <f>INDEX(Signed!I$2:'Signed'!I$569,MATCH($B69,Signed!$A$2:'Signed'!$A$531,0))</f>
        <v>#N/A</v>
      </c>
    </row>
    <row r="70" spans="1:24" x14ac:dyDescent="0.3">
      <c r="A70">
        <v>84</v>
      </c>
      <c r="B70" t="s">
        <v>351</v>
      </c>
      <c r="C70">
        <v>19</v>
      </c>
      <c r="D70">
        <v>1</v>
      </c>
      <c r="E70">
        <v>0</v>
      </c>
      <c r="F70">
        <f t="shared" si="1"/>
        <v>0</v>
      </c>
      <c r="G70">
        <v>689121</v>
      </c>
      <c r="H70">
        <v>1</v>
      </c>
      <c r="I70" t="s">
        <v>1639</v>
      </c>
      <c r="J70" s="3" t="s">
        <v>2562</v>
      </c>
      <c r="K70" s="3" t="s">
        <v>2932</v>
      </c>
      <c r="L70" s="3"/>
      <c r="M70">
        <v>21</v>
      </c>
      <c r="N70" t="s">
        <v>9</v>
      </c>
      <c r="O70">
        <v>79</v>
      </c>
      <c r="P70">
        <v>73</v>
      </c>
      <c r="Q70">
        <v>81</v>
      </c>
      <c r="R70">
        <v>58</v>
      </c>
      <c r="S70">
        <v>74</v>
      </c>
      <c r="T70">
        <v>25</v>
      </c>
      <c r="U70" t="e">
        <f>INDEX(Signed!F$2:'Signed'!F$569,MATCH($B70,Signed!$A$2:'Signed'!$A$531,0))</f>
        <v>#N/A</v>
      </c>
      <c r="V70" t="e">
        <f>INDEX(TEAMIDS!B$2:'TEAMIDS'!B$569,MATCH($U70,TEAMIDS!$C$2:'TEAMIDS'!$C$531,0))</f>
        <v>#N/A</v>
      </c>
      <c r="W70" t="e">
        <f>INDEX(Signed!G$2:'Signed'!G$569,MATCH($B70,Signed!$A$2:'Signed'!$A$531,0))</f>
        <v>#N/A</v>
      </c>
      <c r="X70" t="e">
        <f>INDEX(Signed!I$2:'Signed'!I$569,MATCH($B70,Signed!$A$2:'Signed'!$A$531,0))</f>
        <v>#N/A</v>
      </c>
    </row>
    <row r="71" spans="1:24" x14ac:dyDescent="0.3">
      <c r="A71">
        <v>85</v>
      </c>
      <c r="B71" t="s">
        <v>48</v>
      </c>
      <c r="C71">
        <v>9</v>
      </c>
      <c r="D71">
        <v>4</v>
      </c>
      <c r="E71">
        <v>117000000</v>
      </c>
      <c r="F71">
        <f t="shared" si="1"/>
        <v>29250000</v>
      </c>
      <c r="G71">
        <v>29250000</v>
      </c>
      <c r="H71">
        <v>0</v>
      </c>
      <c r="I71" t="s">
        <v>1528</v>
      </c>
      <c r="J71" s="3" t="s">
        <v>2846</v>
      </c>
      <c r="K71" s="3" t="s">
        <v>2850</v>
      </c>
      <c r="L71" s="3"/>
      <c r="M71">
        <v>1</v>
      </c>
      <c r="N71" t="s">
        <v>9</v>
      </c>
      <c r="O71">
        <v>93</v>
      </c>
      <c r="P71">
        <v>81</v>
      </c>
      <c r="Q71">
        <v>81</v>
      </c>
      <c r="R71">
        <v>58</v>
      </c>
      <c r="S71">
        <v>77</v>
      </c>
      <c r="T71">
        <v>24</v>
      </c>
      <c r="U71" t="e">
        <f>INDEX(Signed!F$2:'Signed'!F$569,MATCH($B71,Signed!$A$2:'Signed'!$A$531,0))</f>
        <v>#N/A</v>
      </c>
      <c r="V71" t="e">
        <f>INDEX(TEAMIDS!B$2:'TEAMIDS'!B$569,MATCH($U71,TEAMIDS!$C$2:'TEAMIDS'!$C$531,0))</f>
        <v>#N/A</v>
      </c>
      <c r="W71" t="e">
        <f>INDEX(Signed!G$2:'Signed'!G$569,MATCH($B71,Signed!$A$2:'Signed'!$A$531,0))</f>
        <v>#N/A</v>
      </c>
      <c r="X71" t="e">
        <f>INDEX(Signed!I$2:'Signed'!I$569,MATCH($B71,Signed!$A$2:'Signed'!$A$531,0))</f>
        <v>#N/A</v>
      </c>
    </row>
    <row r="72" spans="1:24" x14ac:dyDescent="0.3">
      <c r="A72">
        <v>86</v>
      </c>
      <c r="B72" t="s">
        <v>36</v>
      </c>
      <c r="C72">
        <v>1</v>
      </c>
      <c r="D72">
        <v>2</v>
      </c>
      <c r="E72">
        <v>10000000</v>
      </c>
      <c r="F72">
        <f t="shared" si="1"/>
        <v>5000000</v>
      </c>
      <c r="G72">
        <v>5000000</v>
      </c>
      <c r="H72">
        <v>3</v>
      </c>
      <c r="I72" t="s">
        <v>1545</v>
      </c>
      <c r="J72" s="3" t="s">
        <v>2490</v>
      </c>
      <c r="K72" s="3" t="s">
        <v>2860</v>
      </c>
      <c r="L72" s="3"/>
      <c r="M72">
        <v>27</v>
      </c>
      <c r="N72" t="s">
        <v>23</v>
      </c>
      <c r="O72">
        <v>80</v>
      </c>
      <c r="P72">
        <v>72</v>
      </c>
      <c r="Q72">
        <v>85</v>
      </c>
      <c r="R72">
        <v>54</v>
      </c>
      <c r="S72">
        <v>73</v>
      </c>
      <c r="T72">
        <v>28</v>
      </c>
      <c r="U72" t="str">
        <f>INDEX(Signed!F$2:'Signed'!F$569,MATCH($B72,Signed!$A$2:'Signed'!$A$531,0))</f>
        <v>BOS</v>
      </c>
      <c r="V72">
        <f>INDEX(TEAMIDS!B$2:'TEAMIDS'!B$569,MATCH($U72,TEAMIDS!$C$2:'TEAMIDS'!$C$531,0))</f>
        <v>1</v>
      </c>
      <c r="W72">
        <f>INDEX(Signed!G$2:'Signed'!G$569,MATCH($B72,Signed!$A$2:'Signed'!$A$531,0))</f>
        <v>2</v>
      </c>
      <c r="X72">
        <f>INDEX(Signed!I$2:'Signed'!I$569,MATCH($B72,Signed!$A$2:'Signed'!$A$531,0))</f>
        <v>5000000</v>
      </c>
    </row>
    <row r="73" spans="1:24" x14ac:dyDescent="0.3">
      <c r="A73">
        <v>87</v>
      </c>
      <c r="B73" t="s">
        <v>233</v>
      </c>
      <c r="C73">
        <v>20</v>
      </c>
      <c r="D73">
        <v>1</v>
      </c>
      <c r="E73">
        <v>0</v>
      </c>
      <c r="F73">
        <f t="shared" si="1"/>
        <v>0</v>
      </c>
      <c r="G73">
        <v>22101569</v>
      </c>
      <c r="H73">
        <v>2</v>
      </c>
      <c r="I73" t="s">
        <v>1989</v>
      </c>
      <c r="J73" s="3" t="s">
        <v>2664</v>
      </c>
      <c r="K73" s="3" t="s">
        <v>3034</v>
      </c>
      <c r="L73" s="3"/>
      <c r="M73">
        <v>8</v>
      </c>
      <c r="N73" t="s">
        <v>11</v>
      </c>
      <c r="O73">
        <v>87</v>
      </c>
      <c r="P73">
        <v>77</v>
      </c>
      <c r="Q73">
        <v>94</v>
      </c>
      <c r="R73">
        <v>67</v>
      </c>
      <c r="S73">
        <v>89</v>
      </c>
      <c r="T73">
        <v>31</v>
      </c>
      <c r="U73" t="e">
        <f>INDEX(Signed!F$2:'Signed'!F$569,MATCH($B73,Signed!$A$2:'Signed'!$A$531,0))</f>
        <v>#N/A</v>
      </c>
      <c r="V73" t="e">
        <f>INDEX(TEAMIDS!B$2:'TEAMIDS'!B$569,MATCH($U73,TEAMIDS!$C$2:'TEAMIDS'!$C$531,0))</f>
        <v>#N/A</v>
      </c>
      <c r="W73" t="e">
        <f>INDEX(Signed!G$2:'Signed'!G$569,MATCH($B73,Signed!$A$2:'Signed'!$A$531,0))</f>
        <v>#N/A</v>
      </c>
      <c r="X73" t="e">
        <f>INDEX(Signed!I$2:'Signed'!I$569,MATCH($B73,Signed!$A$2:'Signed'!$A$531,0))</f>
        <v>#N/A</v>
      </c>
    </row>
    <row r="74" spans="1:24" x14ac:dyDescent="0.3">
      <c r="A74">
        <v>88</v>
      </c>
      <c r="B74" t="s">
        <v>501</v>
      </c>
      <c r="C74">
        <v>13</v>
      </c>
      <c r="D74">
        <v>2</v>
      </c>
      <c r="E74">
        <v>30000000</v>
      </c>
      <c r="F74">
        <f t="shared" si="1"/>
        <v>15000000</v>
      </c>
      <c r="G74">
        <v>15000000</v>
      </c>
      <c r="H74">
        <v>1</v>
      </c>
      <c r="I74" t="s">
        <v>1700</v>
      </c>
      <c r="J74" s="3" t="s">
        <v>2716</v>
      </c>
      <c r="K74" s="3" t="s">
        <v>3086</v>
      </c>
      <c r="L74" s="3"/>
      <c r="M74">
        <v>14</v>
      </c>
      <c r="N74" t="s">
        <v>18</v>
      </c>
      <c r="O74">
        <v>81</v>
      </c>
      <c r="P74">
        <v>71</v>
      </c>
      <c r="Q74">
        <v>98</v>
      </c>
      <c r="R74">
        <v>58</v>
      </c>
      <c r="S74">
        <v>83</v>
      </c>
      <c r="T74">
        <v>32</v>
      </c>
      <c r="U74" t="str">
        <f>INDEX(Signed!F$2:'Signed'!F$569,MATCH($B74,Signed!$A$2:'Signed'!$A$531,0))</f>
        <v>LAL</v>
      </c>
      <c r="V74">
        <f>INDEX(TEAMIDS!B$2:'TEAMIDS'!B$569,MATCH($U74,TEAMIDS!$C$2:'TEAMIDS'!$C$531,0))</f>
        <v>13</v>
      </c>
      <c r="W74">
        <f>INDEX(Signed!G$2:'Signed'!G$569,MATCH($B74,Signed!$A$2:'Signed'!$A$531,0))</f>
        <v>2</v>
      </c>
      <c r="X74">
        <f>INDEX(Signed!I$2:'Signed'!I$569,MATCH($B74,Signed!$A$2:'Signed'!$A$531,0))</f>
        <v>15000000</v>
      </c>
    </row>
    <row r="75" spans="1:24" x14ac:dyDescent="0.3">
      <c r="A75">
        <v>90</v>
      </c>
      <c r="B75" t="s">
        <v>493</v>
      </c>
      <c r="C75">
        <v>27</v>
      </c>
      <c r="D75">
        <v>2</v>
      </c>
      <c r="E75">
        <v>0</v>
      </c>
      <c r="F75">
        <f t="shared" si="1"/>
        <v>0</v>
      </c>
      <c r="G75">
        <v>9100000</v>
      </c>
      <c r="H75">
        <v>0</v>
      </c>
      <c r="I75" t="s">
        <v>1948</v>
      </c>
      <c r="J75" s="3" t="s">
        <v>2609</v>
      </c>
      <c r="K75" s="3" t="s">
        <v>2979</v>
      </c>
      <c r="L75" s="3"/>
      <c r="M75">
        <v>11</v>
      </c>
      <c r="N75" t="s">
        <v>18</v>
      </c>
      <c r="O75">
        <v>75</v>
      </c>
      <c r="P75">
        <v>73</v>
      </c>
      <c r="Q75">
        <v>65</v>
      </c>
      <c r="R75">
        <v>49</v>
      </c>
      <c r="S75">
        <v>78</v>
      </c>
      <c r="T75">
        <v>24</v>
      </c>
      <c r="U75" t="e">
        <f>INDEX(Signed!F$2:'Signed'!F$569,MATCH($B75,Signed!$A$2:'Signed'!$A$531,0))</f>
        <v>#N/A</v>
      </c>
      <c r="V75" t="e">
        <f>INDEX(TEAMIDS!B$2:'TEAMIDS'!B$569,MATCH($U75,TEAMIDS!$C$2:'TEAMIDS'!$C$531,0))</f>
        <v>#N/A</v>
      </c>
      <c r="W75" t="e">
        <f>INDEX(Signed!G$2:'Signed'!G$569,MATCH($B75,Signed!$A$2:'Signed'!$A$531,0))</f>
        <v>#N/A</v>
      </c>
      <c r="X75" t="e">
        <f>INDEX(Signed!I$2:'Signed'!I$569,MATCH($B75,Signed!$A$2:'Signed'!$A$531,0))</f>
        <v>#N/A</v>
      </c>
    </row>
    <row r="76" spans="1:24" x14ac:dyDescent="0.3">
      <c r="A76">
        <v>91</v>
      </c>
      <c r="B76" t="s">
        <v>207</v>
      </c>
      <c r="C76">
        <v>10</v>
      </c>
      <c r="D76">
        <v>3</v>
      </c>
      <c r="E76">
        <v>11100000</v>
      </c>
      <c r="F76">
        <f t="shared" si="1"/>
        <v>3700000</v>
      </c>
      <c r="G76">
        <v>3666667</v>
      </c>
      <c r="H76">
        <v>2</v>
      </c>
      <c r="I76" t="s">
        <v>1527</v>
      </c>
      <c r="J76" s="3" t="e">
        <v>#VALUE!</v>
      </c>
      <c r="K76" s="3" t="s">
        <v>1527</v>
      </c>
      <c r="L76" s="3"/>
      <c r="M76">
        <v>25</v>
      </c>
      <c r="N76" t="s">
        <v>7</v>
      </c>
      <c r="O76">
        <v>73</v>
      </c>
      <c r="P76">
        <v>73</v>
      </c>
      <c r="Q76">
        <v>73</v>
      </c>
      <c r="R76">
        <v>73</v>
      </c>
      <c r="S76">
        <v>60</v>
      </c>
      <c r="T76">
        <v>26</v>
      </c>
      <c r="U76" t="str">
        <f>INDEX(Signed!F$2:'Signed'!F$569,MATCH($B76,Signed!$A$2:'Signed'!$A$531,0))</f>
        <v>HOU</v>
      </c>
      <c r="V76">
        <f>INDEX(TEAMIDS!B$2:'TEAMIDS'!B$569,MATCH($U76,TEAMIDS!$C$2:'TEAMIDS'!$C$531,0))</f>
        <v>10</v>
      </c>
      <c r="W76">
        <f>INDEX(Signed!G$2:'Signed'!G$569,MATCH($B76,Signed!$A$2:'Signed'!$A$531,0))</f>
        <v>3</v>
      </c>
      <c r="X76">
        <f>INDEX(Signed!I$2:'Signed'!I$569,MATCH($B76,Signed!$A$2:'Signed'!$A$531,0))</f>
        <v>3717000</v>
      </c>
    </row>
    <row r="77" spans="1:24" x14ac:dyDescent="0.3">
      <c r="A77">
        <v>92</v>
      </c>
      <c r="B77" t="s">
        <v>329</v>
      </c>
      <c r="C77">
        <v>23</v>
      </c>
      <c r="D77">
        <v>1</v>
      </c>
      <c r="E77">
        <v>0</v>
      </c>
      <c r="F77">
        <f t="shared" si="1"/>
        <v>0</v>
      </c>
      <c r="G77">
        <v>3004413</v>
      </c>
      <c r="H77">
        <v>3</v>
      </c>
      <c r="I77" t="s">
        <v>1892</v>
      </c>
      <c r="J77" s="3" t="s">
        <v>2582</v>
      </c>
      <c r="K77" s="3" t="s">
        <v>2952</v>
      </c>
      <c r="L77" s="3"/>
      <c r="M77">
        <v>9</v>
      </c>
      <c r="N77" t="s">
        <v>11</v>
      </c>
      <c r="O77">
        <v>80</v>
      </c>
      <c r="P77">
        <v>74</v>
      </c>
      <c r="Q77">
        <v>80</v>
      </c>
      <c r="R77">
        <v>67</v>
      </c>
      <c r="S77">
        <v>87</v>
      </c>
      <c r="T77">
        <v>26</v>
      </c>
      <c r="U77" t="e">
        <f>INDEX(Signed!F$2:'Signed'!F$569,MATCH($B77,Signed!$A$2:'Signed'!$A$531,0))</f>
        <v>#N/A</v>
      </c>
      <c r="V77" t="e">
        <f>INDEX(TEAMIDS!B$2:'TEAMIDS'!B$569,MATCH($U77,TEAMIDS!$C$2:'TEAMIDS'!$C$531,0))</f>
        <v>#N/A</v>
      </c>
      <c r="W77" t="e">
        <f>INDEX(Signed!G$2:'Signed'!G$569,MATCH($B77,Signed!$A$2:'Signed'!$A$531,0))</f>
        <v>#N/A</v>
      </c>
      <c r="X77" t="e">
        <f>INDEX(Signed!I$2:'Signed'!I$569,MATCH($B77,Signed!$A$2:'Signed'!$A$531,0))</f>
        <v>#N/A</v>
      </c>
    </row>
    <row r="78" spans="1:24" x14ac:dyDescent="0.3">
      <c r="A78">
        <v>93</v>
      </c>
      <c r="B78" t="s">
        <v>343</v>
      </c>
      <c r="C78">
        <v>18</v>
      </c>
      <c r="D78">
        <v>2</v>
      </c>
      <c r="E78">
        <v>14250000</v>
      </c>
      <c r="F78">
        <f t="shared" si="1"/>
        <v>7125000</v>
      </c>
      <c r="G78">
        <v>7124000</v>
      </c>
      <c r="H78">
        <v>2</v>
      </c>
      <c r="I78" t="s">
        <v>2215</v>
      </c>
      <c r="J78" s="3" t="s">
        <v>2822</v>
      </c>
      <c r="K78" s="3" t="s">
        <v>3192</v>
      </c>
      <c r="L78" s="3"/>
      <c r="M78">
        <v>21</v>
      </c>
      <c r="N78" t="s">
        <v>13</v>
      </c>
      <c r="O78">
        <v>74</v>
      </c>
      <c r="P78">
        <v>68</v>
      </c>
      <c r="Q78">
        <v>80</v>
      </c>
      <c r="R78">
        <v>49</v>
      </c>
      <c r="S78">
        <v>78</v>
      </c>
      <c r="T78">
        <v>30</v>
      </c>
      <c r="U78" t="str">
        <f>INDEX(Signed!F$2:'Signed'!F$569,MATCH($B78,Signed!$A$2:'Signed'!$A$531,0))</f>
        <v>NOP</v>
      </c>
      <c r="V78">
        <f>INDEX(TEAMIDS!B$2:'TEAMIDS'!B$569,MATCH($U78,TEAMIDS!$C$2:'TEAMIDS'!$C$531,0))</f>
        <v>18</v>
      </c>
      <c r="W78">
        <f>INDEX(Signed!G$2:'Signed'!G$569,MATCH($B78,Signed!$A$2:'Signed'!$A$531,0))</f>
        <v>2</v>
      </c>
      <c r="X78">
        <f>INDEX(Signed!I$2:'Signed'!I$569,MATCH($B78,Signed!$A$2:'Signed'!$A$531,0))</f>
        <v>7125000</v>
      </c>
    </row>
    <row r="79" spans="1:24" x14ac:dyDescent="0.3">
      <c r="A79">
        <v>94</v>
      </c>
      <c r="B79" t="s">
        <v>116</v>
      </c>
      <c r="C79">
        <v>6</v>
      </c>
      <c r="D79">
        <v>0</v>
      </c>
      <c r="E79">
        <v>0</v>
      </c>
      <c r="F79" t="e">
        <f t="shared" si="1"/>
        <v>#DIV/0!</v>
      </c>
      <c r="G79">
        <v>1000000</v>
      </c>
      <c r="H79">
        <v>1</v>
      </c>
      <c r="I79" t="s">
        <v>2163</v>
      </c>
      <c r="J79" s="3" t="s">
        <v>2736</v>
      </c>
      <c r="K79" s="3" t="s">
        <v>3106</v>
      </c>
      <c r="L79" s="3"/>
      <c r="M79">
        <v>3</v>
      </c>
      <c r="N79" t="s">
        <v>30</v>
      </c>
      <c r="O79">
        <v>67</v>
      </c>
      <c r="P79">
        <v>65</v>
      </c>
      <c r="Q79">
        <v>98</v>
      </c>
      <c r="R79">
        <v>49</v>
      </c>
      <c r="S79">
        <v>56</v>
      </c>
      <c r="T79">
        <v>24</v>
      </c>
      <c r="U79" t="str">
        <f>INDEX(Signed!F$2:'Signed'!F$569,MATCH($B79,Signed!$A$2:'Signed'!$A$531,0))</f>
        <v>TBD</v>
      </c>
      <c r="V79" t="e">
        <f>INDEX(TEAMIDS!B$2:'TEAMIDS'!B$569,MATCH($U79,TEAMIDS!$C$2:'TEAMIDS'!$C$531,0))</f>
        <v>#N/A</v>
      </c>
      <c r="W79" t="str">
        <f>INDEX(Signed!G$2:'Signed'!G$569,MATCH($B79,Signed!$A$2:'Signed'!$A$531,0))</f>
        <v>-</v>
      </c>
      <c r="X79" t="str">
        <f>INDEX(Signed!I$2:'Signed'!I$569,MATCH($B79,Signed!$A$2:'Signed'!$A$531,0))</f>
        <v>-</v>
      </c>
    </row>
    <row r="80" spans="1:24" x14ac:dyDescent="0.3">
      <c r="A80">
        <v>96</v>
      </c>
      <c r="B80" t="s">
        <v>479</v>
      </c>
      <c r="C80">
        <v>29</v>
      </c>
      <c r="D80">
        <v>1</v>
      </c>
      <c r="E80">
        <v>0</v>
      </c>
      <c r="F80">
        <f t="shared" si="1"/>
        <v>0</v>
      </c>
      <c r="G80">
        <v>7000000</v>
      </c>
      <c r="H80">
        <v>3</v>
      </c>
      <c r="I80" t="s">
        <v>2225</v>
      </c>
      <c r="J80" s="3" t="s">
        <v>2787</v>
      </c>
      <c r="K80" s="3" t="s">
        <v>3157</v>
      </c>
      <c r="L80" s="3"/>
      <c r="M80">
        <v>42</v>
      </c>
      <c r="N80" t="s">
        <v>11</v>
      </c>
      <c r="O80">
        <v>78</v>
      </c>
      <c r="P80">
        <v>74</v>
      </c>
      <c r="Q80">
        <v>93</v>
      </c>
      <c r="R80">
        <v>58</v>
      </c>
      <c r="S80">
        <v>87</v>
      </c>
      <c r="T80">
        <v>27</v>
      </c>
      <c r="U80" t="e">
        <f>INDEX(Signed!F$2:'Signed'!F$569,MATCH($B80,Signed!$A$2:'Signed'!$A$531,0))</f>
        <v>#N/A</v>
      </c>
      <c r="V80" t="e">
        <f>INDEX(TEAMIDS!B$2:'TEAMIDS'!B$569,MATCH($U80,TEAMIDS!$C$2:'TEAMIDS'!$C$531,0))</f>
        <v>#N/A</v>
      </c>
      <c r="W80" t="e">
        <f>INDEX(Signed!G$2:'Signed'!G$569,MATCH($B80,Signed!$A$2:'Signed'!$A$531,0))</f>
        <v>#N/A</v>
      </c>
      <c r="X80" t="e">
        <f>INDEX(Signed!I$2:'Signed'!I$569,MATCH($B80,Signed!$A$2:'Signed'!$A$531,0))</f>
        <v>#N/A</v>
      </c>
    </row>
    <row r="81" spans="1:24" x14ac:dyDescent="0.3">
      <c r="A81">
        <v>97</v>
      </c>
      <c r="B81" t="s">
        <v>212</v>
      </c>
      <c r="C81">
        <v>11</v>
      </c>
      <c r="D81">
        <v>0</v>
      </c>
      <c r="E81">
        <v>0</v>
      </c>
      <c r="F81" t="e">
        <f t="shared" si="1"/>
        <v>#DIV/0!</v>
      </c>
      <c r="G81">
        <v>1378242</v>
      </c>
      <c r="H81">
        <v>1</v>
      </c>
      <c r="I81" t="s">
        <v>1823</v>
      </c>
      <c r="J81" s="3" t="s">
        <v>2590</v>
      </c>
      <c r="K81" s="3" t="s">
        <v>2960</v>
      </c>
      <c r="L81" s="3"/>
      <c r="M81">
        <v>25</v>
      </c>
      <c r="N81" t="s">
        <v>18</v>
      </c>
      <c r="O81">
        <v>67</v>
      </c>
      <c r="P81">
        <v>69</v>
      </c>
      <c r="Q81">
        <v>48</v>
      </c>
      <c r="R81">
        <v>45</v>
      </c>
      <c r="S81">
        <v>60</v>
      </c>
      <c r="T81">
        <v>24</v>
      </c>
      <c r="U81" t="e">
        <f>INDEX(Signed!F$2:'Signed'!F$569,MATCH($B81,Signed!$A$2:'Signed'!$A$531,0))</f>
        <v>#N/A</v>
      </c>
      <c r="V81" t="e">
        <f>INDEX(TEAMIDS!B$2:'TEAMIDS'!B$569,MATCH($U81,TEAMIDS!$C$2:'TEAMIDS'!$C$531,0))</f>
        <v>#N/A</v>
      </c>
      <c r="W81" t="e">
        <f>INDEX(Signed!G$2:'Signed'!G$569,MATCH($B81,Signed!$A$2:'Signed'!$A$531,0))</f>
        <v>#N/A</v>
      </c>
      <c r="X81" t="e">
        <f>INDEX(Signed!I$2:'Signed'!I$569,MATCH($B81,Signed!$A$2:'Signed'!$A$531,0))</f>
        <v>#N/A</v>
      </c>
    </row>
    <row r="82" spans="1:24" x14ac:dyDescent="0.3">
      <c r="A82">
        <v>98</v>
      </c>
      <c r="B82" t="s">
        <v>448</v>
      </c>
      <c r="C82">
        <v>25</v>
      </c>
      <c r="D82">
        <v>2</v>
      </c>
      <c r="E82">
        <v>0</v>
      </c>
      <c r="F82">
        <f t="shared" si="1"/>
        <v>0</v>
      </c>
      <c r="G82">
        <v>3954560</v>
      </c>
      <c r="H82">
        <v>0</v>
      </c>
      <c r="I82" s="3" t="s">
        <v>1530</v>
      </c>
      <c r="J82" s="3" t="s">
        <v>2847</v>
      </c>
      <c r="K82" s="3" t="s">
        <v>2851</v>
      </c>
      <c r="L82" s="3"/>
      <c r="M82">
        <v>5</v>
      </c>
      <c r="N82" t="s">
        <v>30</v>
      </c>
      <c r="O82">
        <v>89</v>
      </c>
      <c r="P82">
        <v>77</v>
      </c>
      <c r="Q82">
        <v>81</v>
      </c>
      <c r="R82">
        <v>58</v>
      </c>
      <c r="S82">
        <v>72</v>
      </c>
      <c r="T82">
        <v>22</v>
      </c>
      <c r="U82" t="e">
        <f>INDEX(Signed!F$2:'Signed'!F$569,MATCH($B82,Signed!$A$2:'Signed'!$A$531,0))</f>
        <v>#N/A</v>
      </c>
      <c r="V82" t="e">
        <f>INDEX(TEAMIDS!B$2:'TEAMIDS'!B$569,MATCH($U82,TEAMIDS!$C$2:'TEAMIDS'!$C$531,0))</f>
        <v>#N/A</v>
      </c>
      <c r="W82" t="e">
        <f>INDEX(Signed!G$2:'Signed'!G$569,MATCH($B82,Signed!$A$2:'Signed'!$A$531,0))</f>
        <v>#N/A</v>
      </c>
      <c r="X82" t="e">
        <f>INDEX(Signed!I$2:'Signed'!I$569,MATCH($B82,Signed!$A$2:'Signed'!$A$531,0))</f>
        <v>#N/A</v>
      </c>
    </row>
    <row r="83" spans="1:24" x14ac:dyDescent="0.3">
      <c r="A83">
        <v>99</v>
      </c>
      <c r="B83" t="s">
        <v>424</v>
      </c>
      <c r="C83">
        <v>23</v>
      </c>
      <c r="D83">
        <v>3</v>
      </c>
      <c r="E83">
        <v>0</v>
      </c>
      <c r="F83">
        <f t="shared" si="1"/>
        <v>0</v>
      </c>
      <c r="G83">
        <v>4432020</v>
      </c>
      <c r="H83">
        <v>4</v>
      </c>
      <c r="I83" t="s">
        <v>2025</v>
      </c>
      <c r="J83" s="3" t="s">
        <v>2779</v>
      </c>
      <c r="K83" s="3" t="s">
        <v>3149</v>
      </c>
      <c r="L83" s="3"/>
      <c r="M83">
        <v>22</v>
      </c>
      <c r="N83" t="s">
        <v>27</v>
      </c>
      <c r="O83">
        <v>94</v>
      </c>
      <c r="P83">
        <v>74</v>
      </c>
      <c r="Q83">
        <v>42</v>
      </c>
      <c r="R83">
        <v>85</v>
      </c>
      <c r="S83">
        <v>74</v>
      </c>
      <c r="T83">
        <v>21</v>
      </c>
      <c r="U83" t="e">
        <f>INDEX(Signed!F$2:'Signed'!F$569,MATCH($B83,Signed!$A$2:'Signed'!$A$531,0))</f>
        <v>#N/A</v>
      </c>
      <c r="V83" t="e">
        <f>INDEX(TEAMIDS!B$2:'TEAMIDS'!B$569,MATCH($U83,TEAMIDS!$C$2:'TEAMIDS'!$C$531,0))</f>
        <v>#N/A</v>
      </c>
      <c r="W83" t="e">
        <f>INDEX(Signed!G$2:'Signed'!G$569,MATCH($B83,Signed!$A$2:'Signed'!$A$531,0))</f>
        <v>#N/A</v>
      </c>
      <c r="X83" t="e">
        <f>INDEX(Signed!I$2:'Signed'!I$569,MATCH($B83,Signed!$A$2:'Signed'!$A$531,0))</f>
        <v>#N/A</v>
      </c>
    </row>
    <row r="84" spans="1:24" x14ac:dyDescent="0.3">
      <c r="A84">
        <v>100</v>
      </c>
      <c r="B84" t="s">
        <v>21</v>
      </c>
      <c r="C84">
        <v>0</v>
      </c>
      <c r="D84">
        <v>1</v>
      </c>
      <c r="E84">
        <v>0</v>
      </c>
      <c r="F84">
        <f t="shared" si="1"/>
        <v>0</v>
      </c>
      <c r="G84">
        <v>2119311</v>
      </c>
      <c r="H84">
        <v>2</v>
      </c>
      <c r="I84" t="s">
        <v>1527</v>
      </c>
      <c r="J84" s="3" t="e">
        <v>#VALUE!</v>
      </c>
      <c r="K84" s="3" t="s">
        <v>1527</v>
      </c>
      <c r="L84" s="3"/>
      <c r="M84">
        <v>95</v>
      </c>
      <c r="N84" t="s">
        <v>18</v>
      </c>
      <c r="O84">
        <v>76</v>
      </c>
      <c r="P84">
        <v>68</v>
      </c>
      <c r="Q84">
        <v>65</v>
      </c>
      <c r="R84">
        <v>58</v>
      </c>
      <c r="S84">
        <v>63</v>
      </c>
      <c r="T84">
        <v>25</v>
      </c>
      <c r="U84" t="e">
        <f>INDEX(Signed!F$2:'Signed'!F$569,MATCH($B84,Signed!$A$2:'Signed'!$A$531,0))</f>
        <v>#N/A</v>
      </c>
      <c r="V84" t="e">
        <f>INDEX(TEAMIDS!B$2:'TEAMIDS'!B$569,MATCH($U84,TEAMIDS!$C$2:'TEAMIDS'!$C$531,0))</f>
        <v>#N/A</v>
      </c>
      <c r="W84" t="e">
        <f>INDEX(Signed!G$2:'Signed'!G$569,MATCH($B84,Signed!$A$2:'Signed'!$A$531,0))</f>
        <v>#N/A</v>
      </c>
      <c r="X84" t="e">
        <f>INDEX(Signed!I$2:'Signed'!I$569,MATCH($B84,Signed!$A$2:'Signed'!$A$531,0))</f>
        <v>#N/A</v>
      </c>
    </row>
    <row r="85" spans="1:24" x14ac:dyDescent="0.3">
      <c r="A85">
        <v>101</v>
      </c>
      <c r="B85" t="s">
        <v>357</v>
      </c>
      <c r="C85">
        <v>2</v>
      </c>
      <c r="D85">
        <v>4</v>
      </c>
      <c r="E85">
        <v>40000000</v>
      </c>
      <c r="F85">
        <f t="shared" si="1"/>
        <v>10000000</v>
      </c>
      <c r="G85">
        <v>9990179</v>
      </c>
      <c r="H85">
        <v>4</v>
      </c>
      <c r="I85" t="s">
        <v>1649</v>
      </c>
      <c r="J85" s="3" t="s">
        <v>2668</v>
      </c>
      <c r="K85" s="3" t="s">
        <v>3038</v>
      </c>
      <c r="L85" s="3"/>
      <c r="M85">
        <v>6</v>
      </c>
      <c r="N85" t="s">
        <v>15</v>
      </c>
      <c r="O85">
        <v>90</v>
      </c>
      <c r="P85">
        <v>76</v>
      </c>
      <c r="Q85">
        <v>44</v>
      </c>
      <c r="R85">
        <v>99</v>
      </c>
      <c r="S85">
        <v>70</v>
      </c>
      <c r="T85">
        <v>31</v>
      </c>
      <c r="U85" t="str">
        <f>INDEX(Signed!F$2:'Signed'!F$569,MATCH($B85,Signed!$A$2:'Signed'!$A$531,0))</f>
        <v>BKN</v>
      </c>
      <c r="V85">
        <f>INDEX(TEAMIDS!B$2:'TEAMIDS'!B$569,MATCH($U85,TEAMIDS!$C$2:'TEAMIDS'!$C$531,0))</f>
        <v>2</v>
      </c>
      <c r="W85">
        <f>INDEX(Signed!G$2:'Signed'!G$569,MATCH($B85,Signed!$A$2:'Signed'!$A$531,0))</f>
        <v>4</v>
      </c>
      <c r="X85">
        <f>INDEX(Signed!I$2:'Signed'!I$569,MATCH($B85,Signed!$A$2:'Signed'!$A$531,0))</f>
        <v>9990179</v>
      </c>
    </row>
    <row r="86" spans="1:24" x14ac:dyDescent="0.3">
      <c r="A86">
        <v>102</v>
      </c>
      <c r="B86" t="s">
        <v>417</v>
      </c>
      <c r="C86">
        <v>14</v>
      </c>
      <c r="D86">
        <v>1</v>
      </c>
      <c r="E86">
        <v>0</v>
      </c>
      <c r="F86">
        <f t="shared" si="1"/>
        <v>0</v>
      </c>
      <c r="G86">
        <v>1182926</v>
      </c>
      <c r="H86">
        <v>0</v>
      </c>
      <c r="I86" t="s">
        <v>1527</v>
      </c>
      <c r="J86" s="3" t="e">
        <v>#VALUE!</v>
      </c>
      <c r="K86" s="3" t="s">
        <v>1527</v>
      </c>
      <c r="L86" s="3"/>
      <c r="M86">
        <v>14</v>
      </c>
      <c r="N86" t="s">
        <v>30</v>
      </c>
      <c r="O86">
        <v>71</v>
      </c>
      <c r="P86">
        <v>71</v>
      </c>
      <c r="Q86">
        <v>68</v>
      </c>
      <c r="R86">
        <v>54</v>
      </c>
      <c r="S86">
        <v>74</v>
      </c>
      <c r="T86">
        <v>21</v>
      </c>
      <c r="U86" t="e">
        <f>INDEX(Signed!F$2:'Signed'!F$569,MATCH($B86,Signed!$A$2:'Signed'!$A$531,0))</f>
        <v>#N/A</v>
      </c>
      <c r="V86" t="e">
        <f>INDEX(TEAMIDS!B$2:'TEAMIDS'!B$569,MATCH($U86,TEAMIDS!$C$2:'TEAMIDS'!$C$531,0))</f>
        <v>#N/A</v>
      </c>
      <c r="W86" t="e">
        <f>INDEX(Signed!G$2:'Signed'!G$569,MATCH($B86,Signed!$A$2:'Signed'!$A$531,0))</f>
        <v>#N/A</v>
      </c>
      <c r="X86" t="e">
        <f>INDEX(Signed!I$2:'Signed'!I$569,MATCH($B86,Signed!$A$2:'Signed'!$A$531,0))</f>
        <v>#N/A</v>
      </c>
    </row>
    <row r="87" spans="1:24" x14ac:dyDescent="0.3">
      <c r="A87">
        <v>103</v>
      </c>
      <c r="B87" t="s">
        <v>480</v>
      </c>
      <c r="C87">
        <v>26</v>
      </c>
      <c r="D87">
        <v>1</v>
      </c>
      <c r="E87">
        <v>0</v>
      </c>
      <c r="F87">
        <f t="shared" si="1"/>
        <v>0</v>
      </c>
      <c r="G87">
        <v>1933343</v>
      </c>
      <c r="H87">
        <v>0</v>
      </c>
      <c r="I87" t="s">
        <v>2233</v>
      </c>
      <c r="J87" s="3" t="s">
        <v>2682</v>
      </c>
      <c r="K87" s="3" t="s">
        <v>3052</v>
      </c>
      <c r="L87" s="3"/>
      <c r="M87">
        <v>5</v>
      </c>
      <c r="N87" t="s">
        <v>9</v>
      </c>
      <c r="O87">
        <v>78</v>
      </c>
      <c r="P87">
        <v>78</v>
      </c>
      <c r="Q87">
        <v>78</v>
      </c>
      <c r="R87">
        <v>78</v>
      </c>
      <c r="S87">
        <v>60</v>
      </c>
      <c r="T87">
        <v>26</v>
      </c>
      <c r="U87" t="e">
        <f>INDEX(Signed!F$2:'Signed'!F$569,MATCH($B87,Signed!$A$2:'Signed'!$A$531,0))</f>
        <v>#N/A</v>
      </c>
      <c r="V87" t="e">
        <f>INDEX(TEAMIDS!B$2:'TEAMIDS'!B$569,MATCH($U87,TEAMIDS!$C$2:'TEAMIDS'!$C$531,0))</f>
        <v>#N/A</v>
      </c>
      <c r="W87" t="e">
        <f>INDEX(Signed!G$2:'Signed'!G$569,MATCH($B87,Signed!$A$2:'Signed'!$A$531,0))</f>
        <v>#N/A</v>
      </c>
      <c r="X87" t="e">
        <f>INDEX(Signed!I$2:'Signed'!I$569,MATCH($B87,Signed!$A$2:'Signed'!$A$531,0))</f>
        <v>#N/A</v>
      </c>
    </row>
    <row r="88" spans="1:24" x14ac:dyDescent="0.3">
      <c r="A88">
        <v>104</v>
      </c>
      <c r="B88" t="s">
        <v>281</v>
      </c>
      <c r="C88">
        <v>6</v>
      </c>
      <c r="D88">
        <v>2</v>
      </c>
      <c r="E88">
        <v>29000000</v>
      </c>
      <c r="F88">
        <f t="shared" si="1"/>
        <v>14500000</v>
      </c>
      <c r="G88">
        <v>15075000</v>
      </c>
      <c r="H88">
        <v>0</v>
      </c>
      <c r="I88" t="s">
        <v>2205</v>
      </c>
      <c r="J88" s="3" t="s">
        <v>2600</v>
      </c>
      <c r="K88" s="3" t="s">
        <v>2970</v>
      </c>
      <c r="L88" s="3"/>
      <c r="M88">
        <v>55</v>
      </c>
      <c r="N88" t="s">
        <v>9</v>
      </c>
      <c r="O88">
        <v>78</v>
      </c>
      <c r="P88">
        <v>74</v>
      </c>
      <c r="Q88">
        <v>67</v>
      </c>
      <c r="R88">
        <v>58</v>
      </c>
      <c r="S88">
        <v>78</v>
      </c>
      <c r="T88">
        <v>27</v>
      </c>
      <c r="U88" t="str">
        <f>INDEX(Signed!F$2:'Signed'!F$569,MATCH($B88,Signed!$A$2:'Signed'!$A$531,0))</f>
        <v>DAL</v>
      </c>
      <c r="V88">
        <f>INDEX(TEAMIDS!B$2:'TEAMIDS'!B$569,MATCH($U88,TEAMIDS!$C$2:'TEAMIDS'!$C$531,0))</f>
        <v>6</v>
      </c>
      <c r="W88">
        <f>INDEX(Signed!G$2:'Signed'!G$569,MATCH($B88,Signed!$A$2:'Signed'!$A$531,0))</f>
        <v>2</v>
      </c>
      <c r="X88">
        <f>INDEX(Signed!I$2:'Signed'!I$569,MATCH($B88,Signed!$A$2:'Signed'!$A$531,0))</f>
        <v>14025000</v>
      </c>
    </row>
    <row r="89" spans="1:24" x14ac:dyDescent="0.3">
      <c r="A89">
        <v>105</v>
      </c>
      <c r="B89" t="s">
        <v>467</v>
      </c>
      <c r="C89">
        <v>26</v>
      </c>
      <c r="D89">
        <v>2</v>
      </c>
      <c r="E89">
        <v>0</v>
      </c>
      <c r="F89">
        <f t="shared" si="1"/>
        <v>0</v>
      </c>
      <c r="G89">
        <v>18493316.666666668</v>
      </c>
      <c r="H89">
        <v>1</v>
      </c>
      <c r="I89" t="s">
        <v>2227</v>
      </c>
      <c r="J89" s="3" t="s">
        <v>2713</v>
      </c>
      <c r="K89" s="3" t="s">
        <v>3083</v>
      </c>
      <c r="L89" s="3"/>
      <c r="M89">
        <v>10</v>
      </c>
      <c r="N89" t="s">
        <v>7</v>
      </c>
      <c r="O89">
        <v>95</v>
      </c>
      <c r="P89">
        <v>79</v>
      </c>
      <c r="Q89">
        <v>40</v>
      </c>
      <c r="R89">
        <v>67</v>
      </c>
      <c r="S89">
        <v>82</v>
      </c>
      <c r="T89">
        <v>30</v>
      </c>
      <c r="U89" t="e">
        <f>INDEX(Signed!F$2:'Signed'!F$569,MATCH($B89,Signed!$A$2:'Signed'!$A$531,0))</f>
        <v>#N/A</v>
      </c>
      <c r="V89" t="e">
        <f>INDEX(TEAMIDS!B$2:'TEAMIDS'!B$569,MATCH($U89,TEAMIDS!$C$2:'TEAMIDS'!$C$531,0))</f>
        <v>#N/A</v>
      </c>
      <c r="W89" t="e">
        <f>INDEX(Signed!G$2:'Signed'!G$569,MATCH($B89,Signed!$A$2:'Signed'!$A$531,0))</f>
        <v>#N/A</v>
      </c>
      <c r="X89" t="e">
        <f>INDEX(Signed!I$2:'Signed'!I$569,MATCH($B89,Signed!$A$2:'Signed'!$A$531,0))</f>
        <v>#N/A</v>
      </c>
    </row>
    <row r="90" spans="1:24" x14ac:dyDescent="0.3">
      <c r="A90">
        <v>106</v>
      </c>
      <c r="B90" t="s">
        <v>185</v>
      </c>
      <c r="C90">
        <v>13</v>
      </c>
      <c r="D90">
        <v>1</v>
      </c>
      <c r="E90">
        <v>3500000</v>
      </c>
      <c r="F90">
        <f t="shared" si="1"/>
        <v>3500000</v>
      </c>
      <c r="G90">
        <v>3500000</v>
      </c>
      <c r="H90">
        <v>4</v>
      </c>
      <c r="I90" t="s">
        <v>1966</v>
      </c>
      <c r="J90" s="3" t="s">
        <v>2765</v>
      </c>
      <c r="K90" s="3" t="s">
        <v>3135</v>
      </c>
      <c r="L90" s="3"/>
      <c r="M90">
        <v>0</v>
      </c>
      <c r="N90" t="s">
        <v>15</v>
      </c>
      <c r="O90">
        <v>90</v>
      </c>
      <c r="P90">
        <v>82</v>
      </c>
      <c r="Q90">
        <v>62</v>
      </c>
      <c r="R90">
        <v>76</v>
      </c>
      <c r="S90">
        <v>73</v>
      </c>
      <c r="T90">
        <v>29</v>
      </c>
      <c r="U90" t="str">
        <f>INDEX(Signed!F$2:'Signed'!F$569,MATCH($B90,Signed!$A$2:'Signed'!$A$531,0))</f>
        <v>LAL</v>
      </c>
      <c r="V90">
        <f>INDEX(TEAMIDS!B$2:'TEAMIDS'!B$569,MATCH($U90,TEAMIDS!$C$2:'TEAMIDS'!$C$531,0))</f>
        <v>13</v>
      </c>
      <c r="W90">
        <f>INDEX(Signed!G$2:'Signed'!G$569,MATCH($B90,Signed!$A$2:'Signed'!$A$531,0))</f>
        <v>1</v>
      </c>
      <c r="X90">
        <f>INDEX(Signed!I$2:'Signed'!I$569,MATCH($B90,Signed!$A$2:'Signed'!$A$531,0))</f>
        <v>3500000</v>
      </c>
    </row>
    <row r="91" spans="1:24" x14ac:dyDescent="0.3">
      <c r="A91">
        <v>107</v>
      </c>
      <c r="B91" t="s">
        <v>52</v>
      </c>
      <c r="C91">
        <v>26</v>
      </c>
      <c r="D91">
        <v>3</v>
      </c>
      <c r="E91">
        <v>21000000</v>
      </c>
      <c r="F91">
        <f t="shared" si="1"/>
        <v>7000000</v>
      </c>
      <c r="G91">
        <v>6883333</v>
      </c>
      <c r="H91">
        <v>2</v>
      </c>
      <c r="I91" t="s">
        <v>1604</v>
      </c>
      <c r="J91" s="3" t="s">
        <v>2711</v>
      </c>
      <c r="K91" s="3" t="s">
        <v>3081</v>
      </c>
      <c r="L91" s="3"/>
      <c r="M91">
        <v>9</v>
      </c>
      <c r="N91" t="s">
        <v>13</v>
      </c>
      <c r="O91">
        <v>79</v>
      </c>
      <c r="P91">
        <v>75</v>
      </c>
      <c r="Q91">
        <v>75</v>
      </c>
      <c r="R91">
        <v>63</v>
      </c>
      <c r="S91">
        <v>75</v>
      </c>
      <c r="T91">
        <v>33</v>
      </c>
      <c r="U91" t="str">
        <f>INDEX(Signed!F$2:'Signed'!F$569,MATCH($B91,Signed!$A$2:'Signed'!$A$531,0))</f>
        <v>SAS</v>
      </c>
      <c r="V91">
        <f>INDEX(TEAMIDS!B$2:'TEAMIDS'!B$569,MATCH($U91,TEAMIDS!$C$2:'TEAMIDS'!$C$531,0))</f>
        <v>26</v>
      </c>
      <c r="W91">
        <f>INDEX(Signed!G$2:'Signed'!G$569,MATCH($B91,Signed!$A$2:'Signed'!$A$531,0))</f>
        <v>3</v>
      </c>
      <c r="X91">
        <f>INDEX(Signed!I$2:'Signed'!I$569,MATCH($B91,Signed!$A$2:'Signed'!$A$531,0))</f>
        <v>6883333</v>
      </c>
    </row>
    <row r="92" spans="1:24" x14ac:dyDescent="0.3">
      <c r="A92">
        <v>108</v>
      </c>
      <c r="B92" t="s">
        <v>99</v>
      </c>
      <c r="C92">
        <v>5</v>
      </c>
      <c r="D92">
        <v>0</v>
      </c>
      <c r="E92">
        <v>0</v>
      </c>
      <c r="F92" t="e">
        <f t="shared" si="1"/>
        <v>#DIV/0!</v>
      </c>
      <c r="G92">
        <v>1000000</v>
      </c>
      <c r="H92">
        <v>2</v>
      </c>
      <c r="I92" t="s">
        <v>1527</v>
      </c>
      <c r="J92" s="3" t="e">
        <v>#VALUE!</v>
      </c>
      <c r="K92" s="3" t="s">
        <v>1527</v>
      </c>
      <c r="L92" s="3"/>
      <c r="M92">
        <v>32</v>
      </c>
      <c r="N92" t="s">
        <v>7</v>
      </c>
      <c r="O92">
        <v>63</v>
      </c>
      <c r="P92">
        <v>69</v>
      </c>
      <c r="Q92">
        <v>59</v>
      </c>
      <c r="R92">
        <v>45</v>
      </c>
      <c r="S92">
        <v>99</v>
      </c>
      <c r="T92">
        <v>23</v>
      </c>
      <c r="U92" t="str">
        <f>INDEX(Signed!F$2:'Signed'!F$569,MATCH($B92,Signed!$A$2:'Signed'!$A$531,0))</f>
        <v>TBD</v>
      </c>
      <c r="V92" t="e">
        <f>INDEX(TEAMIDS!B$2:'TEAMIDS'!B$569,MATCH($U92,TEAMIDS!$C$2:'TEAMIDS'!$C$531,0))</f>
        <v>#N/A</v>
      </c>
      <c r="W92" t="str">
        <f>INDEX(Signed!G$2:'Signed'!G$569,MATCH($B92,Signed!$A$2:'Signed'!$A$531,0))</f>
        <v>-</v>
      </c>
      <c r="X92" t="str">
        <f>INDEX(Signed!I$2:'Signed'!I$569,MATCH($B92,Signed!$A$2:'Signed'!$A$531,0))</f>
        <v>-</v>
      </c>
    </row>
    <row r="93" spans="1:24" x14ac:dyDescent="0.3">
      <c r="A93">
        <v>109</v>
      </c>
      <c r="B93" t="s">
        <v>378</v>
      </c>
      <c r="C93">
        <v>20</v>
      </c>
      <c r="D93">
        <v>2</v>
      </c>
      <c r="E93">
        <v>0</v>
      </c>
      <c r="F93">
        <f t="shared" si="1"/>
        <v>0</v>
      </c>
      <c r="G93">
        <v>15500000</v>
      </c>
      <c r="H93">
        <v>0</v>
      </c>
      <c r="I93" t="s">
        <v>1921</v>
      </c>
      <c r="J93" s="3" t="s">
        <v>2583</v>
      </c>
      <c r="K93" s="3" t="s">
        <v>2953</v>
      </c>
      <c r="L93" s="3"/>
      <c r="M93">
        <v>17</v>
      </c>
      <c r="N93" t="s">
        <v>60</v>
      </c>
      <c r="O93">
        <v>84</v>
      </c>
      <c r="P93">
        <v>70</v>
      </c>
      <c r="Q93">
        <v>75</v>
      </c>
      <c r="R93">
        <v>58</v>
      </c>
      <c r="S93">
        <v>81</v>
      </c>
      <c r="T93">
        <v>26</v>
      </c>
      <c r="U93" t="e">
        <f>INDEX(Signed!F$2:'Signed'!F$569,MATCH($B93,Signed!$A$2:'Signed'!$A$531,0))</f>
        <v>#N/A</v>
      </c>
      <c r="V93" t="e">
        <f>INDEX(TEAMIDS!B$2:'TEAMIDS'!B$569,MATCH($U93,TEAMIDS!$C$2:'TEAMIDS'!$C$531,0))</f>
        <v>#N/A</v>
      </c>
      <c r="W93" t="e">
        <f>INDEX(Signed!G$2:'Signed'!G$569,MATCH($B93,Signed!$A$2:'Signed'!$A$531,0))</f>
        <v>#N/A</v>
      </c>
      <c r="X93" t="e">
        <f>INDEX(Signed!I$2:'Signed'!I$569,MATCH($B93,Signed!$A$2:'Signed'!$A$531,0))</f>
        <v>#N/A</v>
      </c>
    </row>
    <row r="94" spans="1:24" x14ac:dyDescent="0.3">
      <c r="A94">
        <v>110</v>
      </c>
      <c r="B94" t="s">
        <v>363</v>
      </c>
      <c r="C94">
        <v>19</v>
      </c>
      <c r="D94">
        <v>2</v>
      </c>
      <c r="E94">
        <v>0</v>
      </c>
      <c r="F94">
        <f t="shared" si="1"/>
        <v>0</v>
      </c>
      <c r="G94">
        <v>2761200</v>
      </c>
      <c r="H94">
        <v>0</v>
      </c>
      <c r="I94" t="s">
        <v>1527</v>
      </c>
      <c r="J94" s="3" t="e">
        <v>#VALUE!</v>
      </c>
      <c r="K94" s="3" t="s">
        <v>1527</v>
      </c>
      <c r="L94" s="3"/>
      <c r="M94">
        <v>1</v>
      </c>
      <c r="N94" t="s">
        <v>30</v>
      </c>
      <c r="O94">
        <v>83</v>
      </c>
      <c r="P94">
        <v>71</v>
      </c>
      <c r="Q94">
        <v>71</v>
      </c>
      <c r="R94">
        <v>54</v>
      </c>
      <c r="S94">
        <v>63</v>
      </c>
      <c r="T94">
        <v>22</v>
      </c>
      <c r="U94" t="e">
        <f>INDEX(Signed!F$2:'Signed'!F$569,MATCH($B94,Signed!$A$2:'Signed'!$A$531,0))</f>
        <v>#N/A</v>
      </c>
      <c r="V94" t="e">
        <f>INDEX(TEAMIDS!B$2:'TEAMIDS'!B$569,MATCH($U94,TEAMIDS!$C$2:'TEAMIDS'!$C$531,0))</f>
        <v>#N/A</v>
      </c>
      <c r="W94" t="e">
        <f>INDEX(Signed!G$2:'Signed'!G$569,MATCH($B94,Signed!$A$2:'Signed'!$A$531,0))</f>
        <v>#N/A</v>
      </c>
      <c r="X94" t="e">
        <f>INDEX(Signed!I$2:'Signed'!I$569,MATCH($B94,Signed!$A$2:'Signed'!$A$531,0))</f>
        <v>#N/A</v>
      </c>
    </row>
    <row r="95" spans="1:24" x14ac:dyDescent="0.3">
      <c r="A95">
        <v>111</v>
      </c>
      <c r="B95" t="s">
        <v>97</v>
      </c>
      <c r="C95">
        <v>4</v>
      </c>
      <c r="D95">
        <v>1</v>
      </c>
      <c r="E95">
        <v>0</v>
      </c>
      <c r="F95">
        <f t="shared" si="1"/>
        <v>0</v>
      </c>
      <c r="G95">
        <v>2829084.5</v>
      </c>
      <c r="H95">
        <v>2</v>
      </c>
      <c r="I95" t="s">
        <v>1747</v>
      </c>
      <c r="J95" s="3" t="s">
        <v>2574</v>
      </c>
      <c r="K95" s="3" t="s">
        <v>2944</v>
      </c>
      <c r="L95" s="3"/>
      <c r="M95">
        <v>45</v>
      </c>
      <c r="N95" t="s">
        <v>18</v>
      </c>
      <c r="O95">
        <v>74</v>
      </c>
      <c r="P95">
        <v>74</v>
      </c>
      <c r="Q95">
        <v>74</v>
      </c>
      <c r="R95">
        <v>74</v>
      </c>
      <c r="S95">
        <v>60</v>
      </c>
      <c r="T95">
        <v>26</v>
      </c>
      <c r="U95" t="e">
        <f>INDEX(Signed!F$2:'Signed'!F$569,MATCH($B95,Signed!$A$2:'Signed'!$A$531,0))</f>
        <v>#N/A</v>
      </c>
      <c r="V95" t="e">
        <f>INDEX(TEAMIDS!B$2:'TEAMIDS'!B$569,MATCH($U95,TEAMIDS!$C$2:'TEAMIDS'!$C$531,0))</f>
        <v>#N/A</v>
      </c>
      <c r="W95" t="e">
        <f>INDEX(Signed!G$2:'Signed'!G$569,MATCH($B95,Signed!$A$2:'Signed'!$A$531,0))</f>
        <v>#N/A</v>
      </c>
      <c r="X95" t="e">
        <f>INDEX(Signed!I$2:'Signed'!I$569,MATCH($B95,Signed!$A$2:'Signed'!$A$531,0))</f>
        <v>#N/A</v>
      </c>
    </row>
    <row r="96" spans="1:24" x14ac:dyDescent="0.3">
      <c r="A96">
        <v>112</v>
      </c>
      <c r="B96" t="s">
        <v>370</v>
      </c>
      <c r="C96">
        <v>20</v>
      </c>
      <c r="D96">
        <v>0</v>
      </c>
      <c r="E96">
        <v>0</v>
      </c>
      <c r="F96" t="e">
        <f t="shared" si="1"/>
        <v>#DIV/0!</v>
      </c>
      <c r="G96">
        <v>1000000</v>
      </c>
      <c r="H96">
        <v>1</v>
      </c>
      <c r="I96" t="s">
        <v>1909</v>
      </c>
      <c r="J96" s="3" t="s">
        <v>2594</v>
      </c>
      <c r="K96" s="3" t="s">
        <v>2964</v>
      </c>
      <c r="L96" s="3"/>
      <c r="M96">
        <v>30</v>
      </c>
      <c r="N96" t="s">
        <v>9</v>
      </c>
      <c r="O96">
        <v>69</v>
      </c>
      <c r="P96">
        <v>71</v>
      </c>
      <c r="Q96">
        <v>66</v>
      </c>
      <c r="R96">
        <v>45</v>
      </c>
      <c r="S96">
        <v>66</v>
      </c>
      <c r="T96">
        <v>26</v>
      </c>
      <c r="U96" t="e">
        <f>INDEX(Signed!F$2:'Signed'!F$569,MATCH($B96,Signed!$A$2:'Signed'!$A$531,0))</f>
        <v>#N/A</v>
      </c>
      <c r="V96" t="e">
        <f>INDEX(TEAMIDS!B$2:'TEAMIDS'!B$569,MATCH($U96,TEAMIDS!$C$2:'TEAMIDS'!$C$531,0))</f>
        <v>#N/A</v>
      </c>
      <c r="W96" t="e">
        <f>INDEX(Signed!G$2:'Signed'!G$569,MATCH($B96,Signed!$A$2:'Signed'!$A$531,0))</f>
        <v>#N/A</v>
      </c>
      <c r="X96" t="e">
        <f>INDEX(Signed!I$2:'Signed'!I$569,MATCH($B96,Signed!$A$2:'Signed'!$A$531,0))</f>
        <v>#N/A</v>
      </c>
    </row>
    <row r="97" spans="1:24" x14ac:dyDescent="0.3">
      <c r="A97">
        <v>113</v>
      </c>
      <c r="B97" t="s">
        <v>488</v>
      </c>
      <c r="C97">
        <v>18</v>
      </c>
      <c r="D97">
        <v>1</v>
      </c>
      <c r="E97">
        <v>0</v>
      </c>
      <c r="F97">
        <f t="shared" si="1"/>
        <v>0</v>
      </c>
      <c r="G97">
        <v>8000000</v>
      </c>
      <c r="H97">
        <v>3</v>
      </c>
      <c r="I97" t="s">
        <v>1949</v>
      </c>
      <c r="J97" s="3" t="s">
        <v>2764</v>
      </c>
      <c r="K97" s="3" t="s">
        <v>3134</v>
      </c>
      <c r="L97" s="3"/>
      <c r="M97">
        <v>15</v>
      </c>
      <c r="N97" t="s">
        <v>11</v>
      </c>
      <c r="O97">
        <v>89</v>
      </c>
      <c r="P97">
        <v>73</v>
      </c>
      <c r="Q97">
        <v>51</v>
      </c>
      <c r="R97">
        <v>72</v>
      </c>
      <c r="S97">
        <v>67</v>
      </c>
      <c r="T97">
        <v>28</v>
      </c>
      <c r="U97" t="e">
        <f>INDEX(Signed!F$2:'Signed'!F$569,MATCH($B97,Signed!$A$2:'Signed'!$A$531,0))</f>
        <v>#N/A</v>
      </c>
      <c r="V97" t="e">
        <f>INDEX(TEAMIDS!B$2:'TEAMIDS'!B$569,MATCH($U97,TEAMIDS!$C$2:'TEAMIDS'!$C$531,0))</f>
        <v>#N/A</v>
      </c>
      <c r="W97" t="e">
        <f>INDEX(Signed!G$2:'Signed'!G$569,MATCH($B97,Signed!$A$2:'Signed'!$A$531,0))</f>
        <v>#N/A</v>
      </c>
      <c r="X97" t="e">
        <f>INDEX(Signed!I$2:'Signed'!I$569,MATCH($B97,Signed!$A$2:'Signed'!$A$531,0))</f>
        <v>#N/A</v>
      </c>
    </row>
    <row r="98" spans="1:24" x14ac:dyDescent="0.3">
      <c r="A98">
        <v>114</v>
      </c>
      <c r="B98" t="s">
        <v>291</v>
      </c>
      <c r="C98">
        <v>15</v>
      </c>
      <c r="D98">
        <v>0</v>
      </c>
      <c r="E98">
        <v>0</v>
      </c>
      <c r="F98" t="e">
        <f t="shared" si="1"/>
        <v>#DIV/0!</v>
      </c>
      <c r="G98">
        <v>1000000</v>
      </c>
      <c r="H98">
        <v>2</v>
      </c>
      <c r="I98" t="s">
        <v>1527</v>
      </c>
      <c r="J98" s="3" t="e">
        <v>#VALUE!</v>
      </c>
      <c r="K98" s="3" t="s">
        <v>1527</v>
      </c>
      <c r="L98" s="3"/>
      <c r="M98">
        <v>5</v>
      </c>
      <c r="N98" t="s">
        <v>7</v>
      </c>
      <c r="O98">
        <v>78</v>
      </c>
      <c r="P98">
        <v>72</v>
      </c>
      <c r="Q98">
        <v>69</v>
      </c>
      <c r="R98">
        <v>58</v>
      </c>
      <c r="S98">
        <v>60</v>
      </c>
      <c r="T98">
        <v>23</v>
      </c>
      <c r="U98" t="e">
        <f>INDEX(Signed!F$2:'Signed'!F$569,MATCH($B98,Signed!$A$2:'Signed'!$A$531,0))</f>
        <v>#N/A</v>
      </c>
      <c r="V98" t="e">
        <f>INDEX(TEAMIDS!B$2:'TEAMIDS'!B$569,MATCH($U98,TEAMIDS!$C$2:'TEAMIDS'!$C$531,0))</f>
        <v>#N/A</v>
      </c>
      <c r="W98" t="e">
        <f>INDEX(Signed!G$2:'Signed'!G$569,MATCH($B98,Signed!$A$2:'Signed'!$A$531,0))</f>
        <v>#N/A</v>
      </c>
      <c r="X98" t="e">
        <f>INDEX(Signed!I$2:'Signed'!I$569,MATCH($B98,Signed!$A$2:'Signed'!$A$531,0))</f>
        <v>#N/A</v>
      </c>
    </row>
    <row r="99" spans="1:24" x14ac:dyDescent="0.3">
      <c r="A99">
        <v>115</v>
      </c>
      <c r="B99" t="s">
        <v>315</v>
      </c>
      <c r="C99">
        <v>8</v>
      </c>
      <c r="D99">
        <v>2</v>
      </c>
      <c r="E99">
        <v>15000000</v>
      </c>
      <c r="F99">
        <f t="shared" si="1"/>
        <v>7500000</v>
      </c>
      <c r="G99">
        <v>7500000</v>
      </c>
      <c r="H99">
        <v>0</v>
      </c>
      <c r="I99" t="s">
        <v>1891</v>
      </c>
      <c r="J99" s="3" t="s">
        <v>2674</v>
      </c>
      <c r="K99" s="3" t="s">
        <v>3044</v>
      </c>
      <c r="L99" s="3"/>
      <c r="M99">
        <v>25</v>
      </c>
      <c r="N99" t="s">
        <v>30</v>
      </c>
      <c r="O99">
        <v>88</v>
      </c>
      <c r="P99">
        <v>73</v>
      </c>
      <c r="Q99">
        <v>78</v>
      </c>
      <c r="R99">
        <v>54</v>
      </c>
      <c r="S99">
        <v>85</v>
      </c>
      <c r="T99">
        <v>31</v>
      </c>
      <c r="U99" t="str">
        <f>INDEX(Signed!F$2:'Signed'!F$569,MATCH($B99,Signed!$A$2:'Signed'!$A$531,0))</f>
        <v>DET</v>
      </c>
      <c r="V99">
        <f>INDEX(TEAMIDS!B$2:'TEAMIDS'!B$569,MATCH($U99,TEAMIDS!$C$2:'TEAMIDS'!$C$531,0))</f>
        <v>8</v>
      </c>
      <c r="W99">
        <f>INDEX(Signed!G$2:'Signed'!G$569,MATCH($B99,Signed!$A$2:'Signed'!$A$531,0))</f>
        <v>2</v>
      </c>
      <c r="X99">
        <f>INDEX(Signed!I$2:'Signed'!I$569,MATCH($B99,Signed!$A$2:'Signed'!$A$531,0))</f>
        <v>7500000</v>
      </c>
    </row>
    <row r="100" spans="1:24" x14ac:dyDescent="0.3">
      <c r="A100">
        <v>116</v>
      </c>
      <c r="B100" t="s">
        <v>465</v>
      </c>
      <c r="C100">
        <v>26</v>
      </c>
      <c r="D100">
        <v>2</v>
      </c>
      <c r="E100">
        <v>0</v>
      </c>
      <c r="F100">
        <f t="shared" si="1"/>
        <v>0</v>
      </c>
      <c r="G100">
        <v>1205080</v>
      </c>
      <c r="H100">
        <v>0</v>
      </c>
      <c r="I100" t="s">
        <v>2237</v>
      </c>
      <c r="J100" s="3" t="s">
        <v>2608</v>
      </c>
      <c r="K100" s="3" t="s">
        <v>2978</v>
      </c>
      <c r="L100" s="3"/>
      <c r="M100">
        <v>4</v>
      </c>
      <c r="N100" t="s">
        <v>9</v>
      </c>
      <c r="O100">
        <v>82</v>
      </c>
      <c r="P100">
        <v>76</v>
      </c>
      <c r="Q100">
        <v>75</v>
      </c>
      <c r="R100">
        <v>58</v>
      </c>
      <c r="S100">
        <v>76</v>
      </c>
      <c r="T100">
        <v>25</v>
      </c>
      <c r="U100" t="e">
        <f>INDEX(Signed!F$2:'Signed'!F$569,MATCH($B100,Signed!$A$2:'Signed'!$A$531,0))</f>
        <v>#N/A</v>
      </c>
      <c r="V100" t="e">
        <f>INDEX(TEAMIDS!B$2:'TEAMIDS'!B$569,MATCH($U100,TEAMIDS!$C$2:'TEAMIDS'!$C$531,0))</f>
        <v>#N/A</v>
      </c>
      <c r="W100" t="e">
        <f>INDEX(Signed!G$2:'Signed'!G$569,MATCH($B100,Signed!$A$2:'Signed'!$A$531,0))</f>
        <v>#N/A</v>
      </c>
      <c r="X100" t="e">
        <f>INDEX(Signed!I$2:'Signed'!I$569,MATCH($B100,Signed!$A$2:'Signed'!$A$531,0))</f>
        <v>#N/A</v>
      </c>
    </row>
    <row r="101" spans="1:24" x14ac:dyDescent="0.3">
      <c r="A101">
        <v>117</v>
      </c>
      <c r="B101" t="s">
        <v>419</v>
      </c>
      <c r="C101">
        <v>23</v>
      </c>
      <c r="D101">
        <v>4</v>
      </c>
      <c r="E101">
        <v>0</v>
      </c>
      <c r="F101">
        <f t="shared" si="1"/>
        <v>0</v>
      </c>
      <c r="G101">
        <v>32272873</v>
      </c>
      <c r="H101">
        <v>1</v>
      </c>
      <c r="I101" t="s">
        <v>2027</v>
      </c>
      <c r="J101" s="3" t="s">
        <v>2631</v>
      </c>
      <c r="K101" s="3" t="s">
        <v>3001</v>
      </c>
      <c r="L101" s="3"/>
      <c r="M101">
        <v>1</v>
      </c>
      <c r="N101" t="s">
        <v>18</v>
      </c>
      <c r="O101">
        <v>99</v>
      </c>
      <c r="P101">
        <v>76</v>
      </c>
      <c r="Q101">
        <v>72</v>
      </c>
      <c r="R101">
        <v>58</v>
      </c>
      <c r="S101">
        <v>86</v>
      </c>
      <c r="T101">
        <v>23</v>
      </c>
      <c r="U101" t="e">
        <f>INDEX(Signed!F$2:'Signed'!F$569,MATCH($B101,Signed!$A$2:'Signed'!$A$531,0))</f>
        <v>#N/A</v>
      </c>
      <c r="V101" t="e">
        <f>INDEX(TEAMIDS!B$2:'TEAMIDS'!B$569,MATCH($U101,TEAMIDS!$C$2:'TEAMIDS'!$C$531,0))</f>
        <v>#N/A</v>
      </c>
      <c r="W101" t="e">
        <f>INDEX(Signed!G$2:'Signed'!G$569,MATCH($B101,Signed!$A$2:'Signed'!$A$531,0))</f>
        <v>#N/A</v>
      </c>
      <c r="X101" t="e">
        <f>INDEX(Signed!I$2:'Signed'!I$569,MATCH($B101,Signed!$A$2:'Signed'!$A$531,0))</f>
        <v>#N/A</v>
      </c>
    </row>
    <row r="102" spans="1:24" x14ac:dyDescent="0.3">
      <c r="A102">
        <v>120</v>
      </c>
      <c r="B102" t="s">
        <v>68</v>
      </c>
      <c r="C102">
        <v>3</v>
      </c>
      <c r="D102">
        <v>2</v>
      </c>
      <c r="E102">
        <v>0</v>
      </c>
      <c r="F102">
        <f t="shared" si="1"/>
        <v>0</v>
      </c>
      <c r="G102">
        <v>801772</v>
      </c>
      <c r="H102">
        <v>0</v>
      </c>
      <c r="I102" t="s">
        <v>1527</v>
      </c>
      <c r="J102" s="3" t="e">
        <v>#VALUE!</v>
      </c>
      <c r="K102" s="3" t="s">
        <v>1527</v>
      </c>
      <c r="L102" s="3"/>
      <c r="M102">
        <v>4</v>
      </c>
      <c r="N102" t="s">
        <v>4</v>
      </c>
      <c r="O102">
        <v>68</v>
      </c>
      <c r="P102">
        <v>70</v>
      </c>
      <c r="Q102">
        <v>63</v>
      </c>
      <c r="R102">
        <v>45</v>
      </c>
      <c r="S102">
        <v>75</v>
      </c>
      <c r="T102">
        <v>25</v>
      </c>
      <c r="U102" t="e">
        <f>INDEX(Signed!F$2:'Signed'!F$569,MATCH($B102,Signed!$A$2:'Signed'!$A$531,0))</f>
        <v>#N/A</v>
      </c>
      <c r="V102" t="e">
        <f>INDEX(TEAMIDS!B$2:'TEAMIDS'!B$569,MATCH($U102,TEAMIDS!$C$2:'TEAMIDS'!$C$531,0))</f>
        <v>#N/A</v>
      </c>
      <c r="W102" t="e">
        <f>INDEX(Signed!G$2:'Signed'!G$569,MATCH($B102,Signed!$A$2:'Signed'!$A$531,0))</f>
        <v>#N/A</v>
      </c>
      <c r="X102" t="e">
        <f>INDEX(Signed!I$2:'Signed'!I$569,MATCH($B102,Signed!$A$2:'Signed'!$A$531,0))</f>
        <v>#N/A</v>
      </c>
    </row>
    <row r="103" spans="1:24" x14ac:dyDescent="0.3">
      <c r="A103">
        <v>121</v>
      </c>
      <c r="B103" t="s">
        <v>19</v>
      </c>
      <c r="C103">
        <v>25</v>
      </c>
      <c r="D103">
        <v>3</v>
      </c>
      <c r="E103">
        <v>0</v>
      </c>
      <c r="F103">
        <f t="shared" si="1"/>
        <v>0</v>
      </c>
      <c r="G103">
        <v>13333333</v>
      </c>
      <c r="H103">
        <v>4</v>
      </c>
      <c r="I103" t="s">
        <v>2068</v>
      </c>
      <c r="J103" s="3" t="s">
        <v>2525</v>
      </c>
      <c r="K103" s="3" t="s">
        <v>2895</v>
      </c>
      <c r="L103" s="3"/>
      <c r="M103">
        <v>3</v>
      </c>
      <c r="N103" t="s">
        <v>20</v>
      </c>
      <c r="O103">
        <v>82</v>
      </c>
      <c r="P103">
        <v>72</v>
      </c>
      <c r="Q103">
        <v>83</v>
      </c>
      <c r="R103">
        <v>76</v>
      </c>
      <c r="S103">
        <v>80</v>
      </c>
      <c r="T103">
        <v>30</v>
      </c>
      <c r="U103" t="str">
        <f>INDEX(Signed!F$2:'Signed'!F$569,MATCH($B103,Signed!$A$2:'Signed'!$A$531,0))</f>
        <v>SAC</v>
      </c>
      <c r="V103">
        <f>INDEX(TEAMIDS!B$2:'TEAMIDS'!B$569,MATCH($U103,TEAMIDS!$C$2:'TEAMIDS'!$C$531,0))</f>
        <v>25</v>
      </c>
      <c r="W103">
        <f>INDEX(Signed!G$2:'Signed'!G$569,MATCH($B103,Signed!$A$2:'Signed'!$A$531,0))</f>
        <v>3</v>
      </c>
      <c r="X103">
        <f>INDEX(Signed!I$2:'Signed'!I$569,MATCH($B103,Signed!$A$2:'Signed'!$A$531,0))</f>
        <v>13333333</v>
      </c>
    </row>
    <row r="104" spans="1:24" x14ac:dyDescent="0.3">
      <c r="A104">
        <v>122</v>
      </c>
      <c r="B104" t="s">
        <v>10</v>
      </c>
      <c r="C104">
        <v>0</v>
      </c>
      <c r="D104">
        <v>0</v>
      </c>
      <c r="E104">
        <v>0</v>
      </c>
      <c r="F104" t="e">
        <f t="shared" si="1"/>
        <v>#DIV/0!</v>
      </c>
      <c r="G104">
        <v>1544951</v>
      </c>
      <c r="H104">
        <v>4</v>
      </c>
      <c r="I104" t="s">
        <v>2067</v>
      </c>
      <c r="J104" s="3" t="s">
        <v>2706</v>
      </c>
      <c r="K104" s="3" t="s">
        <v>3076</v>
      </c>
      <c r="L104" s="3"/>
      <c r="M104">
        <v>32</v>
      </c>
      <c r="N104" t="s">
        <v>11</v>
      </c>
      <c r="O104">
        <v>81</v>
      </c>
      <c r="P104">
        <v>61</v>
      </c>
      <c r="Q104">
        <v>48</v>
      </c>
      <c r="R104">
        <v>58</v>
      </c>
      <c r="S104">
        <v>59</v>
      </c>
      <c r="T104">
        <v>23</v>
      </c>
      <c r="U104" t="str">
        <f>INDEX(Signed!F$2:'Signed'!F$569,MATCH($B104,Signed!$A$2:'Signed'!$A$531,0))</f>
        <v>TBD</v>
      </c>
      <c r="V104" t="e">
        <f>INDEX(TEAMIDS!B$2:'TEAMIDS'!B$569,MATCH($U104,TEAMIDS!$C$2:'TEAMIDS'!$C$531,0))</f>
        <v>#N/A</v>
      </c>
      <c r="W104" t="str">
        <f>INDEX(Signed!G$2:'Signed'!G$569,MATCH($B104,Signed!$A$2:'Signed'!$A$531,0))</f>
        <v>-</v>
      </c>
      <c r="X104" t="str">
        <f>INDEX(Signed!I$2:'Signed'!I$569,MATCH($B104,Signed!$A$2:'Signed'!$A$531,0))</f>
        <v>-</v>
      </c>
    </row>
    <row r="105" spans="1:24" x14ac:dyDescent="0.3">
      <c r="A105">
        <v>123</v>
      </c>
      <c r="B105" t="s">
        <v>277</v>
      </c>
      <c r="C105">
        <v>14</v>
      </c>
      <c r="D105">
        <v>1</v>
      </c>
      <c r="E105">
        <v>0</v>
      </c>
      <c r="F105">
        <f t="shared" si="1"/>
        <v>0</v>
      </c>
      <c r="G105">
        <v>689121</v>
      </c>
      <c r="H105">
        <v>2</v>
      </c>
      <c r="I105" t="s">
        <v>2192</v>
      </c>
      <c r="J105" s="3" t="s">
        <v>2646</v>
      </c>
      <c r="K105" s="3" t="s">
        <v>3016</v>
      </c>
      <c r="L105" s="3"/>
      <c r="M105">
        <v>24</v>
      </c>
      <c r="N105" t="s">
        <v>18</v>
      </c>
      <c r="O105">
        <v>75</v>
      </c>
      <c r="P105">
        <v>73</v>
      </c>
      <c r="Q105">
        <v>82</v>
      </c>
      <c r="R105">
        <v>49</v>
      </c>
      <c r="S105">
        <v>72</v>
      </c>
      <c r="T105">
        <v>24</v>
      </c>
      <c r="U105" t="e">
        <f>INDEX(Signed!F$2:'Signed'!F$569,MATCH($B105,Signed!$A$2:'Signed'!$A$531,0))</f>
        <v>#N/A</v>
      </c>
      <c r="V105" t="e">
        <f>INDEX(TEAMIDS!B$2:'TEAMIDS'!B$569,MATCH($U105,TEAMIDS!$C$2:'TEAMIDS'!$C$531,0))</f>
        <v>#N/A</v>
      </c>
      <c r="W105" t="e">
        <f>INDEX(Signed!G$2:'Signed'!G$569,MATCH($B105,Signed!$A$2:'Signed'!$A$531,0))</f>
        <v>#N/A</v>
      </c>
      <c r="X105" t="e">
        <f>INDEX(Signed!I$2:'Signed'!I$569,MATCH($B105,Signed!$A$2:'Signed'!$A$531,0))</f>
        <v>#N/A</v>
      </c>
    </row>
    <row r="106" spans="1:24" x14ac:dyDescent="0.3">
      <c r="A106">
        <v>124</v>
      </c>
      <c r="B106" t="s">
        <v>293</v>
      </c>
      <c r="C106">
        <v>15</v>
      </c>
      <c r="D106">
        <v>2</v>
      </c>
      <c r="E106">
        <v>0</v>
      </c>
      <c r="F106">
        <f t="shared" si="1"/>
        <v>0</v>
      </c>
      <c r="G106">
        <v>12100000</v>
      </c>
      <c r="H106">
        <v>1</v>
      </c>
      <c r="I106" t="s">
        <v>2110</v>
      </c>
      <c r="J106" s="3" t="s">
        <v>2828</v>
      </c>
      <c r="K106" s="3" t="s">
        <v>3198</v>
      </c>
      <c r="L106" s="3"/>
      <c r="M106">
        <v>11</v>
      </c>
      <c r="N106" t="s">
        <v>40</v>
      </c>
      <c r="O106">
        <v>80</v>
      </c>
      <c r="P106">
        <v>72</v>
      </c>
      <c r="Q106">
        <v>82</v>
      </c>
      <c r="R106">
        <v>54</v>
      </c>
      <c r="S106">
        <v>49</v>
      </c>
      <c r="T106">
        <v>28</v>
      </c>
      <c r="U106" t="e">
        <f>INDEX(Signed!F$2:'Signed'!F$569,MATCH($B106,Signed!$A$2:'Signed'!$A$531,0))</f>
        <v>#N/A</v>
      </c>
      <c r="V106" t="e">
        <f>INDEX(TEAMIDS!B$2:'TEAMIDS'!B$569,MATCH($U106,TEAMIDS!$C$2:'TEAMIDS'!$C$531,0))</f>
        <v>#N/A</v>
      </c>
      <c r="W106" t="e">
        <f>INDEX(Signed!G$2:'Signed'!G$569,MATCH($B106,Signed!$A$2:'Signed'!$A$531,0))</f>
        <v>#N/A</v>
      </c>
      <c r="X106" t="e">
        <f>INDEX(Signed!I$2:'Signed'!I$569,MATCH($B106,Signed!$A$2:'Signed'!$A$531,0))</f>
        <v>#N/A</v>
      </c>
    </row>
    <row r="107" spans="1:24" x14ac:dyDescent="0.3">
      <c r="A107">
        <v>125</v>
      </c>
      <c r="B107" t="s">
        <v>219</v>
      </c>
      <c r="C107">
        <v>11</v>
      </c>
      <c r="D107">
        <v>1</v>
      </c>
      <c r="E107">
        <v>0</v>
      </c>
      <c r="F107">
        <f t="shared" si="1"/>
        <v>0</v>
      </c>
      <c r="G107">
        <v>3094677.5</v>
      </c>
      <c r="H107">
        <v>3</v>
      </c>
      <c r="I107" t="s">
        <v>1824</v>
      </c>
      <c r="J107" s="3" t="s">
        <v>2650</v>
      </c>
      <c r="K107" s="3" t="s">
        <v>3020</v>
      </c>
      <c r="L107" s="3"/>
      <c r="M107">
        <v>11</v>
      </c>
      <c r="N107" t="s">
        <v>15</v>
      </c>
      <c r="O107">
        <v>91</v>
      </c>
      <c r="P107">
        <v>73</v>
      </c>
      <c r="Q107">
        <v>44</v>
      </c>
      <c r="R107">
        <v>81</v>
      </c>
      <c r="S107">
        <v>71</v>
      </c>
      <c r="T107">
        <v>23</v>
      </c>
      <c r="U107" t="e">
        <f>INDEX(Signed!F$2:'Signed'!F$569,MATCH($B107,Signed!$A$2:'Signed'!$A$531,0))</f>
        <v>#N/A</v>
      </c>
      <c r="V107" t="e">
        <f>INDEX(TEAMIDS!B$2:'TEAMIDS'!B$569,MATCH($U107,TEAMIDS!$C$2:'TEAMIDS'!$C$531,0))</f>
        <v>#N/A</v>
      </c>
      <c r="W107" t="e">
        <f>INDEX(Signed!G$2:'Signed'!G$569,MATCH($B107,Signed!$A$2:'Signed'!$A$531,0))</f>
        <v>#N/A</v>
      </c>
      <c r="X107" t="e">
        <f>INDEX(Signed!I$2:'Signed'!I$569,MATCH($B107,Signed!$A$2:'Signed'!$A$531,0))</f>
        <v>#N/A</v>
      </c>
    </row>
    <row r="108" spans="1:24" x14ac:dyDescent="0.3">
      <c r="A108">
        <v>127</v>
      </c>
      <c r="B108" t="s">
        <v>484</v>
      </c>
      <c r="C108">
        <v>27</v>
      </c>
      <c r="D108">
        <v>2</v>
      </c>
      <c r="E108">
        <v>0</v>
      </c>
      <c r="F108">
        <f t="shared" si="1"/>
        <v>0</v>
      </c>
      <c r="G108">
        <v>2249080</v>
      </c>
      <c r="H108">
        <v>1</v>
      </c>
      <c r="I108" t="s">
        <v>1953</v>
      </c>
      <c r="J108" s="3" t="s">
        <v>2686</v>
      </c>
      <c r="K108" s="3" t="s">
        <v>3056</v>
      </c>
      <c r="L108" s="3"/>
      <c r="M108">
        <v>45</v>
      </c>
      <c r="N108" t="s">
        <v>30</v>
      </c>
      <c r="O108">
        <v>96</v>
      </c>
      <c r="P108">
        <v>78</v>
      </c>
      <c r="Q108">
        <v>79</v>
      </c>
      <c r="R108">
        <v>58</v>
      </c>
      <c r="S108">
        <v>80</v>
      </c>
      <c r="T108">
        <v>23</v>
      </c>
      <c r="U108" t="e">
        <f>INDEX(Signed!F$2:'Signed'!F$569,MATCH($B108,Signed!$A$2:'Signed'!$A$531,0))</f>
        <v>#N/A</v>
      </c>
      <c r="V108" t="e">
        <f>INDEX(TEAMIDS!B$2:'TEAMIDS'!B$569,MATCH($U108,TEAMIDS!$C$2:'TEAMIDS'!$C$531,0))</f>
        <v>#N/A</v>
      </c>
      <c r="W108" t="e">
        <f>INDEX(Signed!G$2:'Signed'!G$569,MATCH($B108,Signed!$A$2:'Signed'!$A$531,0))</f>
        <v>#N/A</v>
      </c>
      <c r="X108" t="e">
        <f>INDEX(Signed!I$2:'Signed'!I$569,MATCH($B108,Signed!$A$2:'Signed'!$A$531,0))</f>
        <v>#N/A</v>
      </c>
    </row>
    <row r="109" spans="1:24" x14ac:dyDescent="0.3">
      <c r="A109">
        <v>128</v>
      </c>
      <c r="B109" t="s">
        <v>299</v>
      </c>
      <c r="C109">
        <v>16</v>
      </c>
      <c r="D109">
        <v>3</v>
      </c>
      <c r="E109">
        <v>0</v>
      </c>
      <c r="F109">
        <f t="shared" si="1"/>
        <v>0</v>
      </c>
      <c r="G109">
        <v>1346700</v>
      </c>
      <c r="H109">
        <v>1</v>
      </c>
      <c r="I109" t="s">
        <v>1833</v>
      </c>
      <c r="J109" s="3" t="s">
        <v>2701</v>
      </c>
      <c r="K109" s="3" t="s">
        <v>3071</v>
      </c>
      <c r="L109" s="3"/>
      <c r="M109">
        <v>9</v>
      </c>
      <c r="N109" t="s">
        <v>9</v>
      </c>
      <c r="O109">
        <v>71</v>
      </c>
      <c r="P109">
        <v>69</v>
      </c>
      <c r="Q109">
        <v>60</v>
      </c>
      <c r="R109">
        <v>49</v>
      </c>
      <c r="S109">
        <v>74</v>
      </c>
      <c r="T109">
        <v>23</v>
      </c>
      <c r="U109" t="e">
        <f>INDEX(Signed!F$2:'Signed'!F$569,MATCH($B109,Signed!$A$2:'Signed'!$A$531,0))</f>
        <v>#N/A</v>
      </c>
      <c r="V109" t="e">
        <f>INDEX(TEAMIDS!B$2:'TEAMIDS'!B$569,MATCH($U109,TEAMIDS!$C$2:'TEAMIDS'!$C$531,0))</f>
        <v>#N/A</v>
      </c>
      <c r="W109" t="e">
        <f>INDEX(Signed!G$2:'Signed'!G$569,MATCH($B109,Signed!$A$2:'Signed'!$A$531,0))</f>
        <v>#N/A</v>
      </c>
      <c r="X109" t="e">
        <f>INDEX(Signed!I$2:'Signed'!I$569,MATCH($B109,Signed!$A$2:'Signed'!$A$531,0))</f>
        <v>#N/A</v>
      </c>
    </row>
    <row r="110" spans="1:24" x14ac:dyDescent="0.3">
      <c r="A110">
        <v>129</v>
      </c>
      <c r="B110" t="s">
        <v>364</v>
      </c>
      <c r="C110">
        <v>20</v>
      </c>
      <c r="D110">
        <v>0</v>
      </c>
      <c r="E110">
        <v>0</v>
      </c>
      <c r="F110" t="e">
        <f t="shared" si="1"/>
        <v>#DIV/0!</v>
      </c>
      <c r="G110">
        <v>1000000</v>
      </c>
      <c r="H110">
        <v>2</v>
      </c>
      <c r="I110" t="s">
        <v>1527</v>
      </c>
      <c r="J110" s="3" t="e">
        <v>#VALUE!</v>
      </c>
      <c r="K110" s="3" t="s">
        <v>1527</v>
      </c>
      <c r="L110" s="3"/>
      <c r="M110">
        <v>15</v>
      </c>
      <c r="N110" t="s">
        <v>13</v>
      </c>
      <c r="O110">
        <v>54</v>
      </c>
      <c r="P110">
        <v>78</v>
      </c>
      <c r="Q110">
        <v>40</v>
      </c>
      <c r="R110">
        <v>40</v>
      </c>
      <c r="S110">
        <v>60</v>
      </c>
      <c r="T110">
        <v>25</v>
      </c>
      <c r="U110" t="str">
        <f>INDEX(Signed!F$2:'Signed'!F$569,MATCH($B110,Signed!$A$2:'Signed'!$A$531,0))</f>
        <v>TBD</v>
      </c>
      <c r="V110" t="e">
        <f>INDEX(TEAMIDS!B$2:'TEAMIDS'!B$569,MATCH($U110,TEAMIDS!$C$2:'TEAMIDS'!$C$531,0))</f>
        <v>#N/A</v>
      </c>
      <c r="W110" t="str">
        <f>INDEX(Signed!G$2:'Signed'!G$569,MATCH($B110,Signed!$A$2:'Signed'!$A$531,0))</f>
        <v>-</v>
      </c>
      <c r="X110" t="str">
        <f>INDEX(Signed!I$2:'Signed'!I$569,MATCH($B110,Signed!$A$2:'Signed'!$A$531,0))</f>
        <v>-</v>
      </c>
    </row>
    <row r="111" spans="1:24" x14ac:dyDescent="0.3">
      <c r="A111">
        <v>130</v>
      </c>
      <c r="B111" t="s">
        <v>122</v>
      </c>
      <c r="C111">
        <v>6</v>
      </c>
      <c r="D111">
        <v>3</v>
      </c>
      <c r="E111">
        <v>0</v>
      </c>
      <c r="F111">
        <f t="shared" si="1"/>
        <v>0</v>
      </c>
      <c r="G111">
        <v>4000000</v>
      </c>
      <c r="H111">
        <v>2</v>
      </c>
      <c r="I111" t="s">
        <v>2157</v>
      </c>
      <c r="J111" s="3" t="s">
        <v>2519</v>
      </c>
      <c r="K111" s="3" t="s">
        <v>2889</v>
      </c>
      <c r="L111" s="3"/>
      <c r="M111">
        <v>10</v>
      </c>
      <c r="N111" t="s">
        <v>13</v>
      </c>
      <c r="O111">
        <v>76</v>
      </c>
      <c r="P111">
        <v>68</v>
      </c>
      <c r="Q111">
        <v>69</v>
      </c>
      <c r="R111">
        <v>63</v>
      </c>
      <c r="S111">
        <v>70</v>
      </c>
      <c r="T111">
        <v>26</v>
      </c>
      <c r="U111" t="str">
        <f>INDEX(Signed!F$2:'Signed'!F$569,MATCH($B111,Signed!$A$2:'Signed'!$A$531,0))</f>
        <v>DAL</v>
      </c>
      <c r="V111">
        <f>INDEX(TEAMIDS!B$2:'TEAMIDS'!B$569,MATCH($U111,TEAMIDS!$C$2:'TEAMIDS'!$C$531,0))</f>
        <v>6</v>
      </c>
      <c r="W111">
        <f>INDEX(Signed!G$2:'Signed'!G$569,MATCH($B111,Signed!$A$2:'Signed'!$A$531,0))</f>
        <v>3</v>
      </c>
      <c r="X111">
        <f>INDEX(Signed!I$2:'Signed'!I$569,MATCH($B111,Signed!$A$2:'Signed'!$A$531,0))</f>
        <v>4000000</v>
      </c>
    </row>
    <row r="112" spans="1:24" x14ac:dyDescent="0.3">
      <c r="A112">
        <v>131</v>
      </c>
      <c r="B112" t="s">
        <v>224</v>
      </c>
      <c r="C112">
        <v>11</v>
      </c>
      <c r="D112">
        <v>2</v>
      </c>
      <c r="E112">
        <v>0</v>
      </c>
      <c r="F112">
        <f t="shared" si="1"/>
        <v>0</v>
      </c>
      <c r="G112">
        <v>7333333.666666667</v>
      </c>
      <c r="H112">
        <v>2</v>
      </c>
      <c r="I112" t="s">
        <v>1820</v>
      </c>
      <c r="J112" s="3" t="s">
        <v>2504</v>
      </c>
      <c r="K112" s="3" t="s">
        <v>2874</v>
      </c>
      <c r="L112" s="3"/>
      <c r="M112">
        <v>20</v>
      </c>
      <c r="N112" t="s">
        <v>13</v>
      </c>
      <c r="O112">
        <v>78</v>
      </c>
      <c r="P112">
        <v>70</v>
      </c>
      <c r="Q112">
        <v>89</v>
      </c>
      <c r="R112">
        <v>45</v>
      </c>
      <c r="S112">
        <v>83</v>
      </c>
      <c r="T112">
        <v>28</v>
      </c>
      <c r="U112" t="e">
        <f>INDEX(Signed!F$2:'Signed'!F$569,MATCH($B112,Signed!$A$2:'Signed'!$A$531,0))</f>
        <v>#N/A</v>
      </c>
      <c r="V112" t="e">
        <f>INDEX(TEAMIDS!B$2:'TEAMIDS'!B$569,MATCH($U112,TEAMIDS!$C$2:'TEAMIDS'!$C$531,0))</f>
        <v>#N/A</v>
      </c>
      <c r="W112" t="e">
        <f>INDEX(Signed!G$2:'Signed'!G$569,MATCH($B112,Signed!$A$2:'Signed'!$A$531,0))</f>
        <v>#N/A</v>
      </c>
      <c r="X112" t="e">
        <f>INDEX(Signed!I$2:'Signed'!I$569,MATCH($B112,Signed!$A$2:'Signed'!$A$531,0))</f>
        <v>#N/A</v>
      </c>
    </row>
    <row r="113" spans="1:24" x14ac:dyDescent="0.3">
      <c r="A113">
        <v>133</v>
      </c>
      <c r="B113" t="s">
        <v>183</v>
      </c>
      <c r="C113">
        <v>9</v>
      </c>
      <c r="D113">
        <v>1</v>
      </c>
      <c r="E113">
        <v>0</v>
      </c>
      <c r="F113">
        <f t="shared" si="1"/>
        <v>0</v>
      </c>
      <c r="G113">
        <v>18004347.5</v>
      </c>
      <c r="H113">
        <v>3</v>
      </c>
      <c r="I113" t="s">
        <v>1971</v>
      </c>
      <c r="J113" s="3" t="s">
        <v>2814</v>
      </c>
      <c r="K113" s="3" t="s">
        <v>3184</v>
      </c>
      <c r="L113" s="3"/>
      <c r="M113">
        <v>23</v>
      </c>
      <c r="N113" t="s">
        <v>7</v>
      </c>
      <c r="O113">
        <v>75</v>
      </c>
      <c r="P113">
        <v>93</v>
      </c>
      <c r="Q113">
        <v>72</v>
      </c>
      <c r="R113">
        <v>75</v>
      </c>
      <c r="S113">
        <v>68</v>
      </c>
      <c r="T113">
        <v>30</v>
      </c>
      <c r="U113" t="e">
        <f>INDEX(Signed!F$2:'Signed'!F$569,MATCH($B113,Signed!$A$2:'Signed'!$A$531,0))</f>
        <v>#N/A</v>
      </c>
      <c r="V113" t="e">
        <f>INDEX(TEAMIDS!B$2:'TEAMIDS'!B$569,MATCH($U113,TEAMIDS!$C$2:'TEAMIDS'!$C$531,0))</f>
        <v>#N/A</v>
      </c>
      <c r="W113" t="e">
        <f>INDEX(Signed!G$2:'Signed'!G$569,MATCH($B113,Signed!$A$2:'Signed'!$A$531,0))</f>
        <v>#N/A</v>
      </c>
      <c r="X113" t="e">
        <f>INDEX(Signed!I$2:'Signed'!I$569,MATCH($B113,Signed!$A$2:'Signed'!$A$531,0))</f>
        <v>#N/A</v>
      </c>
    </row>
    <row r="114" spans="1:24" x14ac:dyDescent="0.3">
      <c r="A114">
        <v>134</v>
      </c>
      <c r="B114" t="s">
        <v>464</v>
      </c>
      <c r="C114">
        <v>26</v>
      </c>
      <c r="D114">
        <v>0</v>
      </c>
      <c r="E114">
        <v>0</v>
      </c>
      <c r="F114" t="e">
        <f t="shared" si="1"/>
        <v>#DIV/0!</v>
      </c>
      <c r="G114">
        <v>1000000</v>
      </c>
      <c r="H114">
        <v>3</v>
      </c>
      <c r="I114" t="s">
        <v>1527</v>
      </c>
      <c r="J114" s="3" t="e">
        <v>#VALUE!</v>
      </c>
      <c r="K114" s="3" t="s">
        <v>1527</v>
      </c>
      <c r="L114" s="3"/>
      <c r="M114">
        <v>14</v>
      </c>
      <c r="N114" t="s">
        <v>11</v>
      </c>
      <c r="O114">
        <v>74</v>
      </c>
      <c r="P114">
        <v>60</v>
      </c>
      <c r="Q114">
        <v>43</v>
      </c>
      <c r="R114">
        <v>49</v>
      </c>
      <c r="S114">
        <v>84</v>
      </c>
      <c r="T114">
        <v>23</v>
      </c>
      <c r="U114" t="e">
        <f>INDEX(Signed!F$2:'Signed'!F$569,MATCH($B114,Signed!$A$2:'Signed'!$A$531,0))</f>
        <v>#N/A</v>
      </c>
      <c r="V114" t="e">
        <f>INDEX(TEAMIDS!B$2:'TEAMIDS'!B$569,MATCH($U114,TEAMIDS!$C$2:'TEAMIDS'!$C$531,0))</f>
        <v>#N/A</v>
      </c>
      <c r="W114" t="e">
        <f>INDEX(Signed!G$2:'Signed'!G$569,MATCH($B114,Signed!$A$2:'Signed'!$A$531,0))</f>
        <v>#N/A</v>
      </c>
      <c r="X114" t="e">
        <f>INDEX(Signed!I$2:'Signed'!I$569,MATCH($B114,Signed!$A$2:'Signed'!$A$531,0))</f>
        <v>#N/A</v>
      </c>
    </row>
    <row r="115" spans="1:24" x14ac:dyDescent="0.3">
      <c r="A115">
        <v>136</v>
      </c>
      <c r="B115" t="s">
        <v>266</v>
      </c>
      <c r="C115">
        <v>14</v>
      </c>
      <c r="D115">
        <v>0</v>
      </c>
      <c r="E115">
        <v>0</v>
      </c>
      <c r="F115" t="e">
        <f t="shared" si="1"/>
        <v>#DIV/0!</v>
      </c>
      <c r="G115">
        <v>47371</v>
      </c>
      <c r="H115">
        <v>1</v>
      </c>
      <c r="I115" t="s">
        <v>1527</v>
      </c>
      <c r="J115" s="3" t="e">
        <v>#VALUE!</v>
      </c>
      <c r="K115" s="3" t="s">
        <v>1527</v>
      </c>
      <c r="L115" s="3"/>
      <c r="M115">
        <v>8</v>
      </c>
      <c r="N115" t="s">
        <v>30</v>
      </c>
      <c r="O115">
        <v>63</v>
      </c>
      <c r="P115">
        <v>69</v>
      </c>
      <c r="Q115">
        <v>40</v>
      </c>
      <c r="R115">
        <v>45</v>
      </c>
      <c r="S115">
        <v>99</v>
      </c>
      <c r="T115">
        <v>26</v>
      </c>
      <c r="U115" t="e">
        <f>INDEX(Signed!F$2:'Signed'!F$569,MATCH($B115,Signed!$A$2:'Signed'!$A$531,0))</f>
        <v>#N/A</v>
      </c>
      <c r="V115" t="e">
        <f>INDEX(TEAMIDS!B$2:'TEAMIDS'!B$569,MATCH($U115,TEAMIDS!$C$2:'TEAMIDS'!$C$531,0))</f>
        <v>#N/A</v>
      </c>
      <c r="W115" t="e">
        <f>INDEX(Signed!G$2:'Signed'!G$569,MATCH($B115,Signed!$A$2:'Signed'!$A$531,0))</f>
        <v>#N/A</v>
      </c>
      <c r="X115" t="e">
        <f>INDEX(Signed!I$2:'Signed'!I$569,MATCH($B115,Signed!$A$2:'Signed'!$A$531,0))</f>
        <v>#N/A</v>
      </c>
    </row>
    <row r="116" spans="1:24" x14ac:dyDescent="0.3">
      <c r="A116">
        <v>137</v>
      </c>
      <c r="B116" t="s">
        <v>72</v>
      </c>
      <c r="C116">
        <v>3</v>
      </c>
      <c r="D116">
        <v>1</v>
      </c>
      <c r="E116">
        <v>0</v>
      </c>
      <c r="F116">
        <f t="shared" si="1"/>
        <v>0</v>
      </c>
      <c r="G116">
        <v>689121</v>
      </c>
      <c r="H116">
        <v>2</v>
      </c>
      <c r="I116" t="s">
        <v>2081</v>
      </c>
      <c r="J116" s="3" t="s">
        <v>2684</v>
      </c>
      <c r="K116" s="3" t="s">
        <v>3054</v>
      </c>
      <c r="L116" s="3"/>
      <c r="M116">
        <v>7</v>
      </c>
      <c r="N116" t="s">
        <v>7</v>
      </c>
      <c r="O116">
        <v>77</v>
      </c>
      <c r="P116">
        <v>69</v>
      </c>
      <c r="Q116">
        <v>94</v>
      </c>
      <c r="R116">
        <v>49</v>
      </c>
      <c r="S116">
        <v>73</v>
      </c>
      <c r="T116">
        <v>24</v>
      </c>
      <c r="U116" t="e">
        <f>INDEX(Signed!F$2:'Signed'!F$569,MATCH($B116,Signed!$A$2:'Signed'!$A$531,0))</f>
        <v>#N/A</v>
      </c>
      <c r="V116" t="e">
        <f>INDEX(TEAMIDS!B$2:'TEAMIDS'!B$569,MATCH($U116,TEAMIDS!$C$2:'TEAMIDS'!$C$531,0))</f>
        <v>#N/A</v>
      </c>
      <c r="W116" t="e">
        <f>INDEX(Signed!G$2:'Signed'!G$569,MATCH($B116,Signed!$A$2:'Signed'!$A$531,0))</f>
        <v>#N/A</v>
      </c>
      <c r="X116" t="e">
        <f>INDEX(Signed!I$2:'Signed'!I$569,MATCH($B116,Signed!$A$2:'Signed'!$A$531,0))</f>
        <v>#N/A</v>
      </c>
    </row>
    <row r="117" spans="1:24" x14ac:dyDescent="0.3">
      <c r="A117">
        <v>138</v>
      </c>
      <c r="B117" t="s">
        <v>523</v>
      </c>
      <c r="C117">
        <v>14</v>
      </c>
      <c r="D117">
        <v>0</v>
      </c>
      <c r="E117">
        <v>0</v>
      </c>
      <c r="F117" t="e">
        <f t="shared" si="1"/>
        <v>#DIV/0!</v>
      </c>
      <c r="G117">
        <v>18919725</v>
      </c>
      <c r="H117">
        <v>4</v>
      </c>
      <c r="I117" t="s">
        <v>2140</v>
      </c>
      <c r="J117" s="3" t="s">
        <v>2487</v>
      </c>
      <c r="K117" s="3" t="s">
        <v>2857</v>
      </c>
      <c r="L117" s="3"/>
      <c r="M117">
        <v>21</v>
      </c>
      <c r="N117" t="s">
        <v>15</v>
      </c>
      <c r="O117">
        <v>90</v>
      </c>
      <c r="P117">
        <v>70</v>
      </c>
      <c r="Q117">
        <v>41</v>
      </c>
      <c r="R117">
        <v>81</v>
      </c>
      <c r="S117">
        <v>59</v>
      </c>
      <c r="T117">
        <v>34</v>
      </c>
      <c r="U117" t="str">
        <f>INDEX(Signed!F$2:'Signed'!F$569,MATCH($B117,Signed!$A$2:'Signed'!$A$531,0))</f>
        <v>LAL</v>
      </c>
      <c r="V117">
        <f>INDEX(TEAMIDS!B$2:'TEAMIDS'!B$569,MATCH($U117,TEAMIDS!$C$2:'TEAMIDS'!$C$531,0))</f>
        <v>13</v>
      </c>
      <c r="W117">
        <f>INDEX(Signed!G$2:'Signed'!G$569,MATCH($B117,Signed!$A$2:'Signed'!$A$531,0))</f>
        <v>1</v>
      </c>
      <c r="X117">
        <f>INDEX(Signed!I$2:'Signed'!I$569,MATCH($B117,Signed!$A$2:'Signed'!$A$531,0))</f>
        <v>2564753</v>
      </c>
    </row>
    <row r="118" spans="1:24" x14ac:dyDescent="0.3">
      <c r="A118">
        <v>139</v>
      </c>
      <c r="B118" t="s">
        <v>135</v>
      </c>
      <c r="C118">
        <v>6</v>
      </c>
      <c r="D118">
        <v>1</v>
      </c>
      <c r="E118">
        <v>0</v>
      </c>
      <c r="F118">
        <f t="shared" si="1"/>
        <v>0</v>
      </c>
      <c r="G118">
        <v>4815625</v>
      </c>
      <c r="H118">
        <v>3</v>
      </c>
      <c r="I118" t="s">
        <v>2167</v>
      </c>
      <c r="J118" s="3" t="s">
        <v>2514</v>
      </c>
      <c r="K118" s="3" t="s">
        <v>2884</v>
      </c>
      <c r="L118" s="3"/>
      <c r="M118">
        <v>7</v>
      </c>
      <c r="N118" t="s">
        <v>15</v>
      </c>
      <c r="O118">
        <v>87</v>
      </c>
      <c r="P118">
        <v>69</v>
      </c>
      <c r="Q118">
        <v>68</v>
      </c>
      <c r="R118">
        <v>63</v>
      </c>
      <c r="S118">
        <v>76</v>
      </c>
      <c r="T118">
        <v>28</v>
      </c>
      <c r="U118" t="e">
        <f>INDEX(Signed!F$2:'Signed'!F$569,MATCH($B118,Signed!$A$2:'Signed'!$A$531,0))</f>
        <v>#N/A</v>
      </c>
      <c r="V118" t="e">
        <f>INDEX(TEAMIDS!B$2:'TEAMIDS'!B$569,MATCH($U118,TEAMIDS!$C$2:'TEAMIDS'!$C$531,0))</f>
        <v>#N/A</v>
      </c>
      <c r="W118" t="e">
        <f>INDEX(Signed!G$2:'Signed'!G$569,MATCH($B118,Signed!$A$2:'Signed'!$A$531,0))</f>
        <v>#N/A</v>
      </c>
      <c r="X118" t="e">
        <f>INDEX(Signed!I$2:'Signed'!I$569,MATCH($B118,Signed!$A$2:'Signed'!$A$531,0))</f>
        <v>#N/A</v>
      </c>
    </row>
    <row r="119" spans="1:24" x14ac:dyDescent="0.3">
      <c r="A119">
        <v>140</v>
      </c>
      <c r="B119" t="s">
        <v>53</v>
      </c>
      <c r="C119">
        <v>2</v>
      </c>
      <c r="D119">
        <v>3</v>
      </c>
      <c r="E119">
        <v>0</v>
      </c>
      <c r="F119">
        <f t="shared" si="1"/>
        <v>0</v>
      </c>
      <c r="G119">
        <v>885960</v>
      </c>
      <c r="H119">
        <v>2</v>
      </c>
      <c r="I119" t="s">
        <v>1627</v>
      </c>
      <c r="J119" s="3" t="s">
        <v>2782</v>
      </c>
      <c r="K119" s="3" t="s">
        <v>3152</v>
      </c>
      <c r="L119" s="3"/>
      <c r="M119">
        <v>30</v>
      </c>
      <c r="N119" t="s">
        <v>23</v>
      </c>
      <c r="O119">
        <v>69</v>
      </c>
      <c r="P119">
        <v>73</v>
      </c>
      <c r="Q119">
        <v>40</v>
      </c>
      <c r="R119">
        <v>45</v>
      </c>
      <c r="S119">
        <v>60</v>
      </c>
      <c r="T119">
        <v>20</v>
      </c>
      <c r="U119" t="e">
        <f>INDEX(Signed!F$2:'Signed'!F$569,MATCH($B119,Signed!$A$2:'Signed'!$A$531,0))</f>
        <v>#N/A</v>
      </c>
      <c r="V119" t="e">
        <f>INDEX(TEAMIDS!B$2:'TEAMIDS'!B$569,MATCH($U119,TEAMIDS!$C$2:'TEAMIDS'!$C$531,0))</f>
        <v>#N/A</v>
      </c>
      <c r="W119" t="e">
        <f>INDEX(Signed!G$2:'Signed'!G$569,MATCH($B119,Signed!$A$2:'Signed'!$A$531,0))</f>
        <v>#N/A</v>
      </c>
      <c r="X119" t="e">
        <f>INDEX(Signed!I$2:'Signed'!I$569,MATCH($B119,Signed!$A$2:'Signed'!$A$531,0))</f>
        <v>#N/A</v>
      </c>
    </row>
    <row r="120" spans="1:24" x14ac:dyDescent="0.3">
      <c r="A120">
        <v>141</v>
      </c>
      <c r="B120" t="s">
        <v>61</v>
      </c>
      <c r="C120">
        <v>27</v>
      </c>
      <c r="D120">
        <v>2</v>
      </c>
      <c r="E120">
        <v>10000000</v>
      </c>
      <c r="F120">
        <f t="shared" si="1"/>
        <v>5000000</v>
      </c>
      <c r="G120">
        <v>4874258</v>
      </c>
      <c r="H120">
        <v>4</v>
      </c>
      <c r="I120" t="s">
        <v>1609</v>
      </c>
      <c r="J120" s="3" t="s">
        <v>2766</v>
      </c>
      <c r="K120" s="3" t="s">
        <v>3136</v>
      </c>
      <c r="L120" s="3"/>
      <c r="M120">
        <v>17</v>
      </c>
      <c r="N120" t="s">
        <v>11</v>
      </c>
      <c r="O120">
        <v>83</v>
      </c>
      <c r="P120">
        <v>71</v>
      </c>
      <c r="Q120">
        <v>47</v>
      </c>
      <c r="R120">
        <v>81</v>
      </c>
      <c r="S120">
        <v>61</v>
      </c>
      <c r="T120">
        <v>30</v>
      </c>
      <c r="U120" t="str">
        <f>INDEX(Signed!F$2:'Signed'!F$569,MATCH($B120,Signed!$A$2:'Signed'!$A$531,0))</f>
        <v>UTH</v>
      </c>
      <c r="V120">
        <f>INDEX(TEAMIDS!B$2:'TEAMIDS'!B$569,MATCH($U120,TEAMIDS!$C$2:'TEAMIDS'!$C$531,0))</f>
        <v>27</v>
      </c>
      <c r="W120">
        <f>INDEX(Signed!G$2:'Signed'!G$569,MATCH($B120,Signed!$A$2:'Signed'!$A$531,0))</f>
        <v>2</v>
      </c>
      <c r="X120">
        <f>INDEX(Signed!I$2:'Signed'!I$569,MATCH($B120,Signed!$A$2:'Signed'!$A$531,0))</f>
        <v>4886175</v>
      </c>
    </row>
    <row r="121" spans="1:24" x14ac:dyDescent="0.3">
      <c r="A121">
        <v>142</v>
      </c>
      <c r="B121" t="s">
        <v>216</v>
      </c>
      <c r="C121">
        <v>11</v>
      </c>
      <c r="D121">
        <v>3</v>
      </c>
      <c r="E121">
        <v>0</v>
      </c>
      <c r="F121">
        <f t="shared" si="1"/>
        <v>0</v>
      </c>
      <c r="G121">
        <v>2166667</v>
      </c>
      <c r="H121">
        <v>1</v>
      </c>
      <c r="I121" t="s">
        <v>1825</v>
      </c>
      <c r="J121" s="3" t="s">
        <v>2635</v>
      </c>
      <c r="K121" s="3" t="s">
        <v>3005</v>
      </c>
      <c r="L121" s="3"/>
      <c r="M121">
        <v>5</v>
      </c>
      <c r="N121" t="s">
        <v>9</v>
      </c>
      <c r="O121">
        <v>66</v>
      </c>
      <c r="P121">
        <v>74</v>
      </c>
      <c r="Q121">
        <v>59</v>
      </c>
      <c r="R121">
        <v>45</v>
      </c>
      <c r="S121">
        <v>62</v>
      </c>
      <c r="T121">
        <v>24</v>
      </c>
      <c r="U121" t="str">
        <f>INDEX(Signed!F$2:'Signed'!F$569,MATCH($B121,Signed!$A$2:'Signed'!$A$531,0))</f>
        <v>IND</v>
      </c>
      <c r="V121">
        <f>INDEX(TEAMIDS!B$2:'TEAMIDS'!B$569,MATCH($U121,TEAMIDS!$C$2:'TEAMIDS'!$C$531,0))</f>
        <v>11</v>
      </c>
      <c r="W121">
        <f>INDEX(Signed!G$2:'Signed'!G$569,MATCH($B121,Signed!$A$2:'Signed'!$A$531,0))</f>
        <v>2</v>
      </c>
      <c r="X121">
        <f>INDEX(Signed!I$2:'Signed'!I$569,MATCH($B121,Signed!$A$2:'Signed'!$A$531,0))</f>
        <v>2080000</v>
      </c>
    </row>
    <row r="122" spans="1:24" x14ac:dyDescent="0.3">
      <c r="A122">
        <v>144</v>
      </c>
      <c r="B122" t="s">
        <v>346</v>
      </c>
      <c r="C122">
        <v>19</v>
      </c>
      <c r="D122">
        <v>2</v>
      </c>
      <c r="E122">
        <v>0</v>
      </c>
      <c r="F122">
        <f t="shared" si="1"/>
        <v>0</v>
      </c>
      <c r="G122">
        <v>8000000</v>
      </c>
      <c r="H122">
        <v>0</v>
      </c>
      <c r="I122" t="s">
        <v>2218</v>
      </c>
      <c r="J122" s="3" t="s">
        <v>2530</v>
      </c>
      <c r="K122" s="3" t="s">
        <v>2900</v>
      </c>
      <c r="L122" s="3"/>
      <c r="M122">
        <v>4</v>
      </c>
      <c r="N122" t="s">
        <v>40</v>
      </c>
      <c r="O122">
        <v>80</v>
      </c>
      <c r="P122">
        <v>74</v>
      </c>
      <c r="Q122">
        <v>70</v>
      </c>
      <c r="R122">
        <v>63</v>
      </c>
      <c r="S122">
        <v>73</v>
      </c>
      <c r="T122">
        <v>26</v>
      </c>
      <c r="U122" t="str">
        <f>INDEX(Signed!F$2:'Signed'!F$569,MATCH($B122,Signed!$A$2:'Signed'!$A$531,0))</f>
        <v>NYK</v>
      </c>
      <c r="V122">
        <f>INDEX(TEAMIDS!B$2:'TEAMIDS'!B$569,MATCH($U122,TEAMIDS!$C$2:'TEAMIDS'!$C$531,0))</f>
        <v>19</v>
      </c>
      <c r="W122">
        <f>INDEX(Signed!G$2:'Signed'!G$569,MATCH($B122,Signed!$A$2:'Signed'!$A$531,0))</f>
        <v>2</v>
      </c>
      <c r="X122">
        <f>INDEX(Signed!I$2:'Signed'!I$569,MATCH($B122,Signed!$A$2:'Signed'!$A$531,0))</f>
        <v>8000000</v>
      </c>
    </row>
    <row r="123" spans="1:24" x14ac:dyDescent="0.3">
      <c r="A123">
        <v>145</v>
      </c>
      <c r="B123" t="s">
        <v>420</v>
      </c>
      <c r="C123">
        <v>23</v>
      </c>
      <c r="D123">
        <v>3</v>
      </c>
      <c r="E123">
        <v>0</v>
      </c>
      <c r="F123">
        <f t="shared" si="1"/>
        <v>0</v>
      </c>
      <c r="G123">
        <v>663829</v>
      </c>
      <c r="H123">
        <v>0</v>
      </c>
      <c r="I123" t="s">
        <v>2037</v>
      </c>
      <c r="J123" s="3" t="s">
        <v>2756</v>
      </c>
      <c r="K123" s="3" t="s">
        <v>3126</v>
      </c>
      <c r="L123" s="3"/>
      <c r="M123">
        <v>2</v>
      </c>
      <c r="N123" t="s">
        <v>4</v>
      </c>
      <c r="O123">
        <v>71</v>
      </c>
      <c r="P123">
        <v>67</v>
      </c>
      <c r="Q123">
        <v>66</v>
      </c>
      <c r="R123">
        <v>49</v>
      </c>
      <c r="S123">
        <v>78</v>
      </c>
      <c r="T123">
        <v>22</v>
      </c>
      <c r="U123" t="e">
        <f>INDEX(Signed!F$2:'Signed'!F$569,MATCH($B123,Signed!$A$2:'Signed'!$A$531,0))</f>
        <v>#N/A</v>
      </c>
      <c r="V123" t="e">
        <f>INDEX(TEAMIDS!B$2:'TEAMIDS'!B$569,MATCH($U123,TEAMIDS!$C$2:'TEAMIDS'!$C$531,0))</f>
        <v>#N/A</v>
      </c>
      <c r="W123" t="e">
        <f>INDEX(Signed!G$2:'Signed'!G$569,MATCH($B123,Signed!$A$2:'Signed'!$A$531,0))</f>
        <v>#N/A</v>
      </c>
      <c r="X123" t="e">
        <f>INDEX(Signed!I$2:'Signed'!I$569,MATCH($B123,Signed!$A$2:'Signed'!$A$531,0))</f>
        <v>#N/A</v>
      </c>
    </row>
    <row r="124" spans="1:24" x14ac:dyDescent="0.3">
      <c r="A124">
        <v>146</v>
      </c>
      <c r="B124" t="s">
        <v>349</v>
      </c>
      <c r="C124">
        <v>27</v>
      </c>
      <c r="D124">
        <v>1</v>
      </c>
      <c r="E124">
        <v>0</v>
      </c>
      <c r="F124">
        <f t="shared" si="1"/>
        <v>0</v>
      </c>
      <c r="G124">
        <v>1737145</v>
      </c>
      <c r="H124">
        <v>0</v>
      </c>
      <c r="I124" t="s">
        <v>1655</v>
      </c>
      <c r="J124" s="3" t="s">
        <v>2677</v>
      </c>
      <c r="K124" s="3" t="s">
        <v>3047</v>
      </c>
      <c r="L124" s="3"/>
      <c r="M124">
        <v>1</v>
      </c>
      <c r="N124" t="s">
        <v>9</v>
      </c>
      <c r="O124">
        <v>85</v>
      </c>
      <c r="P124">
        <v>73</v>
      </c>
      <c r="Q124">
        <v>73</v>
      </c>
      <c r="R124">
        <v>54</v>
      </c>
      <c r="S124">
        <v>76</v>
      </c>
      <c r="T124">
        <v>24</v>
      </c>
      <c r="U124" t="str">
        <f>INDEX(Signed!F$2:'Signed'!F$569,MATCH($B124,Signed!$A$2:'Signed'!$A$531,0))</f>
        <v>UTH</v>
      </c>
      <c r="V124">
        <f>INDEX(TEAMIDS!B$2:'TEAMIDS'!B$569,MATCH($U124,TEAMIDS!$C$2:'TEAMIDS'!$C$531,0))</f>
        <v>27</v>
      </c>
      <c r="W124">
        <f>INDEX(Signed!G$2:'Signed'!G$569,MATCH($B124,Signed!$A$2:'Signed'!$A$531,0))</f>
        <v>1</v>
      </c>
      <c r="X124">
        <f>INDEX(Signed!I$2:'Signed'!I$569,MATCH($B124,Signed!$A$2:'Signed'!$A$531,0))</f>
        <v>1737145</v>
      </c>
    </row>
    <row r="125" spans="1:24" x14ac:dyDescent="0.3">
      <c r="A125">
        <v>147</v>
      </c>
      <c r="B125" t="s">
        <v>446</v>
      </c>
      <c r="C125">
        <v>1</v>
      </c>
      <c r="D125">
        <v>2</v>
      </c>
      <c r="E125">
        <v>10000000</v>
      </c>
      <c r="F125">
        <f t="shared" si="1"/>
        <v>5000000</v>
      </c>
      <c r="G125">
        <v>4874258</v>
      </c>
      <c r="H125">
        <v>4</v>
      </c>
      <c r="I125" t="s">
        <v>1930</v>
      </c>
      <c r="J125" s="3" t="s">
        <v>2795</v>
      </c>
      <c r="K125" s="3" t="s">
        <v>3165</v>
      </c>
      <c r="L125" s="3"/>
      <c r="M125">
        <v>0</v>
      </c>
      <c r="N125" t="s">
        <v>15</v>
      </c>
      <c r="O125">
        <v>89</v>
      </c>
      <c r="P125">
        <v>73</v>
      </c>
      <c r="Q125">
        <v>42</v>
      </c>
      <c r="R125">
        <v>85</v>
      </c>
      <c r="S125">
        <v>78</v>
      </c>
      <c r="T125">
        <v>27</v>
      </c>
      <c r="U125" t="str">
        <f>INDEX(Signed!F$2:'Signed'!F$569,MATCH($B125,Signed!$A$2:'Signed'!$A$531,0))</f>
        <v>BOS</v>
      </c>
      <c r="V125">
        <f>INDEX(TEAMIDS!B$2:'TEAMIDS'!B$569,MATCH($U125,TEAMIDS!$C$2:'TEAMIDS'!$C$531,0))</f>
        <v>1</v>
      </c>
      <c r="W125">
        <f>INDEX(Signed!G$2:'Signed'!G$569,MATCH($B125,Signed!$A$2:'Signed'!$A$531,0))</f>
        <v>2</v>
      </c>
      <c r="X125">
        <f>INDEX(Signed!I$2:'Signed'!I$569,MATCH($B125,Signed!$A$2:'Signed'!$A$531,0))</f>
        <v>4886175</v>
      </c>
    </row>
    <row r="126" spans="1:24" x14ac:dyDescent="0.3">
      <c r="A126">
        <v>148</v>
      </c>
      <c r="B126" t="s">
        <v>298</v>
      </c>
      <c r="C126">
        <v>16</v>
      </c>
      <c r="D126">
        <v>4</v>
      </c>
      <c r="E126">
        <v>0</v>
      </c>
      <c r="F126">
        <f t="shared" si="1"/>
        <v>0</v>
      </c>
      <c r="G126">
        <v>17000000</v>
      </c>
      <c r="H126">
        <v>0</v>
      </c>
      <c r="I126" t="s">
        <v>1829</v>
      </c>
      <c r="J126" s="3" t="s">
        <v>2758</v>
      </c>
      <c r="K126" s="3" t="s">
        <v>3128</v>
      </c>
      <c r="L126" s="3"/>
      <c r="M126">
        <v>6</v>
      </c>
      <c r="N126" t="s">
        <v>60</v>
      </c>
      <c r="O126">
        <v>90</v>
      </c>
      <c r="P126">
        <v>80</v>
      </c>
      <c r="Q126">
        <v>73</v>
      </c>
      <c r="R126">
        <v>63</v>
      </c>
      <c r="S126">
        <v>74</v>
      </c>
      <c r="T126">
        <v>30</v>
      </c>
      <c r="U126" t="e">
        <f>INDEX(Signed!F$2:'Signed'!F$569,MATCH($B126,Signed!$A$2:'Signed'!$A$531,0))</f>
        <v>#N/A</v>
      </c>
      <c r="V126" t="e">
        <f>INDEX(TEAMIDS!B$2:'TEAMIDS'!B$569,MATCH($U126,TEAMIDS!$C$2:'TEAMIDS'!$C$531,0))</f>
        <v>#N/A</v>
      </c>
      <c r="W126" t="e">
        <f>INDEX(Signed!G$2:'Signed'!G$569,MATCH($B126,Signed!$A$2:'Signed'!$A$531,0))</f>
        <v>#N/A</v>
      </c>
      <c r="X126" t="e">
        <f>INDEX(Signed!I$2:'Signed'!I$569,MATCH($B126,Signed!$A$2:'Signed'!$A$531,0))</f>
        <v>#N/A</v>
      </c>
    </row>
    <row r="127" spans="1:24" x14ac:dyDescent="0.3">
      <c r="A127">
        <v>149</v>
      </c>
      <c r="B127" t="s">
        <v>210</v>
      </c>
      <c r="C127">
        <v>10</v>
      </c>
      <c r="D127">
        <v>1</v>
      </c>
      <c r="E127">
        <v>0</v>
      </c>
      <c r="F127">
        <f t="shared" si="1"/>
        <v>0</v>
      </c>
      <c r="G127">
        <v>13779052.5</v>
      </c>
      <c r="H127">
        <v>1</v>
      </c>
      <c r="I127" t="s">
        <v>2178</v>
      </c>
      <c r="J127" s="3" t="s">
        <v>2665</v>
      </c>
      <c r="K127" s="3" t="s">
        <v>3035</v>
      </c>
      <c r="L127" s="3"/>
      <c r="M127">
        <v>10</v>
      </c>
      <c r="N127" t="s">
        <v>40</v>
      </c>
      <c r="O127">
        <v>84</v>
      </c>
      <c r="P127">
        <v>70</v>
      </c>
      <c r="Q127">
        <v>79</v>
      </c>
      <c r="R127">
        <v>49</v>
      </c>
      <c r="S127">
        <v>77</v>
      </c>
      <c r="T127">
        <v>31</v>
      </c>
      <c r="U127" t="e">
        <f>INDEX(Signed!F$2:'Signed'!F$569,MATCH($B127,Signed!$A$2:'Signed'!$A$531,0))</f>
        <v>#N/A</v>
      </c>
      <c r="V127" t="e">
        <f>INDEX(TEAMIDS!B$2:'TEAMIDS'!B$569,MATCH($U127,TEAMIDS!$C$2:'TEAMIDS'!$C$531,0))</f>
        <v>#N/A</v>
      </c>
      <c r="W127" t="e">
        <f>INDEX(Signed!G$2:'Signed'!G$569,MATCH($B127,Signed!$A$2:'Signed'!$A$531,0))</f>
        <v>#N/A</v>
      </c>
      <c r="X127" t="e">
        <f>INDEX(Signed!I$2:'Signed'!I$569,MATCH($B127,Signed!$A$2:'Signed'!$A$531,0))</f>
        <v>#N/A</v>
      </c>
    </row>
    <row r="128" spans="1:24" x14ac:dyDescent="0.3">
      <c r="A128">
        <v>150</v>
      </c>
      <c r="B128" t="s">
        <v>310</v>
      </c>
      <c r="C128">
        <v>16</v>
      </c>
      <c r="D128">
        <v>2</v>
      </c>
      <c r="E128">
        <v>0</v>
      </c>
      <c r="F128">
        <f t="shared" si="1"/>
        <v>0</v>
      </c>
      <c r="G128">
        <v>4666666.666666667</v>
      </c>
      <c r="H128">
        <v>3</v>
      </c>
      <c r="I128" t="s">
        <v>1838</v>
      </c>
      <c r="J128" s="3" t="s">
        <v>2538</v>
      </c>
      <c r="K128" s="3" t="s">
        <v>2908</v>
      </c>
      <c r="L128" s="3"/>
      <c r="M128">
        <v>77</v>
      </c>
      <c r="N128" t="s">
        <v>11</v>
      </c>
      <c r="O128">
        <v>76</v>
      </c>
      <c r="P128">
        <v>74</v>
      </c>
      <c r="Q128">
        <v>80</v>
      </c>
      <c r="R128">
        <v>63</v>
      </c>
      <c r="S128">
        <v>81</v>
      </c>
      <c r="T128">
        <v>32</v>
      </c>
      <c r="U128" t="e">
        <f>INDEX(Signed!F$2:'Signed'!F$569,MATCH($B128,Signed!$A$2:'Signed'!$A$531,0))</f>
        <v>#N/A</v>
      </c>
      <c r="V128" t="e">
        <f>INDEX(TEAMIDS!B$2:'TEAMIDS'!B$569,MATCH($U128,TEAMIDS!$C$2:'TEAMIDS'!$C$531,0))</f>
        <v>#N/A</v>
      </c>
      <c r="W128" t="e">
        <f>INDEX(Signed!G$2:'Signed'!G$569,MATCH($B128,Signed!$A$2:'Signed'!$A$531,0))</f>
        <v>#N/A</v>
      </c>
      <c r="X128" t="e">
        <f>INDEX(Signed!I$2:'Signed'!I$569,MATCH($B128,Signed!$A$2:'Signed'!$A$531,0))</f>
        <v>#N/A</v>
      </c>
    </row>
    <row r="129" spans="1:24" x14ac:dyDescent="0.3">
      <c r="A129">
        <v>151</v>
      </c>
      <c r="B129" t="s">
        <v>335</v>
      </c>
      <c r="C129">
        <v>18</v>
      </c>
      <c r="D129">
        <v>1</v>
      </c>
      <c r="E129">
        <v>0</v>
      </c>
      <c r="F129">
        <f t="shared" si="1"/>
        <v>0</v>
      </c>
      <c r="G129">
        <v>8736806.5</v>
      </c>
      <c r="H129">
        <v>1</v>
      </c>
      <c r="I129" t="s">
        <v>1527</v>
      </c>
      <c r="J129" s="3" t="e">
        <v>#VALUE!</v>
      </c>
      <c r="K129" s="3" t="s">
        <v>1527</v>
      </c>
      <c r="L129" s="3"/>
      <c r="M129">
        <v>55</v>
      </c>
      <c r="N129" t="s">
        <v>40</v>
      </c>
      <c r="O129">
        <v>82</v>
      </c>
      <c r="P129">
        <v>66</v>
      </c>
      <c r="Q129">
        <v>93</v>
      </c>
      <c r="R129">
        <v>49</v>
      </c>
      <c r="S129">
        <v>75</v>
      </c>
      <c r="T129">
        <v>31</v>
      </c>
      <c r="U129" t="e">
        <f>INDEX(Signed!F$2:'Signed'!F$569,MATCH($B129,Signed!$A$2:'Signed'!$A$531,0))</f>
        <v>#N/A</v>
      </c>
      <c r="V129" t="e">
        <f>INDEX(TEAMIDS!B$2:'TEAMIDS'!B$569,MATCH($U129,TEAMIDS!$C$2:'TEAMIDS'!$C$531,0))</f>
        <v>#N/A</v>
      </c>
      <c r="W129" t="e">
        <f>INDEX(Signed!G$2:'Signed'!G$569,MATCH($B129,Signed!$A$2:'Signed'!$A$531,0))</f>
        <v>#N/A</v>
      </c>
      <c r="X129" t="e">
        <f>INDEX(Signed!I$2:'Signed'!I$569,MATCH($B129,Signed!$A$2:'Signed'!$A$531,0))</f>
        <v>#N/A</v>
      </c>
    </row>
    <row r="130" spans="1:24" x14ac:dyDescent="0.3">
      <c r="A130">
        <v>152</v>
      </c>
      <c r="B130" t="s">
        <v>384</v>
      </c>
      <c r="C130">
        <v>21</v>
      </c>
      <c r="D130">
        <v>2</v>
      </c>
      <c r="E130">
        <v>0</v>
      </c>
      <c r="F130">
        <f t="shared" ref="F130:F193" si="2">E130/D130</f>
        <v>0</v>
      </c>
      <c r="G130">
        <v>11333333.333333334</v>
      </c>
      <c r="H130">
        <v>1</v>
      </c>
      <c r="I130" t="s">
        <v>2119</v>
      </c>
      <c r="J130" s="3" t="s">
        <v>2813</v>
      </c>
      <c r="K130" s="3" t="s">
        <v>3183</v>
      </c>
      <c r="L130" s="3"/>
      <c r="M130">
        <v>10</v>
      </c>
      <c r="N130" t="s">
        <v>7</v>
      </c>
      <c r="O130">
        <v>84</v>
      </c>
      <c r="P130">
        <v>70</v>
      </c>
      <c r="Q130">
        <v>75</v>
      </c>
      <c r="R130">
        <v>54</v>
      </c>
      <c r="S130">
        <v>80</v>
      </c>
      <c r="T130">
        <v>27</v>
      </c>
      <c r="U130" t="e">
        <f>INDEX(Signed!F$2:'Signed'!F$569,MATCH($B130,Signed!$A$2:'Signed'!$A$531,0))</f>
        <v>#N/A</v>
      </c>
      <c r="V130" t="e">
        <f>INDEX(TEAMIDS!B$2:'TEAMIDS'!B$569,MATCH($U130,TEAMIDS!$C$2:'TEAMIDS'!$C$531,0))</f>
        <v>#N/A</v>
      </c>
      <c r="W130" t="e">
        <f>INDEX(Signed!G$2:'Signed'!G$569,MATCH($B130,Signed!$A$2:'Signed'!$A$531,0))</f>
        <v>#N/A</v>
      </c>
      <c r="X130" t="e">
        <f>INDEX(Signed!I$2:'Signed'!I$569,MATCH($B130,Signed!$A$2:'Signed'!$A$531,0))</f>
        <v>#N/A</v>
      </c>
    </row>
    <row r="131" spans="1:24" x14ac:dyDescent="0.3">
      <c r="A131">
        <v>153</v>
      </c>
      <c r="B131" t="s">
        <v>438</v>
      </c>
      <c r="C131">
        <v>0</v>
      </c>
      <c r="D131">
        <v>1</v>
      </c>
      <c r="E131">
        <v>0</v>
      </c>
      <c r="F131">
        <f t="shared" si="2"/>
        <v>0</v>
      </c>
      <c r="G131">
        <v>18237704.5</v>
      </c>
      <c r="H131">
        <v>2</v>
      </c>
      <c r="I131" t="s">
        <v>1939</v>
      </c>
      <c r="J131" s="3" t="s">
        <v>2759</v>
      </c>
      <c r="K131" s="3" t="s">
        <v>3129</v>
      </c>
      <c r="L131" s="3"/>
      <c r="M131">
        <v>1</v>
      </c>
      <c r="N131" t="s">
        <v>7</v>
      </c>
      <c r="O131">
        <v>76</v>
      </c>
      <c r="P131">
        <v>70</v>
      </c>
      <c r="Q131">
        <v>49</v>
      </c>
      <c r="R131">
        <v>63</v>
      </c>
      <c r="S131">
        <v>70</v>
      </c>
      <c r="T131">
        <v>31</v>
      </c>
      <c r="U131" t="e">
        <f>INDEX(Signed!F$2:'Signed'!F$569,MATCH($B131,Signed!$A$2:'Signed'!$A$531,0))</f>
        <v>#N/A</v>
      </c>
      <c r="V131" t="e">
        <f>INDEX(TEAMIDS!B$2:'TEAMIDS'!B$569,MATCH($U131,TEAMIDS!$C$2:'TEAMIDS'!$C$531,0))</f>
        <v>#N/A</v>
      </c>
      <c r="W131" t="e">
        <f>INDEX(Signed!G$2:'Signed'!G$569,MATCH($B131,Signed!$A$2:'Signed'!$A$531,0))</f>
        <v>#N/A</v>
      </c>
      <c r="X131" t="e">
        <f>INDEX(Signed!I$2:'Signed'!I$569,MATCH($B131,Signed!$A$2:'Signed'!$A$531,0))</f>
        <v>#N/A</v>
      </c>
    </row>
    <row r="132" spans="1:24" x14ac:dyDescent="0.3">
      <c r="A132">
        <v>154</v>
      </c>
      <c r="B132" t="s">
        <v>338</v>
      </c>
      <c r="C132">
        <v>18</v>
      </c>
      <c r="D132">
        <v>1</v>
      </c>
      <c r="E132">
        <v>0</v>
      </c>
      <c r="F132">
        <f t="shared" si="2"/>
        <v>0</v>
      </c>
      <c r="G132">
        <v>942121</v>
      </c>
      <c r="H132">
        <v>0</v>
      </c>
      <c r="I132" t="s">
        <v>2213</v>
      </c>
      <c r="J132" s="3" t="s">
        <v>2731</v>
      </c>
      <c r="K132" s="3" t="s">
        <v>3101</v>
      </c>
      <c r="L132" s="3"/>
      <c r="M132">
        <v>15</v>
      </c>
      <c r="N132" t="s">
        <v>40</v>
      </c>
      <c r="O132">
        <v>75</v>
      </c>
      <c r="P132">
        <v>65</v>
      </c>
      <c r="Q132">
        <v>70</v>
      </c>
      <c r="R132">
        <v>49</v>
      </c>
      <c r="S132">
        <v>73</v>
      </c>
      <c r="T132">
        <v>21</v>
      </c>
      <c r="U132" t="e">
        <f>INDEX(Signed!F$2:'Signed'!F$569,MATCH($B132,Signed!$A$2:'Signed'!$A$531,0))</f>
        <v>#N/A</v>
      </c>
      <c r="V132" t="e">
        <f>INDEX(TEAMIDS!B$2:'TEAMIDS'!B$569,MATCH($U132,TEAMIDS!$C$2:'TEAMIDS'!$C$531,0))</f>
        <v>#N/A</v>
      </c>
      <c r="W132" t="e">
        <f>INDEX(Signed!G$2:'Signed'!G$569,MATCH($B132,Signed!$A$2:'Signed'!$A$531,0))</f>
        <v>#N/A</v>
      </c>
      <c r="X132" t="e">
        <f>INDEX(Signed!I$2:'Signed'!I$569,MATCH($B132,Signed!$A$2:'Signed'!$A$531,0))</f>
        <v>#N/A</v>
      </c>
    </row>
    <row r="133" spans="1:24" x14ac:dyDescent="0.3">
      <c r="A133">
        <v>155</v>
      </c>
      <c r="B133" t="s">
        <v>76</v>
      </c>
      <c r="C133">
        <v>23</v>
      </c>
      <c r="D133">
        <v>2</v>
      </c>
      <c r="E133">
        <v>10000000</v>
      </c>
      <c r="F133">
        <f t="shared" si="2"/>
        <v>5000000</v>
      </c>
      <c r="G133">
        <v>4874258</v>
      </c>
      <c r="H133">
        <v>3</v>
      </c>
      <c r="I133" t="s">
        <v>2088</v>
      </c>
      <c r="J133" s="3" t="s">
        <v>2523</v>
      </c>
      <c r="K133" s="3" t="s">
        <v>2893</v>
      </c>
      <c r="L133" s="3"/>
      <c r="M133">
        <v>44</v>
      </c>
      <c r="N133" t="s">
        <v>20</v>
      </c>
      <c r="O133">
        <v>79</v>
      </c>
      <c r="P133">
        <v>73</v>
      </c>
      <c r="Q133">
        <v>79</v>
      </c>
      <c r="R133">
        <v>58</v>
      </c>
      <c r="S133">
        <v>73</v>
      </c>
      <c r="T133">
        <v>27</v>
      </c>
      <c r="U133" t="str">
        <f>INDEX(Signed!F$2:'Signed'!F$569,MATCH($B133,Signed!$A$2:'Signed'!$A$531,0))</f>
        <v>PHX</v>
      </c>
      <c r="V133">
        <f>INDEX(TEAMIDS!B$2:'TEAMIDS'!B$569,MATCH($U133,TEAMIDS!$C$2:'TEAMIDS'!$C$531,0))</f>
        <v>23</v>
      </c>
      <c r="W133">
        <f>INDEX(Signed!G$2:'Signed'!G$569,MATCH($B133,Signed!$A$2:'Signed'!$A$531,0))</f>
        <v>1</v>
      </c>
      <c r="X133">
        <f>INDEX(Signed!I$2:'Signed'!I$569,MATCH($B133,Signed!$A$2:'Signed'!$A$531,0))</f>
        <v>4767000</v>
      </c>
    </row>
    <row r="134" spans="1:24" x14ac:dyDescent="0.3">
      <c r="A134">
        <v>156</v>
      </c>
      <c r="B134" t="s">
        <v>455</v>
      </c>
      <c r="C134">
        <v>25</v>
      </c>
      <c r="D134">
        <v>1</v>
      </c>
      <c r="E134">
        <v>0</v>
      </c>
      <c r="F134">
        <f t="shared" si="2"/>
        <v>0</v>
      </c>
      <c r="G134">
        <v>689121</v>
      </c>
      <c r="H134">
        <v>0</v>
      </c>
      <c r="I134" t="s">
        <v>1527</v>
      </c>
      <c r="J134" s="3" t="e">
        <v>#VALUE!</v>
      </c>
      <c r="K134" s="3" t="s">
        <v>1527</v>
      </c>
      <c r="L134" s="3"/>
      <c r="M134">
        <v>10</v>
      </c>
      <c r="N134" t="s">
        <v>118</v>
      </c>
      <c r="O134">
        <v>72</v>
      </c>
      <c r="P134">
        <v>72</v>
      </c>
      <c r="Q134">
        <v>51</v>
      </c>
      <c r="R134">
        <v>45</v>
      </c>
      <c r="S134">
        <v>67</v>
      </c>
      <c r="T134">
        <v>26</v>
      </c>
      <c r="U134" t="e">
        <f>INDEX(Signed!F$2:'Signed'!F$569,MATCH($B134,Signed!$A$2:'Signed'!$A$531,0))</f>
        <v>#N/A</v>
      </c>
      <c r="V134" t="e">
        <f>INDEX(TEAMIDS!B$2:'TEAMIDS'!B$569,MATCH($U134,TEAMIDS!$C$2:'TEAMIDS'!$C$531,0))</f>
        <v>#N/A</v>
      </c>
      <c r="W134" t="e">
        <f>INDEX(Signed!G$2:'Signed'!G$569,MATCH($B134,Signed!$A$2:'Signed'!$A$531,0))</f>
        <v>#N/A</v>
      </c>
      <c r="X134" t="e">
        <f>INDEX(Signed!I$2:'Signed'!I$569,MATCH($B134,Signed!$A$2:'Signed'!$A$531,0))</f>
        <v>#N/A</v>
      </c>
    </row>
    <row r="135" spans="1:24" x14ac:dyDescent="0.3">
      <c r="A135">
        <v>157</v>
      </c>
      <c r="B135" t="s">
        <v>358</v>
      </c>
      <c r="C135">
        <v>19</v>
      </c>
      <c r="D135">
        <v>2</v>
      </c>
      <c r="E135">
        <v>0</v>
      </c>
      <c r="F135">
        <f t="shared" si="2"/>
        <v>0</v>
      </c>
      <c r="G135">
        <v>3003840</v>
      </c>
      <c r="H135">
        <v>0</v>
      </c>
      <c r="I135" t="s">
        <v>1656</v>
      </c>
      <c r="J135" s="3" t="s">
        <v>2754</v>
      </c>
      <c r="K135" s="3" t="s">
        <v>3124</v>
      </c>
      <c r="L135" s="3"/>
      <c r="M135">
        <v>11</v>
      </c>
      <c r="N135" t="s">
        <v>9</v>
      </c>
      <c r="O135">
        <v>70</v>
      </c>
      <c r="P135">
        <v>74</v>
      </c>
      <c r="Q135">
        <v>64</v>
      </c>
      <c r="R135">
        <v>49</v>
      </c>
      <c r="S135">
        <v>76</v>
      </c>
      <c r="T135">
        <v>21</v>
      </c>
      <c r="U135" t="e">
        <f>INDEX(Signed!F$2:'Signed'!F$569,MATCH($B135,Signed!$A$2:'Signed'!$A$531,0))</f>
        <v>#N/A</v>
      </c>
      <c r="V135" t="e">
        <f>INDEX(TEAMIDS!B$2:'TEAMIDS'!B$569,MATCH($U135,TEAMIDS!$C$2:'TEAMIDS'!$C$531,0))</f>
        <v>#N/A</v>
      </c>
      <c r="W135" t="e">
        <f>INDEX(Signed!G$2:'Signed'!G$569,MATCH($B135,Signed!$A$2:'Signed'!$A$531,0))</f>
        <v>#N/A</v>
      </c>
      <c r="X135" t="e">
        <f>INDEX(Signed!I$2:'Signed'!I$569,MATCH($B135,Signed!$A$2:'Signed'!$A$531,0))</f>
        <v>#N/A</v>
      </c>
    </row>
    <row r="136" spans="1:24" x14ac:dyDescent="0.3">
      <c r="A136">
        <v>158</v>
      </c>
      <c r="B136" t="s">
        <v>511</v>
      </c>
      <c r="C136">
        <v>28</v>
      </c>
      <c r="D136">
        <v>1</v>
      </c>
      <c r="E136">
        <v>0</v>
      </c>
      <c r="F136">
        <f t="shared" si="2"/>
        <v>0</v>
      </c>
      <c r="G136">
        <v>8826923.5</v>
      </c>
      <c r="H136">
        <v>0</v>
      </c>
      <c r="I136" t="s">
        <v>1721</v>
      </c>
      <c r="J136" s="3" t="s">
        <v>2563</v>
      </c>
      <c r="K136" s="3" t="s">
        <v>2933</v>
      </c>
      <c r="L136" s="3"/>
      <c r="M136">
        <v>23</v>
      </c>
      <c r="N136" t="s">
        <v>118</v>
      </c>
      <c r="O136">
        <v>79</v>
      </c>
      <c r="P136">
        <v>73</v>
      </c>
      <c r="Q136">
        <v>83</v>
      </c>
      <c r="R136">
        <v>54</v>
      </c>
      <c r="S136">
        <v>83</v>
      </c>
      <c r="T136">
        <v>26</v>
      </c>
      <c r="U136" t="e">
        <f>INDEX(Signed!F$2:'Signed'!F$569,MATCH($B136,Signed!$A$2:'Signed'!$A$531,0))</f>
        <v>#N/A</v>
      </c>
      <c r="V136" t="e">
        <f>INDEX(TEAMIDS!B$2:'TEAMIDS'!B$569,MATCH($U136,TEAMIDS!$C$2:'TEAMIDS'!$C$531,0))</f>
        <v>#N/A</v>
      </c>
      <c r="W136" t="e">
        <f>INDEX(Signed!G$2:'Signed'!G$569,MATCH($B136,Signed!$A$2:'Signed'!$A$531,0))</f>
        <v>#N/A</v>
      </c>
      <c r="X136" t="e">
        <f>INDEX(Signed!I$2:'Signed'!I$569,MATCH($B136,Signed!$A$2:'Signed'!$A$531,0))</f>
        <v>#N/A</v>
      </c>
    </row>
    <row r="137" spans="1:24" x14ac:dyDescent="0.3">
      <c r="A137">
        <v>160</v>
      </c>
      <c r="B137" t="s">
        <v>239</v>
      </c>
      <c r="C137">
        <v>2</v>
      </c>
      <c r="D137">
        <v>2</v>
      </c>
      <c r="E137">
        <v>10000000</v>
      </c>
      <c r="F137">
        <f t="shared" si="2"/>
        <v>5000000</v>
      </c>
      <c r="G137">
        <v>4886175</v>
      </c>
      <c r="H137">
        <v>1</v>
      </c>
      <c r="I137" t="s">
        <v>1997</v>
      </c>
      <c r="J137" s="3" t="s">
        <v>2728</v>
      </c>
      <c r="K137" s="3" t="s">
        <v>3098</v>
      </c>
      <c r="L137" s="3"/>
      <c r="M137">
        <v>17</v>
      </c>
      <c r="N137" t="s">
        <v>18</v>
      </c>
      <c r="O137">
        <v>76</v>
      </c>
      <c r="P137">
        <v>70</v>
      </c>
      <c r="Q137">
        <v>75</v>
      </c>
      <c r="R137">
        <v>54</v>
      </c>
      <c r="S137">
        <v>74</v>
      </c>
      <c r="T137">
        <v>33</v>
      </c>
      <c r="U137" t="str">
        <f>INDEX(Signed!F$2:'Signed'!F$569,MATCH($B137,Signed!$A$2:'Signed'!$A$531,0))</f>
        <v>BKN</v>
      </c>
      <c r="V137">
        <f>INDEX(TEAMIDS!B$2:'TEAMIDS'!B$569,MATCH($U137,TEAMIDS!$C$2:'TEAMIDS'!$C$531,0))</f>
        <v>2</v>
      </c>
      <c r="W137">
        <f>INDEX(Signed!G$2:'Signed'!G$569,MATCH($B137,Signed!$A$2:'Signed'!$A$531,0))</f>
        <v>1</v>
      </c>
      <c r="X137">
        <f>INDEX(Signed!I$2:'Signed'!I$569,MATCH($B137,Signed!$A$2:'Signed'!$A$531,0))</f>
        <v>4767000</v>
      </c>
    </row>
    <row r="138" spans="1:24" x14ac:dyDescent="0.3">
      <c r="A138">
        <v>161</v>
      </c>
      <c r="B138" t="s">
        <v>199</v>
      </c>
      <c r="C138">
        <v>10</v>
      </c>
      <c r="D138">
        <v>0</v>
      </c>
      <c r="E138">
        <v>0</v>
      </c>
      <c r="F138" t="e">
        <f t="shared" si="2"/>
        <v>#DIV/0!</v>
      </c>
      <c r="G138">
        <v>1000000</v>
      </c>
      <c r="H138">
        <v>3</v>
      </c>
      <c r="I138" t="s">
        <v>2174</v>
      </c>
      <c r="J138" s="3" t="s">
        <v>2616</v>
      </c>
      <c r="K138" s="3" t="s">
        <v>2986</v>
      </c>
      <c r="L138" s="3"/>
      <c r="M138">
        <v>6</v>
      </c>
      <c r="N138" t="s">
        <v>13</v>
      </c>
      <c r="O138">
        <v>65</v>
      </c>
      <c r="P138">
        <v>69</v>
      </c>
      <c r="Q138">
        <v>66</v>
      </c>
      <c r="R138">
        <v>49</v>
      </c>
      <c r="S138">
        <v>99</v>
      </c>
      <c r="T138">
        <v>25</v>
      </c>
      <c r="U138" t="e">
        <f>INDEX(Signed!F$2:'Signed'!F$569,MATCH($B138,Signed!$A$2:'Signed'!$A$531,0))</f>
        <v>#N/A</v>
      </c>
      <c r="V138" t="e">
        <f>INDEX(TEAMIDS!B$2:'TEAMIDS'!B$569,MATCH($U138,TEAMIDS!$C$2:'TEAMIDS'!$C$531,0))</f>
        <v>#N/A</v>
      </c>
      <c r="W138" t="e">
        <f>INDEX(Signed!G$2:'Signed'!G$569,MATCH($B138,Signed!$A$2:'Signed'!$A$531,0))</f>
        <v>#N/A</v>
      </c>
      <c r="X138" t="e">
        <f>INDEX(Signed!I$2:'Signed'!I$569,MATCH($B138,Signed!$A$2:'Signed'!$A$531,0))</f>
        <v>#N/A</v>
      </c>
    </row>
    <row r="139" spans="1:24" x14ac:dyDescent="0.3">
      <c r="A139">
        <v>162</v>
      </c>
      <c r="B139" t="s">
        <v>139</v>
      </c>
      <c r="C139">
        <v>7</v>
      </c>
      <c r="D139">
        <v>3</v>
      </c>
      <c r="E139">
        <v>0</v>
      </c>
      <c r="F139">
        <f t="shared" si="2"/>
        <v>0</v>
      </c>
      <c r="G139">
        <v>18500000</v>
      </c>
      <c r="H139">
        <v>1</v>
      </c>
      <c r="I139" t="s">
        <v>1862</v>
      </c>
      <c r="J139" s="3" t="s">
        <v>2573</v>
      </c>
      <c r="K139" s="3" t="s">
        <v>2943</v>
      </c>
      <c r="L139" s="3"/>
      <c r="M139">
        <v>14</v>
      </c>
      <c r="N139" t="s">
        <v>40</v>
      </c>
      <c r="O139">
        <v>82</v>
      </c>
      <c r="P139">
        <v>76</v>
      </c>
      <c r="Q139">
        <v>75</v>
      </c>
      <c r="R139">
        <v>54</v>
      </c>
      <c r="S139">
        <v>79</v>
      </c>
      <c r="T139">
        <v>25</v>
      </c>
      <c r="U139" t="e">
        <f>INDEX(Signed!F$2:'Signed'!F$569,MATCH($B139,Signed!$A$2:'Signed'!$A$531,0))</f>
        <v>#N/A</v>
      </c>
      <c r="V139" t="e">
        <f>INDEX(TEAMIDS!B$2:'TEAMIDS'!B$569,MATCH($U139,TEAMIDS!$C$2:'TEAMIDS'!$C$531,0))</f>
        <v>#N/A</v>
      </c>
      <c r="W139" t="e">
        <f>INDEX(Signed!G$2:'Signed'!G$569,MATCH($B139,Signed!$A$2:'Signed'!$A$531,0))</f>
        <v>#N/A</v>
      </c>
      <c r="X139" t="e">
        <f>INDEX(Signed!I$2:'Signed'!I$569,MATCH($B139,Signed!$A$2:'Signed'!$A$531,0))</f>
        <v>#N/A</v>
      </c>
    </row>
    <row r="140" spans="1:24" x14ac:dyDescent="0.3">
      <c r="A140">
        <v>163</v>
      </c>
      <c r="B140" t="s">
        <v>432</v>
      </c>
      <c r="C140">
        <v>24</v>
      </c>
      <c r="D140">
        <v>0</v>
      </c>
      <c r="E140">
        <v>0</v>
      </c>
      <c r="F140" t="e">
        <f t="shared" si="2"/>
        <v>#DIV/0!</v>
      </c>
      <c r="G140">
        <v>1000000</v>
      </c>
      <c r="H140">
        <v>1</v>
      </c>
      <c r="I140" t="s">
        <v>1527</v>
      </c>
      <c r="J140" s="3" t="e">
        <v>#VALUE!</v>
      </c>
      <c r="K140" s="3" t="s">
        <v>1527</v>
      </c>
      <c r="L140" s="3"/>
      <c r="M140">
        <v>9</v>
      </c>
      <c r="N140" t="s">
        <v>18</v>
      </c>
      <c r="O140">
        <v>65</v>
      </c>
      <c r="P140">
        <v>73</v>
      </c>
      <c r="Q140">
        <v>55</v>
      </c>
      <c r="R140">
        <v>45</v>
      </c>
      <c r="S140">
        <v>42</v>
      </c>
      <c r="T140">
        <v>21</v>
      </c>
      <c r="U140" t="e">
        <f>INDEX(Signed!F$2:'Signed'!F$569,MATCH($B140,Signed!$A$2:'Signed'!$A$531,0))</f>
        <v>#N/A</v>
      </c>
      <c r="V140" t="e">
        <f>INDEX(TEAMIDS!B$2:'TEAMIDS'!B$569,MATCH($U140,TEAMIDS!$C$2:'TEAMIDS'!$C$531,0))</f>
        <v>#N/A</v>
      </c>
      <c r="W140" t="e">
        <f>INDEX(Signed!G$2:'Signed'!G$569,MATCH($B140,Signed!$A$2:'Signed'!$A$531,0))</f>
        <v>#N/A</v>
      </c>
      <c r="X140" t="e">
        <f>INDEX(Signed!I$2:'Signed'!I$569,MATCH($B140,Signed!$A$2:'Signed'!$A$531,0))</f>
        <v>#N/A</v>
      </c>
    </row>
    <row r="141" spans="1:24" x14ac:dyDescent="0.3">
      <c r="A141">
        <v>164</v>
      </c>
      <c r="B141" t="s">
        <v>309</v>
      </c>
      <c r="C141">
        <v>16</v>
      </c>
      <c r="D141">
        <v>3</v>
      </c>
      <c r="E141">
        <v>0</v>
      </c>
      <c r="F141">
        <f t="shared" si="2"/>
        <v>0</v>
      </c>
      <c r="G141">
        <v>9666667</v>
      </c>
      <c r="H141">
        <v>0</v>
      </c>
      <c r="I141" t="s">
        <v>1837</v>
      </c>
      <c r="J141" s="3" t="s">
        <v>2666</v>
      </c>
      <c r="K141" s="3" t="s">
        <v>3036</v>
      </c>
      <c r="L141" s="3"/>
      <c r="M141">
        <v>3</v>
      </c>
      <c r="N141" t="s">
        <v>30</v>
      </c>
      <c r="O141">
        <v>77</v>
      </c>
      <c r="P141">
        <v>71</v>
      </c>
      <c r="Q141">
        <v>70</v>
      </c>
      <c r="R141">
        <v>54</v>
      </c>
      <c r="S141">
        <v>81</v>
      </c>
      <c r="T141">
        <v>33</v>
      </c>
      <c r="U141" t="str">
        <f>INDEX(Signed!F$2:'Signed'!F$569,MATCH($B141,Signed!$A$2:'Signed'!$A$531,0))</f>
        <v>MIL</v>
      </c>
      <c r="V141">
        <f>INDEX(TEAMIDS!B$2:'TEAMIDS'!B$569,MATCH($U141,TEAMIDS!$C$2:'TEAMIDS'!$C$531,0))</f>
        <v>16</v>
      </c>
      <c r="W141">
        <f>INDEX(Signed!G$2:'Signed'!G$569,MATCH($B141,Signed!$A$2:'Signed'!$A$531,0))</f>
        <v>3</v>
      </c>
      <c r="X141">
        <f>INDEX(Signed!I$2:'Signed'!I$569,MATCH($B141,Signed!$A$2:'Signed'!$A$531,0))</f>
        <v>9590602</v>
      </c>
    </row>
    <row r="142" spans="1:24" x14ac:dyDescent="0.3">
      <c r="A142">
        <v>166</v>
      </c>
      <c r="B142" t="s">
        <v>489</v>
      </c>
      <c r="C142">
        <v>27</v>
      </c>
      <c r="D142">
        <v>2</v>
      </c>
      <c r="E142">
        <v>0</v>
      </c>
      <c r="F142">
        <f t="shared" si="2"/>
        <v>0</v>
      </c>
      <c r="G142">
        <v>504200.33333333331</v>
      </c>
      <c r="H142">
        <v>2</v>
      </c>
      <c r="I142" t="s">
        <v>1956</v>
      </c>
      <c r="J142" s="3" t="s">
        <v>2552</v>
      </c>
      <c r="K142" s="3" t="s">
        <v>2922</v>
      </c>
      <c r="L142" s="3"/>
      <c r="M142">
        <v>31</v>
      </c>
      <c r="N142" t="s">
        <v>13</v>
      </c>
      <c r="O142">
        <v>74</v>
      </c>
      <c r="P142">
        <v>70</v>
      </c>
      <c r="Q142">
        <v>89</v>
      </c>
      <c r="R142">
        <v>49</v>
      </c>
      <c r="S142">
        <v>82</v>
      </c>
      <c r="T142">
        <v>26</v>
      </c>
      <c r="U142" t="e">
        <f>INDEX(Signed!F$2:'Signed'!F$569,MATCH($B142,Signed!$A$2:'Signed'!$A$531,0))</f>
        <v>#N/A</v>
      </c>
      <c r="V142" t="e">
        <f>INDEX(TEAMIDS!B$2:'TEAMIDS'!B$569,MATCH($U142,TEAMIDS!$C$2:'TEAMIDS'!$C$531,0))</f>
        <v>#N/A</v>
      </c>
      <c r="W142" t="e">
        <f>INDEX(Signed!G$2:'Signed'!G$569,MATCH($B142,Signed!$A$2:'Signed'!$A$531,0))</f>
        <v>#N/A</v>
      </c>
      <c r="X142" t="e">
        <f>INDEX(Signed!I$2:'Signed'!I$569,MATCH($B142,Signed!$A$2:'Signed'!$A$531,0))</f>
        <v>#N/A</v>
      </c>
    </row>
    <row r="143" spans="1:24" x14ac:dyDescent="0.3">
      <c r="A143">
        <v>167</v>
      </c>
      <c r="B143" t="s">
        <v>200</v>
      </c>
      <c r="C143">
        <v>10</v>
      </c>
      <c r="D143">
        <v>1</v>
      </c>
      <c r="E143">
        <v>0</v>
      </c>
      <c r="F143">
        <f t="shared" si="2"/>
        <v>0</v>
      </c>
      <c r="G143">
        <v>2393887</v>
      </c>
      <c r="H143">
        <v>2</v>
      </c>
      <c r="I143" t="s">
        <v>2179</v>
      </c>
      <c r="J143" s="3" t="s">
        <v>2537</v>
      </c>
      <c r="K143" s="3" t="s">
        <v>2907</v>
      </c>
      <c r="L143" s="3"/>
      <c r="M143">
        <v>14</v>
      </c>
      <c r="N143" t="s">
        <v>7</v>
      </c>
      <c r="O143">
        <v>77</v>
      </c>
      <c r="P143">
        <v>75</v>
      </c>
      <c r="Q143">
        <v>78</v>
      </c>
      <c r="R143">
        <v>54</v>
      </c>
      <c r="S143">
        <v>83</v>
      </c>
      <c r="T143">
        <v>34</v>
      </c>
      <c r="U143" t="e">
        <f>INDEX(Signed!F$2:'Signed'!F$569,MATCH($B143,Signed!$A$2:'Signed'!$A$531,0))</f>
        <v>#N/A</v>
      </c>
      <c r="V143" t="e">
        <f>INDEX(TEAMIDS!B$2:'TEAMIDS'!B$569,MATCH($U143,TEAMIDS!$C$2:'TEAMIDS'!$C$531,0))</f>
        <v>#N/A</v>
      </c>
      <c r="W143" t="e">
        <f>INDEX(Signed!G$2:'Signed'!G$569,MATCH($B143,Signed!$A$2:'Signed'!$A$531,0))</f>
        <v>#N/A</v>
      </c>
      <c r="X143" t="e">
        <f>INDEX(Signed!I$2:'Signed'!I$569,MATCH($B143,Signed!$A$2:'Signed'!$A$531,0))</f>
        <v>#N/A</v>
      </c>
    </row>
    <row r="144" spans="1:24" x14ac:dyDescent="0.3">
      <c r="A144">
        <v>168</v>
      </c>
      <c r="B144" t="s">
        <v>302</v>
      </c>
      <c r="C144">
        <v>16</v>
      </c>
      <c r="D144">
        <v>2</v>
      </c>
      <c r="E144">
        <v>0</v>
      </c>
      <c r="F144">
        <f t="shared" si="2"/>
        <v>0</v>
      </c>
      <c r="G144">
        <v>25842697</v>
      </c>
      <c r="H144">
        <v>2</v>
      </c>
      <c r="I144" t="s">
        <v>1828</v>
      </c>
      <c r="J144" s="3" t="s">
        <v>2581</v>
      </c>
      <c r="K144" s="3" t="s">
        <v>2951</v>
      </c>
      <c r="L144" s="3"/>
      <c r="M144">
        <v>34</v>
      </c>
      <c r="N144" t="s">
        <v>15</v>
      </c>
      <c r="O144">
        <v>99</v>
      </c>
      <c r="P144">
        <v>84</v>
      </c>
      <c r="Q144">
        <v>58</v>
      </c>
      <c r="R144">
        <v>99</v>
      </c>
      <c r="S144">
        <v>72</v>
      </c>
      <c r="T144">
        <v>25</v>
      </c>
      <c r="U144" t="e">
        <f>INDEX(Signed!F$2:'Signed'!F$569,MATCH($B144,Signed!$A$2:'Signed'!$A$531,0))</f>
        <v>#N/A</v>
      </c>
      <c r="V144" t="e">
        <f>INDEX(TEAMIDS!B$2:'TEAMIDS'!B$569,MATCH($U144,TEAMIDS!$C$2:'TEAMIDS'!$C$531,0))</f>
        <v>#N/A</v>
      </c>
      <c r="W144" t="e">
        <f>INDEX(Signed!G$2:'Signed'!G$569,MATCH($B144,Signed!$A$2:'Signed'!$A$531,0))</f>
        <v>#N/A</v>
      </c>
      <c r="X144" t="e">
        <f>INDEX(Signed!I$2:'Signed'!I$569,MATCH($B144,Signed!$A$2:'Signed'!$A$531,0))</f>
        <v>#N/A</v>
      </c>
    </row>
    <row r="145" spans="1:24" x14ac:dyDescent="0.3">
      <c r="A145">
        <v>169</v>
      </c>
      <c r="B145" t="s">
        <v>166</v>
      </c>
      <c r="C145">
        <v>9</v>
      </c>
      <c r="D145">
        <v>2</v>
      </c>
      <c r="E145">
        <v>0</v>
      </c>
      <c r="F145">
        <f t="shared" si="2"/>
        <v>0</v>
      </c>
      <c r="G145">
        <v>1977423</v>
      </c>
      <c r="H145">
        <v>2</v>
      </c>
      <c r="I145" t="s">
        <v>1787</v>
      </c>
      <c r="J145" s="3" t="s">
        <v>2556</v>
      </c>
      <c r="K145" s="3" t="s">
        <v>2926</v>
      </c>
      <c r="L145" s="3"/>
      <c r="M145">
        <v>22</v>
      </c>
      <c r="N145" t="s">
        <v>18</v>
      </c>
      <c r="O145">
        <v>72</v>
      </c>
      <c r="P145">
        <v>74</v>
      </c>
      <c r="Q145">
        <v>65</v>
      </c>
      <c r="R145">
        <v>49</v>
      </c>
      <c r="S145">
        <v>79</v>
      </c>
      <c r="T145">
        <v>26</v>
      </c>
      <c r="U145" t="str">
        <f>INDEX(Signed!F$2:'Signed'!F$569,MATCH($B145,Signed!$A$2:'Signed'!$A$531,0))</f>
        <v>GSW</v>
      </c>
      <c r="V145">
        <f>INDEX(TEAMIDS!B$2:'TEAMIDS'!B$569,MATCH($U145,TEAMIDS!$C$2:'TEAMIDS'!$C$531,0))</f>
        <v>9</v>
      </c>
      <c r="W145">
        <f>INDEX(Signed!G$2:'Signed'!G$569,MATCH($B145,Signed!$A$2:'Signed'!$A$531,0))</f>
        <v>1</v>
      </c>
      <c r="X145">
        <f>INDEX(Signed!I$2:'Signed'!I$569,MATCH($B145,Signed!$A$2:'Signed'!$A$531,0))</f>
        <v>1882867</v>
      </c>
    </row>
    <row r="146" spans="1:24" x14ac:dyDescent="0.3">
      <c r="A146">
        <v>170</v>
      </c>
      <c r="B146" t="s">
        <v>283</v>
      </c>
      <c r="C146">
        <v>15</v>
      </c>
      <c r="D146">
        <v>1</v>
      </c>
      <c r="E146">
        <v>0</v>
      </c>
      <c r="F146">
        <f t="shared" si="2"/>
        <v>0</v>
      </c>
      <c r="G146">
        <v>9054587.5</v>
      </c>
      <c r="H146">
        <v>0</v>
      </c>
      <c r="I146" t="s">
        <v>2101</v>
      </c>
      <c r="J146" s="3" t="s">
        <v>2663</v>
      </c>
      <c r="K146" s="3" t="s">
        <v>3033</v>
      </c>
      <c r="L146" s="3"/>
      <c r="M146">
        <v>7</v>
      </c>
      <c r="N146" t="s">
        <v>30</v>
      </c>
      <c r="O146">
        <v>83</v>
      </c>
      <c r="P146">
        <v>77</v>
      </c>
      <c r="Q146">
        <v>77</v>
      </c>
      <c r="R146">
        <v>54</v>
      </c>
      <c r="S146">
        <v>77</v>
      </c>
      <c r="T146">
        <v>33</v>
      </c>
      <c r="U146" t="e">
        <f>INDEX(Signed!F$2:'Signed'!F$569,MATCH($B146,Signed!$A$2:'Signed'!$A$531,0))</f>
        <v>#N/A</v>
      </c>
      <c r="V146" t="e">
        <f>INDEX(TEAMIDS!B$2:'TEAMIDS'!B$569,MATCH($U146,TEAMIDS!$C$2:'TEAMIDS'!$C$531,0))</f>
        <v>#N/A</v>
      </c>
      <c r="W146" t="e">
        <f>INDEX(Signed!G$2:'Signed'!G$569,MATCH($B146,Signed!$A$2:'Signed'!$A$531,0))</f>
        <v>#N/A</v>
      </c>
      <c r="X146" t="e">
        <f>INDEX(Signed!I$2:'Signed'!I$569,MATCH($B146,Signed!$A$2:'Signed'!$A$531,0))</f>
        <v>#N/A</v>
      </c>
    </row>
    <row r="147" spans="1:24" x14ac:dyDescent="0.3">
      <c r="A147">
        <v>171</v>
      </c>
      <c r="B147" t="s">
        <v>46</v>
      </c>
      <c r="C147">
        <v>1</v>
      </c>
      <c r="D147">
        <v>2</v>
      </c>
      <c r="E147">
        <v>0</v>
      </c>
      <c r="F147">
        <f t="shared" si="2"/>
        <v>0</v>
      </c>
      <c r="G147">
        <v>21304995</v>
      </c>
      <c r="H147">
        <v>2</v>
      </c>
      <c r="I147" t="s">
        <v>1535</v>
      </c>
      <c r="J147" s="3" t="s">
        <v>2762</v>
      </c>
      <c r="K147" s="3" t="s">
        <v>3132</v>
      </c>
      <c r="L147" s="3"/>
      <c r="M147">
        <v>20</v>
      </c>
      <c r="N147" t="s">
        <v>13</v>
      </c>
      <c r="O147">
        <v>84</v>
      </c>
      <c r="P147">
        <v>76</v>
      </c>
      <c r="Q147">
        <v>74</v>
      </c>
      <c r="R147">
        <v>63</v>
      </c>
      <c r="S147">
        <v>82</v>
      </c>
      <c r="T147">
        <v>30</v>
      </c>
      <c r="U147" t="e">
        <f>INDEX(Signed!F$2:'Signed'!F$569,MATCH($B147,Signed!$A$2:'Signed'!$A$531,0))</f>
        <v>#N/A</v>
      </c>
      <c r="V147" t="e">
        <f>INDEX(TEAMIDS!B$2:'TEAMIDS'!B$569,MATCH($U147,TEAMIDS!$C$2:'TEAMIDS'!$C$531,0))</f>
        <v>#N/A</v>
      </c>
      <c r="W147" t="e">
        <f>INDEX(Signed!G$2:'Signed'!G$569,MATCH($B147,Signed!$A$2:'Signed'!$A$531,0))</f>
        <v>#N/A</v>
      </c>
      <c r="X147" t="e">
        <f>INDEX(Signed!I$2:'Signed'!I$569,MATCH($B147,Signed!$A$2:'Signed'!$A$531,0))</f>
        <v>#N/A</v>
      </c>
    </row>
    <row r="148" spans="1:24" x14ac:dyDescent="0.3">
      <c r="A148">
        <v>172</v>
      </c>
      <c r="B148" t="s">
        <v>328</v>
      </c>
      <c r="C148">
        <v>17</v>
      </c>
      <c r="D148">
        <v>2</v>
      </c>
      <c r="E148">
        <v>0</v>
      </c>
      <c r="F148">
        <f t="shared" si="2"/>
        <v>0</v>
      </c>
      <c r="G148">
        <v>16229213.333333334</v>
      </c>
      <c r="H148">
        <v>4</v>
      </c>
      <c r="I148" t="s">
        <v>1887</v>
      </c>
      <c r="J148" s="3" t="s">
        <v>2516</v>
      </c>
      <c r="K148" s="3" t="s">
        <v>2886</v>
      </c>
      <c r="L148" s="3"/>
      <c r="M148">
        <v>5</v>
      </c>
      <c r="N148" t="s">
        <v>15</v>
      </c>
      <c r="O148">
        <v>78</v>
      </c>
      <c r="P148">
        <v>74</v>
      </c>
      <c r="Q148">
        <v>75</v>
      </c>
      <c r="R148">
        <v>58</v>
      </c>
      <c r="S148">
        <v>82</v>
      </c>
      <c r="T148">
        <v>30</v>
      </c>
      <c r="U148" t="e">
        <f>INDEX(Signed!F$2:'Signed'!F$569,MATCH($B148,Signed!$A$2:'Signed'!$A$531,0))</f>
        <v>#N/A</v>
      </c>
      <c r="V148" t="e">
        <f>INDEX(TEAMIDS!B$2:'TEAMIDS'!B$569,MATCH($U148,TEAMIDS!$C$2:'TEAMIDS'!$C$531,0))</f>
        <v>#N/A</v>
      </c>
      <c r="W148" t="e">
        <f>INDEX(Signed!G$2:'Signed'!G$569,MATCH($B148,Signed!$A$2:'Signed'!$A$531,0))</f>
        <v>#N/A</v>
      </c>
      <c r="X148" t="e">
        <f>INDEX(Signed!I$2:'Signed'!I$569,MATCH($B148,Signed!$A$2:'Signed'!$A$531,0))</f>
        <v>#N/A</v>
      </c>
    </row>
    <row r="149" spans="1:24" x14ac:dyDescent="0.3">
      <c r="A149">
        <v>173</v>
      </c>
      <c r="B149" t="s">
        <v>483</v>
      </c>
      <c r="C149">
        <v>14</v>
      </c>
      <c r="D149">
        <v>3</v>
      </c>
      <c r="E149">
        <v>0</v>
      </c>
      <c r="F149">
        <f t="shared" si="2"/>
        <v>0</v>
      </c>
      <c r="G149">
        <v>1125930</v>
      </c>
      <c r="H149">
        <v>1</v>
      </c>
      <c r="I149" t="s">
        <v>1945</v>
      </c>
      <c r="J149" s="3" t="s">
        <v>2626</v>
      </c>
      <c r="K149" s="3" t="s">
        <v>2996</v>
      </c>
      <c r="L149" s="3"/>
      <c r="M149">
        <v>24</v>
      </c>
      <c r="N149" t="s">
        <v>9</v>
      </c>
      <c r="O149">
        <v>71</v>
      </c>
      <c r="P149">
        <v>67</v>
      </c>
      <c r="Q149">
        <v>72</v>
      </c>
      <c r="R149">
        <v>45</v>
      </c>
      <c r="S149">
        <v>74</v>
      </c>
      <c r="T149">
        <v>24</v>
      </c>
      <c r="U149" t="e">
        <f>INDEX(Signed!F$2:'Signed'!F$569,MATCH($B149,Signed!$A$2:'Signed'!$A$531,0))</f>
        <v>#N/A</v>
      </c>
      <c r="V149" t="e">
        <f>INDEX(TEAMIDS!B$2:'TEAMIDS'!B$569,MATCH($U149,TEAMIDS!$C$2:'TEAMIDS'!$C$531,0))</f>
        <v>#N/A</v>
      </c>
      <c r="W149" t="e">
        <f>INDEX(Signed!G$2:'Signed'!G$569,MATCH($B149,Signed!$A$2:'Signed'!$A$531,0))</f>
        <v>#N/A</v>
      </c>
      <c r="X149" t="e">
        <f>INDEX(Signed!I$2:'Signed'!I$569,MATCH($B149,Signed!$A$2:'Signed'!$A$531,0))</f>
        <v>#N/A</v>
      </c>
    </row>
    <row r="150" spans="1:24" x14ac:dyDescent="0.3">
      <c r="A150">
        <v>176</v>
      </c>
      <c r="B150" t="s">
        <v>372</v>
      </c>
      <c r="C150">
        <v>20</v>
      </c>
      <c r="D150">
        <v>2</v>
      </c>
      <c r="E150">
        <v>0</v>
      </c>
      <c r="F150">
        <f t="shared" si="2"/>
        <v>0</v>
      </c>
      <c r="G150">
        <v>751772</v>
      </c>
      <c r="H150">
        <v>1</v>
      </c>
      <c r="I150" t="s">
        <v>1910</v>
      </c>
      <c r="J150" s="3" t="s">
        <v>2751</v>
      </c>
      <c r="K150" s="3" t="s">
        <v>3121</v>
      </c>
      <c r="L150" s="3"/>
      <c r="M150">
        <v>22</v>
      </c>
      <c r="N150" t="s">
        <v>18</v>
      </c>
      <c r="O150">
        <v>72</v>
      </c>
      <c r="P150">
        <v>68</v>
      </c>
      <c r="Q150">
        <v>42</v>
      </c>
      <c r="R150">
        <v>49</v>
      </c>
      <c r="S150">
        <v>60</v>
      </c>
      <c r="T150">
        <v>21</v>
      </c>
      <c r="U150" t="e">
        <f>INDEX(Signed!F$2:'Signed'!F$569,MATCH($B150,Signed!$A$2:'Signed'!$A$531,0))</f>
        <v>#N/A</v>
      </c>
      <c r="V150" t="e">
        <f>INDEX(TEAMIDS!B$2:'TEAMIDS'!B$569,MATCH($U150,TEAMIDS!$C$2:'TEAMIDS'!$C$531,0))</f>
        <v>#N/A</v>
      </c>
      <c r="W150" t="e">
        <f>INDEX(Signed!G$2:'Signed'!G$569,MATCH($B150,Signed!$A$2:'Signed'!$A$531,0))</f>
        <v>#N/A</v>
      </c>
      <c r="X150" t="e">
        <f>INDEX(Signed!I$2:'Signed'!I$569,MATCH($B150,Signed!$A$2:'Signed'!$A$531,0))</f>
        <v>#N/A</v>
      </c>
    </row>
    <row r="151" spans="1:24" x14ac:dyDescent="0.3">
      <c r="A151">
        <v>177</v>
      </c>
      <c r="B151" t="s">
        <v>452</v>
      </c>
      <c r="C151">
        <v>25</v>
      </c>
      <c r="D151">
        <v>4</v>
      </c>
      <c r="E151">
        <v>85000000</v>
      </c>
      <c r="F151">
        <f t="shared" si="2"/>
        <v>21250000</v>
      </c>
      <c r="G151">
        <v>21250000</v>
      </c>
      <c r="H151">
        <v>2</v>
      </c>
      <c r="I151" t="s">
        <v>2044</v>
      </c>
      <c r="J151" s="3" t="s">
        <v>2807</v>
      </c>
      <c r="K151" s="3" t="s">
        <v>3177</v>
      </c>
      <c r="L151" s="3"/>
      <c r="M151">
        <v>40</v>
      </c>
      <c r="N151" t="s">
        <v>13</v>
      </c>
      <c r="O151">
        <v>85</v>
      </c>
      <c r="P151">
        <v>73</v>
      </c>
      <c r="Q151">
        <v>86</v>
      </c>
      <c r="R151">
        <v>63</v>
      </c>
      <c r="S151">
        <v>81</v>
      </c>
      <c r="T151">
        <v>27</v>
      </c>
      <c r="U151" t="str">
        <f>INDEX(Signed!F$2:'Signed'!F$569,MATCH($B151,Signed!$A$2:'Signed'!$A$531,0))</f>
        <v>SAC</v>
      </c>
      <c r="V151">
        <f>INDEX(TEAMIDS!B$2:'TEAMIDS'!B$569,MATCH($U151,TEAMIDS!$C$2:'TEAMIDS'!$C$531,0))</f>
        <v>25</v>
      </c>
      <c r="W151">
        <f>INDEX(Signed!G$2:'Signed'!G$569,MATCH($B151,Signed!$A$2:'Signed'!$A$531,0))</f>
        <v>4</v>
      </c>
      <c r="X151">
        <f>INDEX(Signed!I$2:'Signed'!I$569,MATCH($B151,Signed!$A$2:'Signed'!$A$531,0))</f>
        <v>21250000</v>
      </c>
    </row>
    <row r="152" spans="1:24" x14ac:dyDescent="0.3">
      <c r="A152">
        <v>178</v>
      </c>
      <c r="B152" t="s">
        <v>459</v>
      </c>
      <c r="C152">
        <v>25</v>
      </c>
      <c r="D152">
        <v>2</v>
      </c>
      <c r="E152">
        <v>0</v>
      </c>
      <c r="F152">
        <f t="shared" si="2"/>
        <v>0</v>
      </c>
      <c r="G152">
        <v>1595280</v>
      </c>
      <c r="H152">
        <v>4</v>
      </c>
      <c r="I152" t="s">
        <v>1527</v>
      </c>
      <c r="J152" s="3" t="e">
        <v>#VALUE!</v>
      </c>
      <c r="K152" s="3" t="s">
        <v>1527</v>
      </c>
      <c r="L152" s="3"/>
      <c r="M152">
        <v>20</v>
      </c>
      <c r="N152" t="s">
        <v>11</v>
      </c>
      <c r="O152">
        <v>74</v>
      </c>
      <c r="P152">
        <v>74</v>
      </c>
      <c r="Q152">
        <v>74</v>
      </c>
      <c r="R152">
        <v>74</v>
      </c>
      <c r="S152">
        <v>60</v>
      </c>
      <c r="T152">
        <v>26</v>
      </c>
      <c r="U152" t="e">
        <f>INDEX(Signed!F$2:'Signed'!F$569,MATCH($B152,Signed!$A$2:'Signed'!$A$531,0))</f>
        <v>#N/A</v>
      </c>
      <c r="V152" t="e">
        <f>INDEX(TEAMIDS!B$2:'TEAMIDS'!B$569,MATCH($U152,TEAMIDS!$C$2:'TEAMIDS'!$C$531,0))</f>
        <v>#N/A</v>
      </c>
      <c r="W152" t="e">
        <f>INDEX(Signed!G$2:'Signed'!G$569,MATCH($B152,Signed!$A$2:'Signed'!$A$531,0))</f>
        <v>#N/A</v>
      </c>
      <c r="X152" t="e">
        <f>INDEX(Signed!I$2:'Signed'!I$569,MATCH($B152,Signed!$A$2:'Signed'!$A$531,0))</f>
        <v>#N/A</v>
      </c>
    </row>
    <row r="153" spans="1:24" x14ac:dyDescent="0.3">
      <c r="A153">
        <v>179</v>
      </c>
      <c r="B153" t="s">
        <v>290</v>
      </c>
      <c r="C153">
        <v>24</v>
      </c>
      <c r="D153">
        <v>1</v>
      </c>
      <c r="E153">
        <v>0</v>
      </c>
      <c r="F153">
        <f t="shared" si="2"/>
        <v>0</v>
      </c>
      <c r="G153">
        <v>12717131.5</v>
      </c>
      <c r="H153">
        <v>4</v>
      </c>
      <c r="I153" t="s">
        <v>2111</v>
      </c>
      <c r="J153" s="3" t="s">
        <v>2767</v>
      </c>
      <c r="K153" s="3" t="s">
        <v>3137</v>
      </c>
      <c r="L153" s="3"/>
      <c r="M153">
        <v>21</v>
      </c>
      <c r="N153" t="s">
        <v>20</v>
      </c>
      <c r="O153">
        <v>89</v>
      </c>
      <c r="P153">
        <v>77</v>
      </c>
      <c r="Q153">
        <v>45</v>
      </c>
      <c r="R153">
        <v>90</v>
      </c>
      <c r="S153">
        <v>44</v>
      </c>
      <c r="T153">
        <v>30</v>
      </c>
      <c r="U153" t="e">
        <f>INDEX(Signed!F$2:'Signed'!F$569,MATCH($B153,Signed!$A$2:'Signed'!$A$531,0))</f>
        <v>#N/A</v>
      </c>
      <c r="V153" t="e">
        <f>INDEX(TEAMIDS!B$2:'TEAMIDS'!B$569,MATCH($U153,TEAMIDS!$C$2:'TEAMIDS'!$C$531,0))</f>
        <v>#N/A</v>
      </c>
      <c r="W153" t="e">
        <f>INDEX(Signed!G$2:'Signed'!G$569,MATCH($B153,Signed!$A$2:'Signed'!$A$531,0))</f>
        <v>#N/A</v>
      </c>
      <c r="X153" t="e">
        <f>INDEX(Signed!I$2:'Signed'!I$569,MATCH($B153,Signed!$A$2:'Signed'!$A$531,0))</f>
        <v>#N/A</v>
      </c>
    </row>
    <row r="154" spans="1:24" x14ac:dyDescent="0.3">
      <c r="A154">
        <v>180</v>
      </c>
      <c r="B154" t="s">
        <v>399</v>
      </c>
      <c r="C154">
        <v>22</v>
      </c>
      <c r="D154">
        <v>0</v>
      </c>
      <c r="E154">
        <v>0</v>
      </c>
      <c r="F154" t="e">
        <f t="shared" si="2"/>
        <v>#DIV/0!</v>
      </c>
      <c r="G154">
        <v>1000000</v>
      </c>
      <c r="H154">
        <v>2</v>
      </c>
      <c r="I154" t="s">
        <v>1671</v>
      </c>
      <c r="J154" s="3" t="s">
        <v>2780</v>
      </c>
      <c r="K154" s="3" t="s">
        <v>3150</v>
      </c>
      <c r="L154" s="3"/>
      <c r="M154">
        <v>7</v>
      </c>
      <c r="N154" t="s">
        <v>7</v>
      </c>
      <c r="O154">
        <v>67</v>
      </c>
      <c r="P154">
        <v>65</v>
      </c>
      <c r="Q154">
        <v>47</v>
      </c>
      <c r="R154">
        <v>45</v>
      </c>
      <c r="S154">
        <v>60</v>
      </c>
      <c r="T154">
        <v>23</v>
      </c>
      <c r="U154" t="e">
        <f>INDEX(Signed!F$2:'Signed'!F$569,MATCH($B154,Signed!$A$2:'Signed'!$A$531,0))</f>
        <v>#N/A</v>
      </c>
      <c r="V154" t="e">
        <f>INDEX(TEAMIDS!B$2:'TEAMIDS'!B$569,MATCH($U154,TEAMIDS!$C$2:'TEAMIDS'!$C$531,0))</f>
        <v>#N/A</v>
      </c>
      <c r="W154" t="e">
        <f>INDEX(Signed!G$2:'Signed'!G$569,MATCH($B154,Signed!$A$2:'Signed'!$A$531,0))</f>
        <v>#N/A</v>
      </c>
      <c r="X154" t="e">
        <f>INDEX(Signed!I$2:'Signed'!I$569,MATCH($B154,Signed!$A$2:'Signed'!$A$531,0))</f>
        <v>#N/A</v>
      </c>
    </row>
    <row r="155" spans="1:24" x14ac:dyDescent="0.3">
      <c r="A155">
        <v>183</v>
      </c>
      <c r="B155" t="s">
        <v>524</v>
      </c>
      <c r="C155">
        <v>29</v>
      </c>
      <c r="D155">
        <v>1</v>
      </c>
      <c r="E155">
        <v>0</v>
      </c>
      <c r="F155">
        <f t="shared" si="2"/>
        <v>0</v>
      </c>
      <c r="G155">
        <v>15697102.5</v>
      </c>
      <c r="H155">
        <v>4</v>
      </c>
      <c r="I155" t="s">
        <v>2141</v>
      </c>
      <c r="J155" s="3" t="s">
        <v>2539</v>
      </c>
      <c r="K155" s="3" t="s">
        <v>2909</v>
      </c>
      <c r="L155" s="3"/>
      <c r="M155">
        <v>28</v>
      </c>
      <c r="N155" t="s">
        <v>15</v>
      </c>
      <c r="O155">
        <v>72</v>
      </c>
      <c r="P155">
        <v>72</v>
      </c>
      <c r="Q155">
        <v>48</v>
      </c>
      <c r="R155">
        <v>58</v>
      </c>
      <c r="S155">
        <v>68</v>
      </c>
      <c r="T155">
        <v>33</v>
      </c>
      <c r="U155" t="e">
        <f>INDEX(Signed!F$2:'Signed'!F$569,MATCH($B155,Signed!$A$2:'Signed'!$A$531,0))</f>
        <v>#N/A</v>
      </c>
      <c r="V155" t="e">
        <f>INDEX(TEAMIDS!B$2:'TEAMIDS'!B$569,MATCH($U155,TEAMIDS!$C$2:'TEAMIDS'!$C$531,0))</f>
        <v>#N/A</v>
      </c>
      <c r="W155" t="e">
        <f>INDEX(Signed!G$2:'Signed'!G$569,MATCH($B155,Signed!$A$2:'Signed'!$A$531,0))</f>
        <v>#N/A</v>
      </c>
      <c r="X155" t="e">
        <f>INDEX(Signed!I$2:'Signed'!I$569,MATCH($B155,Signed!$A$2:'Signed'!$A$531,0))</f>
        <v>#N/A</v>
      </c>
    </row>
    <row r="156" spans="1:24" x14ac:dyDescent="0.3">
      <c r="A156">
        <v>185</v>
      </c>
      <c r="B156" t="s">
        <v>251</v>
      </c>
      <c r="C156">
        <v>29</v>
      </c>
      <c r="D156">
        <v>2</v>
      </c>
      <c r="E156">
        <v>0</v>
      </c>
      <c r="F156">
        <f t="shared" si="2"/>
        <v>0</v>
      </c>
      <c r="G156">
        <v>887953.66666666663</v>
      </c>
      <c r="H156">
        <v>2</v>
      </c>
      <c r="I156" t="s">
        <v>2007</v>
      </c>
      <c r="J156" s="3" t="s">
        <v>2783</v>
      </c>
      <c r="K156" s="3" t="s">
        <v>3153</v>
      </c>
      <c r="L156" s="3"/>
      <c r="M156">
        <v>17</v>
      </c>
      <c r="N156" t="s">
        <v>23</v>
      </c>
      <c r="O156">
        <v>56</v>
      </c>
      <c r="P156">
        <v>80</v>
      </c>
      <c r="Q156">
        <v>40</v>
      </c>
      <c r="R156">
        <v>45</v>
      </c>
      <c r="S156">
        <v>59</v>
      </c>
      <c r="T156">
        <v>20</v>
      </c>
      <c r="U156" t="e">
        <f>INDEX(Signed!F$2:'Signed'!F$569,MATCH($B156,Signed!$A$2:'Signed'!$A$531,0))</f>
        <v>#N/A</v>
      </c>
      <c r="V156" t="e">
        <f>INDEX(TEAMIDS!B$2:'TEAMIDS'!B$569,MATCH($U156,TEAMIDS!$C$2:'TEAMIDS'!$C$531,0))</f>
        <v>#N/A</v>
      </c>
      <c r="W156" t="e">
        <f>INDEX(Signed!G$2:'Signed'!G$569,MATCH($B156,Signed!$A$2:'Signed'!$A$531,0))</f>
        <v>#N/A</v>
      </c>
      <c r="X156" t="e">
        <f>INDEX(Signed!I$2:'Signed'!I$569,MATCH($B156,Signed!$A$2:'Signed'!$A$531,0))</f>
        <v>#N/A</v>
      </c>
    </row>
    <row r="157" spans="1:24" x14ac:dyDescent="0.3">
      <c r="A157">
        <v>186</v>
      </c>
      <c r="B157" t="s">
        <v>381</v>
      </c>
      <c r="C157">
        <v>21</v>
      </c>
      <c r="D157">
        <v>0</v>
      </c>
      <c r="E157">
        <v>0</v>
      </c>
      <c r="F157" t="e">
        <f t="shared" si="2"/>
        <v>#DIV/0!</v>
      </c>
      <c r="G157">
        <v>838464</v>
      </c>
      <c r="H157">
        <v>0</v>
      </c>
      <c r="I157" t="s">
        <v>1527</v>
      </c>
      <c r="J157" s="3" t="e">
        <v>#VALUE!</v>
      </c>
      <c r="K157" s="3" t="s">
        <v>1527</v>
      </c>
      <c r="L157" s="3"/>
      <c r="M157">
        <v>13</v>
      </c>
      <c r="N157" t="s">
        <v>30</v>
      </c>
      <c r="O157">
        <v>69</v>
      </c>
      <c r="P157">
        <v>63</v>
      </c>
      <c r="Q157">
        <v>72</v>
      </c>
      <c r="R157">
        <v>49</v>
      </c>
      <c r="S157">
        <v>57</v>
      </c>
      <c r="T157">
        <v>24</v>
      </c>
      <c r="U157" t="e">
        <f>INDEX(Signed!F$2:'Signed'!F$569,MATCH($B157,Signed!$A$2:'Signed'!$A$531,0))</f>
        <v>#N/A</v>
      </c>
      <c r="V157" t="e">
        <f>INDEX(TEAMIDS!B$2:'TEAMIDS'!B$569,MATCH($U157,TEAMIDS!$C$2:'TEAMIDS'!$C$531,0))</f>
        <v>#N/A</v>
      </c>
      <c r="W157" t="e">
        <f>INDEX(Signed!G$2:'Signed'!G$569,MATCH($B157,Signed!$A$2:'Signed'!$A$531,0))</f>
        <v>#N/A</v>
      </c>
      <c r="X157" t="e">
        <f>INDEX(Signed!I$2:'Signed'!I$569,MATCH($B157,Signed!$A$2:'Signed'!$A$531,0))</f>
        <v>#N/A</v>
      </c>
    </row>
    <row r="158" spans="1:24" x14ac:dyDescent="0.3">
      <c r="A158">
        <v>187</v>
      </c>
      <c r="B158" t="s">
        <v>195</v>
      </c>
      <c r="C158">
        <v>10</v>
      </c>
      <c r="D158">
        <v>2</v>
      </c>
      <c r="E158">
        <v>0</v>
      </c>
      <c r="F158">
        <f t="shared" si="2"/>
        <v>0</v>
      </c>
      <c r="G158">
        <v>279488</v>
      </c>
      <c r="H158">
        <v>4</v>
      </c>
      <c r="I158" t="s">
        <v>2181</v>
      </c>
      <c r="J158" s="3" t="s">
        <v>2752</v>
      </c>
      <c r="K158" s="3" t="s">
        <v>3122</v>
      </c>
      <c r="L158" s="3"/>
      <c r="M158">
        <v>55</v>
      </c>
      <c r="N158" t="s">
        <v>20</v>
      </c>
      <c r="O158">
        <v>70</v>
      </c>
      <c r="P158">
        <v>64</v>
      </c>
      <c r="Q158">
        <v>48</v>
      </c>
      <c r="R158">
        <v>49</v>
      </c>
      <c r="S158">
        <v>78</v>
      </c>
      <c r="T158">
        <v>21</v>
      </c>
      <c r="U158" t="e">
        <f>INDEX(Signed!F$2:'Signed'!F$569,MATCH($B158,Signed!$A$2:'Signed'!$A$531,0))</f>
        <v>#N/A</v>
      </c>
      <c r="V158" t="e">
        <f>INDEX(TEAMIDS!B$2:'TEAMIDS'!B$569,MATCH($U158,TEAMIDS!$C$2:'TEAMIDS'!$C$531,0))</f>
        <v>#N/A</v>
      </c>
      <c r="W158" t="e">
        <f>INDEX(Signed!G$2:'Signed'!G$569,MATCH($B158,Signed!$A$2:'Signed'!$A$531,0))</f>
        <v>#N/A</v>
      </c>
      <c r="X158" t="e">
        <f>INDEX(Signed!I$2:'Signed'!I$569,MATCH($B158,Signed!$A$2:'Signed'!$A$531,0))</f>
        <v>#N/A</v>
      </c>
    </row>
    <row r="159" spans="1:24" x14ac:dyDescent="0.3">
      <c r="A159">
        <v>188</v>
      </c>
      <c r="B159" t="s">
        <v>348</v>
      </c>
      <c r="C159">
        <v>19</v>
      </c>
      <c r="D159">
        <v>0</v>
      </c>
      <c r="E159">
        <v>0</v>
      </c>
      <c r="F159" t="e">
        <f t="shared" si="2"/>
        <v>#DIV/0!</v>
      </c>
      <c r="G159">
        <v>1000000</v>
      </c>
      <c r="H159">
        <v>3</v>
      </c>
      <c r="I159" t="s">
        <v>1646</v>
      </c>
      <c r="J159" s="3" t="s">
        <v>2606</v>
      </c>
      <c r="K159" s="3" t="s">
        <v>2976</v>
      </c>
      <c r="L159" s="3"/>
      <c r="M159">
        <v>4</v>
      </c>
      <c r="N159" t="s">
        <v>23</v>
      </c>
      <c r="O159">
        <v>72</v>
      </c>
      <c r="P159">
        <v>58</v>
      </c>
      <c r="Q159">
        <v>48</v>
      </c>
      <c r="R159">
        <v>49</v>
      </c>
      <c r="S159">
        <v>79</v>
      </c>
      <c r="T159">
        <v>25</v>
      </c>
      <c r="U159" t="e">
        <f>INDEX(Signed!F$2:'Signed'!F$569,MATCH($B159,Signed!$A$2:'Signed'!$A$531,0))</f>
        <v>#N/A</v>
      </c>
      <c r="V159" t="e">
        <f>INDEX(TEAMIDS!B$2:'TEAMIDS'!B$569,MATCH($U159,TEAMIDS!$C$2:'TEAMIDS'!$C$531,0))</f>
        <v>#N/A</v>
      </c>
      <c r="W159" t="e">
        <f>INDEX(Signed!G$2:'Signed'!G$569,MATCH($B159,Signed!$A$2:'Signed'!$A$531,0))</f>
        <v>#N/A</v>
      </c>
      <c r="X159" t="e">
        <f>INDEX(Signed!I$2:'Signed'!I$569,MATCH($B159,Signed!$A$2:'Signed'!$A$531,0))</f>
        <v>#N/A</v>
      </c>
    </row>
    <row r="160" spans="1:24" x14ac:dyDescent="0.3">
      <c r="A160">
        <v>189</v>
      </c>
      <c r="B160" t="s">
        <v>148</v>
      </c>
      <c r="C160">
        <v>29</v>
      </c>
      <c r="D160">
        <v>1</v>
      </c>
      <c r="E160">
        <v>0</v>
      </c>
      <c r="F160">
        <f t="shared" si="2"/>
        <v>0</v>
      </c>
      <c r="G160">
        <v>2320044</v>
      </c>
      <c r="H160">
        <v>0</v>
      </c>
      <c r="I160" t="s">
        <v>1872</v>
      </c>
      <c r="J160" s="3" t="s">
        <v>2800</v>
      </c>
      <c r="K160" s="3" t="s">
        <v>3170</v>
      </c>
      <c r="L160" s="3"/>
      <c r="M160">
        <v>22</v>
      </c>
      <c r="N160" t="s">
        <v>149</v>
      </c>
      <c r="O160">
        <v>73</v>
      </c>
      <c r="P160">
        <v>79</v>
      </c>
      <c r="Q160">
        <v>63</v>
      </c>
      <c r="R160">
        <v>45</v>
      </c>
      <c r="S160">
        <v>62</v>
      </c>
      <c r="T160">
        <v>31</v>
      </c>
      <c r="U160" t="str">
        <f>INDEX(Signed!F$2:'Signed'!F$569,MATCH($B160,Signed!$A$2:'Signed'!$A$531,0))</f>
        <v>WAS</v>
      </c>
      <c r="V160">
        <f>INDEX(TEAMIDS!B$2:'TEAMIDS'!B$569,MATCH($U160,TEAMIDS!$C$2:'TEAMIDS'!$C$531,0))</f>
        <v>29</v>
      </c>
      <c r="W160">
        <f>INDEX(Signed!G$2:'Signed'!G$569,MATCH($B160,Signed!$A$2:'Signed'!$A$531,0))</f>
        <v>1</v>
      </c>
      <c r="X160">
        <f>INDEX(Signed!I$2:'Signed'!I$569,MATCH($B160,Signed!$A$2:'Signed'!$A$531,0))</f>
        <v>2320044</v>
      </c>
    </row>
    <row r="161" spans="1:24" x14ac:dyDescent="0.3">
      <c r="A161">
        <v>190</v>
      </c>
      <c r="B161" t="s">
        <v>162</v>
      </c>
      <c r="C161">
        <v>8</v>
      </c>
      <c r="D161">
        <v>0</v>
      </c>
      <c r="E161">
        <v>0</v>
      </c>
      <c r="F161" t="e">
        <f t="shared" si="2"/>
        <v>#DIV/0!</v>
      </c>
      <c r="G161">
        <v>1000000</v>
      </c>
      <c r="H161">
        <v>0</v>
      </c>
      <c r="I161" t="s">
        <v>1527</v>
      </c>
      <c r="J161" s="3" t="e">
        <v>#VALUE!</v>
      </c>
      <c r="K161" s="3" t="s">
        <v>1527</v>
      </c>
      <c r="L161" s="3"/>
      <c r="M161">
        <v>15</v>
      </c>
      <c r="N161" t="s">
        <v>40</v>
      </c>
      <c r="O161">
        <v>71</v>
      </c>
      <c r="P161">
        <v>71</v>
      </c>
      <c r="Q161">
        <v>71</v>
      </c>
      <c r="R161">
        <v>71</v>
      </c>
      <c r="S161">
        <v>60</v>
      </c>
      <c r="T161">
        <v>26</v>
      </c>
      <c r="U161" t="e">
        <f>INDEX(Signed!F$2:'Signed'!F$569,MATCH($B161,Signed!$A$2:'Signed'!$A$531,0))</f>
        <v>#N/A</v>
      </c>
      <c r="V161" t="e">
        <f>INDEX(TEAMIDS!B$2:'TEAMIDS'!B$569,MATCH($U161,TEAMIDS!$C$2:'TEAMIDS'!$C$531,0))</f>
        <v>#N/A</v>
      </c>
      <c r="W161" t="e">
        <f>INDEX(Signed!G$2:'Signed'!G$569,MATCH($B161,Signed!$A$2:'Signed'!$A$531,0))</f>
        <v>#N/A</v>
      </c>
      <c r="X161" t="e">
        <f>INDEX(Signed!I$2:'Signed'!I$569,MATCH($B161,Signed!$A$2:'Signed'!$A$531,0))</f>
        <v>#N/A</v>
      </c>
    </row>
    <row r="162" spans="1:24" x14ac:dyDescent="0.3">
      <c r="A162">
        <v>191</v>
      </c>
      <c r="B162" t="s">
        <v>167</v>
      </c>
      <c r="C162">
        <v>29</v>
      </c>
      <c r="D162">
        <v>2</v>
      </c>
      <c r="E162">
        <v>12000000</v>
      </c>
      <c r="F162">
        <f t="shared" si="2"/>
        <v>6000000</v>
      </c>
      <c r="G162">
        <v>6000000</v>
      </c>
      <c r="H162">
        <v>0</v>
      </c>
      <c r="I162" t="s">
        <v>1788</v>
      </c>
      <c r="J162" s="3" t="s">
        <v>2781</v>
      </c>
      <c r="K162" s="3" t="s">
        <v>3151</v>
      </c>
      <c r="L162" s="3"/>
      <c r="M162">
        <v>14</v>
      </c>
      <c r="N162" t="s">
        <v>118</v>
      </c>
      <c r="O162">
        <v>82</v>
      </c>
      <c r="P162">
        <v>71</v>
      </c>
      <c r="Q162">
        <v>73</v>
      </c>
      <c r="R162">
        <v>54</v>
      </c>
      <c r="S162">
        <v>75</v>
      </c>
      <c r="T162">
        <v>31</v>
      </c>
      <c r="U162" t="e">
        <f>INDEX(Signed!F$2:'Signed'!F$569,MATCH($B162,Signed!$A$2:'Signed'!$A$531,0))</f>
        <v>#N/A</v>
      </c>
      <c r="V162" t="e">
        <f>INDEX(TEAMIDS!B$2:'TEAMIDS'!B$569,MATCH($U162,TEAMIDS!$C$2:'TEAMIDS'!$C$531,0))</f>
        <v>#N/A</v>
      </c>
      <c r="W162" t="e">
        <f>INDEX(Signed!G$2:'Signed'!G$569,MATCH($B162,Signed!$A$2:'Signed'!$A$531,0))</f>
        <v>#N/A</v>
      </c>
      <c r="X162" t="e">
        <f>INDEX(Signed!I$2:'Signed'!I$569,MATCH($B162,Signed!$A$2:'Signed'!$A$531,0))</f>
        <v>#N/A</v>
      </c>
    </row>
    <row r="163" spans="1:24" x14ac:dyDescent="0.3">
      <c r="A163">
        <v>192</v>
      </c>
      <c r="B163" t="s">
        <v>280</v>
      </c>
      <c r="C163">
        <v>14</v>
      </c>
      <c r="D163">
        <v>1</v>
      </c>
      <c r="E163">
        <v>0</v>
      </c>
      <c r="F163">
        <f t="shared" si="2"/>
        <v>0</v>
      </c>
      <c r="G163">
        <v>689121</v>
      </c>
      <c r="H163">
        <v>3</v>
      </c>
      <c r="I163" t="s">
        <v>2202</v>
      </c>
      <c r="J163" s="3" t="s">
        <v>2696</v>
      </c>
      <c r="K163" s="3" t="s">
        <v>3066</v>
      </c>
      <c r="L163" s="3"/>
      <c r="M163">
        <v>10</v>
      </c>
      <c r="N163" t="s">
        <v>11</v>
      </c>
      <c r="O163">
        <v>79</v>
      </c>
      <c r="P163">
        <v>71</v>
      </c>
      <c r="Q163">
        <v>45</v>
      </c>
      <c r="R163">
        <v>58</v>
      </c>
      <c r="S163">
        <v>70</v>
      </c>
      <c r="T163">
        <v>23</v>
      </c>
      <c r="U163" t="e">
        <f>INDEX(Signed!F$2:'Signed'!F$569,MATCH($B163,Signed!$A$2:'Signed'!$A$531,0))</f>
        <v>#N/A</v>
      </c>
      <c r="V163" t="e">
        <f>INDEX(TEAMIDS!B$2:'TEAMIDS'!B$569,MATCH($U163,TEAMIDS!$C$2:'TEAMIDS'!$C$531,0))</f>
        <v>#N/A</v>
      </c>
      <c r="W163" t="e">
        <f>INDEX(Signed!G$2:'Signed'!G$569,MATCH($B163,Signed!$A$2:'Signed'!$A$531,0))</f>
        <v>#N/A</v>
      </c>
      <c r="X163" t="e">
        <f>INDEX(Signed!I$2:'Signed'!I$569,MATCH($B163,Signed!$A$2:'Signed'!$A$531,0))</f>
        <v>#N/A</v>
      </c>
    </row>
    <row r="164" spans="1:24" x14ac:dyDescent="0.3">
      <c r="A164">
        <v>193</v>
      </c>
      <c r="B164" t="s">
        <v>237</v>
      </c>
      <c r="C164">
        <v>12</v>
      </c>
      <c r="D164">
        <v>4</v>
      </c>
      <c r="E164">
        <v>28000000</v>
      </c>
      <c r="F164">
        <f t="shared" si="2"/>
        <v>7000000</v>
      </c>
      <c r="G164">
        <v>7129630</v>
      </c>
      <c r="H164">
        <v>4</v>
      </c>
      <c r="I164" t="s">
        <v>2001</v>
      </c>
      <c r="J164" s="3" t="s">
        <v>2724</v>
      </c>
      <c r="K164" s="3" t="s">
        <v>3094</v>
      </c>
      <c r="L164" s="3"/>
      <c r="M164">
        <v>40</v>
      </c>
      <c r="N164" t="s">
        <v>27</v>
      </c>
      <c r="O164">
        <v>84</v>
      </c>
      <c r="P164">
        <v>72</v>
      </c>
      <c r="Q164">
        <v>49</v>
      </c>
      <c r="R164">
        <v>67</v>
      </c>
      <c r="S164">
        <v>79</v>
      </c>
      <c r="T164">
        <v>23</v>
      </c>
      <c r="U164" t="str">
        <f>INDEX(Signed!F$2:'Signed'!F$569,MATCH($B164,Signed!$A$2:'Signed'!$A$531,0))</f>
        <v>LAC</v>
      </c>
      <c r="V164">
        <f>INDEX(TEAMIDS!B$2:'TEAMIDS'!B$569,MATCH($U164,TEAMIDS!$C$2:'TEAMIDS'!$C$531,0))</f>
        <v>12</v>
      </c>
      <c r="W164">
        <f>INDEX(Signed!G$2:'Signed'!G$569,MATCH($B164,Signed!$A$2:'Signed'!$A$531,0))</f>
        <v>3</v>
      </c>
      <c r="X164">
        <f>INDEX(Signed!I$2:'Signed'!I$569,MATCH($B164,Signed!$A$2:'Signed'!$A$531,0))</f>
        <v>7000000</v>
      </c>
    </row>
    <row r="165" spans="1:24" x14ac:dyDescent="0.3">
      <c r="A165">
        <v>194</v>
      </c>
      <c r="B165" t="s">
        <v>117</v>
      </c>
      <c r="C165">
        <v>6</v>
      </c>
      <c r="D165">
        <v>0</v>
      </c>
      <c r="E165">
        <v>0</v>
      </c>
      <c r="F165" t="e">
        <f t="shared" si="2"/>
        <v>#DIV/0!</v>
      </c>
      <c r="G165">
        <v>3710850</v>
      </c>
      <c r="H165">
        <v>0</v>
      </c>
      <c r="I165" t="s">
        <v>2152</v>
      </c>
      <c r="J165" s="3" t="s">
        <v>2585</v>
      </c>
      <c r="K165" s="3" t="s">
        <v>2955</v>
      </c>
      <c r="L165" s="3"/>
      <c r="M165">
        <v>5</v>
      </c>
      <c r="N165" t="s">
        <v>118</v>
      </c>
      <c r="O165">
        <v>80</v>
      </c>
      <c r="P165">
        <v>76</v>
      </c>
      <c r="Q165">
        <v>66</v>
      </c>
      <c r="R165">
        <v>54</v>
      </c>
      <c r="S165">
        <v>70</v>
      </c>
      <c r="T165">
        <v>35</v>
      </c>
      <c r="U165" t="e">
        <f>INDEX(Signed!F$2:'Signed'!F$569,MATCH($B165,Signed!$A$2:'Signed'!$A$531,0))</f>
        <v>#N/A</v>
      </c>
      <c r="V165" t="e">
        <f>INDEX(TEAMIDS!B$2:'TEAMIDS'!B$569,MATCH($U165,TEAMIDS!$C$2:'TEAMIDS'!$C$531,0))</f>
        <v>#N/A</v>
      </c>
      <c r="W165" t="e">
        <f>INDEX(Signed!G$2:'Signed'!G$569,MATCH($B165,Signed!$A$2:'Signed'!$A$531,0))</f>
        <v>#N/A</v>
      </c>
      <c r="X165" t="e">
        <f>INDEX(Signed!I$2:'Signed'!I$569,MATCH($B165,Signed!$A$2:'Signed'!$A$531,0))</f>
        <v>#N/A</v>
      </c>
    </row>
    <row r="166" spans="1:24" x14ac:dyDescent="0.3">
      <c r="A166">
        <v>195</v>
      </c>
      <c r="B166" t="s">
        <v>415</v>
      </c>
      <c r="C166">
        <v>18</v>
      </c>
      <c r="D166">
        <v>2</v>
      </c>
      <c r="E166">
        <v>26500000</v>
      </c>
      <c r="F166">
        <f t="shared" si="2"/>
        <v>13250000</v>
      </c>
      <c r="G166">
        <v>13250000</v>
      </c>
      <c r="H166">
        <v>1</v>
      </c>
      <c r="I166" t="s">
        <v>1527</v>
      </c>
      <c r="J166" s="3" t="e">
        <v>#VALUE!</v>
      </c>
      <c r="K166" s="3" t="s">
        <v>1527</v>
      </c>
      <c r="L166" s="3"/>
      <c r="M166">
        <v>17</v>
      </c>
      <c r="N166" t="s">
        <v>40</v>
      </c>
      <c r="O166">
        <v>80</v>
      </c>
      <c r="P166">
        <v>80</v>
      </c>
      <c r="Q166">
        <v>80</v>
      </c>
      <c r="R166">
        <v>80</v>
      </c>
      <c r="S166">
        <v>60</v>
      </c>
      <c r="T166">
        <v>26</v>
      </c>
      <c r="U166" t="str">
        <f>INDEX(Signed!F$2:'Signed'!F$569,MATCH($B166,Signed!$A$2:'Signed'!$A$531,0))</f>
        <v>NOP</v>
      </c>
      <c r="V166">
        <f>INDEX(TEAMIDS!B$2:'TEAMIDS'!B$569,MATCH($U166,TEAMIDS!$C$2:'TEAMIDS'!$C$531,0))</f>
        <v>18</v>
      </c>
      <c r="W166">
        <f>INDEX(Signed!G$2:'Signed'!G$569,MATCH($B166,Signed!$A$2:'Signed'!$A$531,0))</f>
        <v>2</v>
      </c>
      <c r="X166">
        <f>INDEX(Signed!I$2:'Signed'!I$569,MATCH($B166,Signed!$A$2:'Signed'!$A$531,0))</f>
        <v>13250000</v>
      </c>
    </row>
    <row r="167" spans="1:24" x14ac:dyDescent="0.3">
      <c r="A167">
        <v>196</v>
      </c>
      <c r="B167" t="s">
        <v>64</v>
      </c>
      <c r="C167">
        <v>3</v>
      </c>
      <c r="D167">
        <v>0</v>
      </c>
      <c r="E167">
        <v>0</v>
      </c>
      <c r="F167" t="e">
        <f t="shared" si="2"/>
        <v>#DIV/0!</v>
      </c>
      <c r="G167">
        <v>1000000</v>
      </c>
      <c r="H167">
        <v>1</v>
      </c>
      <c r="I167" t="s">
        <v>2092</v>
      </c>
      <c r="J167" s="3" t="s">
        <v>2634</v>
      </c>
      <c r="K167" s="3" t="s">
        <v>3004</v>
      </c>
      <c r="L167" s="3"/>
      <c r="M167">
        <v>55</v>
      </c>
      <c r="N167" t="s">
        <v>7</v>
      </c>
      <c r="O167">
        <v>65</v>
      </c>
      <c r="P167">
        <v>69</v>
      </c>
      <c r="Q167">
        <v>40</v>
      </c>
      <c r="R167">
        <v>49</v>
      </c>
      <c r="S167">
        <v>60</v>
      </c>
      <c r="T167">
        <v>24</v>
      </c>
      <c r="U167" t="str">
        <f>INDEX(Signed!F$2:'Signed'!F$569,MATCH($B167,Signed!$A$2:'Signed'!$A$531,0))</f>
        <v>TBD</v>
      </c>
      <c r="V167" t="e">
        <f>INDEX(TEAMIDS!B$2:'TEAMIDS'!B$569,MATCH($U167,TEAMIDS!$C$2:'TEAMIDS'!$C$531,0))</f>
        <v>#N/A</v>
      </c>
      <c r="W167" t="str">
        <f>INDEX(Signed!G$2:'Signed'!G$569,MATCH($B167,Signed!$A$2:'Signed'!$A$531,0))</f>
        <v>-</v>
      </c>
      <c r="X167" t="str">
        <f>INDEX(Signed!I$2:'Signed'!I$569,MATCH($B167,Signed!$A$2:'Signed'!$A$531,0))</f>
        <v>-</v>
      </c>
    </row>
    <row r="168" spans="1:24" x14ac:dyDescent="0.3">
      <c r="A168">
        <v>197</v>
      </c>
      <c r="B168" t="s">
        <v>102</v>
      </c>
      <c r="C168">
        <v>5</v>
      </c>
      <c r="D168">
        <v>1</v>
      </c>
      <c r="E168">
        <v>0</v>
      </c>
      <c r="F168">
        <f t="shared" si="2"/>
        <v>0</v>
      </c>
      <c r="G168">
        <v>9295000</v>
      </c>
      <c r="H168">
        <v>1</v>
      </c>
      <c r="I168" t="s">
        <v>1527</v>
      </c>
      <c r="J168" s="3" t="e">
        <v>#VALUE!</v>
      </c>
      <c r="K168" s="3" t="s">
        <v>1527</v>
      </c>
      <c r="L168" s="3"/>
      <c r="M168">
        <v>5</v>
      </c>
      <c r="N168" t="s">
        <v>18</v>
      </c>
      <c r="O168">
        <v>75</v>
      </c>
      <c r="P168">
        <v>75</v>
      </c>
      <c r="Q168">
        <v>75</v>
      </c>
      <c r="R168">
        <v>75</v>
      </c>
      <c r="S168">
        <v>60</v>
      </c>
      <c r="T168">
        <v>26</v>
      </c>
      <c r="U168" t="str">
        <f>INDEX(Signed!F$2:'Signed'!F$569,MATCH($B168,Signed!$A$2:'Signed'!$A$531,0))</f>
        <v>TBD</v>
      </c>
      <c r="V168" t="e">
        <f>INDEX(TEAMIDS!B$2:'TEAMIDS'!B$569,MATCH($U168,TEAMIDS!$C$2:'TEAMIDS'!$C$531,0))</f>
        <v>#N/A</v>
      </c>
      <c r="W168" t="str">
        <f>INDEX(Signed!G$2:'Signed'!G$569,MATCH($B168,Signed!$A$2:'Signed'!$A$531,0))</f>
        <v>-</v>
      </c>
      <c r="X168" t="str">
        <f>INDEX(Signed!I$2:'Signed'!I$569,MATCH($B168,Signed!$A$2:'Signed'!$A$531,0))</f>
        <v>-</v>
      </c>
    </row>
    <row r="169" spans="1:24" x14ac:dyDescent="0.3">
      <c r="A169">
        <v>198</v>
      </c>
      <c r="B169" t="s">
        <v>529</v>
      </c>
      <c r="C169">
        <v>0</v>
      </c>
      <c r="D169">
        <v>2</v>
      </c>
      <c r="E169">
        <v>0</v>
      </c>
      <c r="F169">
        <f t="shared" si="2"/>
        <v>0</v>
      </c>
      <c r="G169">
        <v>6500000</v>
      </c>
      <c r="H169">
        <v>3</v>
      </c>
      <c r="I169" t="s">
        <v>2143</v>
      </c>
      <c r="J169" s="3" t="s">
        <v>2586</v>
      </c>
      <c r="K169" s="3" t="s">
        <v>2956</v>
      </c>
      <c r="L169" s="3"/>
      <c r="M169">
        <v>2</v>
      </c>
      <c r="N169" t="s">
        <v>13</v>
      </c>
      <c r="O169">
        <v>87</v>
      </c>
      <c r="P169">
        <v>71</v>
      </c>
      <c r="Q169">
        <v>70</v>
      </c>
      <c r="R169">
        <v>72</v>
      </c>
      <c r="S169">
        <v>70</v>
      </c>
      <c r="T169">
        <v>25</v>
      </c>
      <c r="U169" t="str">
        <f>INDEX(Signed!F$2:'Signed'!F$569,MATCH($B169,Signed!$A$2:'Signed'!$A$531,0))</f>
        <v>ATL</v>
      </c>
      <c r="V169">
        <v>0</v>
      </c>
      <c r="W169">
        <f>INDEX(Signed!G$2:'Signed'!G$569,MATCH($B169,Signed!$A$2:'Signed'!$A$531,0))</f>
        <v>2</v>
      </c>
      <c r="X169">
        <f>INDEX(Signed!I$2:'Signed'!I$569,MATCH($B169,Signed!$A$2:'Signed'!$A$531,0))</f>
        <v>6500000</v>
      </c>
    </row>
    <row r="170" spans="1:24" x14ac:dyDescent="0.3">
      <c r="A170">
        <v>199</v>
      </c>
      <c r="B170" t="s">
        <v>182</v>
      </c>
      <c r="C170">
        <v>9</v>
      </c>
      <c r="D170">
        <v>3</v>
      </c>
      <c r="E170">
        <v>0</v>
      </c>
      <c r="F170">
        <f t="shared" si="2"/>
        <v>0</v>
      </c>
      <c r="G170">
        <v>892530</v>
      </c>
      <c r="H170">
        <v>2</v>
      </c>
      <c r="I170" t="s">
        <v>1970</v>
      </c>
      <c r="J170" s="3" t="s">
        <v>2698</v>
      </c>
      <c r="K170" s="3" t="s">
        <v>3068</v>
      </c>
      <c r="L170" s="3"/>
      <c r="M170">
        <v>10</v>
      </c>
      <c r="N170" t="s">
        <v>18</v>
      </c>
      <c r="O170">
        <v>65</v>
      </c>
      <c r="P170">
        <v>77</v>
      </c>
      <c r="Q170">
        <v>47</v>
      </c>
      <c r="R170">
        <v>45</v>
      </c>
      <c r="S170">
        <v>60</v>
      </c>
      <c r="T170">
        <v>22</v>
      </c>
      <c r="U170" t="e">
        <f>INDEX(Signed!F$2:'Signed'!F$569,MATCH($B170,Signed!$A$2:'Signed'!$A$531,0))</f>
        <v>#N/A</v>
      </c>
      <c r="V170" t="e">
        <f>INDEX(TEAMIDS!B$2:'TEAMIDS'!B$569,MATCH($U170,TEAMIDS!$C$2:'TEAMIDS'!$C$531,0))</f>
        <v>#N/A</v>
      </c>
      <c r="W170" t="e">
        <f>INDEX(Signed!G$2:'Signed'!G$569,MATCH($B170,Signed!$A$2:'Signed'!$A$531,0))</f>
        <v>#N/A</v>
      </c>
      <c r="X170" t="e">
        <f>INDEX(Signed!I$2:'Signed'!I$569,MATCH($B170,Signed!$A$2:'Signed'!$A$531,0))</f>
        <v>#N/A</v>
      </c>
    </row>
    <row r="171" spans="1:24" x14ac:dyDescent="0.3">
      <c r="A171">
        <v>200</v>
      </c>
      <c r="B171" t="s">
        <v>497</v>
      </c>
      <c r="C171">
        <v>14</v>
      </c>
      <c r="D171">
        <v>1</v>
      </c>
      <c r="E171">
        <v>0</v>
      </c>
      <c r="F171">
        <f t="shared" si="2"/>
        <v>0</v>
      </c>
      <c r="G171">
        <v>7560679</v>
      </c>
      <c r="H171">
        <v>2</v>
      </c>
      <c r="I171" t="s">
        <v>1947</v>
      </c>
      <c r="J171" s="3" t="s">
        <v>2810</v>
      </c>
      <c r="K171" s="3" t="s">
        <v>3180</v>
      </c>
      <c r="L171" s="3"/>
      <c r="M171">
        <v>99</v>
      </c>
      <c r="N171" t="s">
        <v>18</v>
      </c>
      <c r="O171">
        <v>80</v>
      </c>
      <c r="P171">
        <v>72</v>
      </c>
      <c r="Q171">
        <v>73</v>
      </c>
      <c r="R171">
        <v>63</v>
      </c>
      <c r="S171">
        <v>71</v>
      </c>
      <c r="T171">
        <v>29</v>
      </c>
      <c r="U171" t="e">
        <f>INDEX(Signed!F$2:'Signed'!F$569,MATCH($B171,Signed!$A$2:'Signed'!$A$531,0))</f>
        <v>#N/A</v>
      </c>
      <c r="V171" t="e">
        <f>INDEX(TEAMIDS!B$2:'TEAMIDS'!B$569,MATCH($U171,TEAMIDS!$C$2:'TEAMIDS'!$C$531,0))</f>
        <v>#N/A</v>
      </c>
      <c r="W171" t="e">
        <f>INDEX(Signed!G$2:'Signed'!G$569,MATCH($B171,Signed!$A$2:'Signed'!$A$531,0))</f>
        <v>#N/A</v>
      </c>
      <c r="X171" t="e">
        <f>INDEX(Signed!I$2:'Signed'!I$569,MATCH($B171,Signed!$A$2:'Signed'!$A$531,0))</f>
        <v>#N/A</v>
      </c>
    </row>
    <row r="172" spans="1:24" x14ac:dyDescent="0.3">
      <c r="A172">
        <v>201</v>
      </c>
      <c r="B172" t="s">
        <v>341</v>
      </c>
      <c r="C172">
        <v>18</v>
      </c>
      <c r="D172">
        <v>1</v>
      </c>
      <c r="E172">
        <v>0</v>
      </c>
      <c r="F172">
        <f t="shared" si="2"/>
        <v>0</v>
      </c>
      <c r="G172">
        <v>783503.5</v>
      </c>
      <c r="H172">
        <v>4</v>
      </c>
      <c r="I172" t="s">
        <v>2217</v>
      </c>
      <c r="J172" s="3" t="s">
        <v>2629</v>
      </c>
      <c r="K172" s="3" t="s">
        <v>2999</v>
      </c>
      <c r="L172" s="3"/>
      <c r="M172">
        <v>8</v>
      </c>
      <c r="N172" t="s">
        <v>15</v>
      </c>
      <c r="O172">
        <v>84</v>
      </c>
      <c r="P172">
        <v>70</v>
      </c>
      <c r="Q172">
        <v>49</v>
      </c>
      <c r="R172">
        <v>63</v>
      </c>
      <c r="S172">
        <v>65</v>
      </c>
      <c r="T172">
        <v>24</v>
      </c>
      <c r="U172" t="e">
        <f>INDEX(Signed!F$2:'Signed'!F$569,MATCH($B172,Signed!$A$2:'Signed'!$A$531,0))</f>
        <v>#N/A</v>
      </c>
      <c r="V172" t="e">
        <f>INDEX(TEAMIDS!B$2:'TEAMIDS'!B$569,MATCH($U172,TEAMIDS!$C$2:'TEAMIDS'!$C$531,0))</f>
        <v>#N/A</v>
      </c>
      <c r="W172" t="e">
        <f>INDEX(Signed!G$2:'Signed'!G$569,MATCH($B172,Signed!$A$2:'Signed'!$A$531,0))</f>
        <v>#N/A</v>
      </c>
      <c r="X172" t="e">
        <f>INDEX(Signed!I$2:'Signed'!I$569,MATCH($B172,Signed!$A$2:'Signed'!$A$531,0))</f>
        <v>#N/A</v>
      </c>
    </row>
    <row r="173" spans="1:24" x14ac:dyDescent="0.3">
      <c r="A173">
        <v>202</v>
      </c>
      <c r="B173" t="s">
        <v>87</v>
      </c>
      <c r="C173">
        <v>4</v>
      </c>
      <c r="D173">
        <v>0</v>
      </c>
      <c r="E173">
        <v>0</v>
      </c>
      <c r="F173" t="e">
        <f t="shared" si="2"/>
        <v>#DIV/0!</v>
      </c>
      <c r="G173">
        <v>88531</v>
      </c>
      <c r="H173">
        <v>3</v>
      </c>
      <c r="I173" t="s">
        <v>1527</v>
      </c>
      <c r="J173" s="3" t="e">
        <v>#VALUE!</v>
      </c>
      <c r="K173" s="3" t="s">
        <v>1527</v>
      </c>
      <c r="L173" s="3"/>
      <c r="M173">
        <v>41</v>
      </c>
      <c r="N173" t="s">
        <v>23</v>
      </c>
      <c r="O173">
        <v>81</v>
      </c>
      <c r="P173">
        <v>57</v>
      </c>
      <c r="Q173">
        <v>78</v>
      </c>
      <c r="R173">
        <v>76</v>
      </c>
      <c r="S173">
        <v>80</v>
      </c>
      <c r="T173">
        <v>27</v>
      </c>
      <c r="U173" t="str">
        <f>INDEX(Signed!F$2:'Signed'!F$569,MATCH($B173,Signed!$A$2:'Signed'!$A$531,0))</f>
        <v>IND</v>
      </c>
      <c r="V173">
        <f>INDEX(TEAMIDS!B$2:'TEAMIDS'!B$569,MATCH($U173,TEAMIDS!$C$2:'TEAMIDS'!$C$531,0))</f>
        <v>11</v>
      </c>
      <c r="W173">
        <f>INDEX(Signed!G$2:'Signed'!G$569,MATCH($B173,Signed!$A$2:'Signed'!$A$531,0))</f>
        <v>1</v>
      </c>
      <c r="X173">
        <f>INDEX(Signed!I$2:'Signed'!I$569,MATCH($B173,Signed!$A$2:'Signed'!$A$531,0))</f>
        <v>1737145</v>
      </c>
    </row>
    <row r="174" spans="1:24" x14ac:dyDescent="0.3">
      <c r="A174">
        <v>203</v>
      </c>
      <c r="B174" t="s">
        <v>437</v>
      </c>
      <c r="C174">
        <v>17</v>
      </c>
      <c r="D174">
        <v>3</v>
      </c>
      <c r="E174">
        <v>11500000</v>
      </c>
      <c r="F174">
        <f t="shared" si="2"/>
        <v>3833333.3333333335</v>
      </c>
      <c r="G174">
        <v>3833333</v>
      </c>
      <c r="H174">
        <v>2</v>
      </c>
      <c r="I174" t="s">
        <v>1932</v>
      </c>
      <c r="J174" s="3" t="s">
        <v>2548</v>
      </c>
      <c r="K174" s="3" t="s">
        <v>2918</v>
      </c>
      <c r="L174" s="3"/>
      <c r="M174">
        <v>10</v>
      </c>
      <c r="N174" t="s">
        <v>23</v>
      </c>
      <c r="O174">
        <v>80</v>
      </c>
      <c r="P174">
        <v>72</v>
      </c>
      <c r="Q174">
        <v>72</v>
      </c>
      <c r="R174">
        <v>54</v>
      </c>
      <c r="S174">
        <v>69</v>
      </c>
      <c r="T174">
        <v>26</v>
      </c>
      <c r="U174" t="str">
        <f>INDEX(Signed!F$2:'Signed'!F$569,MATCH($B174,Signed!$A$2:'Signed'!$A$531,0))</f>
        <v>MIN</v>
      </c>
      <c r="V174">
        <f>INDEX(TEAMIDS!B$2:'TEAMIDS'!B$569,MATCH($U174,TEAMIDS!$C$2:'TEAMIDS'!$C$531,0))</f>
        <v>17</v>
      </c>
      <c r="W174">
        <f>INDEX(Signed!G$2:'Signed'!G$569,MATCH($B174,Signed!$A$2:'Signed'!$A$531,0))</f>
        <v>3</v>
      </c>
      <c r="X174">
        <f>INDEX(Signed!I$2:'Signed'!I$569,MATCH($B174,Signed!$A$2:'Signed'!$A$531,0))</f>
        <v>3761085</v>
      </c>
    </row>
    <row r="175" spans="1:24" x14ac:dyDescent="0.3">
      <c r="A175">
        <v>204</v>
      </c>
      <c r="B175" t="s">
        <v>473</v>
      </c>
      <c r="C175">
        <v>26</v>
      </c>
      <c r="D175">
        <v>1</v>
      </c>
      <c r="E175">
        <v>0</v>
      </c>
      <c r="F175">
        <f t="shared" si="2"/>
        <v>0</v>
      </c>
      <c r="G175">
        <v>3351103</v>
      </c>
      <c r="H175">
        <v>4</v>
      </c>
      <c r="I175" t="s">
        <v>2234</v>
      </c>
      <c r="J175" s="3" t="s">
        <v>2625</v>
      </c>
      <c r="K175" s="3" t="s">
        <v>2995</v>
      </c>
      <c r="L175" s="3"/>
      <c r="M175">
        <v>25</v>
      </c>
      <c r="N175" t="s">
        <v>20</v>
      </c>
      <c r="O175">
        <v>84</v>
      </c>
      <c r="P175">
        <v>70</v>
      </c>
      <c r="Q175">
        <v>45</v>
      </c>
      <c r="R175">
        <v>63</v>
      </c>
      <c r="S175">
        <v>52</v>
      </c>
      <c r="T175">
        <v>24</v>
      </c>
      <c r="U175" t="e">
        <f>INDEX(Signed!F$2:'Signed'!F$569,MATCH($B175,Signed!$A$2:'Signed'!$A$531,0))</f>
        <v>#N/A</v>
      </c>
      <c r="V175" t="e">
        <f>INDEX(TEAMIDS!B$2:'TEAMIDS'!B$569,MATCH($U175,TEAMIDS!$C$2:'TEAMIDS'!$C$531,0))</f>
        <v>#N/A</v>
      </c>
      <c r="W175" t="e">
        <f>INDEX(Signed!G$2:'Signed'!G$569,MATCH($B175,Signed!$A$2:'Signed'!$A$531,0))</f>
        <v>#N/A</v>
      </c>
      <c r="X175" t="e">
        <f>INDEX(Signed!I$2:'Signed'!I$569,MATCH($B175,Signed!$A$2:'Signed'!$A$531,0))</f>
        <v>#N/A</v>
      </c>
    </row>
    <row r="176" spans="1:24" x14ac:dyDescent="0.3">
      <c r="A176">
        <v>205</v>
      </c>
      <c r="B176" t="s">
        <v>133</v>
      </c>
      <c r="C176">
        <v>6</v>
      </c>
      <c r="D176">
        <v>3</v>
      </c>
      <c r="E176">
        <v>0</v>
      </c>
      <c r="F176">
        <f t="shared" si="2"/>
        <v>0</v>
      </c>
      <c r="G176">
        <v>1077610.75</v>
      </c>
      <c r="H176">
        <v>0</v>
      </c>
      <c r="I176" t="s">
        <v>2154</v>
      </c>
      <c r="J176" s="3" t="s">
        <v>2700</v>
      </c>
      <c r="K176" s="3" t="s">
        <v>3070</v>
      </c>
      <c r="L176" s="3"/>
      <c r="M176">
        <v>13</v>
      </c>
      <c r="N176" t="s">
        <v>4</v>
      </c>
      <c r="O176">
        <v>80</v>
      </c>
      <c r="P176">
        <v>72</v>
      </c>
      <c r="Q176">
        <v>77</v>
      </c>
      <c r="R176">
        <v>49</v>
      </c>
      <c r="S176">
        <v>72</v>
      </c>
      <c r="T176">
        <v>23</v>
      </c>
      <c r="U176" t="e">
        <f>INDEX(Signed!F$2:'Signed'!F$569,MATCH($B176,Signed!$A$2:'Signed'!$A$531,0))</f>
        <v>#N/A</v>
      </c>
      <c r="V176" t="e">
        <f>INDEX(TEAMIDS!B$2:'TEAMIDS'!B$569,MATCH($U176,TEAMIDS!$C$2:'TEAMIDS'!$C$531,0))</f>
        <v>#N/A</v>
      </c>
      <c r="W176" t="e">
        <f>INDEX(Signed!G$2:'Signed'!G$569,MATCH($B176,Signed!$A$2:'Signed'!$A$531,0))</f>
        <v>#N/A</v>
      </c>
      <c r="X176" t="e">
        <f>INDEX(Signed!I$2:'Signed'!I$569,MATCH($B176,Signed!$A$2:'Signed'!$A$531,0))</f>
        <v>#N/A</v>
      </c>
    </row>
    <row r="177" spans="1:24" x14ac:dyDescent="0.3">
      <c r="A177">
        <v>207</v>
      </c>
      <c r="B177" t="s">
        <v>137</v>
      </c>
      <c r="C177">
        <v>7</v>
      </c>
      <c r="D177">
        <v>1</v>
      </c>
      <c r="E177">
        <v>0</v>
      </c>
      <c r="F177">
        <f t="shared" si="2"/>
        <v>0</v>
      </c>
      <c r="G177">
        <v>3972273</v>
      </c>
      <c r="H177">
        <v>0</v>
      </c>
      <c r="I177" t="s">
        <v>1869</v>
      </c>
      <c r="J177" s="3" t="s">
        <v>2705</v>
      </c>
      <c r="K177" s="3" t="s">
        <v>3075</v>
      </c>
      <c r="L177" s="3"/>
      <c r="M177">
        <v>27</v>
      </c>
      <c r="N177" t="s">
        <v>40</v>
      </c>
      <c r="O177">
        <v>89</v>
      </c>
      <c r="P177">
        <v>75</v>
      </c>
      <c r="Q177">
        <v>80</v>
      </c>
      <c r="R177">
        <v>58</v>
      </c>
      <c r="S177">
        <v>84</v>
      </c>
      <c r="T177">
        <v>23</v>
      </c>
      <c r="U177" t="e">
        <f>INDEX(Signed!F$2:'Signed'!F$569,MATCH($B177,Signed!$A$2:'Signed'!$A$531,0))</f>
        <v>#N/A</v>
      </c>
      <c r="V177" t="e">
        <f>INDEX(TEAMIDS!B$2:'TEAMIDS'!B$569,MATCH($U177,TEAMIDS!$C$2:'TEAMIDS'!$C$531,0))</f>
        <v>#N/A</v>
      </c>
      <c r="W177" t="e">
        <f>INDEX(Signed!G$2:'Signed'!G$569,MATCH($B177,Signed!$A$2:'Signed'!$A$531,0))</f>
        <v>#N/A</v>
      </c>
      <c r="X177" t="e">
        <f>INDEX(Signed!I$2:'Signed'!I$569,MATCH($B177,Signed!$A$2:'Signed'!$A$531,0))</f>
        <v>#N/A</v>
      </c>
    </row>
    <row r="178" spans="1:24" x14ac:dyDescent="0.3">
      <c r="A178">
        <v>208</v>
      </c>
      <c r="B178" t="s">
        <v>410</v>
      </c>
      <c r="C178">
        <v>22</v>
      </c>
      <c r="D178">
        <v>2</v>
      </c>
      <c r="E178">
        <v>0</v>
      </c>
      <c r="F178">
        <f t="shared" si="2"/>
        <v>0</v>
      </c>
      <c r="G178">
        <v>2050000</v>
      </c>
      <c r="H178">
        <v>2</v>
      </c>
      <c r="I178" t="s">
        <v>1527</v>
      </c>
      <c r="J178" s="3" t="e">
        <v>#VALUE!</v>
      </c>
      <c r="K178" s="3" t="s">
        <v>1527</v>
      </c>
      <c r="L178" s="3"/>
      <c r="M178">
        <v>8</v>
      </c>
      <c r="N178" t="s">
        <v>7</v>
      </c>
      <c r="O178">
        <v>73</v>
      </c>
      <c r="P178">
        <v>73</v>
      </c>
      <c r="Q178">
        <v>73</v>
      </c>
      <c r="R178">
        <v>73</v>
      </c>
      <c r="S178">
        <v>60</v>
      </c>
      <c r="T178">
        <v>26</v>
      </c>
      <c r="U178" t="str">
        <f>INDEX(Signed!F$2:'Signed'!F$569,MATCH($B178,Signed!$A$2:'Signed'!$A$531,0))</f>
        <v>PHI</v>
      </c>
      <c r="V178">
        <f>INDEX(TEAMIDS!B$2:'TEAMIDS'!B$569,MATCH($U178,TEAMIDS!$C$2:'TEAMIDS'!$C$531,0))</f>
        <v>22</v>
      </c>
      <c r="W178">
        <f>INDEX(Signed!G$2:'Signed'!G$569,MATCH($B178,Signed!$A$2:'Signed'!$A$531,0))</f>
        <v>2</v>
      </c>
      <c r="X178">
        <f>INDEX(Signed!I$2:'Signed'!I$569,MATCH($B178,Signed!$A$2:'Signed'!$A$531,0))</f>
        <v>2006445</v>
      </c>
    </row>
    <row r="179" spans="1:24" x14ac:dyDescent="0.3">
      <c r="A179">
        <v>209</v>
      </c>
      <c r="B179" t="s">
        <v>198</v>
      </c>
      <c r="C179">
        <v>10</v>
      </c>
      <c r="D179">
        <v>4</v>
      </c>
      <c r="E179">
        <v>0</v>
      </c>
      <c r="F179">
        <f t="shared" si="2"/>
        <v>0</v>
      </c>
      <c r="G179">
        <v>30580770.800000001</v>
      </c>
      <c r="H179">
        <v>1</v>
      </c>
      <c r="I179" t="s">
        <v>2180</v>
      </c>
      <c r="J179" s="3" t="s">
        <v>2718</v>
      </c>
      <c r="K179" s="3" t="s">
        <v>3088</v>
      </c>
      <c r="L179" s="3"/>
      <c r="M179">
        <v>13</v>
      </c>
      <c r="N179" t="s">
        <v>9</v>
      </c>
      <c r="O179">
        <v>99</v>
      </c>
      <c r="P179">
        <v>84</v>
      </c>
      <c r="Q179">
        <v>81</v>
      </c>
      <c r="R179">
        <v>72</v>
      </c>
      <c r="S179">
        <v>87</v>
      </c>
      <c r="T179">
        <v>30</v>
      </c>
      <c r="U179" t="e">
        <f>INDEX(Signed!F$2:'Signed'!F$569,MATCH($B179,Signed!$A$2:'Signed'!$A$531,0))</f>
        <v>#N/A</v>
      </c>
      <c r="V179" t="e">
        <f>INDEX(TEAMIDS!B$2:'TEAMIDS'!B$569,MATCH($U179,TEAMIDS!$C$2:'TEAMIDS'!$C$531,0))</f>
        <v>#N/A</v>
      </c>
      <c r="W179" t="e">
        <f>INDEX(Signed!G$2:'Signed'!G$569,MATCH($B179,Signed!$A$2:'Signed'!$A$531,0))</f>
        <v>#N/A</v>
      </c>
      <c r="X179" t="e">
        <f>INDEX(Signed!I$2:'Signed'!I$569,MATCH($B179,Signed!$A$2:'Signed'!$A$531,0))</f>
        <v>#N/A</v>
      </c>
    </row>
    <row r="180" spans="1:24" x14ac:dyDescent="0.3">
      <c r="A180">
        <v>210</v>
      </c>
      <c r="B180" t="s">
        <v>292</v>
      </c>
      <c r="C180">
        <v>15</v>
      </c>
      <c r="D180">
        <v>2</v>
      </c>
      <c r="E180">
        <v>0</v>
      </c>
      <c r="F180">
        <f t="shared" si="2"/>
        <v>0</v>
      </c>
      <c r="G180">
        <v>10000366.666666666</v>
      </c>
      <c r="H180">
        <v>2</v>
      </c>
      <c r="I180" t="s">
        <v>2103</v>
      </c>
      <c r="J180" s="3" t="s">
        <v>2720</v>
      </c>
      <c r="K180" s="3" t="s">
        <v>3090</v>
      </c>
      <c r="L180" s="3"/>
      <c r="M180">
        <v>16</v>
      </c>
      <c r="N180" t="s">
        <v>23</v>
      </c>
      <c r="O180">
        <v>77</v>
      </c>
      <c r="P180">
        <v>73</v>
      </c>
      <c r="Q180">
        <v>74</v>
      </c>
      <c r="R180">
        <v>54</v>
      </c>
      <c r="S180">
        <v>70</v>
      </c>
      <c r="T180">
        <v>33</v>
      </c>
      <c r="U180" t="e">
        <f>INDEX(Signed!F$2:'Signed'!F$569,MATCH($B180,Signed!$A$2:'Signed'!$A$531,0))</f>
        <v>#N/A</v>
      </c>
      <c r="V180" t="e">
        <f>INDEX(TEAMIDS!B$2:'TEAMIDS'!B$569,MATCH($U180,TEAMIDS!$C$2:'TEAMIDS'!$C$531,0))</f>
        <v>#N/A</v>
      </c>
      <c r="W180" t="e">
        <f>INDEX(Signed!G$2:'Signed'!G$569,MATCH($B180,Signed!$A$2:'Signed'!$A$531,0))</f>
        <v>#N/A</v>
      </c>
      <c r="X180" t="e">
        <f>INDEX(Signed!I$2:'Signed'!I$569,MATCH($B180,Signed!$A$2:'Signed'!$A$531,0))</f>
        <v>#N/A</v>
      </c>
    </row>
    <row r="181" spans="1:24" x14ac:dyDescent="0.3">
      <c r="A181">
        <v>211</v>
      </c>
      <c r="B181" t="s">
        <v>244</v>
      </c>
      <c r="C181">
        <v>12</v>
      </c>
      <c r="D181">
        <v>2</v>
      </c>
      <c r="E181">
        <v>0</v>
      </c>
      <c r="F181">
        <f t="shared" si="2"/>
        <v>0</v>
      </c>
      <c r="G181">
        <v>4886175</v>
      </c>
      <c r="H181">
        <v>3</v>
      </c>
      <c r="I181" t="s">
        <v>1991</v>
      </c>
      <c r="J181" s="3" t="s">
        <v>2486</v>
      </c>
      <c r="K181" s="3" t="s">
        <v>2856</v>
      </c>
      <c r="L181" s="3"/>
      <c r="M181">
        <v>0</v>
      </c>
      <c r="N181" t="s">
        <v>23</v>
      </c>
      <c r="O181">
        <v>81</v>
      </c>
      <c r="P181">
        <v>75</v>
      </c>
      <c r="Q181">
        <v>88</v>
      </c>
      <c r="R181">
        <v>67</v>
      </c>
      <c r="S181">
        <v>78</v>
      </c>
      <c r="T181">
        <v>29</v>
      </c>
      <c r="U181" t="str">
        <f>INDEX(Signed!F$2:'Signed'!F$569,MATCH($B181,Signed!$A$2:'Signed'!$A$531,0))</f>
        <v>LAC</v>
      </c>
      <c r="V181">
        <f>INDEX(TEAMIDS!B$2:'TEAMIDS'!B$569,MATCH($U181,TEAMIDS!$C$2:'TEAMIDS'!$C$531,0))</f>
        <v>12</v>
      </c>
      <c r="W181">
        <f>INDEX(Signed!G$2:'Signed'!G$569,MATCH($B181,Signed!$A$2:'Signed'!$A$531,0))</f>
        <v>2</v>
      </c>
      <c r="X181">
        <f>INDEX(Signed!I$2:'Signed'!I$569,MATCH($B181,Signed!$A$2:'Signed'!$A$531,0))</f>
        <v>4886175</v>
      </c>
    </row>
    <row r="182" spans="1:24" x14ac:dyDescent="0.3">
      <c r="A182">
        <v>212</v>
      </c>
      <c r="B182" t="s">
        <v>51</v>
      </c>
      <c r="C182">
        <v>13</v>
      </c>
      <c r="D182">
        <v>1</v>
      </c>
      <c r="E182">
        <v>2600000</v>
      </c>
      <c r="F182">
        <f t="shared" si="2"/>
        <v>2600000</v>
      </c>
      <c r="G182">
        <v>2564753</v>
      </c>
      <c r="H182">
        <v>3</v>
      </c>
      <c r="I182" t="s">
        <v>1613</v>
      </c>
      <c r="J182" s="3" t="s">
        <v>2654</v>
      </c>
      <c r="K182" s="3" t="s">
        <v>3024</v>
      </c>
      <c r="L182" s="3"/>
      <c r="M182">
        <v>6</v>
      </c>
      <c r="N182" t="s">
        <v>7</v>
      </c>
      <c r="O182">
        <v>72</v>
      </c>
      <c r="P182">
        <v>70</v>
      </c>
      <c r="Q182">
        <v>77</v>
      </c>
      <c r="R182">
        <v>54</v>
      </c>
      <c r="S182">
        <v>69</v>
      </c>
      <c r="T182">
        <v>34</v>
      </c>
      <c r="U182" t="str">
        <f>INDEX(Signed!F$2:'Signed'!F$569,MATCH($B182,Signed!$A$2:'Signed'!$A$531,0))</f>
        <v>LAL</v>
      </c>
      <c r="V182">
        <f>INDEX(TEAMIDS!B$2:'TEAMIDS'!B$569,MATCH($U182,TEAMIDS!$C$2:'TEAMIDS'!$C$531,0))</f>
        <v>13</v>
      </c>
      <c r="W182">
        <f>INDEX(Signed!G$2:'Signed'!G$569,MATCH($B182,Signed!$A$2:'Signed'!$A$531,0))</f>
        <v>1</v>
      </c>
      <c r="X182">
        <f>INDEX(Signed!I$2:'Signed'!I$569,MATCH($B182,Signed!$A$2:'Signed'!$A$531,0))</f>
        <v>2564753</v>
      </c>
    </row>
    <row r="183" spans="1:24" x14ac:dyDescent="0.3">
      <c r="A183">
        <v>213</v>
      </c>
      <c r="B183" t="s">
        <v>318</v>
      </c>
      <c r="C183">
        <v>17</v>
      </c>
      <c r="D183">
        <v>0</v>
      </c>
      <c r="E183">
        <v>0</v>
      </c>
      <c r="F183" t="e">
        <f t="shared" si="2"/>
        <v>#DIV/0!</v>
      </c>
      <c r="G183">
        <v>1000000</v>
      </c>
      <c r="H183">
        <v>1</v>
      </c>
      <c r="I183" t="s">
        <v>1894</v>
      </c>
      <c r="J183" s="3" t="s">
        <v>2621</v>
      </c>
      <c r="K183" s="3" t="s">
        <v>2991</v>
      </c>
      <c r="L183" s="3"/>
      <c r="M183">
        <v>3</v>
      </c>
      <c r="N183" t="s">
        <v>30</v>
      </c>
      <c r="O183">
        <v>63</v>
      </c>
      <c r="P183">
        <v>69</v>
      </c>
      <c r="Q183">
        <v>54</v>
      </c>
      <c r="R183">
        <v>40</v>
      </c>
      <c r="S183">
        <v>49</v>
      </c>
      <c r="T183">
        <v>25</v>
      </c>
      <c r="U183" t="e">
        <f>INDEX(Signed!F$2:'Signed'!F$569,MATCH($B183,Signed!$A$2:'Signed'!$A$531,0))</f>
        <v>#N/A</v>
      </c>
      <c r="V183" t="e">
        <f>INDEX(TEAMIDS!B$2:'TEAMIDS'!B$569,MATCH($U183,TEAMIDS!$C$2:'TEAMIDS'!$C$531,0))</f>
        <v>#N/A</v>
      </c>
      <c r="W183" t="e">
        <f>INDEX(Signed!G$2:'Signed'!G$569,MATCH($B183,Signed!$A$2:'Signed'!$A$531,0))</f>
        <v>#N/A</v>
      </c>
      <c r="X183" t="e">
        <f>INDEX(Signed!I$2:'Signed'!I$569,MATCH($B183,Signed!$A$2:'Signed'!$A$531,0))</f>
        <v>#N/A</v>
      </c>
    </row>
    <row r="184" spans="1:24" x14ac:dyDescent="0.3">
      <c r="A184">
        <v>215</v>
      </c>
      <c r="B184" t="s">
        <v>271</v>
      </c>
      <c r="C184">
        <v>14</v>
      </c>
      <c r="D184">
        <v>0</v>
      </c>
      <c r="E184">
        <v>0</v>
      </c>
      <c r="F184" t="e">
        <f t="shared" si="2"/>
        <v>#DIV/0!</v>
      </c>
      <c r="G184">
        <v>1000000</v>
      </c>
      <c r="H184">
        <v>3</v>
      </c>
      <c r="I184" t="s">
        <v>1527</v>
      </c>
      <c r="J184" s="3" t="e">
        <v>#VALUE!</v>
      </c>
      <c r="K184" s="3" t="s">
        <v>1527</v>
      </c>
      <c r="L184" s="3"/>
      <c r="M184">
        <v>13</v>
      </c>
      <c r="N184" t="s">
        <v>15</v>
      </c>
      <c r="O184">
        <v>87</v>
      </c>
      <c r="P184">
        <v>73</v>
      </c>
      <c r="Q184">
        <v>79</v>
      </c>
      <c r="R184">
        <v>63</v>
      </c>
      <c r="S184">
        <v>76</v>
      </c>
      <c r="T184">
        <v>20</v>
      </c>
      <c r="U184" t="e">
        <f>INDEX(Signed!F$2:'Signed'!F$569,MATCH($B184,Signed!$A$2:'Signed'!$A$531,0))</f>
        <v>#N/A</v>
      </c>
      <c r="V184" t="e">
        <f>INDEX(TEAMIDS!B$2:'TEAMIDS'!B$569,MATCH($U184,TEAMIDS!$C$2:'TEAMIDS'!$C$531,0))</f>
        <v>#N/A</v>
      </c>
      <c r="W184" t="e">
        <f>INDEX(Signed!G$2:'Signed'!G$569,MATCH($B184,Signed!$A$2:'Signed'!$A$531,0))</f>
        <v>#N/A</v>
      </c>
      <c r="X184" t="e">
        <f>INDEX(Signed!I$2:'Signed'!I$569,MATCH($B184,Signed!$A$2:'Signed'!$A$531,0))</f>
        <v>#N/A</v>
      </c>
    </row>
    <row r="185" spans="1:24" x14ac:dyDescent="0.3">
      <c r="A185">
        <v>216</v>
      </c>
      <c r="B185" t="s">
        <v>101</v>
      </c>
      <c r="C185">
        <v>5</v>
      </c>
      <c r="D185">
        <v>0</v>
      </c>
      <c r="E185">
        <v>0</v>
      </c>
      <c r="F185" t="e">
        <f t="shared" si="2"/>
        <v>#DIV/0!</v>
      </c>
      <c r="G185">
        <v>1000000</v>
      </c>
      <c r="H185">
        <v>3</v>
      </c>
      <c r="I185" t="s">
        <v>1749</v>
      </c>
      <c r="J185" s="3" t="s">
        <v>2547</v>
      </c>
      <c r="K185" s="3" t="s">
        <v>2917</v>
      </c>
      <c r="L185" s="3"/>
      <c r="M185">
        <v>4</v>
      </c>
      <c r="N185" t="s">
        <v>13</v>
      </c>
      <c r="O185">
        <v>71</v>
      </c>
      <c r="P185">
        <v>65</v>
      </c>
      <c r="Q185">
        <v>58</v>
      </c>
      <c r="R185">
        <v>58</v>
      </c>
      <c r="S185">
        <v>76</v>
      </c>
      <c r="T185">
        <v>26</v>
      </c>
      <c r="U185" t="str">
        <f>INDEX(Signed!F$2:'Signed'!F$569,MATCH($B185,Signed!$A$2:'Signed'!$A$531,0))</f>
        <v>TBD</v>
      </c>
      <c r="V185" t="e">
        <f>INDEX(TEAMIDS!B$2:'TEAMIDS'!B$569,MATCH($U185,TEAMIDS!$C$2:'TEAMIDS'!$C$531,0))</f>
        <v>#N/A</v>
      </c>
      <c r="W185" t="str">
        <f>INDEX(Signed!G$2:'Signed'!G$569,MATCH($B185,Signed!$A$2:'Signed'!$A$531,0))</f>
        <v>-</v>
      </c>
      <c r="X185" t="str">
        <f>INDEX(Signed!I$2:'Signed'!I$569,MATCH($B185,Signed!$A$2:'Signed'!$A$531,0))</f>
        <v>-</v>
      </c>
    </row>
    <row r="186" spans="1:24" x14ac:dyDescent="0.3">
      <c r="A186">
        <v>217</v>
      </c>
      <c r="B186" t="s">
        <v>140</v>
      </c>
      <c r="C186">
        <v>7</v>
      </c>
      <c r="D186">
        <v>2</v>
      </c>
      <c r="E186">
        <v>0</v>
      </c>
      <c r="F186">
        <f t="shared" si="2"/>
        <v>0</v>
      </c>
      <c r="G186">
        <v>751772</v>
      </c>
      <c r="H186">
        <v>2</v>
      </c>
      <c r="I186" t="s">
        <v>1873</v>
      </c>
      <c r="J186" s="3" t="s">
        <v>2778</v>
      </c>
      <c r="K186" s="3" t="s">
        <v>3148</v>
      </c>
      <c r="L186" s="3"/>
      <c r="M186">
        <v>8</v>
      </c>
      <c r="N186" t="s">
        <v>23</v>
      </c>
      <c r="O186">
        <v>69</v>
      </c>
      <c r="P186">
        <v>69</v>
      </c>
      <c r="Q186">
        <v>43</v>
      </c>
      <c r="R186">
        <v>45</v>
      </c>
      <c r="S186">
        <v>59</v>
      </c>
      <c r="T186">
        <v>21</v>
      </c>
      <c r="U186" t="e">
        <f>INDEX(Signed!F$2:'Signed'!F$569,MATCH($B186,Signed!$A$2:'Signed'!$A$531,0))</f>
        <v>#N/A</v>
      </c>
      <c r="V186" t="e">
        <f>INDEX(TEAMIDS!B$2:'TEAMIDS'!B$569,MATCH($U186,TEAMIDS!$C$2:'TEAMIDS'!$C$531,0))</f>
        <v>#N/A</v>
      </c>
      <c r="W186" t="e">
        <f>INDEX(Signed!G$2:'Signed'!G$569,MATCH($B186,Signed!$A$2:'Signed'!$A$531,0))</f>
        <v>#N/A</v>
      </c>
      <c r="X186" t="e">
        <f>INDEX(Signed!I$2:'Signed'!I$569,MATCH($B186,Signed!$A$2:'Signed'!$A$531,0))</f>
        <v>#N/A</v>
      </c>
    </row>
    <row r="187" spans="1:24" x14ac:dyDescent="0.3">
      <c r="A187">
        <v>218</v>
      </c>
      <c r="B187" t="s">
        <v>56</v>
      </c>
      <c r="C187">
        <v>2</v>
      </c>
      <c r="D187">
        <v>2</v>
      </c>
      <c r="E187">
        <v>0</v>
      </c>
      <c r="F187">
        <f t="shared" si="2"/>
        <v>0</v>
      </c>
      <c r="G187">
        <v>1470320</v>
      </c>
      <c r="H187">
        <v>4</v>
      </c>
      <c r="I187" t="s">
        <v>1601</v>
      </c>
      <c r="J187" s="3" t="s">
        <v>2741</v>
      </c>
      <c r="K187" s="3" t="s">
        <v>3111</v>
      </c>
      <c r="L187" s="3"/>
      <c r="M187">
        <v>31</v>
      </c>
      <c r="N187" t="s">
        <v>11</v>
      </c>
      <c r="O187">
        <v>88</v>
      </c>
      <c r="P187">
        <v>74</v>
      </c>
      <c r="Q187">
        <v>40</v>
      </c>
      <c r="R187">
        <v>76</v>
      </c>
      <c r="S187">
        <v>70</v>
      </c>
      <c r="T187">
        <v>21</v>
      </c>
      <c r="U187" t="e">
        <f>INDEX(Signed!F$2:'Signed'!F$569,MATCH($B187,Signed!$A$2:'Signed'!$A$531,0))</f>
        <v>#N/A</v>
      </c>
      <c r="V187" t="e">
        <f>INDEX(TEAMIDS!B$2:'TEAMIDS'!B$569,MATCH($U187,TEAMIDS!$C$2:'TEAMIDS'!$C$531,0))</f>
        <v>#N/A</v>
      </c>
      <c r="W187" t="e">
        <f>INDEX(Signed!G$2:'Signed'!G$569,MATCH($B187,Signed!$A$2:'Signed'!$A$531,0))</f>
        <v>#N/A</v>
      </c>
      <c r="X187" t="e">
        <f>INDEX(Signed!I$2:'Signed'!I$569,MATCH($B187,Signed!$A$2:'Signed'!$A$531,0))</f>
        <v>#N/A</v>
      </c>
    </row>
    <row r="188" spans="1:24" x14ac:dyDescent="0.3">
      <c r="A188">
        <v>219</v>
      </c>
      <c r="B188" t="s">
        <v>254</v>
      </c>
      <c r="C188">
        <v>13</v>
      </c>
      <c r="D188">
        <v>2</v>
      </c>
      <c r="E188">
        <v>8200000</v>
      </c>
      <c r="F188">
        <f t="shared" si="2"/>
        <v>4100000</v>
      </c>
      <c r="G188">
        <v>4100000</v>
      </c>
      <c r="H188">
        <v>4</v>
      </c>
      <c r="I188" t="s">
        <v>2016</v>
      </c>
      <c r="J188" s="3" t="s">
        <v>2673</v>
      </c>
      <c r="K188" s="3" t="s">
        <v>3043</v>
      </c>
      <c r="L188" s="3"/>
      <c r="M188">
        <v>7</v>
      </c>
      <c r="N188" t="s">
        <v>20</v>
      </c>
      <c r="O188">
        <v>89</v>
      </c>
      <c r="P188">
        <v>71</v>
      </c>
      <c r="Q188">
        <v>46</v>
      </c>
      <c r="R188">
        <v>76</v>
      </c>
      <c r="S188">
        <v>62</v>
      </c>
      <c r="T188">
        <v>32</v>
      </c>
      <c r="U188" t="str">
        <f>INDEX(Signed!F$2:'Signed'!F$569,MATCH($B188,Signed!$A$2:'Signed'!$A$531,0))</f>
        <v>LAL</v>
      </c>
      <c r="V188">
        <f>INDEX(TEAMIDS!B$2:'TEAMIDS'!B$569,MATCH($U188,TEAMIDS!$C$2:'TEAMIDS'!$C$531,0))</f>
        <v>13</v>
      </c>
      <c r="W188">
        <f>INDEX(Signed!G$2:'Signed'!G$569,MATCH($B188,Signed!$A$2:'Signed'!$A$531,0))</f>
        <v>2</v>
      </c>
      <c r="X188">
        <f>INDEX(Signed!I$2:'Signed'!I$569,MATCH($B188,Signed!$A$2:'Signed'!$A$531,0))</f>
        <v>4100000</v>
      </c>
    </row>
    <row r="189" spans="1:24" x14ac:dyDescent="0.3">
      <c r="A189">
        <v>220</v>
      </c>
      <c r="B189" t="s">
        <v>366</v>
      </c>
      <c r="C189">
        <v>20</v>
      </c>
      <c r="D189">
        <v>0</v>
      </c>
      <c r="E189">
        <v>0</v>
      </c>
      <c r="F189" t="e">
        <f t="shared" si="2"/>
        <v>#DIV/0!</v>
      </c>
      <c r="G189">
        <v>1378242</v>
      </c>
      <c r="H189">
        <v>0</v>
      </c>
      <c r="I189" t="s">
        <v>1911</v>
      </c>
      <c r="J189" s="3" t="s">
        <v>2689</v>
      </c>
      <c r="K189" s="3" t="s">
        <v>3059</v>
      </c>
      <c r="L189" s="3"/>
      <c r="M189">
        <v>1</v>
      </c>
      <c r="N189" t="s">
        <v>118</v>
      </c>
      <c r="O189">
        <v>59</v>
      </c>
      <c r="P189">
        <v>79</v>
      </c>
      <c r="Q189">
        <v>46</v>
      </c>
      <c r="R189">
        <v>49</v>
      </c>
      <c r="S189">
        <v>60</v>
      </c>
      <c r="T189">
        <v>23</v>
      </c>
      <c r="U189" t="e">
        <f>INDEX(Signed!F$2:'Signed'!F$569,MATCH($B189,Signed!$A$2:'Signed'!$A$531,0))</f>
        <v>#N/A</v>
      </c>
      <c r="V189" t="e">
        <f>INDEX(TEAMIDS!B$2:'TEAMIDS'!B$569,MATCH($U189,TEAMIDS!$C$2:'TEAMIDS'!$C$531,0))</f>
        <v>#N/A</v>
      </c>
      <c r="W189" t="e">
        <f>INDEX(Signed!G$2:'Signed'!G$569,MATCH($B189,Signed!$A$2:'Signed'!$A$531,0))</f>
        <v>#N/A</v>
      </c>
      <c r="X189" t="e">
        <f>INDEX(Signed!I$2:'Signed'!I$569,MATCH($B189,Signed!$A$2:'Signed'!$A$531,0))</f>
        <v>#N/A</v>
      </c>
    </row>
    <row r="190" spans="1:24" x14ac:dyDescent="0.3">
      <c r="A190">
        <v>222</v>
      </c>
      <c r="B190" t="s">
        <v>32</v>
      </c>
      <c r="C190">
        <v>1</v>
      </c>
      <c r="D190">
        <v>1</v>
      </c>
      <c r="E190">
        <v>0</v>
      </c>
      <c r="F190">
        <f t="shared" si="2"/>
        <v>0</v>
      </c>
      <c r="G190">
        <v>5852394.5</v>
      </c>
      <c r="H190">
        <v>1</v>
      </c>
      <c r="I190" t="s">
        <v>1532</v>
      </c>
      <c r="J190" s="3" t="s">
        <v>2695</v>
      </c>
      <c r="K190" s="3" t="s">
        <v>3065</v>
      </c>
      <c r="L190" s="3"/>
      <c r="M190">
        <v>7</v>
      </c>
      <c r="N190" t="s">
        <v>7</v>
      </c>
      <c r="O190">
        <v>84</v>
      </c>
      <c r="P190">
        <v>74</v>
      </c>
      <c r="Q190">
        <v>76</v>
      </c>
      <c r="R190">
        <v>58</v>
      </c>
      <c r="S190">
        <v>65</v>
      </c>
      <c r="T190">
        <v>23</v>
      </c>
      <c r="U190" t="e">
        <f>INDEX(Signed!F$2:'Signed'!F$569,MATCH($B190,Signed!$A$2:'Signed'!$A$531,0))</f>
        <v>#N/A</v>
      </c>
      <c r="V190" t="e">
        <f>INDEX(TEAMIDS!B$2:'TEAMIDS'!B$569,MATCH($U190,TEAMIDS!$C$2:'TEAMIDS'!$C$531,0))</f>
        <v>#N/A</v>
      </c>
      <c r="W190" t="e">
        <f>INDEX(Signed!G$2:'Signed'!G$569,MATCH($B190,Signed!$A$2:'Signed'!$A$531,0))</f>
        <v>#N/A</v>
      </c>
      <c r="X190" t="e">
        <f>INDEX(Signed!I$2:'Signed'!I$569,MATCH($B190,Signed!$A$2:'Signed'!$A$531,0))</f>
        <v>#N/A</v>
      </c>
    </row>
    <row r="191" spans="1:24" x14ac:dyDescent="0.3">
      <c r="A191">
        <v>223</v>
      </c>
      <c r="B191" t="s">
        <v>34</v>
      </c>
      <c r="C191">
        <v>1</v>
      </c>
      <c r="D191">
        <v>2</v>
      </c>
      <c r="E191">
        <v>0</v>
      </c>
      <c r="F191">
        <f t="shared" si="2"/>
        <v>0</v>
      </c>
      <c r="G191">
        <v>4843600</v>
      </c>
      <c r="H191">
        <v>2</v>
      </c>
      <c r="I191" t="s">
        <v>1544</v>
      </c>
      <c r="J191" s="3" t="s">
        <v>2730</v>
      </c>
      <c r="K191" s="3" t="s">
        <v>3100</v>
      </c>
      <c r="L191" s="3"/>
      <c r="M191">
        <v>0</v>
      </c>
      <c r="N191" t="s">
        <v>13</v>
      </c>
      <c r="O191">
        <v>88</v>
      </c>
      <c r="P191">
        <v>80</v>
      </c>
      <c r="Q191">
        <v>82</v>
      </c>
      <c r="R191">
        <v>67</v>
      </c>
      <c r="S191">
        <v>85</v>
      </c>
      <c r="T191">
        <v>22</v>
      </c>
      <c r="U191" t="e">
        <f>INDEX(Signed!F$2:'Signed'!F$569,MATCH($B191,Signed!$A$2:'Signed'!$A$531,0))</f>
        <v>#N/A</v>
      </c>
      <c r="V191" t="e">
        <f>INDEX(TEAMIDS!B$2:'TEAMIDS'!B$569,MATCH($U191,TEAMIDS!$C$2:'TEAMIDS'!$C$531,0))</f>
        <v>#N/A</v>
      </c>
      <c r="W191" t="e">
        <f>INDEX(Signed!G$2:'Signed'!G$569,MATCH($B191,Signed!$A$2:'Signed'!$A$531,0))</f>
        <v>#N/A</v>
      </c>
      <c r="X191" t="e">
        <f>INDEX(Signed!I$2:'Signed'!I$569,MATCH($B191,Signed!$A$2:'Signed'!$A$531,0))</f>
        <v>#N/A</v>
      </c>
    </row>
    <row r="192" spans="1:24" x14ac:dyDescent="0.3">
      <c r="A192">
        <v>224</v>
      </c>
      <c r="B192" t="s">
        <v>519</v>
      </c>
      <c r="C192">
        <v>27</v>
      </c>
      <c r="D192">
        <v>1</v>
      </c>
      <c r="E192">
        <v>2500000</v>
      </c>
      <c r="F192">
        <f t="shared" si="2"/>
        <v>2500000</v>
      </c>
      <c r="G192">
        <v>2564753</v>
      </c>
      <c r="H192">
        <v>2</v>
      </c>
      <c r="I192" t="s">
        <v>2139</v>
      </c>
      <c r="J192" s="3" t="s">
        <v>2657</v>
      </c>
      <c r="K192" s="3" t="s">
        <v>3027</v>
      </c>
      <c r="L192" s="3"/>
      <c r="M192">
        <v>32</v>
      </c>
      <c r="N192" t="s">
        <v>23</v>
      </c>
      <c r="O192">
        <v>83</v>
      </c>
      <c r="P192">
        <v>71</v>
      </c>
      <c r="Q192">
        <v>76</v>
      </c>
      <c r="R192">
        <v>58</v>
      </c>
      <c r="S192">
        <v>88</v>
      </c>
      <c r="T192">
        <v>33</v>
      </c>
      <c r="U192" t="str">
        <f>INDEX(Signed!F$2:'Signed'!F$569,MATCH($B192,Signed!$A$2:'Signed'!$A$531,0))</f>
        <v>UTH</v>
      </c>
      <c r="V192">
        <f>INDEX(TEAMIDS!B$2:'TEAMIDS'!B$569,MATCH($U192,TEAMIDS!$C$2:'TEAMIDS'!$C$531,0))</f>
        <v>27</v>
      </c>
      <c r="W192">
        <f>INDEX(Signed!G$2:'Signed'!G$569,MATCH($B192,Signed!$A$2:'Signed'!$A$531,0))</f>
        <v>1</v>
      </c>
      <c r="X192">
        <f>INDEX(Signed!I$2:'Signed'!I$569,MATCH($B192,Signed!$A$2:'Signed'!$A$531,0))</f>
        <v>2564753</v>
      </c>
    </row>
    <row r="193" spans="1:24" x14ac:dyDescent="0.3">
      <c r="A193">
        <v>225</v>
      </c>
      <c r="B193" t="s">
        <v>330</v>
      </c>
      <c r="C193">
        <v>17</v>
      </c>
      <c r="D193">
        <v>1</v>
      </c>
      <c r="E193">
        <v>0</v>
      </c>
      <c r="F193">
        <f t="shared" si="2"/>
        <v>0</v>
      </c>
      <c r="G193">
        <v>19000000</v>
      </c>
      <c r="H193">
        <v>0</v>
      </c>
      <c r="I193" t="s">
        <v>1893</v>
      </c>
      <c r="J193" s="3" t="s">
        <v>2723</v>
      </c>
      <c r="K193" s="3" t="s">
        <v>3093</v>
      </c>
      <c r="L193" s="3"/>
      <c r="M193">
        <v>0</v>
      </c>
      <c r="N193" t="s">
        <v>4</v>
      </c>
      <c r="O193">
        <v>81</v>
      </c>
      <c r="P193">
        <v>75</v>
      </c>
      <c r="Q193">
        <v>74</v>
      </c>
      <c r="R193">
        <v>54</v>
      </c>
      <c r="S193">
        <v>79</v>
      </c>
      <c r="T193">
        <v>31</v>
      </c>
      <c r="U193" t="e">
        <f>INDEX(Signed!F$2:'Signed'!F$569,MATCH($B193,Signed!$A$2:'Signed'!$A$531,0))</f>
        <v>#N/A</v>
      </c>
      <c r="V193" t="e">
        <f>INDEX(TEAMIDS!B$2:'TEAMIDS'!B$569,MATCH($U193,TEAMIDS!$C$2:'TEAMIDS'!$C$531,0))</f>
        <v>#N/A</v>
      </c>
      <c r="W193" t="e">
        <f>INDEX(Signed!G$2:'Signed'!G$569,MATCH($B193,Signed!$A$2:'Signed'!$A$531,0))</f>
        <v>#N/A</v>
      </c>
      <c r="X193" t="e">
        <f>INDEX(Signed!I$2:'Signed'!I$569,MATCH($B193,Signed!$A$2:'Signed'!$A$531,0))</f>
        <v>#N/A</v>
      </c>
    </row>
    <row r="194" spans="1:24" x14ac:dyDescent="0.3">
      <c r="A194">
        <v>226</v>
      </c>
      <c r="B194" t="s">
        <v>245</v>
      </c>
      <c r="C194">
        <v>29</v>
      </c>
      <c r="D194">
        <v>0</v>
      </c>
      <c r="E194">
        <v>0</v>
      </c>
      <c r="F194" t="e">
        <f t="shared" ref="F194:F257" si="3">E194/D194</f>
        <v>#DIV/0!</v>
      </c>
      <c r="G194">
        <v>1000000</v>
      </c>
      <c r="H194">
        <v>3</v>
      </c>
      <c r="I194" t="s">
        <v>1527</v>
      </c>
      <c r="J194" s="3" t="e">
        <v>#VALUE!</v>
      </c>
      <c r="K194" s="3" t="s">
        <v>1527</v>
      </c>
      <c r="L194" s="3"/>
      <c r="M194">
        <v>10</v>
      </c>
      <c r="N194" t="s">
        <v>9</v>
      </c>
      <c r="O194">
        <v>68</v>
      </c>
      <c r="P194">
        <v>64</v>
      </c>
      <c r="Q194">
        <v>47</v>
      </c>
      <c r="R194">
        <v>76</v>
      </c>
      <c r="S194">
        <v>49</v>
      </c>
      <c r="T194">
        <v>25</v>
      </c>
      <c r="U194" t="e">
        <f>INDEX(Signed!F$2:'Signed'!F$569,MATCH($B194,Signed!$A$2:'Signed'!$A$531,0))</f>
        <v>#N/A</v>
      </c>
      <c r="V194" t="e">
        <f>INDEX(TEAMIDS!B$2:'TEAMIDS'!B$569,MATCH($U194,TEAMIDS!$C$2:'TEAMIDS'!$C$531,0))</f>
        <v>#N/A</v>
      </c>
      <c r="W194" t="e">
        <f>INDEX(Signed!G$2:'Signed'!G$569,MATCH($B194,Signed!$A$2:'Signed'!$A$531,0))</f>
        <v>#N/A</v>
      </c>
      <c r="X194" t="e">
        <f>INDEX(Signed!I$2:'Signed'!I$569,MATCH($B194,Signed!$A$2:'Signed'!$A$531,0))</f>
        <v>#N/A</v>
      </c>
    </row>
    <row r="195" spans="1:24" x14ac:dyDescent="0.3">
      <c r="A195">
        <v>227</v>
      </c>
      <c r="B195" t="s">
        <v>371</v>
      </c>
      <c r="C195">
        <v>7</v>
      </c>
      <c r="D195">
        <v>2</v>
      </c>
      <c r="E195">
        <v>0</v>
      </c>
      <c r="F195">
        <f t="shared" si="3"/>
        <v>0</v>
      </c>
      <c r="G195">
        <v>6000000</v>
      </c>
      <c r="H195">
        <v>3</v>
      </c>
      <c r="I195" t="s">
        <v>1915</v>
      </c>
      <c r="J195" s="3" t="s">
        <v>2560</v>
      </c>
      <c r="K195" s="3" t="s">
        <v>2930</v>
      </c>
      <c r="L195" s="3"/>
      <c r="M195">
        <v>9</v>
      </c>
      <c r="N195" t="s">
        <v>23</v>
      </c>
      <c r="O195">
        <v>86</v>
      </c>
      <c r="P195">
        <v>68</v>
      </c>
      <c r="Q195">
        <v>85</v>
      </c>
      <c r="R195">
        <v>63</v>
      </c>
      <c r="S195">
        <v>70</v>
      </c>
      <c r="T195">
        <v>26</v>
      </c>
      <c r="U195" t="e">
        <f>INDEX(Signed!F$2:'Signed'!F$569,MATCH($B195,Signed!$A$2:'Signed'!$A$531,0))</f>
        <v>#N/A</v>
      </c>
      <c r="V195" t="e">
        <f>INDEX(TEAMIDS!B$2:'TEAMIDS'!B$569,MATCH($U195,TEAMIDS!$C$2:'TEAMIDS'!$C$531,0))</f>
        <v>#N/A</v>
      </c>
      <c r="W195" t="e">
        <f>INDEX(Signed!G$2:'Signed'!G$569,MATCH($B195,Signed!$A$2:'Signed'!$A$531,0))</f>
        <v>#N/A</v>
      </c>
      <c r="X195" t="e">
        <f>INDEX(Signed!I$2:'Signed'!I$569,MATCH($B195,Signed!$A$2:'Signed'!$A$531,0))</f>
        <v>#N/A</v>
      </c>
    </row>
    <row r="196" spans="1:24" x14ac:dyDescent="0.3">
      <c r="A196">
        <v>228</v>
      </c>
      <c r="B196" t="s">
        <v>67</v>
      </c>
      <c r="C196">
        <v>11</v>
      </c>
      <c r="D196">
        <v>3</v>
      </c>
      <c r="E196">
        <v>0</v>
      </c>
      <c r="F196">
        <f t="shared" si="3"/>
        <v>0</v>
      </c>
      <c r="G196">
        <v>10500000</v>
      </c>
      <c r="H196">
        <v>1</v>
      </c>
      <c r="I196" t="s">
        <v>2090</v>
      </c>
      <c r="J196" s="3" t="s">
        <v>2818</v>
      </c>
      <c r="K196" s="3" t="s">
        <v>3188</v>
      </c>
      <c r="L196" s="3"/>
      <c r="M196">
        <v>3</v>
      </c>
      <c r="N196" t="s">
        <v>9</v>
      </c>
      <c r="O196">
        <v>85</v>
      </c>
      <c r="P196">
        <v>73</v>
      </c>
      <c r="Q196">
        <v>77</v>
      </c>
      <c r="R196">
        <v>67</v>
      </c>
      <c r="S196">
        <v>88</v>
      </c>
      <c r="T196">
        <v>27</v>
      </c>
      <c r="U196" t="str">
        <f>INDEX(Signed!F$2:'Signed'!F$569,MATCH($B196,Signed!$A$2:'Signed'!$A$531,0))</f>
        <v>IND</v>
      </c>
      <c r="V196">
        <f>INDEX(TEAMIDS!B$2:'TEAMIDS'!B$569,MATCH($U196,TEAMIDS!$C$2:'TEAMIDS'!$C$531,0))</f>
        <v>11</v>
      </c>
      <c r="W196">
        <f>INDEX(Signed!G$2:'Signed'!G$569,MATCH($B196,Signed!$A$2:'Signed'!$A$531,0))</f>
        <v>3</v>
      </c>
      <c r="X196">
        <f>INDEX(Signed!I$2:'Signed'!I$569,MATCH($B196,Signed!$A$2:'Signed'!$A$531,0))</f>
        <v>10500000</v>
      </c>
    </row>
    <row r="197" spans="1:24" x14ac:dyDescent="0.3">
      <c r="A197">
        <v>231</v>
      </c>
      <c r="B197" t="s">
        <v>234</v>
      </c>
      <c r="C197">
        <v>12</v>
      </c>
      <c r="D197">
        <v>3</v>
      </c>
      <c r="E197">
        <v>0</v>
      </c>
      <c r="F197">
        <f t="shared" si="3"/>
        <v>0</v>
      </c>
      <c r="G197">
        <v>1653480</v>
      </c>
      <c r="H197">
        <v>1</v>
      </c>
      <c r="I197" t="s">
        <v>1995</v>
      </c>
      <c r="J197" s="3" t="s">
        <v>2707</v>
      </c>
      <c r="K197" s="3" t="s">
        <v>3077</v>
      </c>
      <c r="L197" s="3"/>
      <c r="M197">
        <v>10</v>
      </c>
      <c r="N197" t="s">
        <v>9</v>
      </c>
      <c r="O197">
        <v>69</v>
      </c>
      <c r="P197">
        <v>71</v>
      </c>
      <c r="Q197">
        <v>70</v>
      </c>
      <c r="R197">
        <v>45</v>
      </c>
      <c r="S197">
        <v>66</v>
      </c>
      <c r="T197">
        <v>23</v>
      </c>
      <c r="U197" t="e">
        <f>INDEX(Signed!F$2:'Signed'!F$569,MATCH($B197,Signed!$A$2:'Signed'!$A$531,0))</f>
        <v>#N/A</v>
      </c>
      <c r="V197" t="e">
        <f>INDEX(TEAMIDS!B$2:'TEAMIDS'!B$569,MATCH($U197,TEAMIDS!$C$2:'TEAMIDS'!$C$531,0))</f>
        <v>#N/A</v>
      </c>
      <c r="W197" t="e">
        <f>INDEX(Signed!G$2:'Signed'!G$569,MATCH($B197,Signed!$A$2:'Signed'!$A$531,0))</f>
        <v>#N/A</v>
      </c>
      <c r="X197" t="e">
        <f>INDEX(Signed!I$2:'Signed'!I$569,MATCH($B197,Signed!$A$2:'Signed'!$A$531,0))</f>
        <v>#N/A</v>
      </c>
    </row>
    <row r="198" spans="1:24" x14ac:dyDescent="0.3">
      <c r="A198">
        <v>233</v>
      </c>
      <c r="B198" t="s">
        <v>272</v>
      </c>
      <c r="C198">
        <v>23</v>
      </c>
      <c r="D198">
        <v>1</v>
      </c>
      <c r="E198">
        <v>0</v>
      </c>
      <c r="F198">
        <f t="shared" si="3"/>
        <v>0</v>
      </c>
      <c r="G198">
        <v>1127658</v>
      </c>
      <c r="H198">
        <v>0</v>
      </c>
      <c r="I198" t="s">
        <v>2194</v>
      </c>
      <c r="J198" s="3" t="s">
        <v>2619</v>
      </c>
      <c r="K198" s="3" t="s">
        <v>2989</v>
      </c>
      <c r="L198" s="3"/>
      <c r="M198">
        <v>3</v>
      </c>
      <c r="N198" t="s">
        <v>4</v>
      </c>
      <c r="O198">
        <v>66</v>
      </c>
      <c r="P198">
        <v>74</v>
      </c>
      <c r="Q198">
        <v>74</v>
      </c>
      <c r="R198">
        <v>49</v>
      </c>
      <c r="S198">
        <v>80</v>
      </c>
      <c r="T198">
        <v>24</v>
      </c>
      <c r="U198" t="e">
        <f>INDEX(Signed!F$2:'Signed'!F$569,MATCH($B198,Signed!$A$2:'Signed'!$A$531,0))</f>
        <v>#N/A</v>
      </c>
      <c r="V198" t="e">
        <f>INDEX(TEAMIDS!B$2:'TEAMIDS'!B$569,MATCH($U198,TEAMIDS!$C$2:'TEAMIDS'!$C$531,0))</f>
        <v>#N/A</v>
      </c>
      <c r="W198" t="e">
        <f>INDEX(Signed!G$2:'Signed'!G$569,MATCH($B198,Signed!$A$2:'Signed'!$A$531,0))</f>
        <v>#N/A</v>
      </c>
      <c r="X198" t="e">
        <f>INDEX(Signed!I$2:'Signed'!I$569,MATCH($B198,Signed!$A$2:'Signed'!$A$531,0))</f>
        <v>#N/A</v>
      </c>
    </row>
    <row r="199" spans="1:24" x14ac:dyDescent="0.3">
      <c r="A199">
        <v>235</v>
      </c>
      <c r="B199" t="s">
        <v>402</v>
      </c>
      <c r="C199">
        <v>15</v>
      </c>
      <c r="D199">
        <v>4</v>
      </c>
      <c r="E199">
        <v>142000000</v>
      </c>
      <c r="F199">
        <f t="shared" si="3"/>
        <v>35500000</v>
      </c>
      <c r="G199">
        <v>35197650</v>
      </c>
      <c r="H199">
        <v>1</v>
      </c>
      <c r="I199" t="s">
        <v>1667</v>
      </c>
      <c r="J199" s="3" t="s">
        <v>2790</v>
      </c>
      <c r="K199" s="3" t="s">
        <v>3160</v>
      </c>
      <c r="L199" s="3"/>
      <c r="M199">
        <v>23</v>
      </c>
      <c r="N199" t="s">
        <v>7</v>
      </c>
      <c r="O199">
        <v>93</v>
      </c>
      <c r="P199">
        <v>83</v>
      </c>
      <c r="Q199">
        <v>76</v>
      </c>
      <c r="R199">
        <v>63</v>
      </c>
      <c r="S199">
        <v>85</v>
      </c>
      <c r="T199">
        <v>30</v>
      </c>
      <c r="U199" t="str">
        <f>INDEX(Signed!F$2:'Signed'!F$569,MATCH($B199,Signed!$A$2:'Signed'!$A$531,0))</f>
        <v>MIA</v>
      </c>
      <c r="V199">
        <f>INDEX(TEAMIDS!B$2:'TEAMIDS'!B$569,MATCH($U199,TEAMIDS!$C$2:'TEAMIDS'!$C$531,0))</f>
        <v>15</v>
      </c>
      <c r="W199">
        <f>INDEX(Signed!G$2:'Signed'!G$569,MATCH($B199,Signed!$A$2:'Signed'!$A$531,0))</f>
        <v>4</v>
      </c>
      <c r="X199">
        <f>INDEX(Signed!I$2:'Signed'!I$569,MATCH($B199,Signed!$A$2:'Signed'!$A$531,0))</f>
        <v>35197650</v>
      </c>
    </row>
    <row r="200" spans="1:24" x14ac:dyDescent="0.3">
      <c r="A200">
        <v>238</v>
      </c>
      <c r="B200" t="s">
        <v>66</v>
      </c>
      <c r="C200">
        <v>3</v>
      </c>
      <c r="D200">
        <v>0</v>
      </c>
      <c r="E200">
        <v>0</v>
      </c>
      <c r="F200" t="e">
        <f t="shared" si="3"/>
        <v>#DIV/0!</v>
      </c>
      <c r="G200">
        <v>1000000</v>
      </c>
      <c r="H200">
        <v>0</v>
      </c>
      <c r="I200" t="s">
        <v>2085</v>
      </c>
      <c r="J200" s="3" t="s">
        <v>2589</v>
      </c>
      <c r="K200" s="3" t="s">
        <v>2959</v>
      </c>
      <c r="L200" s="3"/>
      <c r="M200">
        <v>31</v>
      </c>
      <c r="N200" t="s">
        <v>30</v>
      </c>
      <c r="O200">
        <v>64</v>
      </c>
      <c r="P200">
        <v>70</v>
      </c>
      <c r="Q200">
        <v>49</v>
      </c>
      <c r="R200">
        <v>40</v>
      </c>
      <c r="S200">
        <v>60</v>
      </c>
      <c r="T200">
        <v>24</v>
      </c>
      <c r="U200" t="str">
        <f>INDEX(Signed!F$2:'Signed'!F$569,MATCH($B200,Signed!$A$2:'Signed'!$A$531,0))</f>
        <v>TBD</v>
      </c>
      <c r="V200" t="e">
        <f>INDEX(TEAMIDS!B$2:'TEAMIDS'!B$569,MATCH($U200,TEAMIDS!$C$2:'TEAMIDS'!$C$531,0))</f>
        <v>#N/A</v>
      </c>
      <c r="W200" t="str">
        <f>INDEX(Signed!G$2:'Signed'!G$569,MATCH($B200,Signed!$A$2:'Signed'!$A$531,0))</f>
        <v>-</v>
      </c>
      <c r="X200" t="str">
        <f>INDEX(Signed!I$2:'Signed'!I$569,MATCH($B200,Signed!$A$2:'Signed'!$A$531,0))</f>
        <v>-</v>
      </c>
    </row>
    <row r="201" spans="1:24" x14ac:dyDescent="0.3">
      <c r="A201">
        <v>239</v>
      </c>
      <c r="B201" t="s">
        <v>50</v>
      </c>
      <c r="C201">
        <v>2</v>
      </c>
      <c r="D201">
        <v>1</v>
      </c>
      <c r="E201">
        <v>0</v>
      </c>
      <c r="F201">
        <f t="shared" si="3"/>
        <v>0</v>
      </c>
      <c r="G201">
        <v>8001666.5</v>
      </c>
      <c r="H201">
        <v>1</v>
      </c>
      <c r="I201" t="s">
        <v>1617</v>
      </c>
      <c r="J201" s="3" t="s">
        <v>2506</v>
      </c>
      <c r="K201" s="3" t="s">
        <v>2876</v>
      </c>
      <c r="L201" s="3"/>
      <c r="M201">
        <v>12</v>
      </c>
      <c r="N201" t="s">
        <v>18</v>
      </c>
      <c r="O201">
        <v>79</v>
      </c>
      <c r="P201">
        <v>70</v>
      </c>
      <c r="Q201">
        <v>97</v>
      </c>
      <c r="R201">
        <v>58</v>
      </c>
      <c r="S201">
        <v>82</v>
      </c>
      <c r="T201">
        <v>28</v>
      </c>
      <c r="U201" t="e">
        <f>INDEX(Signed!F$2:'Signed'!F$569,MATCH($B201,Signed!$A$2:'Signed'!$A$531,0))</f>
        <v>#N/A</v>
      </c>
      <c r="V201" t="e">
        <f>INDEX(TEAMIDS!B$2:'TEAMIDS'!B$569,MATCH($U201,TEAMIDS!$C$2:'TEAMIDS'!$C$531,0))</f>
        <v>#N/A</v>
      </c>
      <c r="W201" t="e">
        <f>INDEX(Signed!G$2:'Signed'!G$569,MATCH($B201,Signed!$A$2:'Signed'!$A$531,0))</f>
        <v>#N/A</v>
      </c>
      <c r="X201" t="e">
        <f>INDEX(Signed!I$2:'Signed'!I$569,MATCH($B201,Signed!$A$2:'Signed'!$A$531,0))</f>
        <v>#N/A</v>
      </c>
    </row>
    <row r="202" spans="1:24" x14ac:dyDescent="0.3">
      <c r="A202">
        <v>240</v>
      </c>
      <c r="B202" t="s">
        <v>486</v>
      </c>
      <c r="C202">
        <v>27</v>
      </c>
      <c r="D202">
        <v>2</v>
      </c>
      <c r="E202">
        <v>0</v>
      </c>
      <c r="F202">
        <f t="shared" si="3"/>
        <v>0</v>
      </c>
      <c r="G202">
        <v>11954546</v>
      </c>
      <c r="H202">
        <v>2</v>
      </c>
      <c r="I202" t="s">
        <v>1951</v>
      </c>
      <c r="J202" s="3" t="s">
        <v>2545</v>
      </c>
      <c r="K202" s="3" t="s">
        <v>2915</v>
      </c>
      <c r="L202" s="3"/>
      <c r="M202">
        <v>2</v>
      </c>
      <c r="N202" t="s">
        <v>13</v>
      </c>
      <c r="O202">
        <v>82</v>
      </c>
      <c r="P202">
        <v>74</v>
      </c>
      <c r="Q202">
        <v>85</v>
      </c>
      <c r="R202">
        <v>58</v>
      </c>
      <c r="S202">
        <v>70</v>
      </c>
      <c r="T202">
        <v>32</v>
      </c>
      <c r="U202" t="e">
        <f>INDEX(Signed!F$2:'Signed'!F$569,MATCH($B202,Signed!$A$2:'Signed'!$A$531,0))</f>
        <v>#N/A</v>
      </c>
      <c r="V202" t="e">
        <f>INDEX(TEAMIDS!B$2:'TEAMIDS'!B$569,MATCH($U202,TEAMIDS!$C$2:'TEAMIDS'!$C$531,0))</f>
        <v>#N/A</v>
      </c>
      <c r="W202" t="e">
        <f>INDEX(Signed!G$2:'Signed'!G$569,MATCH($B202,Signed!$A$2:'Signed'!$A$531,0))</f>
        <v>#N/A</v>
      </c>
      <c r="X202" t="e">
        <f>INDEX(Signed!I$2:'Signed'!I$569,MATCH($B202,Signed!$A$2:'Signed'!$A$531,0))</f>
        <v>#N/A</v>
      </c>
    </row>
    <row r="203" spans="1:24" x14ac:dyDescent="0.3">
      <c r="A203">
        <v>241</v>
      </c>
      <c r="B203" t="s">
        <v>408</v>
      </c>
      <c r="C203">
        <v>22</v>
      </c>
      <c r="D203">
        <v>4</v>
      </c>
      <c r="E203">
        <v>0</v>
      </c>
      <c r="F203">
        <f t="shared" si="3"/>
        <v>0</v>
      </c>
      <c r="G203">
        <v>5093450</v>
      </c>
      <c r="H203">
        <v>4</v>
      </c>
      <c r="I203" t="s">
        <v>1668</v>
      </c>
      <c r="J203" s="3" t="s">
        <v>2592</v>
      </c>
      <c r="K203" s="3" t="s">
        <v>2962</v>
      </c>
      <c r="L203" s="3"/>
      <c r="M203">
        <v>21</v>
      </c>
      <c r="N203" t="s">
        <v>20</v>
      </c>
      <c r="O203">
        <v>99</v>
      </c>
      <c r="P203">
        <v>82</v>
      </c>
      <c r="Q203">
        <v>67</v>
      </c>
      <c r="R203">
        <v>99</v>
      </c>
      <c r="S203">
        <v>79</v>
      </c>
      <c r="T203">
        <v>26</v>
      </c>
      <c r="U203" t="e">
        <f>INDEX(Signed!F$2:'Signed'!F$569,MATCH($B203,Signed!$A$2:'Signed'!$A$531,0))</f>
        <v>#N/A</v>
      </c>
      <c r="V203" t="e">
        <f>INDEX(TEAMIDS!B$2:'TEAMIDS'!B$569,MATCH($U203,TEAMIDS!$C$2:'TEAMIDS'!$C$531,0))</f>
        <v>#N/A</v>
      </c>
      <c r="W203" t="e">
        <f>INDEX(Signed!G$2:'Signed'!G$569,MATCH($B203,Signed!$A$2:'Signed'!$A$531,0))</f>
        <v>#N/A</v>
      </c>
      <c r="X203" t="e">
        <f>INDEX(Signed!I$2:'Signed'!I$569,MATCH($B203,Signed!$A$2:'Signed'!$A$531,0))</f>
        <v>#N/A</v>
      </c>
    </row>
    <row r="204" spans="1:24" x14ac:dyDescent="0.3">
      <c r="A204">
        <v>242</v>
      </c>
      <c r="B204" t="s">
        <v>16</v>
      </c>
      <c r="C204">
        <v>0</v>
      </c>
      <c r="D204">
        <v>2</v>
      </c>
      <c r="E204">
        <v>0</v>
      </c>
      <c r="F204">
        <f t="shared" si="3"/>
        <v>0</v>
      </c>
      <c r="G204">
        <v>1661880</v>
      </c>
      <c r="H204">
        <v>3</v>
      </c>
      <c r="I204" t="s">
        <v>2066</v>
      </c>
      <c r="J204" s="3" t="s">
        <v>2687</v>
      </c>
      <c r="K204" s="3" t="s">
        <v>3057</v>
      </c>
      <c r="L204" s="3"/>
      <c r="M204">
        <v>20</v>
      </c>
      <c r="N204" t="s">
        <v>11</v>
      </c>
      <c r="O204">
        <v>96</v>
      </c>
      <c r="P204">
        <v>72</v>
      </c>
      <c r="Q204">
        <v>77</v>
      </c>
      <c r="R204">
        <v>85</v>
      </c>
      <c r="S204">
        <v>75</v>
      </c>
      <c r="T204">
        <v>22</v>
      </c>
      <c r="U204" t="e">
        <f>INDEX(Signed!F$2:'Signed'!F$569,MATCH($B204,Signed!$A$2:'Signed'!$A$531,0))</f>
        <v>#N/A</v>
      </c>
      <c r="V204" t="e">
        <f>INDEX(TEAMIDS!B$2:'TEAMIDS'!B$569,MATCH($U204,TEAMIDS!$C$2:'TEAMIDS'!$C$531,0))</f>
        <v>#N/A</v>
      </c>
      <c r="W204" t="e">
        <f>INDEX(Signed!G$2:'Signed'!G$569,MATCH($B204,Signed!$A$2:'Signed'!$A$531,0))</f>
        <v>#N/A</v>
      </c>
      <c r="X204" t="e">
        <f>INDEX(Signed!I$2:'Signed'!I$569,MATCH($B204,Signed!$A$2:'Signed'!$A$531,0))</f>
        <v>#N/A</v>
      </c>
    </row>
    <row r="205" spans="1:24" x14ac:dyDescent="0.3">
      <c r="A205">
        <v>243</v>
      </c>
      <c r="B205" t="s">
        <v>113</v>
      </c>
      <c r="C205">
        <v>5</v>
      </c>
      <c r="D205">
        <v>1</v>
      </c>
      <c r="E205">
        <v>0</v>
      </c>
      <c r="F205">
        <f t="shared" si="3"/>
        <v>0</v>
      </c>
      <c r="G205">
        <v>10529931</v>
      </c>
      <c r="H205">
        <v>4</v>
      </c>
      <c r="I205" t="s">
        <v>1754</v>
      </c>
      <c r="J205" s="3" t="s">
        <v>2816</v>
      </c>
      <c r="K205" s="3" t="s">
        <v>3186</v>
      </c>
      <c r="L205" s="3"/>
      <c r="M205">
        <v>31</v>
      </c>
      <c r="N205" t="s">
        <v>15</v>
      </c>
      <c r="O205">
        <v>77</v>
      </c>
      <c r="P205">
        <v>77</v>
      </c>
      <c r="Q205">
        <v>78</v>
      </c>
      <c r="R205">
        <v>63</v>
      </c>
      <c r="S205">
        <v>59</v>
      </c>
      <c r="T205">
        <v>29</v>
      </c>
      <c r="U205" t="e">
        <f>INDEX(Signed!F$2:'Signed'!F$569,MATCH($B205,Signed!$A$2:'Signed'!$A$531,0))</f>
        <v>#N/A</v>
      </c>
      <c r="V205" t="e">
        <f>INDEX(TEAMIDS!B$2:'TEAMIDS'!B$569,MATCH($U205,TEAMIDS!$C$2:'TEAMIDS'!$C$531,0))</f>
        <v>#N/A</v>
      </c>
      <c r="W205" t="e">
        <f>INDEX(Signed!G$2:'Signed'!G$569,MATCH($B205,Signed!$A$2:'Signed'!$A$531,0))</f>
        <v>#N/A</v>
      </c>
      <c r="X205" t="e">
        <f>INDEX(Signed!I$2:'Signed'!I$569,MATCH($B205,Signed!$A$2:'Signed'!$A$531,0))</f>
        <v>#N/A</v>
      </c>
    </row>
    <row r="206" spans="1:24" x14ac:dyDescent="0.3">
      <c r="A206">
        <v>245</v>
      </c>
      <c r="B206" t="s">
        <v>515</v>
      </c>
      <c r="C206">
        <v>29</v>
      </c>
      <c r="D206">
        <v>4</v>
      </c>
      <c r="E206">
        <v>0</v>
      </c>
      <c r="F206">
        <f t="shared" si="3"/>
        <v>0</v>
      </c>
      <c r="G206">
        <v>28328360</v>
      </c>
      <c r="H206">
        <v>0</v>
      </c>
      <c r="I206" t="s">
        <v>2148</v>
      </c>
      <c r="J206" s="3" t="s">
        <v>2757</v>
      </c>
      <c r="K206" s="3" t="s">
        <v>3127</v>
      </c>
      <c r="L206" s="3"/>
      <c r="M206">
        <v>2</v>
      </c>
      <c r="N206" t="s">
        <v>40</v>
      </c>
      <c r="O206">
        <v>94</v>
      </c>
      <c r="P206">
        <v>84</v>
      </c>
      <c r="Q206">
        <v>67</v>
      </c>
      <c r="R206">
        <v>58</v>
      </c>
      <c r="S206">
        <v>69</v>
      </c>
      <c r="T206">
        <v>29</v>
      </c>
      <c r="U206" t="e">
        <f>INDEX(Signed!F$2:'Signed'!F$569,MATCH($B206,Signed!$A$2:'Signed'!$A$531,0))</f>
        <v>#N/A</v>
      </c>
      <c r="V206" t="e">
        <f>INDEX(TEAMIDS!B$2:'TEAMIDS'!B$569,MATCH($U206,TEAMIDS!$C$2:'TEAMIDS'!$C$531,0))</f>
        <v>#N/A</v>
      </c>
      <c r="W206" t="e">
        <f>INDEX(Signed!G$2:'Signed'!G$569,MATCH($B206,Signed!$A$2:'Signed'!$A$531,0))</f>
        <v>#N/A</v>
      </c>
      <c r="X206" t="e">
        <f>INDEX(Signed!I$2:'Signed'!I$569,MATCH($B206,Signed!$A$2:'Signed'!$A$531,0))</f>
        <v>#N/A</v>
      </c>
    </row>
    <row r="207" spans="1:24" x14ac:dyDescent="0.3">
      <c r="A207">
        <v>249</v>
      </c>
      <c r="B207" t="s">
        <v>403</v>
      </c>
      <c r="C207">
        <v>22</v>
      </c>
      <c r="D207">
        <v>3</v>
      </c>
      <c r="E207">
        <v>0</v>
      </c>
      <c r="F207">
        <f t="shared" si="3"/>
        <v>0</v>
      </c>
      <c r="G207">
        <v>847112.5</v>
      </c>
      <c r="H207">
        <v>3</v>
      </c>
      <c r="I207" t="s">
        <v>1666</v>
      </c>
      <c r="J207" s="3" t="s">
        <v>2647</v>
      </c>
      <c r="K207" s="3" t="s">
        <v>3017</v>
      </c>
      <c r="L207" s="3"/>
      <c r="M207">
        <v>43</v>
      </c>
      <c r="N207" t="s">
        <v>11</v>
      </c>
      <c r="O207">
        <v>75</v>
      </c>
      <c r="P207">
        <v>67</v>
      </c>
      <c r="Q207">
        <v>78</v>
      </c>
      <c r="R207">
        <v>58</v>
      </c>
      <c r="S207">
        <v>47</v>
      </c>
      <c r="T207">
        <v>24</v>
      </c>
      <c r="U207" t="e">
        <f>INDEX(Signed!F$2:'Signed'!F$569,MATCH($B207,Signed!$A$2:'Signed'!$A$531,0))</f>
        <v>#N/A</v>
      </c>
      <c r="V207" t="e">
        <f>INDEX(TEAMIDS!B$2:'TEAMIDS'!B$569,MATCH($U207,TEAMIDS!$C$2:'TEAMIDS'!$C$531,0))</f>
        <v>#N/A</v>
      </c>
      <c r="W207" t="e">
        <f>INDEX(Signed!G$2:'Signed'!G$569,MATCH($B207,Signed!$A$2:'Signed'!$A$531,0))</f>
        <v>#N/A</v>
      </c>
      <c r="X207" t="e">
        <f>INDEX(Signed!I$2:'Signed'!I$569,MATCH($B207,Signed!$A$2:'Signed'!$A$531,0))</f>
        <v>#N/A</v>
      </c>
    </row>
    <row r="208" spans="1:24" x14ac:dyDescent="0.3">
      <c r="A208">
        <v>251</v>
      </c>
      <c r="B208" t="s">
        <v>273</v>
      </c>
      <c r="C208">
        <v>14</v>
      </c>
      <c r="D208">
        <v>3</v>
      </c>
      <c r="E208">
        <v>45000000</v>
      </c>
      <c r="F208">
        <f t="shared" si="3"/>
        <v>15000000</v>
      </c>
      <c r="G208">
        <v>15000000</v>
      </c>
      <c r="H208">
        <v>4</v>
      </c>
      <c r="I208" t="s">
        <v>2203</v>
      </c>
      <c r="J208" s="3" t="s">
        <v>2803</v>
      </c>
      <c r="K208" s="3" t="s">
        <v>3173</v>
      </c>
      <c r="L208" s="3"/>
      <c r="M208">
        <v>17</v>
      </c>
      <c r="N208" t="s">
        <v>20</v>
      </c>
      <c r="O208">
        <v>92</v>
      </c>
      <c r="P208">
        <v>72</v>
      </c>
      <c r="Q208">
        <v>65</v>
      </c>
      <c r="R208">
        <v>81</v>
      </c>
      <c r="S208">
        <v>79</v>
      </c>
      <c r="T208">
        <v>27</v>
      </c>
      <c r="U208" t="str">
        <f>INDEX(Signed!F$2:'Signed'!F$569,MATCH($B208,Signed!$A$2:'Signed'!$A$531,0))</f>
        <v>MEM</v>
      </c>
      <c r="V208">
        <f>INDEX(TEAMIDS!B$2:'TEAMIDS'!B$569,MATCH($U208,TEAMIDS!$C$2:'TEAMIDS'!$C$531,0))</f>
        <v>14</v>
      </c>
      <c r="W208">
        <f>INDEX(Signed!G$2:'Signed'!G$569,MATCH($B208,Signed!$A$2:'Signed'!$A$531,0))</f>
        <v>3</v>
      </c>
      <c r="X208">
        <f>INDEX(Signed!I$2:'Signed'!I$569,MATCH($B208,Signed!$A$2:'Signed'!$A$531,0))</f>
        <v>15000000</v>
      </c>
    </row>
    <row r="209" spans="1:24" x14ac:dyDescent="0.3">
      <c r="A209">
        <v>252</v>
      </c>
      <c r="B209" t="s">
        <v>397</v>
      </c>
      <c r="C209">
        <v>21</v>
      </c>
      <c r="D209">
        <v>2</v>
      </c>
      <c r="E209">
        <v>0</v>
      </c>
      <c r="F209">
        <f t="shared" si="3"/>
        <v>0</v>
      </c>
      <c r="G209">
        <v>3591840</v>
      </c>
      <c r="H209">
        <v>2</v>
      </c>
      <c r="I209" t="s">
        <v>2124</v>
      </c>
      <c r="J209" s="3" t="s">
        <v>2732</v>
      </c>
      <c r="K209" s="3" t="s">
        <v>3102</v>
      </c>
      <c r="L209" s="3"/>
      <c r="M209">
        <v>1</v>
      </c>
      <c r="N209" t="s">
        <v>11</v>
      </c>
      <c r="O209">
        <v>79</v>
      </c>
      <c r="P209">
        <v>73</v>
      </c>
      <c r="Q209">
        <v>72</v>
      </c>
      <c r="R209">
        <v>67</v>
      </c>
      <c r="S209">
        <v>81</v>
      </c>
      <c r="T209">
        <v>22</v>
      </c>
      <c r="U209" t="e">
        <f>INDEX(Signed!F$2:'Signed'!F$569,MATCH($B209,Signed!$A$2:'Signed'!$A$531,0))</f>
        <v>#N/A</v>
      </c>
      <c r="V209" t="e">
        <f>INDEX(TEAMIDS!B$2:'TEAMIDS'!B$569,MATCH($U209,TEAMIDS!$C$2:'TEAMIDS'!$C$531,0))</f>
        <v>#N/A</v>
      </c>
      <c r="W209" t="e">
        <f>INDEX(Signed!G$2:'Signed'!G$569,MATCH($B209,Signed!$A$2:'Signed'!$A$531,0))</f>
        <v>#N/A</v>
      </c>
      <c r="X209" t="e">
        <f>INDEX(Signed!I$2:'Signed'!I$569,MATCH($B209,Signed!$A$2:'Signed'!$A$531,0))</f>
        <v>#N/A</v>
      </c>
    </row>
    <row r="210" spans="1:24" x14ac:dyDescent="0.3">
      <c r="A210">
        <v>254</v>
      </c>
      <c r="B210" t="s">
        <v>188</v>
      </c>
      <c r="C210">
        <v>17</v>
      </c>
      <c r="D210">
        <v>1</v>
      </c>
      <c r="E210">
        <v>0</v>
      </c>
      <c r="F210">
        <f t="shared" si="3"/>
        <v>0</v>
      </c>
      <c r="G210">
        <v>1620564</v>
      </c>
      <c r="H210">
        <v>3</v>
      </c>
      <c r="I210" t="s">
        <v>1963</v>
      </c>
      <c r="J210" s="3" t="s">
        <v>2598</v>
      </c>
      <c r="K210" s="3" t="s">
        <v>2968</v>
      </c>
      <c r="L210" s="3"/>
      <c r="M210">
        <v>2</v>
      </c>
      <c r="N210" t="s">
        <v>13</v>
      </c>
      <c r="O210">
        <v>75</v>
      </c>
      <c r="P210">
        <v>75</v>
      </c>
      <c r="Q210">
        <v>49</v>
      </c>
      <c r="R210">
        <v>54</v>
      </c>
      <c r="S210">
        <v>60</v>
      </c>
      <c r="T210">
        <v>25</v>
      </c>
      <c r="U210" t="str">
        <f>INDEX(Signed!F$2:'Signed'!F$569,MATCH($B210,Signed!$A$2:'Signed'!$A$531,0))</f>
        <v>MIN</v>
      </c>
      <c r="V210">
        <f>INDEX(TEAMIDS!B$2:'TEAMIDS'!B$569,MATCH($U210,TEAMIDS!$C$2:'TEAMIDS'!$C$531,0))</f>
        <v>17</v>
      </c>
      <c r="W210">
        <f>INDEX(Signed!G$2:'Signed'!G$569,MATCH($B210,Signed!$A$2:'Signed'!$A$531,0))</f>
        <v>1</v>
      </c>
      <c r="X210">
        <f>INDEX(Signed!I$2:'Signed'!I$569,MATCH($B210,Signed!$A$2:'Signed'!$A$531,0))</f>
        <v>1620564</v>
      </c>
    </row>
    <row r="211" spans="1:24" x14ac:dyDescent="0.3">
      <c r="A211">
        <v>255</v>
      </c>
      <c r="B211" t="s">
        <v>100</v>
      </c>
      <c r="C211">
        <v>5</v>
      </c>
      <c r="D211">
        <v>1</v>
      </c>
      <c r="E211">
        <v>0</v>
      </c>
      <c r="F211">
        <f t="shared" si="3"/>
        <v>0</v>
      </c>
      <c r="G211">
        <v>12968750</v>
      </c>
      <c r="H211">
        <v>0</v>
      </c>
      <c r="I211" t="s">
        <v>1751</v>
      </c>
      <c r="J211" s="3" t="s">
        <v>2503</v>
      </c>
      <c r="K211" s="3" t="s">
        <v>2873</v>
      </c>
      <c r="L211" s="3"/>
      <c r="M211">
        <v>8</v>
      </c>
      <c r="N211" t="s">
        <v>9</v>
      </c>
      <c r="O211">
        <v>87</v>
      </c>
      <c r="P211">
        <v>71</v>
      </c>
      <c r="Q211">
        <v>72</v>
      </c>
      <c r="R211">
        <v>54</v>
      </c>
      <c r="S211">
        <v>83</v>
      </c>
      <c r="T211">
        <v>27</v>
      </c>
      <c r="U211" t="e">
        <f>INDEX(Signed!F$2:'Signed'!F$569,MATCH($B211,Signed!$A$2:'Signed'!$A$531,0))</f>
        <v>#N/A</v>
      </c>
      <c r="V211" t="e">
        <f>INDEX(TEAMIDS!B$2:'TEAMIDS'!B$569,MATCH($U211,TEAMIDS!$C$2:'TEAMIDS'!$C$531,0))</f>
        <v>#N/A</v>
      </c>
      <c r="W211" t="e">
        <f>INDEX(Signed!G$2:'Signed'!G$569,MATCH($B211,Signed!$A$2:'Signed'!$A$531,0))</f>
        <v>#N/A</v>
      </c>
      <c r="X211" t="e">
        <f>INDEX(Signed!I$2:'Signed'!I$569,MATCH($B211,Signed!$A$2:'Signed'!$A$531,0))</f>
        <v>#N/A</v>
      </c>
    </row>
    <row r="212" spans="1:24" x14ac:dyDescent="0.3">
      <c r="A212">
        <v>256</v>
      </c>
      <c r="B212" t="s">
        <v>498</v>
      </c>
      <c r="C212">
        <v>28</v>
      </c>
      <c r="D212">
        <v>0</v>
      </c>
      <c r="E212">
        <v>0</v>
      </c>
      <c r="F212" t="e">
        <f t="shared" si="3"/>
        <v>#DIV/0!</v>
      </c>
      <c r="G212">
        <v>1000000</v>
      </c>
      <c r="H212">
        <v>0</v>
      </c>
      <c r="I212" t="s">
        <v>1709</v>
      </c>
      <c r="J212" s="3" t="s">
        <v>2534</v>
      </c>
      <c r="K212" s="3" t="s">
        <v>2904</v>
      </c>
      <c r="L212" s="3"/>
      <c r="M212">
        <v>8</v>
      </c>
      <c r="N212" t="s">
        <v>40</v>
      </c>
      <c r="O212">
        <v>68</v>
      </c>
      <c r="P212">
        <v>64</v>
      </c>
      <c r="Q212">
        <v>99</v>
      </c>
      <c r="R212">
        <v>45</v>
      </c>
      <c r="S212">
        <v>81</v>
      </c>
      <c r="T212">
        <v>26</v>
      </c>
      <c r="U212" t="str">
        <f>INDEX(Signed!F$2:'Signed'!F$569,MATCH($B212,Signed!$A$2:'Signed'!$A$531,0))</f>
        <v>TBD</v>
      </c>
      <c r="V212" t="e">
        <f>INDEX(TEAMIDS!B$2:'TEAMIDS'!B$569,MATCH($U212,TEAMIDS!$C$2:'TEAMIDS'!$C$531,0))</f>
        <v>#N/A</v>
      </c>
      <c r="W212" t="str">
        <f>INDEX(Signed!G$2:'Signed'!G$569,MATCH($B212,Signed!$A$2:'Signed'!$A$531,0))</f>
        <v>-</v>
      </c>
      <c r="X212" t="str">
        <f>INDEX(Signed!I$2:'Signed'!I$569,MATCH($B212,Signed!$A$2:'Signed'!$A$531,0))</f>
        <v>-</v>
      </c>
    </row>
    <row r="213" spans="1:24" x14ac:dyDescent="0.3">
      <c r="A213">
        <v>257</v>
      </c>
      <c r="B213" t="s">
        <v>518</v>
      </c>
      <c r="C213">
        <v>29</v>
      </c>
      <c r="D213">
        <v>0</v>
      </c>
      <c r="E213">
        <v>0</v>
      </c>
      <c r="F213" t="e">
        <f t="shared" si="3"/>
        <v>#DIV/0!</v>
      </c>
      <c r="G213">
        <v>1000000</v>
      </c>
      <c r="H213">
        <v>1</v>
      </c>
      <c r="I213" t="s">
        <v>2142</v>
      </c>
      <c r="J213" s="3" t="s">
        <v>2515</v>
      </c>
      <c r="K213" s="3" t="s">
        <v>2885</v>
      </c>
      <c r="L213" s="3"/>
      <c r="M213">
        <v>52</v>
      </c>
      <c r="N213" t="s">
        <v>9</v>
      </c>
      <c r="O213">
        <v>74</v>
      </c>
      <c r="P213">
        <v>64</v>
      </c>
      <c r="Q213">
        <v>64</v>
      </c>
      <c r="R213">
        <v>49</v>
      </c>
      <c r="S213">
        <v>79</v>
      </c>
      <c r="T213">
        <v>29</v>
      </c>
      <c r="U213" t="e">
        <f>INDEX(Signed!F$2:'Signed'!F$569,MATCH($B213,Signed!$A$2:'Signed'!$A$531,0))</f>
        <v>#N/A</v>
      </c>
      <c r="V213" t="e">
        <f>INDEX(TEAMIDS!B$2:'TEAMIDS'!B$569,MATCH($U213,TEAMIDS!$C$2:'TEAMIDS'!$C$531,0))</f>
        <v>#N/A</v>
      </c>
      <c r="W213" t="e">
        <f>INDEX(Signed!G$2:'Signed'!G$569,MATCH($B213,Signed!$A$2:'Signed'!$A$531,0))</f>
        <v>#N/A</v>
      </c>
      <c r="X213" t="e">
        <f>INDEX(Signed!I$2:'Signed'!I$569,MATCH($B213,Signed!$A$2:'Signed'!$A$531,0))</f>
        <v>#N/A</v>
      </c>
    </row>
    <row r="214" spans="1:24" x14ac:dyDescent="0.3">
      <c r="A214">
        <v>259</v>
      </c>
      <c r="B214" t="s">
        <v>257</v>
      </c>
      <c r="C214">
        <v>18</v>
      </c>
      <c r="D214">
        <v>2</v>
      </c>
      <c r="E214">
        <v>0</v>
      </c>
      <c r="F214">
        <f t="shared" si="3"/>
        <v>0</v>
      </c>
      <c r="G214">
        <v>1196440</v>
      </c>
      <c r="H214">
        <v>1</v>
      </c>
      <c r="I214" t="s">
        <v>2012</v>
      </c>
      <c r="J214" s="3" t="s">
        <v>2595</v>
      </c>
      <c r="K214" s="3" t="s">
        <v>2965</v>
      </c>
      <c r="L214" s="3"/>
      <c r="M214">
        <v>3</v>
      </c>
      <c r="N214" t="s">
        <v>9</v>
      </c>
      <c r="O214">
        <v>76</v>
      </c>
      <c r="P214">
        <v>72</v>
      </c>
      <c r="Q214">
        <v>74</v>
      </c>
      <c r="R214">
        <v>58</v>
      </c>
      <c r="S214">
        <v>68</v>
      </c>
      <c r="T214">
        <v>25</v>
      </c>
      <c r="U214" t="e">
        <f>INDEX(Signed!F$2:'Signed'!F$569,MATCH($B214,Signed!$A$2:'Signed'!$A$531,0))</f>
        <v>#N/A</v>
      </c>
      <c r="V214" t="e">
        <f>INDEX(TEAMIDS!B$2:'TEAMIDS'!B$569,MATCH($U214,TEAMIDS!$C$2:'TEAMIDS'!$C$531,0))</f>
        <v>#N/A</v>
      </c>
      <c r="W214" t="e">
        <f>INDEX(Signed!G$2:'Signed'!G$569,MATCH($B214,Signed!$A$2:'Signed'!$A$531,0))</f>
        <v>#N/A</v>
      </c>
      <c r="X214" t="e">
        <f>INDEX(Signed!I$2:'Signed'!I$569,MATCH($B214,Signed!$A$2:'Signed'!$A$531,0))</f>
        <v>#N/A</v>
      </c>
    </row>
    <row r="215" spans="1:24" x14ac:dyDescent="0.3">
      <c r="A215">
        <v>260</v>
      </c>
      <c r="B215" t="s">
        <v>429</v>
      </c>
      <c r="C215">
        <v>14</v>
      </c>
      <c r="D215">
        <v>2</v>
      </c>
      <c r="E215">
        <v>0</v>
      </c>
      <c r="F215">
        <f t="shared" si="3"/>
        <v>0</v>
      </c>
      <c r="G215">
        <v>4367000</v>
      </c>
      <c r="H215">
        <v>2</v>
      </c>
      <c r="I215" t="s">
        <v>2033</v>
      </c>
      <c r="J215" s="3" t="s">
        <v>2740</v>
      </c>
      <c r="K215" s="3" t="s">
        <v>3110</v>
      </c>
      <c r="L215" s="3"/>
      <c r="M215">
        <v>20</v>
      </c>
      <c r="N215" t="s">
        <v>13</v>
      </c>
      <c r="O215">
        <v>80</v>
      </c>
      <c r="P215">
        <v>70</v>
      </c>
      <c r="Q215">
        <v>72</v>
      </c>
      <c r="R215">
        <v>58</v>
      </c>
      <c r="S215">
        <v>66</v>
      </c>
      <c r="T215">
        <v>23</v>
      </c>
      <c r="U215" t="e">
        <f>INDEX(Signed!F$2:'Signed'!F$569,MATCH($B215,Signed!$A$2:'Signed'!$A$531,0))</f>
        <v>#N/A</v>
      </c>
      <c r="V215" t="e">
        <f>INDEX(TEAMIDS!B$2:'TEAMIDS'!B$569,MATCH($U215,TEAMIDS!$C$2:'TEAMIDS'!$C$531,0))</f>
        <v>#N/A</v>
      </c>
      <c r="W215" t="e">
        <f>INDEX(Signed!G$2:'Signed'!G$569,MATCH($B215,Signed!$A$2:'Signed'!$A$531,0))</f>
        <v>#N/A</v>
      </c>
      <c r="X215" t="e">
        <f>INDEX(Signed!I$2:'Signed'!I$569,MATCH($B215,Signed!$A$2:'Signed'!$A$531,0))</f>
        <v>#N/A</v>
      </c>
    </row>
    <row r="216" spans="1:24" x14ac:dyDescent="0.3">
      <c r="A216">
        <v>261</v>
      </c>
      <c r="B216" t="s">
        <v>317</v>
      </c>
      <c r="C216">
        <v>17</v>
      </c>
      <c r="D216">
        <v>3</v>
      </c>
      <c r="E216">
        <v>0</v>
      </c>
      <c r="F216">
        <f t="shared" si="3"/>
        <v>0</v>
      </c>
      <c r="G216">
        <v>1172850</v>
      </c>
      <c r="H216">
        <v>1</v>
      </c>
      <c r="I216" t="s">
        <v>1890</v>
      </c>
      <c r="J216" s="3" t="s">
        <v>2733</v>
      </c>
      <c r="K216" s="3" t="s">
        <v>3103</v>
      </c>
      <c r="L216" s="3"/>
      <c r="M216">
        <v>20</v>
      </c>
      <c r="N216" t="s">
        <v>40</v>
      </c>
      <c r="O216">
        <v>73</v>
      </c>
      <c r="P216">
        <v>67</v>
      </c>
      <c r="Q216">
        <v>63</v>
      </c>
      <c r="R216">
        <v>54</v>
      </c>
      <c r="S216">
        <v>72</v>
      </c>
      <c r="T216">
        <v>21</v>
      </c>
      <c r="U216" t="e">
        <f>INDEX(Signed!F$2:'Signed'!F$569,MATCH($B216,Signed!$A$2:'Signed'!$A$531,0))</f>
        <v>#N/A</v>
      </c>
      <c r="V216" t="e">
        <f>INDEX(TEAMIDS!B$2:'TEAMIDS'!B$569,MATCH($U216,TEAMIDS!$C$2:'TEAMIDS'!$C$531,0))</f>
        <v>#N/A</v>
      </c>
      <c r="W216" t="e">
        <f>INDEX(Signed!G$2:'Signed'!G$569,MATCH($B216,Signed!$A$2:'Signed'!$A$531,0))</f>
        <v>#N/A</v>
      </c>
      <c r="X216" t="e">
        <f>INDEX(Signed!I$2:'Signed'!I$569,MATCH($B216,Signed!$A$2:'Signed'!$A$531,0))</f>
        <v>#N/A</v>
      </c>
    </row>
    <row r="217" spans="1:24" x14ac:dyDescent="0.3">
      <c r="A217">
        <v>262</v>
      </c>
      <c r="B217" t="s">
        <v>287</v>
      </c>
      <c r="C217">
        <v>22</v>
      </c>
      <c r="D217">
        <v>3</v>
      </c>
      <c r="E217">
        <v>0</v>
      </c>
      <c r="F217">
        <f t="shared" si="3"/>
        <v>0</v>
      </c>
      <c r="G217">
        <v>7566800</v>
      </c>
      <c r="H217">
        <v>2</v>
      </c>
      <c r="I217" t="s">
        <v>2107</v>
      </c>
      <c r="J217" s="3" t="s">
        <v>2529</v>
      </c>
      <c r="K217" s="3" t="s">
        <v>2899</v>
      </c>
      <c r="L217" s="3"/>
      <c r="M217">
        <v>0</v>
      </c>
      <c r="N217" t="s">
        <v>18</v>
      </c>
      <c r="O217">
        <v>86</v>
      </c>
      <c r="P217">
        <v>74</v>
      </c>
      <c r="Q217">
        <v>78</v>
      </c>
      <c r="R217">
        <v>58</v>
      </c>
      <c r="S217">
        <v>85</v>
      </c>
      <c r="T217">
        <v>26</v>
      </c>
      <c r="U217" t="e">
        <f>INDEX(Signed!F$2:'Signed'!F$569,MATCH($B217,Signed!$A$2:'Signed'!$A$531,0))</f>
        <v>#N/A</v>
      </c>
      <c r="V217" t="e">
        <f>INDEX(TEAMIDS!B$2:'TEAMIDS'!B$569,MATCH($U217,TEAMIDS!$C$2:'TEAMIDS'!$C$531,0))</f>
        <v>#N/A</v>
      </c>
      <c r="W217" t="e">
        <f>INDEX(Signed!G$2:'Signed'!G$569,MATCH($B217,Signed!$A$2:'Signed'!$A$531,0))</f>
        <v>#N/A</v>
      </c>
      <c r="X217" t="e">
        <f>INDEX(Signed!I$2:'Signed'!I$569,MATCH($B217,Signed!$A$2:'Signed'!$A$531,0))</f>
        <v>#N/A</v>
      </c>
    </row>
    <row r="218" spans="1:24" x14ac:dyDescent="0.3">
      <c r="A218">
        <v>263</v>
      </c>
      <c r="B218" t="s">
        <v>333</v>
      </c>
      <c r="C218">
        <v>18</v>
      </c>
      <c r="D218">
        <v>3</v>
      </c>
      <c r="E218">
        <v>0</v>
      </c>
      <c r="F218">
        <f t="shared" si="3"/>
        <v>0</v>
      </c>
      <c r="G218">
        <v>19559583.25</v>
      </c>
      <c r="H218">
        <v>0</v>
      </c>
      <c r="I218" t="s">
        <v>2212</v>
      </c>
      <c r="J218" s="3" t="s">
        <v>2719</v>
      </c>
      <c r="K218" s="3" t="s">
        <v>3089</v>
      </c>
      <c r="L218" s="3"/>
      <c r="M218">
        <v>11</v>
      </c>
      <c r="N218" t="s">
        <v>40</v>
      </c>
      <c r="O218">
        <v>95</v>
      </c>
      <c r="P218">
        <v>77</v>
      </c>
      <c r="Q218">
        <v>72</v>
      </c>
      <c r="R218">
        <v>63</v>
      </c>
      <c r="S218">
        <v>76</v>
      </c>
      <c r="T218">
        <v>29</v>
      </c>
      <c r="U218" t="e">
        <f>INDEX(Signed!F$2:'Signed'!F$569,MATCH($B218,Signed!$A$2:'Signed'!$A$531,0))</f>
        <v>#N/A</v>
      </c>
      <c r="V218" t="e">
        <f>INDEX(TEAMIDS!B$2:'TEAMIDS'!B$569,MATCH($U218,TEAMIDS!$C$2:'TEAMIDS'!$C$531,0))</f>
        <v>#N/A</v>
      </c>
      <c r="W218" t="e">
        <f>INDEX(Signed!G$2:'Signed'!G$569,MATCH($B218,Signed!$A$2:'Signed'!$A$531,0))</f>
        <v>#N/A</v>
      </c>
      <c r="X218" t="e">
        <f>INDEX(Signed!I$2:'Signed'!I$569,MATCH($B218,Signed!$A$2:'Signed'!$A$531,0))</f>
        <v>#N/A</v>
      </c>
    </row>
    <row r="219" spans="1:24" x14ac:dyDescent="0.3">
      <c r="A219">
        <v>264</v>
      </c>
      <c r="B219" t="s">
        <v>147</v>
      </c>
      <c r="C219">
        <v>7</v>
      </c>
      <c r="D219">
        <v>1</v>
      </c>
      <c r="E219">
        <v>0</v>
      </c>
      <c r="F219">
        <f t="shared" si="3"/>
        <v>0</v>
      </c>
      <c r="G219">
        <v>2743695</v>
      </c>
      <c r="H219">
        <v>3</v>
      </c>
      <c r="I219" t="s">
        <v>1863</v>
      </c>
      <c r="J219" s="3" t="s">
        <v>2726</v>
      </c>
      <c r="K219" s="3" t="s">
        <v>3096</v>
      </c>
      <c r="L219" s="3"/>
      <c r="M219">
        <v>41</v>
      </c>
      <c r="N219" t="s">
        <v>23</v>
      </c>
      <c r="O219">
        <v>75</v>
      </c>
      <c r="P219">
        <v>75</v>
      </c>
      <c r="Q219">
        <v>75</v>
      </c>
      <c r="R219">
        <v>75</v>
      </c>
      <c r="S219">
        <v>60</v>
      </c>
      <c r="T219">
        <v>26</v>
      </c>
      <c r="U219" t="e">
        <f>INDEX(Signed!F$2:'Signed'!F$569,MATCH($B219,Signed!$A$2:'Signed'!$A$531,0))</f>
        <v>#N/A</v>
      </c>
      <c r="V219" t="e">
        <f>INDEX(TEAMIDS!B$2:'TEAMIDS'!B$569,MATCH($U219,TEAMIDS!$C$2:'TEAMIDS'!$C$531,0))</f>
        <v>#N/A</v>
      </c>
      <c r="W219" t="e">
        <f>INDEX(Signed!G$2:'Signed'!G$569,MATCH($B219,Signed!$A$2:'Signed'!$A$531,0))</f>
        <v>#N/A</v>
      </c>
      <c r="X219" t="e">
        <f>INDEX(Signed!I$2:'Signed'!I$569,MATCH($B219,Signed!$A$2:'Signed'!$A$531,0))</f>
        <v>#N/A</v>
      </c>
    </row>
    <row r="220" spans="1:24" x14ac:dyDescent="0.3">
      <c r="A220">
        <v>265</v>
      </c>
      <c r="B220" t="s">
        <v>264</v>
      </c>
      <c r="C220">
        <v>14</v>
      </c>
      <c r="D220">
        <v>0</v>
      </c>
      <c r="E220">
        <v>0</v>
      </c>
      <c r="F220" t="e">
        <f t="shared" si="3"/>
        <v>#DIV/0!</v>
      </c>
      <c r="G220">
        <v>1000000</v>
      </c>
      <c r="H220">
        <v>1</v>
      </c>
      <c r="I220" t="s">
        <v>1527</v>
      </c>
      <c r="J220" s="3" t="e">
        <v>#VALUE!</v>
      </c>
      <c r="K220" s="3" t="s">
        <v>1527</v>
      </c>
      <c r="L220" s="3"/>
      <c r="M220">
        <v>4</v>
      </c>
      <c r="N220" t="s">
        <v>13</v>
      </c>
      <c r="O220">
        <v>63</v>
      </c>
      <c r="P220">
        <v>67</v>
      </c>
      <c r="Q220">
        <v>49</v>
      </c>
      <c r="R220">
        <v>49</v>
      </c>
      <c r="S220">
        <v>74</v>
      </c>
      <c r="T220">
        <v>28</v>
      </c>
      <c r="U220" t="str">
        <f>INDEX(Signed!F$2:'Signed'!F$569,MATCH($B220,Signed!$A$2:'Signed'!$A$531,0))</f>
        <v>TBD</v>
      </c>
      <c r="V220" t="e">
        <f>INDEX(TEAMIDS!B$2:'TEAMIDS'!B$569,MATCH($U220,TEAMIDS!$C$2:'TEAMIDS'!$C$531,0))</f>
        <v>#N/A</v>
      </c>
      <c r="W220" t="str">
        <f>INDEX(Signed!G$2:'Signed'!G$569,MATCH($B220,Signed!$A$2:'Signed'!$A$531,0))</f>
        <v>-</v>
      </c>
      <c r="X220" t="str">
        <f>INDEX(Signed!I$2:'Signed'!I$569,MATCH($B220,Signed!$A$2:'Signed'!$A$531,0))</f>
        <v>-</v>
      </c>
    </row>
    <row r="221" spans="1:24" x14ac:dyDescent="0.3">
      <c r="A221">
        <v>266</v>
      </c>
      <c r="B221" t="s">
        <v>347</v>
      </c>
      <c r="C221">
        <v>19</v>
      </c>
      <c r="D221">
        <v>3</v>
      </c>
      <c r="E221">
        <v>63000000</v>
      </c>
      <c r="F221">
        <f t="shared" si="3"/>
        <v>21000000</v>
      </c>
      <c r="G221">
        <v>20700000</v>
      </c>
      <c r="H221">
        <v>3</v>
      </c>
      <c r="I221" t="s">
        <v>2219</v>
      </c>
      <c r="J221" s="3" t="s">
        <v>2602</v>
      </c>
      <c r="K221" s="3" t="s">
        <v>2972</v>
      </c>
      <c r="L221" s="3"/>
      <c r="M221">
        <v>30</v>
      </c>
      <c r="N221" t="s">
        <v>23</v>
      </c>
      <c r="O221">
        <v>96</v>
      </c>
      <c r="P221">
        <v>74</v>
      </c>
      <c r="Q221">
        <v>76</v>
      </c>
      <c r="R221">
        <v>81</v>
      </c>
      <c r="S221">
        <v>72</v>
      </c>
      <c r="T221">
        <v>25</v>
      </c>
      <c r="U221" t="str">
        <f>INDEX(Signed!F$2:'Signed'!F$569,MATCH($B221,Signed!$A$2:'Signed'!$A$531,0))</f>
        <v>NYK</v>
      </c>
      <c r="V221">
        <f>INDEX(TEAMIDS!B$2:'TEAMIDS'!B$569,MATCH($U221,TEAMIDS!$C$2:'TEAMIDS'!$C$531,0))</f>
        <v>19</v>
      </c>
      <c r="W221">
        <f>INDEX(Signed!G$2:'Signed'!G$569,MATCH($B221,Signed!$A$2:'Signed'!$A$531,0))</f>
        <v>3</v>
      </c>
      <c r="X221">
        <f>INDEX(Signed!I$2:'Signed'!I$569,MATCH($B221,Signed!$A$2:'Signed'!$A$531,0))</f>
        <v>20700000</v>
      </c>
    </row>
    <row r="222" spans="1:24" x14ac:dyDescent="0.3">
      <c r="A222">
        <v>268</v>
      </c>
      <c r="B222" t="s">
        <v>228</v>
      </c>
      <c r="C222">
        <v>12</v>
      </c>
      <c r="D222">
        <v>0</v>
      </c>
      <c r="E222">
        <v>0</v>
      </c>
      <c r="F222" t="e">
        <f t="shared" si="3"/>
        <v>#DIV/0!</v>
      </c>
      <c r="G222">
        <v>94742</v>
      </c>
      <c r="H222">
        <v>1</v>
      </c>
      <c r="I222" t="s">
        <v>1527</v>
      </c>
      <c r="J222" s="3" t="e">
        <v>#VALUE!</v>
      </c>
      <c r="K222" s="3" t="s">
        <v>1527</v>
      </c>
      <c r="L222" s="3"/>
      <c r="M222">
        <v>11</v>
      </c>
      <c r="N222" t="s">
        <v>9</v>
      </c>
      <c r="O222">
        <v>65</v>
      </c>
      <c r="P222">
        <v>65</v>
      </c>
      <c r="Q222">
        <v>65</v>
      </c>
      <c r="R222">
        <v>65</v>
      </c>
      <c r="S222">
        <v>60</v>
      </c>
      <c r="T222">
        <v>26</v>
      </c>
      <c r="U222" t="e">
        <f>INDEX(Signed!F$2:'Signed'!F$569,MATCH($B222,Signed!$A$2:'Signed'!$A$531,0))</f>
        <v>#N/A</v>
      </c>
      <c r="V222" t="e">
        <f>INDEX(TEAMIDS!B$2:'TEAMIDS'!B$569,MATCH($U222,TEAMIDS!$C$2:'TEAMIDS'!$C$531,0))</f>
        <v>#N/A</v>
      </c>
      <c r="W222" t="e">
        <f>INDEX(Signed!G$2:'Signed'!G$569,MATCH($B222,Signed!$A$2:'Signed'!$A$531,0))</f>
        <v>#N/A</v>
      </c>
      <c r="X222" t="e">
        <f>INDEX(Signed!I$2:'Signed'!I$569,MATCH($B222,Signed!$A$2:'Signed'!$A$531,0))</f>
        <v>#N/A</v>
      </c>
    </row>
    <row r="223" spans="1:24" x14ac:dyDescent="0.3">
      <c r="A223">
        <v>270</v>
      </c>
      <c r="B223" t="s">
        <v>123</v>
      </c>
      <c r="C223">
        <v>6</v>
      </c>
      <c r="D223">
        <v>2</v>
      </c>
      <c r="E223">
        <v>0</v>
      </c>
      <c r="F223">
        <f t="shared" si="3"/>
        <v>0</v>
      </c>
      <c r="G223">
        <v>2029600</v>
      </c>
      <c r="H223">
        <v>2</v>
      </c>
      <c r="I223" t="s">
        <v>2160</v>
      </c>
      <c r="J223" s="3" t="s">
        <v>2641</v>
      </c>
      <c r="K223" s="3" t="s">
        <v>3011</v>
      </c>
      <c r="L223" s="3"/>
      <c r="M223">
        <v>25</v>
      </c>
      <c r="N223" t="s">
        <v>13</v>
      </c>
      <c r="O223">
        <v>75</v>
      </c>
      <c r="P223">
        <v>69</v>
      </c>
      <c r="Q223">
        <v>78</v>
      </c>
      <c r="R223">
        <v>54</v>
      </c>
      <c r="S223">
        <v>78</v>
      </c>
      <c r="T223">
        <v>25</v>
      </c>
      <c r="U223" t="e">
        <f>INDEX(Signed!F$2:'Signed'!F$569,MATCH($B223,Signed!$A$2:'Signed'!$A$531,0))</f>
        <v>#N/A</v>
      </c>
      <c r="V223" t="e">
        <f>INDEX(TEAMIDS!B$2:'TEAMIDS'!B$569,MATCH($U223,TEAMIDS!$C$2:'TEAMIDS'!$C$531,0))</f>
        <v>#N/A</v>
      </c>
      <c r="W223" t="e">
        <f>INDEX(Signed!G$2:'Signed'!G$569,MATCH($B223,Signed!$A$2:'Signed'!$A$531,0))</f>
        <v>#N/A</v>
      </c>
      <c r="X223" t="e">
        <f>INDEX(Signed!I$2:'Signed'!I$569,MATCH($B223,Signed!$A$2:'Signed'!$A$531,0))</f>
        <v>#N/A</v>
      </c>
    </row>
    <row r="224" spans="1:24" x14ac:dyDescent="0.3">
      <c r="A224">
        <v>271</v>
      </c>
      <c r="B224" t="s">
        <v>401</v>
      </c>
      <c r="C224">
        <v>22</v>
      </c>
      <c r="D224">
        <v>0</v>
      </c>
      <c r="E224">
        <v>0</v>
      </c>
      <c r="F224" t="e">
        <f t="shared" si="3"/>
        <v>#DIV/0!</v>
      </c>
      <c r="G224">
        <v>2667600</v>
      </c>
      <c r="H224">
        <v>4</v>
      </c>
      <c r="I224" t="s">
        <v>1527</v>
      </c>
      <c r="J224" s="3" t="e">
        <v>#VALUE!</v>
      </c>
      <c r="K224" s="3" t="s">
        <v>1527</v>
      </c>
      <c r="L224" s="3"/>
      <c r="M224">
        <v>24</v>
      </c>
      <c r="N224" t="s">
        <v>20</v>
      </c>
      <c r="O224">
        <v>64</v>
      </c>
      <c r="P224">
        <v>76</v>
      </c>
      <c r="Q224">
        <v>40</v>
      </c>
      <c r="R224">
        <v>49</v>
      </c>
      <c r="S224">
        <v>49</v>
      </c>
      <c r="T224">
        <v>22</v>
      </c>
      <c r="U224" t="e">
        <f>INDEX(Signed!F$2:'Signed'!F$569,MATCH($B224,Signed!$A$2:'Signed'!$A$531,0))</f>
        <v>#N/A</v>
      </c>
      <c r="V224" t="e">
        <f>INDEX(TEAMIDS!B$2:'TEAMIDS'!B$569,MATCH($U224,TEAMIDS!$C$2:'TEAMIDS'!$C$531,0))</f>
        <v>#N/A</v>
      </c>
      <c r="W224" t="e">
        <f>INDEX(Signed!G$2:'Signed'!G$569,MATCH($B224,Signed!$A$2:'Signed'!$A$531,0))</f>
        <v>#N/A</v>
      </c>
      <c r="X224" t="e">
        <f>INDEX(Signed!I$2:'Signed'!I$569,MATCH($B224,Signed!$A$2:'Signed'!$A$531,0))</f>
        <v>#N/A</v>
      </c>
    </row>
    <row r="225" spans="1:24" x14ac:dyDescent="0.3">
      <c r="A225">
        <v>272</v>
      </c>
      <c r="B225" t="s">
        <v>294</v>
      </c>
      <c r="C225">
        <v>15</v>
      </c>
      <c r="D225">
        <v>3</v>
      </c>
      <c r="E225">
        <v>0</v>
      </c>
      <c r="F225">
        <f t="shared" si="3"/>
        <v>0</v>
      </c>
      <c r="G225">
        <v>7362231.5</v>
      </c>
      <c r="H225">
        <v>2</v>
      </c>
      <c r="I225" t="s">
        <v>2112</v>
      </c>
      <c r="J225" s="3" t="s">
        <v>2628</v>
      </c>
      <c r="K225" s="3" t="s">
        <v>2998</v>
      </c>
      <c r="L225" s="3"/>
      <c r="M225">
        <v>20</v>
      </c>
      <c r="N225" t="s">
        <v>7</v>
      </c>
      <c r="O225">
        <v>82</v>
      </c>
      <c r="P225">
        <v>74</v>
      </c>
      <c r="Q225">
        <v>82</v>
      </c>
      <c r="R225">
        <v>63</v>
      </c>
      <c r="S225">
        <v>62</v>
      </c>
      <c r="T225">
        <v>24</v>
      </c>
      <c r="U225" t="e">
        <f>INDEX(Signed!F$2:'Signed'!F$569,MATCH($B225,Signed!$A$2:'Signed'!$A$531,0))</f>
        <v>#N/A</v>
      </c>
      <c r="V225" t="e">
        <f>INDEX(TEAMIDS!B$2:'TEAMIDS'!B$569,MATCH($U225,TEAMIDS!$C$2:'TEAMIDS'!$C$531,0))</f>
        <v>#N/A</v>
      </c>
      <c r="W225" t="e">
        <f>INDEX(Signed!G$2:'Signed'!G$569,MATCH($B225,Signed!$A$2:'Signed'!$A$531,0))</f>
        <v>#N/A</v>
      </c>
      <c r="X225" t="e">
        <f>INDEX(Signed!I$2:'Signed'!I$569,MATCH($B225,Signed!$A$2:'Signed'!$A$531,0))</f>
        <v>#N/A</v>
      </c>
    </row>
    <row r="226" spans="1:24" x14ac:dyDescent="0.3">
      <c r="A226">
        <v>273</v>
      </c>
      <c r="B226" t="s">
        <v>441</v>
      </c>
      <c r="C226">
        <v>24</v>
      </c>
      <c r="D226">
        <v>3</v>
      </c>
      <c r="E226">
        <v>0</v>
      </c>
      <c r="F226">
        <f t="shared" si="3"/>
        <v>0</v>
      </c>
      <c r="G226">
        <v>9777777.75</v>
      </c>
      <c r="H226">
        <v>4</v>
      </c>
      <c r="I226" t="s">
        <v>1936</v>
      </c>
      <c r="J226" s="3" t="s">
        <v>2611</v>
      </c>
      <c r="K226" s="3" t="s">
        <v>2981</v>
      </c>
      <c r="L226" s="3"/>
      <c r="M226">
        <v>27</v>
      </c>
      <c r="N226" t="s">
        <v>20</v>
      </c>
      <c r="O226">
        <v>91</v>
      </c>
      <c r="P226">
        <v>79</v>
      </c>
      <c r="Q226">
        <v>46</v>
      </c>
      <c r="R226">
        <v>85</v>
      </c>
      <c r="S226">
        <v>76</v>
      </c>
      <c r="T226">
        <v>25</v>
      </c>
      <c r="U226" t="e">
        <f>INDEX(Signed!F$2:'Signed'!F$569,MATCH($B226,Signed!$A$2:'Signed'!$A$531,0))</f>
        <v>#N/A</v>
      </c>
      <c r="V226" t="e">
        <f>INDEX(TEAMIDS!B$2:'TEAMIDS'!B$569,MATCH($U226,TEAMIDS!$C$2:'TEAMIDS'!$C$531,0))</f>
        <v>#N/A</v>
      </c>
      <c r="W226" t="e">
        <f>INDEX(Signed!G$2:'Signed'!G$569,MATCH($B226,Signed!$A$2:'Signed'!$A$531,0))</f>
        <v>#N/A</v>
      </c>
      <c r="X226" t="e">
        <f>INDEX(Signed!I$2:'Signed'!I$569,MATCH($B226,Signed!$A$2:'Signed'!$A$531,0))</f>
        <v>#N/A</v>
      </c>
    </row>
    <row r="227" spans="1:24" x14ac:dyDescent="0.3">
      <c r="A227">
        <v>274</v>
      </c>
      <c r="B227" t="s">
        <v>360</v>
      </c>
      <c r="C227">
        <v>19</v>
      </c>
      <c r="D227">
        <v>0</v>
      </c>
      <c r="E227">
        <v>0</v>
      </c>
      <c r="F227" t="e">
        <f t="shared" si="3"/>
        <v>#DIV/0!</v>
      </c>
      <c r="G227">
        <v>1000000</v>
      </c>
      <c r="H227">
        <v>1</v>
      </c>
      <c r="I227" t="s">
        <v>1637</v>
      </c>
      <c r="J227" s="3" t="s">
        <v>2622</v>
      </c>
      <c r="K227" s="3" t="s">
        <v>2992</v>
      </c>
      <c r="L227" s="3"/>
      <c r="M227">
        <v>45</v>
      </c>
      <c r="N227" t="s">
        <v>30</v>
      </c>
      <c r="O227">
        <v>80</v>
      </c>
      <c r="P227">
        <v>68</v>
      </c>
      <c r="Q227">
        <v>99</v>
      </c>
      <c r="R227">
        <v>54</v>
      </c>
      <c r="S227">
        <v>77</v>
      </c>
      <c r="T227">
        <v>27</v>
      </c>
      <c r="U227" t="e">
        <f>INDEX(Signed!F$2:'Signed'!F$569,MATCH($B227,Signed!$A$2:'Signed'!$A$531,0))</f>
        <v>#N/A</v>
      </c>
      <c r="V227" t="e">
        <f>INDEX(TEAMIDS!B$2:'TEAMIDS'!B$569,MATCH($U227,TEAMIDS!$C$2:'TEAMIDS'!$C$531,0))</f>
        <v>#N/A</v>
      </c>
      <c r="W227" t="e">
        <f>INDEX(Signed!G$2:'Signed'!G$569,MATCH($B227,Signed!$A$2:'Signed'!$A$531,0))</f>
        <v>#N/A</v>
      </c>
      <c r="X227" t="e">
        <f>INDEX(Signed!I$2:'Signed'!I$569,MATCH($B227,Signed!$A$2:'Signed'!$A$531,0))</f>
        <v>#N/A</v>
      </c>
    </row>
    <row r="228" spans="1:24" x14ac:dyDescent="0.3">
      <c r="A228">
        <v>275</v>
      </c>
      <c r="B228" t="s">
        <v>154</v>
      </c>
      <c r="C228">
        <v>8</v>
      </c>
      <c r="D228">
        <v>0</v>
      </c>
      <c r="E228">
        <v>0</v>
      </c>
      <c r="F228" t="e">
        <f t="shared" si="3"/>
        <v>#DIV/0!</v>
      </c>
      <c r="G228">
        <v>1000000</v>
      </c>
      <c r="H228">
        <v>0</v>
      </c>
      <c r="I228" t="s">
        <v>1527</v>
      </c>
      <c r="J228" s="3" t="e">
        <v>#VALUE!</v>
      </c>
      <c r="K228" s="3" t="s">
        <v>1527</v>
      </c>
      <c r="L228" s="3"/>
      <c r="M228">
        <v>17</v>
      </c>
      <c r="N228" t="s">
        <v>9</v>
      </c>
      <c r="O228">
        <v>53</v>
      </c>
      <c r="P228">
        <v>77</v>
      </c>
      <c r="Q228">
        <v>40</v>
      </c>
      <c r="R228">
        <v>54</v>
      </c>
      <c r="S228">
        <v>99</v>
      </c>
      <c r="T228">
        <v>30</v>
      </c>
      <c r="U228" t="e">
        <f>INDEX(Signed!F$2:'Signed'!F$569,MATCH($B228,Signed!$A$2:'Signed'!$A$531,0))</f>
        <v>#N/A</v>
      </c>
      <c r="V228" t="e">
        <f>INDEX(TEAMIDS!B$2:'TEAMIDS'!B$569,MATCH($U228,TEAMIDS!$C$2:'TEAMIDS'!$C$531,0))</f>
        <v>#N/A</v>
      </c>
      <c r="W228" t="e">
        <f>INDEX(Signed!G$2:'Signed'!G$569,MATCH($B228,Signed!$A$2:'Signed'!$A$531,0))</f>
        <v>#N/A</v>
      </c>
      <c r="X228" t="e">
        <f>INDEX(Signed!I$2:'Signed'!I$569,MATCH($B228,Signed!$A$2:'Signed'!$A$531,0))</f>
        <v>#N/A</v>
      </c>
    </row>
    <row r="229" spans="1:24" x14ac:dyDescent="0.3">
      <c r="A229">
        <v>276</v>
      </c>
      <c r="B229" t="s">
        <v>323</v>
      </c>
      <c r="C229">
        <v>17</v>
      </c>
      <c r="D229">
        <v>4</v>
      </c>
      <c r="E229">
        <v>0</v>
      </c>
      <c r="F229">
        <f t="shared" si="3"/>
        <v>0</v>
      </c>
      <c r="G229">
        <v>32741887</v>
      </c>
      <c r="H229">
        <v>4</v>
      </c>
      <c r="I229" t="s">
        <v>1896</v>
      </c>
      <c r="J229" s="3" t="s">
        <v>2632</v>
      </c>
      <c r="K229" s="3" t="s">
        <v>3002</v>
      </c>
      <c r="L229" s="3"/>
      <c r="M229">
        <v>32</v>
      </c>
      <c r="N229" t="s">
        <v>20</v>
      </c>
      <c r="O229">
        <v>99</v>
      </c>
      <c r="P229">
        <v>81</v>
      </c>
      <c r="Q229">
        <v>87</v>
      </c>
      <c r="R229">
        <v>94</v>
      </c>
      <c r="S229">
        <v>83</v>
      </c>
      <c r="T229">
        <v>24</v>
      </c>
      <c r="U229" t="e">
        <f>INDEX(Signed!F$2:'Signed'!F$569,MATCH($B229,Signed!$A$2:'Signed'!$A$531,0))</f>
        <v>#N/A</v>
      </c>
      <c r="V229" t="e">
        <f>INDEX(TEAMIDS!B$2:'TEAMIDS'!B$569,MATCH($U229,TEAMIDS!$C$2:'TEAMIDS'!$C$531,0))</f>
        <v>#N/A</v>
      </c>
      <c r="W229" t="e">
        <f>INDEX(Signed!G$2:'Signed'!G$569,MATCH($B229,Signed!$A$2:'Signed'!$A$531,0))</f>
        <v>#N/A</v>
      </c>
      <c r="X229" t="e">
        <f>INDEX(Signed!I$2:'Signed'!I$569,MATCH($B229,Signed!$A$2:'Signed'!$A$531,0))</f>
        <v>#N/A</v>
      </c>
    </row>
    <row r="230" spans="1:24" x14ac:dyDescent="0.3">
      <c r="A230">
        <v>277</v>
      </c>
      <c r="B230" t="s">
        <v>503</v>
      </c>
      <c r="C230">
        <v>12</v>
      </c>
      <c r="D230">
        <v>3</v>
      </c>
      <c r="E230">
        <v>103000000</v>
      </c>
      <c r="F230">
        <f t="shared" si="3"/>
        <v>34333333.333333336</v>
      </c>
      <c r="G230">
        <v>34379100</v>
      </c>
      <c r="H230">
        <v>2</v>
      </c>
      <c r="I230" t="s">
        <v>1702</v>
      </c>
      <c r="J230" s="3" t="s">
        <v>2797</v>
      </c>
      <c r="K230" s="3" t="s">
        <v>3167</v>
      </c>
      <c r="L230" s="3"/>
      <c r="M230">
        <v>2</v>
      </c>
      <c r="N230" t="s">
        <v>7</v>
      </c>
      <c r="O230">
        <v>95</v>
      </c>
      <c r="P230">
        <v>96</v>
      </c>
      <c r="Q230">
        <v>81</v>
      </c>
      <c r="R230">
        <v>72</v>
      </c>
      <c r="S230">
        <v>84</v>
      </c>
      <c r="T230">
        <v>28</v>
      </c>
      <c r="U230" t="str">
        <f>INDEX(Signed!F$2:'Signed'!F$569,MATCH($B230,Signed!$A$2:'Signed'!$A$531,0))</f>
        <v>LAC</v>
      </c>
      <c r="V230">
        <f>INDEX(TEAMIDS!B$2:'TEAMIDS'!B$569,MATCH($U230,TEAMIDS!$C$2:'TEAMIDS'!$C$531,0))</f>
        <v>12</v>
      </c>
      <c r="W230">
        <f>INDEX(Signed!G$2:'Signed'!G$569,MATCH($B230,Signed!$A$2:'Signed'!$A$531,0))</f>
        <v>3</v>
      </c>
      <c r="X230">
        <f>INDEX(Signed!I$2:'Signed'!I$569,MATCH($B230,Signed!$A$2:'Signed'!$A$531,0))</f>
        <v>34379100</v>
      </c>
    </row>
    <row r="231" spans="1:24" x14ac:dyDescent="0.3">
      <c r="A231">
        <v>278</v>
      </c>
      <c r="B231" t="s">
        <v>324</v>
      </c>
      <c r="C231">
        <v>17</v>
      </c>
      <c r="D231">
        <v>2</v>
      </c>
      <c r="E231">
        <v>0</v>
      </c>
      <c r="F231">
        <f t="shared" si="3"/>
        <v>0</v>
      </c>
      <c r="G231">
        <v>751772</v>
      </c>
      <c r="H231">
        <v>2</v>
      </c>
      <c r="I231" t="s">
        <v>1883</v>
      </c>
      <c r="J231" s="3" t="s">
        <v>2637</v>
      </c>
      <c r="K231" s="3" t="s">
        <v>3007</v>
      </c>
      <c r="L231" s="3"/>
      <c r="M231">
        <v>33</v>
      </c>
      <c r="N231" t="s">
        <v>23</v>
      </c>
      <c r="O231">
        <v>71</v>
      </c>
      <c r="P231">
        <v>67</v>
      </c>
      <c r="Q231">
        <v>57</v>
      </c>
      <c r="R231">
        <v>54</v>
      </c>
      <c r="S231">
        <v>63</v>
      </c>
      <c r="T231">
        <v>24</v>
      </c>
      <c r="U231" t="e">
        <f>INDEX(Signed!F$2:'Signed'!F$569,MATCH($B231,Signed!$A$2:'Signed'!$A$531,0))</f>
        <v>#N/A</v>
      </c>
      <c r="V231" t="e">
        <f>INDEX(TEAMIDS!B$2:'TEAMIDS'!B$569,MATCH($U231,TEAMIDS!$C$2:'TEAMIDS'!$C$531,0))</f>
        <v>#N/A</v>
      </c>
      <c r="W231" t="e">
        <f>INDEX(Signed!G$2:'Signed'!G$569,MATCH($B231,Signed!$A$2:'Signed'!$A$531,0))</f>
        <v>#N/A</v>
      </c>
      <c r="X231" t="e">
        <f>INDEX(Signed!I$2:'Signed'!I$569,MATCH($B231,Signed!$A$2:'Signed'!$A$531,0))</f>
        <v>#N/A</v>
      </c>
    </row>
    <row r="232" spans="1:24" x14ac:dyDescent="0.3">
      <c r="A232">
        <v>279</v>
      </c>
      <c r="B232" t="s">
        <v>295</v>
      </c>
      <c r="C232">
        <v>15</v>
      </c>
      <c r="D232">
        <v>2</v>
      </c>
      <c r="E232">
        <v>0</v>
      </c>
      <c r="F232">
        <f t="shared" si="3"/>
        <v>0</v>
      </c>
      <c r="G232">
        <v>7935137.333333333</v>
      </c>
      <c r="H232">
        <v>4</v>
      </c>
      <c r="I232" t="s">
        <v>2106</v>
      </c>
      <c r="J232" s="3" t="s">
        <v>2496</v>
      </c>
      <c r="K232" s="3" t="s">
        <v>2866</v>
      </c>
      <c r="L232" s="3"/>
      <c r="M232">
        <v>9</v>
      </c>
      <c r="N232" t="s">
        <v>20</v>
      </c>
      <c r="O232">
        <v>81</v>
      </c>
      <c r="P232">
        <v>77</v>
      </c>
      <c r="Q232">
        <v>78</v>
      </c>
      <c r="R232">
        <v>63</v>
      </c>
      <c r="S232">
        <v>81</v>
      </c>
      <c r="T232">
        <v>29</v>
      </c>
      <c r="U232" t="e">
        <f>INDEX(Signed!F$2:'Signed'!F$569,MATCH($B232,Signed!$A$2:'Signed'!$A$531,0))</f>
        <v>#N/A</v>
      </c>
      <c r="V232" t="e">
        <f>INDEX(TEAMIDS!B$2:'TEAMIDS'!B$569,MATCH($U232,TEAMIDS!$C$2:'TEAMIDS'!$C$531,0))</f>
        <v>#N/A</v>
      </c>
      <c r="W232" t="e">
        <f>INDEX(Signed!G$2:'Signed'!G$569,MATCH($B232,Signed!$A$2:'Signed'!$A$531,0))</f>
        <v>#N/A</v>
      </c>
      <c r="X232" t="e">
        <f>INDEX(Signed!I$2:'Signed'!I$569,MATCH($B232,Signed!$A$2:'Signed'!$A$531,0))</f>
        <v>#N/A</v>
      </c>
    </row>
    <row r="233" spans="1:24" x14ac:dyDescent="0.3">
      <c r="A233">
        <v>280</v>
      </c>
      <c r="B233" t="s">
        <v>431</v>
      </c>
      <c r="C233">
        <v>23</v>
      </c>
      <c r="D233">
        <v>2</v>
      </c>
      <c r="E233">
        <v>30000000</v>
      </c>
      <c r="F233">
        <f t="shared" si="3"/>
        <v>15000000</v>
      </c>
      <c r="G233">
        <v>15000000</v>
      </c>
      <c r="H233">
        <v>2</v>
      </c>
      <c r="I233" t="s">
        <v>1527</v>
      </c>
      <c r="J233" s="3" t="e">
        <v>#VALUE!</v>
      </c>
      <c r="K233" s="3" t="s">
        <v>1527</v>
      </c>
      <c r="L233" s="3"/>
      <c r="M233">
        <v>12</v>
      </c>
      <c r="N233" t="s">
        <v>7</v>
      </c>
      <c r="O233">
        <v>85</v>
      </c>
      <c r="P233">
        <v>73</v>
      </c>
      <c r="Q233">
        <v>71</v>
      </c>
      <c r="R233">
        <v>63</v>
      </c>
      <c r="S233">
        <v>77</v>
      </c>
      <c r="T233">
        <v>24</v>
      </c>
      <c r="U233" t="str">
        <f>INDEX(Signed!F$2:'Signed'!F$569,MATCH($B233,Signed!$A$2:'Signed'!$A$531,0))</f>
        <v>PHX</v>
      </c>
      <c r="V233">
        <f>INDEX(TEAMIDS!B$2:'TEAMIDS'!B$569,MATCH($U233,TEAMIDS!$C$2:'TEAMIDS'!$C$531,0))</f>
        <v>23</v>
      </c>
      <c r="W233">
        <f>INDEX(Signed!G$2:'Signed'!G$569,MATCH($B233,Signed!$A$2:'Signed'!$A$531,0))</f>
        <v>2</v>
      </c>
      <c r="X233">
        <f>INDEX(Signed!I$2:'Signed'!I$569,MATCH($B233,Signed!$A$2:'Signed'!$A$531,0))</f>
        <v>15000000</v>
      </c>
    </row>
    <row r="234" spans="1:24" x14ac:dyDescent="0.3">
      <c r="A234">
        <v>281</v>
      </c>
      <c r="B234" t="s">
        <v>65</v>
      </c>
      <c r="C234">
        <v>1</v>
      </c>
      <c r="D234">
        <v>4</v>
      </c>
      <c r="E234">
        <v>0</v>
      </c>
      <c r="F234">
        <f t="shared" si="3"/>
        <v>0</v>
      </c>
      <c r="G234">
        <v>35197650</v>
      </c>
      <c r="H234">
        <v>0</v>
      </c>
      <c r="I234" t="s">
        <v>2095</v>
      </c>
      <c r="J234" s="3" t="s">
        <v>2805</v>
      </c>
      <c r="K234" s="3" t="s">
        <v>3175</v>
      </c>
      <c r="L234" s="3"/>
      <c r="M234">
        <v>15</v>
      </c>
      <c r="N234" t="s">
        <v>60</v>
      </c>
      <c r="O234">
        <v>99</v>
      </c>
      <c r="P234">
        <v>77</v>
      </c>
      <c r="Q234">
        <v>78</v>
      </c>
      <c r="R234">
        <v>58</v>
      </c>
      <c r="S234">
        <v>83</v>
      </c>
      <c r="T234">
        <v>29</v>
      </c>
      <c r="U234" t="str">
        <f>INDEX(Signed!F$2:'Signed'!F$569,MATCH($B234,Signed!$A$2:'Signed'!$A$531,0))</f>
        <v>BOS</v>
      </c>
      <c r="V234">
        <f>INDEX(TEAMIDS!B$2:'TEAMIDS'!B$569,MATCH($U234,TEAMIDS!$C$2:'TEAMIDS'!$C$531,0))</f>
        <v>1</v>
      </c>
      <c r="W234">
        <f>INDEX(Signed!G$2:'Signed'!G$569,MATCH($B234,Signed!$A$2:'Signed'!$A$531,0))</f>
        <v>4</v>
      </c>
      <c r="X234">
        <f>INDEX(Signed!I$2:'Signed'!I$569,MATCH($B234,Signed!$A$2:'Signed'!$A$531,0))</f>
        <v>35197650</v>
      </c>
    </row>
    <row r="235" spans="1:24" x14ac:dyDescent="0.3">
      <c r="A235">
        <v>283</v>
      </c>
      <c r="B235" t="s">
        <v>342</v>
      </c>
      <c r="C235">
        <v>18</v>
      </c>
      <c r="D235">
        <v>1</v>
      </c>
      <c r="E235">
        <v>0</v>
      </c>
      <c r="F235">
        <f t="shared" si="3"/>
        <v>0</v>
      </c>
      <c r="G235">
        <v>419232</v>
      </c>
      <c r="H235">
        <v>2</v>
      </c>
      <c r="I235" t="s">
        <v>1527</v>
      </c>
      <c r="J235" s="3" t="e">
        <v>#VALUE!</v>
      </c>
      <c r="K235" s="3" t="s">
        <v>1527</v>
      </c>
      <c r="L235" s="3"/>
      <c r="M235">
        <v>34</v>
      </c>
      <c r="N235" t="s">
        <v>7</v>
      </c>
      <c r="O235">
        <v>71</v>
      </c>
      <c r="P235">
        <v>71</v>
      </c>
      <c r="Q235">
        <v>74</v>
      </c>
      <c r="R235">
        <v>63</v>
      </c>
      <c r="S235">
        <v>67</v>
      </c>
      <c r="T235">
        <v>25</v>
      </c>
      <c r="U235" t="e">
        <f>INDEX(Signed!F$2:'Signed'!F$569,MATCH($B235,Signed!$A$2:'Signed'!$A$531,0))</f>
        <v>#N/A</v>
      </c>
      <c r="V235" t="e">
        <f>INDEX(TEAMIDS!B$2:'TEAMIDS'!B$569,MATCH($U235,TEAMIDS!$C$2:'TEAMIDS'!$C$531,0))</f>
        <v>#N/A</v>
      </c>
      <c r="W235" t="e">
        <f>INDEX(Signed!G$2:'Signed'!G$569,MATCH($B235,Signed!$A$2:'Signed'!$A$531,0))</f>
        <v>#N/A</v>
      </c>
      <c r="X235" t="e">
        <f>INDEX(Signed!I$2:'Signed'!I$569,MATCH($B235,Signed!$A$2:'Signed'!$A$531,0))</f>
        <v>#N/A</v>
      </c>
    </row>
    <row r="236" spans="1:24" x14ac:dyDescent="0.3">
      <c r="A236">
        <v>284</v>
      </c>
      <c r="B236" t="s">
        <v>8</v>
      </c>
      <c r="C236">
        <v>24</v>
      </c>
      <c r="D236">
        <v>1</v>
      </c>
      <c r="E236">
        <v>0</v>
      </c>
      <c r="F236">
        <f t="shared" si="3"/>
        <v>0</v>
      </c>
      <c r="G236">
        <v>9044943.5</v>
      </c>
      <c r="H236">
        <v>1</v>
      </c>
      <c r="I236" t="s">
        <v>2063</v>
      </c>
      <c r="J236" s="3" t="s">
        <v>2829</v>
      </c>
      <c r="K236" s="3" t="s">
        <v>3199</v>
      </c>
      <c r="L236" s="3"/>
      <c r="M236">
        <v>24</v>
      </c>
      <c r="N236" t="s">
        <v>9</v>
      </c>
      <c r="O236">
        <v>80</v>
      </c>
      <c r="P236">
        <v>72</v>
      </c>
      <c r="Q236">
        <v>71</v>
      </c>
      <c r="R236">
        <v>58</v>
      </c>
      <c r="S236">
        <v>72</v>
      </c>
      <c r="T236">
        <v>30</v>
      </c>
      <c r="U236" t="e">
        <f>INDEX(Signed!F$2:'Signed'!F$569,MATCH($B236,Signed!$A$2:'Signed'!$A$531,0))</f>
        <v>#N/A</v>
      </c>
      <c r="V236" t="e">
        <f>INDEX(TEAMIDS!B$2:'TEAMIDS'!B$569,MATCH($U236,TEAMIDS!$C$2:'TEAMIDS'!$C$531,0))</f>
        <v>#N/A</v>
      </c>
      <c r="W236" t="e">
        <f>INDEX(Signed!G$2:'Signed'!G$569,MATCH($B236,Signed!$A$2:'Signed'!$A$531,0))</f>
        <v>#N/A</v>
      </c>
      <c r="X236" t="e">
        <f>INDEX(Signed!I$2:'Signed'!I$569,MATCH($B236,Signed!$A$2:'Signed'!$A$531,0))</f>
        <v>#N/A</v>
      </c>
    </row>
    <row r="237" spans="1:24" x14ac:dyDescent="0.3">
      <c r="A237">
        <v>285</v>
      </c>
      <c r="B237" t="s">
        <v>248</v>
      </c>
      <c r="C237">
        <v>13</v>
      </c>
      <c r="D237">
        <v>2</v>
      </c>
      <c r="E237">
        <v>0</v>
      </c>
      <c r="F237">
        <f t="shared" si="3"/>
        <v>0</v>
      </c>
      <c r="G237">
        <v>8291514</v>
      </c>
      <c r="H237">
        <v>1</v>
      </c>
      <c r="I237" t="s">
        <v>2009</v>
      </c>
      <c r="J237" s="3" t="s">
        <v>2527</v>
      </c>
      <c r="K237" s="3" t="s">
        <v>2897</v>
      </c>
      <c r="L237" s="3"/>
      <c r="M237">
        <v>1</v>
      </c>
      <c r="N237" t="s">
        <v>9</v>
      </c>
      <c r="O237">
        <v>79</v>
      </c>
      <c r="P237">
        <v>71</v>
      </c>
      <c r="Q237">
        <v>76</v>
      </c>
      <c r="R237">
        <v>54</v>
      </c>
      <c r="S237">
        <v>86</v>
      </c>
      <c r="T237">
        <v>27</v>
      </c>
      <c r="U237" t="str">
        <f>INDEX(Signed!F$2:'Signed'!F$569,MATCH($B237,Signed!$A$2:'Signed'!$A$531,0))</f>
        <v>LAL</v>
      </c>
      <c r="V237">
        <f>INDEX(TEAMIDS!B$2:'TEAMIDS'!B$569,MATCH($U237,TEAMIDS!$C$2:'TEAMIDS'!$C$531,0))</f>
        <v>13</v>
      </c>
      <c r="W237">
        <f>INDEX(Signed!G$2:'Signed'!G$569,MATCH($B237,Signed!$A$2:'Signed'!$A$531,0))</f>
        <v>2</v>
      </c>
      <c r="X237">
        <f>INDEX(Signed!I$2:'Signed'!I$569,MATCH($B237,Signed!$A$2:'Signed'!$A$531,0))</f>
        <v>8291514</v>
      </c>
    </row>
    <row r="238" spans="1:24" x14ac:dyDescent="0.3">
      <c r="A238">
        <v>286</v>
      </c>
      <c r="B238" t="s">
        <v>181</v>
      </c>
      <c r="C238">
        <v>2</v>
      </c>
      <c r="D238">
        <v>4</v>
      </c>
      <c r="E238">
        <v>164000000</v>
      </c>
      <c r="F238">
        <f t="shared" si="3"/>
        <v>41000000</v>
      </c>
      <c r="G238">
        <v>41063925</v>
      </c>
      <c r="H238">
        <v>2</v>
      </c>
      <c r="I238" t="s">
        <v>1969</v>
      </c>
      <c r="J238" s="3" t="s">
        <v>2655</v>
      </c>
      <c r="K238" s="3" t="s">
        <v>3025</v>
      </c>
      <c r="L238" s="3"/>
      <c r="M238">
        <v>35</v>
      </c>
      <c r="N238" t="s">
        <v>23</v>
      </c>
      <c r="O238">
        <v>99</v>
      </c>
      <c r="P238">
        <v>85</v>
      </c>
      <c r="Q238">
        <v>78</v>
      </c>
      <c r="R238">
        <v>67</v>
      </c>
      <c r="S238">
        <v>88</v>
      </c>
      <c r="T238">
        <v>31</v>
      </c>
      <c r="U238" t="str">
        <f>INDEX(Signed!F$2:'Signed'!F$569,MATCH($B238,Signed!$A$2:'Signed'!$A$531,0))</f>
        <v>BKN</v>
      </c>
      <c r="V238">
        <f>INDEX(TEAMIDS!B$2:'TEAMIDS'!B$569,MATCH($U238,TEAMIDS!$C$2:'TEAMIDS'!$C$531,0))</f>
        <v>2</v>
      </c>
      <c r="W238">
        <f>INDEX(Signed!G$2:'Signed'!G$569,MATCH($B238,Signed!$A$2:'Signed'!$A$531,0))</f>
        <v>4</v>
      </c>
      <c r="X238">
        <f>INDEX(Signed!I$2:'Signed'!I$569,MATCH($B238,Signed!$A$2:'Signed'!$A$531,0))</f>
        <v>41063925</v>
      </c>
    </row>
    <row r="239" spans="1:24" x14ac:dyDescent="0.3">
      <c r="A239">
        <v>287</v>
      </c>
      <c r="B239" t="s">
        <v>25</v>
      </c>
      <c r="C239">
        <v>0</v>
      </c>
      <c r="D239">
        <v>3</v>
      </c>
      <c r="E239">
        <v>0</v>
      </c>
      <c r="F239">
        <f t="shared" si="3"/>
        <v>0</v>
      </c>
      <c r="G239">
        <v>1221810</v>
      </c>
      <c r="H239">
        <v>1</v>
      </c>
      <c r="I239" t="s">
        <v>2069</v>
      </c>
      <c r="J239" s="3" t="s">
        <v>2743</v>
      </c>
      <c r="K239" s="3" t="s">
        <v>3113</v>
      </c>
      <c r="L239" s="3"/>
      <c r="M239">
        <v>4</v>
      </c>
      <c r="N239" t="s">
        <v>7</v>
      </c>
      <c r="O239">
        <v>78</v>
      </c>
      <c r="P239">
        <v>70</v>
      </c>
      <c r="Q239">
        <v>84</v>
      </c>
      <c r="R239">
        <v>54</v>
      </c>
      <c r="S239">
        <v>72</v>
      </c>
      <c r="T239">
        <v>21</v>
      </c>
      <c r="U239" t="e">
        <f>INDEX(Signed!F$2:'Signed'!F$569,MATCH($B239,Signed!$A$2:'Signed'!$A$531,0))</f>
        <v>#N/A</v>
      </c>
      <c r="V239" t="e">
        <f>INDEX(TEAMIDS!B$2:'TEAMIDS'!B$569,MATCH($U239,TEAMIDS!$C$2:'TEAMIDS'!$C$531,0))</f>
        <v>#N/A</v>
      </c>
      <c r="W239" t="e">
        <f>INDEX(Signed!G$2:'Signed'!G$569,MATCH($B239,Signed!$A$2:'Signed'!$A$531,0))</f>
        <v>#N/A</v>
      </c>
      <c r="X239" t="e">
        <f>INDEX(Signed!I$2:'Signed'!I$569,MATCH($B239,Signed!$A$2:'Signed'!$A$531,0))</f>
        <v>#N/A</v>
      </c>
    </row>
    <row r="240" spans="1:24" x14ac:dyDescent="0.3">
      <c r="A240">
        <v>288</v>
      </c>
      <c r="B240" t="s">
        <v>353</v>
      </c>
      <c r="C240">
        <v>19</v>
      </c>
      <c r="D240">
        <v>3</v>
      </c>
      <c r="E240">
        <v>0</v>
      </c>
      <c r="F240">
        <f t="shared" si="3"/>
        <v>0</v>
      </c>
      <c r="G240">
        <v>2030010</v>
      </c>
      <c r="H240">
        <v>2</v>
      </c>
      <c r="I240" t="s">
        <v>1650</v>
      </c>
      <c r="J240" s="3" t="s">
        <v>2777</v>
      </c>
      <c r="K240" s="3" t="s">
        <v>3147</v>
      </c>
      <c r="L240" s="3"/>
      <c r="M240">
        <v>20</v>
      </c>
      <c r="N240" t="s">
        <v>23</v>
      </c>
      <c r="O240">
        <v>79</v>
      </c>
      <c r="P240">
        <v>69</v>
      </c>
      <c r="Q240">
        <v>76</v>
      </c>
      <c r="R240">
        <v>63</v>
      </c>
      <c r="S240">
        <v>71</v>
      </c>
      <c r="T240">
        <v>20</v>
      </c>
      <c r="U240" t="e">
        <f>INDEX(Signed!F$2:'Signed'!F$569,MATCH($B240,Signed!$A$2:'Signed'!$A$531,0))</f>
        <v>#N/A</v>
      </c>
      <c r="V240" t="e">
        <f>INDEX(TEAMIDS!B$2:'TEAMIDS'!B$569,MATCH($U240,TEAMIDS!$C$2:'TEAMIDS'!$C$531,0))</f>
        <v>#N/A</v>
      </c>
      <c r="W240" t="e">
        <f>INDEX(Signed!G$2:'Signed'!G$569,MATCH($B240,Signed!$A$2:'Signed'!$A$531,0))</f>
        <v>#N/A</v>
      </c>
      <c r="X240" t="e">
        <f>INDEX(Signed!I$2:'Signed'!I$569,MATCH($B240,Signed!$A$2:'Signed'!$A$531,0))</f>
        <v>#N/A</v>
      </c>
    </row>
    <row r="241" spans="1:24" x14ac:dyDescent="0.3">
      <c r="A241">
        <v>289</v>
      </c>
      <c r="B241" t="s">
        <v>105</v>
      </c>
      <c r="C241">
        <v>5</v>
      </c>
      <c r="D241">
        <v>4</v>
      </c>
      <c r="E241">
        <v>0</v>
      </c>
      <c r="F241">
        <f t="shared" si="3"/>
        <v>0</v>
      </c>
      <c r="G241">
        <v>28903805</v>
      </c>
      <c r="H241">
        <v>3</v>
      </c>
      <c r="I241" t="s">
        <v>1756</v>
      </c>
      <c r="J241" s="3" t="s">
        <v>2672</v>
      </c>
      <c r="K241" s="3" t="s">
        <v>3042</v>
      </c>
      <c r="L241" s="3"/>
      <c r="M241">
        <v>0</v>
      </c>
      <c r="N241" t="s">
        <v>11</v>
      </c>
      <c r="O241">
        <v>87</v>
      </c>
      <c r="P241">
        <v>83</v>
      </c>
      <c r="Q241">
        <v>79</v>
      </c>
      <c r="R241">
        <v>90</v>
      </c>
      <c r="S241">
        <v>89</v>
      </c>
      <c r="T241">
        <v>31</v>
      </c>
      <c r="U241" t="e">
        <f>INDEX(Signed!F$2:'Signed'!F$569,MATCH($B241,Signed!$A$2:'Signed'!$A$531,0))</f>
        <v>#N/A</v>
      </c>
      <c r="V241" t="e">
        <f>INDEX(TEAMIDS!B$2:'TEAMIDS'!B$569,MATCH($U241,TEAMIDS!$C$2:'TEAMIDS'!$C$531,0))</f>
        <v>#N/A</v>
      </c>
      <c r="W241" t="e">
        <f>INDEX(Signed!G$2:'Signed'!G$569,MATCH($B241,Signed!$A$2:'Signed'!$A$531,0))</f>
        <v>#N/A</v>
      </c>
      <c r="X241" t="e">
        <f>INDEX(Signed!I$2:'Signed'!I$569,MATCH($B241,Signed!$A$2:'Signed'!$A$531,0))</f>
        <v>#N/A</v>
      </c>
    </row>
    <row r="242" spans="1:24" x14ac:dyDescent="0.3">
      <c r="A242">
        <v>290</v>
      </c>
      <c r="B242" t="s">
        <v>192</v>
      </c>
      <c r="C242">
        <v>9</v>
      </c>
      <c r="D242">
        <v>3</v>
      </c>
      <c r="E242">
        <v>15000000</v>
      </c>
      <c r="F242">
        <f t="shared" si="3"/>
        <v>5000000</v>
      </c>
      <c r="G242">
        <v>5000000</v>
      </c>
      <c r="H242">
        <v>3</v>
      </c>
      <c r="I242" t="s">
        <v>1977</v>
      </c>
      <c r="J242" s="3" t="s">
        <v>2648</v>
      </c>
      <c r="K242" s="3" t="s">
        <v>3018</v>
      </c>
      <c r="L242" s="3"/>
      <c r="M242">
        <v>5</v>
      </c>
      <c r="N242" t="s">
        <v>23</v>
      </c>
      <c r="O242">
        <v>83</v>
      </c>
      <c r="P242">
        <v>69</v>
      </c>
      <c r="Q242">
        <v>46</v>
      </c>
      <c r="R242">
        <v>63</v>
      </c>
      <c r="S242">
        <v>61</v>
      </c>
      <c r="T242">
        <v>24</v>
      </c>
      <c r="U242" t="str">
        <f>INDEX(Signed!F$2:'Signed'!F$569,MATCH($B242,Signed!$A$2:'Signed'!$A$531,0))</f>
        <v>GSW</v>
      </c>
      <c r="V242">
        <f>INDEX(TEAMIDS!B$2:'TEAMIDS'!B$569,MATCH($U242,TEAMIDS!$C$2:'TEAMIDS'!$C$531,0))</f>
        <v>9</v>
      </c>
      <c r="W242">
        <f>INDEX(Signed!G$2:'Signed'!G$569,MATCH($B242,Signed!$A$2:'Signed'!$A$531,0))</f>
        <v>3</v>
      </c>
      <c r="X242">
        <f>INDEX(Signed!I$2:'Signed'!I$569,MATCH($B242,Signed!$A$2:'Signed'!$A$531,0))</f>
        <v>5000000</v>
      </c>
    </row>
    <row r="243" spans="1:24" x14ac:dyDescent="0.3">
      <c r="A243">
        <v>291</v>
      </c>
      <c r="B243" t="s">
        <v>393</v>
      </c>
      <c r="C243">
        <v>21</v>
      </c>
      <c r="D243">
        <v>2</v>
      </c>
      <c r="E243">
        <v>6000000</v>
      </c>
      <c r="F243">
        <f t="shared" si="3"/>
        <v>3000000</v>
      </c>
      <c r="G243">
        <v>3000000</v>
      </c>
      <c r="H243">
        <v>4</v>
      </c>
      <c r="I243" t="s">
        <v>2116</v>
      </c>
      <c r="J243" s="3" t="s">
        <v>2521</v>
      </c>
      <c r="K243" s="3" t="s">
        <v>2891</v>
      </c>
      <c r="L243" s="3"/>
      <c r="M243">
        <v>24</v>
      </c>
      <c r="N243" t="s">
        <v>23</v>
      </c>
      <c r="O243">
        <v>80</v>
      </c>
      <c r="P243">
        <v>68</v>
      </c>
      <c r="Q243">
        <v>44</v>
      </c>
      <c r="R243">
        <v>58</v>
      </c>
      <c r="S243">
        <v>69</v>
      </c>
      <c r="T243">
        <v>27</v>
      </c>
      <c r="U243" t="str">
        <f>INDEX(Signed!F$2:'Signed'!F$569,MATCH($B243,Signed!$A$2:'Signed'!$A$531,0))</f>
        <v>ORL</v>
      </c>
      <c r="V243">
        <f>INDEX(TEAMIDS!B$2:'TEAMIDS'!B$569,MATCH($U243,TEAMIDS!$C$2:'TEAMIDS'!$C$531,0))</f>
        <v>21</v>
      </c>
      <c r="W243">
        <f>INDEX(Signed!G$2:'Signed'!G$569,MATCH($B243,Signed!$A$2:'Signed'!$A$531,0))</f>
        <v>2</v>
      </c>
      <c r="X243">
        <f>INDEX(Signed!I$2:'Signed'!I$569,MATCH($B243,Signed!$A$2:'Signed'!$A$531,0))</f>
        <v>3000000</v>
      </c>
    </row>
    <row r="244" spans="1:24" x14ac:dyDescent="0.3">
      <c r="A244">
        <v>292</v>
      </c>
      <c r="B244" t="s">
        <v>300</v>
      </c>
      <c r="C244">
        <v>16</v>
      </c>
      <c r="D244">
        <v>5</v>
      </c>
      <c r="E244">
        <v>178000000</v>
      </c>
      <c r="F244">
        <f t="shared" si="3"/>
        <v>35600000</v>
      </c>
      <c r="G244">
        <v>35600000</v>
      </c>
      <c r="H244">
        <v>1</v>
      </c>
      <c r="I244" t="s">
        <v>1840</v>
      </c>
      <c r="J244" s="3" t="s">
        <v>2821</v>
      </c>
      <c r="K244" s="3" t="s">
        <v>3191</v>
      </c>
      <c r="L244" s="3"/>
      <c r="M244">
        <v>22</v>
      </c>
      <c r="N244" t="s">
        <v>13</v>
      </c>
      <c r="O244">
        <v>89</v>
      </c>
      <c r="P244">
        <v>77</v>
      </c>
      <c r="Q244">
        <v>83</v>
      </c>
      <c r="R244">
        <v>67</v>
      </c>
      <c r="S244">
        <v>83</v>
      </c>
      <c r="T244">
        <v>28</v>
      </c>
      <c r="U244" t="str">
        <f>INDEX(Signed!F$2:'Signed'!F$569,MATCH($B244,Signed!$A$2:'Signed'!$A$531,0))</f>
        <v>MIL</v>
      </c>
      <c r="V244">
        <f>INDEX(TEAMIDS!B$2:'TEAMIDS'!B$569,MATCH($U244,TEAMIDS!$C$2:'TEAMIDS'!$C$531,0))</f>
        <v>16</v>
      </c>
      <c r="W244">
        <f>INDEX(Signed!G$2:'Signed'!G$569,MATCH($B244,Signed!$A$2:'Signed'!$A$531,0))</f>
        <v>5</v>
      </c>
      <c r="X244">
        <f>INDEX(Signed!I$2:'Signed'!I$569,MATCH($B244,Signed!$A$2:'Signed'!$A$531,0))</f>
        <v>35500000</v>
      </c>
    </row>
    <row r="245" spans="1:24" x14ac:dyDescent="0.3">
      <c r="A245">
        <v>293</v>
      </c>
      <c r="B245" t="s">
        <v>158</v>
      </c>
      <c r="C245">
        <v>8</v>
      </c>
      <c r="D245">
        <v>2</v>
      </c>
      <c r="E245">
        <v>0</v>
      </c>
      <c r="F245">
        <f t="shared" si="3"/>
        <v>0</v>
      </c>
      <c r="G245">
        <v>558976</v>
      </c>
      <c r="H245">
        <v>1</v>
      </c>
      <c r="I245" t="s">
        <v>1789</v>
      </c>
      <c r="J245" s="3" t="s">
        <v>2688</v>
      </c>
      <c r="K245" s="3" t="s">
        <v>3058</v>
      </c>
      <c r="L245" s="3"/>
      <c r="M245">
        <v>13</v>
      </c>
      <c r="N245" t="s">
        <v>30</v>
      </c>
      <c r="O245">
        <v>64</v>
      </c>
      <c r="P245">
        <v>74</v>
      </c>
      <c r="Q245">
        <v>64</v>
      </c>
      <c r="R245">
        <v>45</v>
      </c>
      <c r="S245">
        <v>63</v>
      </c>
      <c r="T245">
        <v>23</v>
      </c>
      <c r="U245" t="e">
        <f>INDEX(Signed!F$2:'Signed'!F$569,MATCH($B245,Signed!$A$2:'Signed'!$A$531,0))</f>
        <v>#N/A</v>
      </c>
      <c r="V245" t="e">
        <f>INDEX(TEAMIDS!B$2:'TEAMIDS'!B$569,MATCH($U245,TEAMIDS!$C$2:'TEAMIDS'!$C$531,0))</f>
        <v>#N/A</v>
      </c>
      <c r="W245" t="e">
        <f>INDEX(Signed!G$2:'Signed'!G$569,MATCH($B245,Signed!$A$2:'Signed'!$A$531,0))</f>
        <v>#N/A</v>
      </c>
      <c r="X245" t="e">
        <f>INDEX(Signed!I$2:'Signed'!I$569,MATCH($B245,Signed!$A$2:'Signed'!$A$531,0))</f>
        <v>#N/A</v>
      </c>
    </row>
    <row r="246" spans="1:24" x14ac:dyDescent="0.3">
      <c r="A246">
        <v>294</v>
      </c>
      <c r="B246" t="s">
        <v>178</v>
      </c>
      <c r="C246">
        <v>9</v>
      </c>
      <c r="D246">
        <v>5</v>
      </c>
      <c r="E246">
        <v>190000000</v>
      </c>
      <c r="F246">
        <f t="shared" si="3"/>
        <v>38000000</v>
      </c>
      <c r="G246">
        <v>37980720</v>
      </c>
      <c r="H246">
        <v>1</v>
      </c>
      <c r="I246" t="s">
        <v>1979</v>
      </c>
      <c r="J246" s="3" t="s">
        <v>2802</v>
      </c>
      <c r="K246" s="3" t="s">
        <v>3172</v>
      </c>
      <c r="L246" s="3"/>
      <c r="M246">
        <v>11</v>
      </c>
      <c r="N246" t="s">
        <v>7</v>
      </c>
      <c r="O246">
        <v>96</v>
      </c>
      <c r="P246">
        <v>80</v>
      </c>
      <c r="Q246">
        <v>87</v>
      </c>
      <c r="R246">
        <v>58</v>
      </c>
      <c r="S246">
        <v>81</v>
      </c>
      <c r="T246">
        <v>30</v>
      </c>
      <c r="U246" t="str">
        <f>INDEX(Signed!F$2:'Signed'!F$569,MATCH($B246,Signed!$A$2:'Signed'!$A$531,0))</f>
        <v>GSW</v>
      </c>
      <c r="V246">
        <f>INDEX(TEAMIDS!B$2:'TEAMIDS'!B$569,MATCH($U246,TEAMIDS!$C$2:'TEAMIDS'!$C$531,0))</f>
        <v>9</v>
      </c>
      <c r="W246">
        <f>INDEX(Signed!G$2:'Signed'!G$569,MATCH($B246,Signed!$A$2:'Signed'!$A$531,0))</f>
        <v>5</v>
      </c>
      <c r="X246">
        <f>INDEX(Signed!I$2:'Signed'!I$569,MATCH($B246,Signed!$A$2:'Signed'!$A$531,0))</f>
        <v>37980720</v>
      </c>
    </row>
    <row r="247" spans="1:24" x14ac:dyDescent="0.3">
      <c r="A247">
        <v>296</v>
      </c>
      <c r="B247" t="s">
        <v>119</v>
      </c>
      <c r="C247">
        <v>6</v>
      </c>
      <c r="D247">
        <v>0</v>
      </c>
      <c r="E247">
        <v>0</v>
      </c>
      <c r="F247" t="e">
        <f t="shared" si="3"/>
        <v>#DIV/0!</v>
      </c>
      <c r="G247">
        <v>1000000</v>
      </c>
      <c r="H247">
        <v>3</v>
      </c>
      <c r="I247" t="s">
        <v>2151</v>
      </c>
      <c r="J247" s="3" t="s">
        <v>2747</v>
      </c>
      <c r="K247" s="3" t="s">
        <v>3117</v>
      </c>
      <c r="L247" s="3"/>
      <c r="M247">
        <v>37</v>
      </c>
      <c r="N247" t="s">
        <v>11</v>
      </c>
      <c r="O247">
        <v>55</v>
      </c>
      <c r="P247">
        <v>79</v>
      </c>
      <c r="Q247">
        <v>41</v>
      </c>
      <c r="R247">
        <v>45</v>
      </c>
      <c r="S247">
        <v>49</v>
      </c>
      <c r="T247">
        <v>22</v>
      </c>
      <c r="U247" t="e">
        <f>INDEX(Signed!F$2:'Signed'!F$569,MATCH($B247,Signed!$A$2:'Signed'!$A$531,0))</f>
        <v>#N/A</v>
      </c>
      <c r="V247" t="e">
        <f>INDEX(TEAMIDS!B$2:'TEAMIDS'!B$569,MATCH($U247,TEAMIDS!$C$2:'TEAMIDS'!$C$531,0))</f>
        <v>#N/A</v>
      </c>
      <c r="W247" t="e">
        <f>INDEX(Signed!G$2:'Signed'!G$569,MATCH($B247,Signed!$A$2:'Signed'!$A$531,0))</f>
        <v>#N/A</v>
      </c>
      <c r="X247" t="e">
        <f>INDEX(Signed!I$2:'Signed'!I$569,MATCH($B247,Signed!$A$2:'Signed'!$A$531,0))</f>
        <v>#N/A</v>
      </c>
    </row>
    <row r="248" spans="1:24" x14ac:dyDescent="0.3">
      <c r="A248">
        <v>297</v>
      </c>
      <c r="B248" t="s">
        <v>82</v>
      </c>
      <c r="C248">
        <v>4</v>
      </c>
      <c r="D248">
        <v>1</v>
      </c>
      <c r="E248">
        <v>0</v>
      </c>
      <c r="F248">
        <f t="shared" si="3"/>
        <v>0</v>
      </c>
      <c r="G248">
        <v>4784503.5</v>
      </c>
      <c r="H248">
        <v>0</v>
      </c>
      <c r="I248" t="s">
        <v>1729</v>
      </c>
      <c r="J248" s="3" t="s">
        <v>2561</v>
      </c>
      <c r="K248" s="3" t="s">
        <v>2931</v>
      </c>
      <c r="L248" s="3"/>
      <c r="M248">
        <v>32</v>
      </c>
      <c r="N248" t="s">
        <v>40</v>
      </c>
      <c r="O248">
        <v>79</v>
      </c>
      <c r="P248">
        <v>71</v>
      </c>
      <c r="Q248">
        <v>78</v>
      </c>
      <c r="R248">
        <v>58</v>
      </c>
      <c r="S248">
        <v>79</v>
      </c>
      <c r="T248">
        <v>26</v>
      </c>
      <c r="U248" t="e">
        <f>INDEX(Signed!F$2:'Signed'!F$569,MATCH($B248,Signed!$A$2:'Signed'!$A$531,0))</f>
        <v>#N/A</v>
      </c>
      <c r="V248" t="e">
        <f>INDEX(TEAMIDS!B$2:'TEAMIDS'!B$569,MATCH($U248,TEAMIDS!$C$2:'TEAMIDS'!$C$531,0))</f>
        <v>#N/A</v>
      </c>
      <c r="W248" t="e">
        <f>INDEX(Signed!G$2:'Signed'!G$569,MATCH($B248,Signed!$A$2:'Signed'!$A$531,0))</f>
        <v>#N/A</v>
      </c>
      <c r="X248" t="e">
        <f>INDEX(Signed!I$2:'Signed'!I$569,MATCH($B248,Signed!$A$2:'Signed'!$A$531,0))</f>
        <v>#N/A</v>
      </c>
    </row>
    <row r="249" spans="1:24" x14ac:dyDescent="0.3">
      <c r="A249">
        <v>298</v>
      </c>
      <c r="B249" t="s">
        <v>124</v>
      </c>
      <c r="C249">
        <v>6</v>
      </c>
      <c r="D249">
        <v>5</v>
      </c>
      <c r="E249">
        <v>0</v>
      </c>
      <c r="F249">
        <f t="shared" si="3"/>
        <v>0</v>
      </c>
      <c r="G249">
        <v>31650600</v>
      </c>
      <c r="H249">
        <v>3</v>
      </c>
      <c r="I249" t="s">
        <v>2166</v>
      </c>
      <c r="J249" s="3" t="s">
        <v>2612</v>
      </c>
      <c r="K249" s="3" t="s">
        <v>2982</v>
      </c>
      <c r="L249" s="3"/>
      <c r="M249">
        <v>6</v>
      </c>
      <c r="N249" t="s">
        <v>125</v>
      </c>
      <c r="O249">
        <v>88</v>
      </c>
      <c r="P249">
        <v>88</v>
      </c>
      <c r="Q249">
        <v>88</v>
      </c>
      <c r="R249">
        <v>88</v>
      </c>
      <c r="S249">
        <v>60</v>
      </c>
      <c r="T249">
        <v>26</v>
      </c>
      <c r="U249" t="str">
        <f>INDEX(Signed!F$2:'Signed'!F$569,MATCH($B249,Signed!$A$2:'Signed'!$A$531,0))</f>
        <v>DAL</v>
      </c>
      <c r="V249">
        <f>INDEX(TEAMIDS!B$2:'TEAMIDS'!B$569,MATCH($U249,TEAMIDS!$C$2:'TEAMIDS'!$C$531,0))</f>
        <v>6</v>
      </c>
      <c r="W249">
        <f>INDEX(Signed!G$2:'Signed'!G$569,MATCH($B249,Signed!$A$2:'Signed'!$A$531,0))</f>
        <v>5</v>
      </c>
      <c r="X249">
        <f>INDEX(Signed!I$2:'Signed'!I$569,MATCH($B249,Signed!$A$2:'Signed'!$A$531,0))</f>
        <v>31650600</v>
      </c>
    </row>
    <row r="250" spans="1:24" x14ac:dyDescent="0.3">
      <c r="A250">
        <v>299</v>
      </c>
      <c r="B250" t="s">
        <v>278</v>
      </c>
      <c r="C250">
        <v>14</v>
      </c>
      <c r="D250">
        <v>3</v>
      </c>
      <c r="E250">
        <v>0</v>
      </c>
      <c r="F250">
        <f t="shared" si="3"/>
        <v>0</v>
      </c>
      <c r="G250">
        <v>9289075</v>
      </c>
      <c r="H250">
        <v>2</v>
      </c>
      <c r="I250" t="s">
        <v>2190</v>
      </c>
      <c r="J250" s="3" t="s">
        <v>2569</v>
      </c>
      <c r="K250" s="3" t="s">
        <v>2939</v>
      </c>
      <c r="L250" s="3"/>
      <c r="M250">
        <v>1</v>
      </c>
      <c r="N250" t="s">
        <v>23</v>
      </c>
      <c r="O250">
        <v>81</v>
      </c>
      <c r="P250">
        <v>67</v>
      </c>
      <c r="Q250">
        <v>60</v>
      </c>
      <c r="R250">
        <v>67</v>
      </c>
      <c r="S250">
        <v>57</v>
      </c>
      <c r="T250">
        <v>26</v>
      </c>
      <c r="U250" t="e">
        <f>INDEX(Signed!F$2:'Signed'!F$569,MATCH($B250,Signed!$A$2:'Signed'!$A$531,0))</f>
        <v>#N/A</v>
      </c>
      <c r="V250" t="e">
        <f>INDEX(TEAMIDS!B$2:'TEAMIDS'!B$569,MATCH($U250,TEAMIDS!$C$2:'TEAMIDS'!$C$531,0))</f>
        <v>#N/A</v>
      </c>
      <c r="W250" t="e">
        <f>INDEX(Signed!G$2:'Signed'!G$569,MATCH($B250,Signed!$A$2:'Signed'!$A$531,0))</f>
        <v>#N/A</v>
      </c>
      <c r="X250" t="e">
        <f>INDEX(Signed!I$2:'Signed'!I$569,MATCH($B250,Signed!$A$2:'Signed'!$A$531,0))</f>
        <v>#N/A</v>
      </c>
    </row>
    <row r="251" spans="1:24" x14ac:dyDescent="0.3">
      <c r="A251">
        <v>301</v>
      </c>
      <c r="B251" t="s">
        <v>252</v>
      </c>
      <c r="C251">
        <v>13</v>
      </c>
      <c r="D251">
        <v>2</v>
      </c>
      <c r="E251">
        <v>0</v>
      </c>
      <c r="F251">
        <f t="shared" si="3"/>
        <v>0</v>
      </c>
      <c r="G251">
        <v>1221480</v>
      </c>
      <c r="H251">
        <v>3</v>
      </c>
      <c r="I251" t="s">
        <v>2015</v>
      </c>
      <c r="J251" s="3" t="s">
        <v>2624</v>
      </c>
      <c r="K251" s="3" t="s">
        <v>2994</v>
      </c>
      <c r="L251" s="3"/>
      <c r="M251">
        <v>0</v>
      </c>
      <c r="N251" t="s">
        <v>23</v>
      </c>
      <c r="O251">
        <v>91</v>
      </c>
      <c r="P251">
        <v>75</v>
      </c>
      <c r="Q251">
        <v>68</v>
      </c>
      <c r="R251">
        <v>67</v>
      </c>
      <c r="S251">
        <v>74</v>
      </c>
      <c r="T251">
        <v>24</v>
      </c>
      <c r="U251" t="e">
        <f>INDEX(Signed!F$2:'Signed'!F$569,MATCH($B251,Signed!$A$2:'Signed'!$A$531,0))</f>
        <v>#N/A</v>
      </c>
      <c r="V251" t="e">
        <f>INDEX(TEAMIDS!B$2:'TEAMIDS'!B$569,MATCH($U251,TEAMIDS!$C$2:'TEAMIDS'!$C$531,0))</f>
        <v>#N/A</v>
      </c>
      <c r="W251" t="e">
        <f>INDEX(Signed!G$2:'Signed'!G$569,MATCH($B251,Signed!$A$2:'Signed'!$A$531,0))</f>
        <v>#N/A</v>
      </c>
      <c r="X251" t="e">
        <f>INDEX(Signed!I$2:'Signed'!I$569,MATCH($B251,Signed!$A$2:'Signed'!$A$531,0))</f>
        <v>#N/A</v>
      </c>
    </row>
    <row r="252" spans="1:24" x14ac:dyDescent="0.3">
      <c r="A252">
        <v>302</v>
      </c>
      <c r="B252" t="s">
        <v>499</v>
      </c>
      <c r="C252">
        <v>28</v>
      </c>
      <c r="D252">
        <v>1</v>
      </c>
      <c r="E252">
        <v>0</v>
      </c>
      <c r="F252">
        <f t="shared" si="3"/>
        <v>0</v>
      </c>
      <c r="G252">
        <v>32248148</v>
      </c>
      <c r="H252">
        <v>0</v>
      </c>
      <c r="I252" t="s">
        <v>1706</v>
      </c>
      <c r="J252" s="3" t="s">
        <v>2577</v>
      </c>
      <c r="K252" s="3" t="s">
        <v>2947</v>
      </c>
      <c r="L252" s="3"/>
      <c r="M252">
        <v>7</v>
      </c>
      <c r="N252" t="s">
        <v>118</v>
      </c>
      <c r="O252">
        <v>86</v>
      </c>
      <c r="P252">
        <v>85</v>
      </c>
      <c r="Q252">
        <v>78</v>
      </c>
      <c r="R252">
        <v>63</v>
      </c>
      <c r="S252">
        <v>82</v>
      </c>
      <c r="T252">
        <v>34</v>
      </c>
      <c r="U252" t="e">
        <f>INDEX(Signed!F$2:'Signed'!F$569,MATCH($B252,Signed!$A$2:'Signed'!$A$531,0))</f>
        <v>#N/A</v>
      </c>
      <c r="V252" t="e">
        <f>INDEX(TEAMIDS!B$2:'TEAMIDS'!B$569,MATCH($U252,TEAMIDS!$C$2:'TEAMIDS'!$C$531,0))</f>
        <v>#N/A</v>
      </c>
      <c r="W252" t="e">
        <f>INDEX(Signed!G$2:'Signed'!G$569,MATCH($B252,Signed!$A$2:'Signed'!$A$531,0))</f>
        <v>#N/A</v>
      </c>
      <c r="X252" t="e">
        <f>INDEX(Signed!I$2:'Signed'!I$569,MATCH($B252,Signed!$A$2:'Signed'!$A$531,0))</f>
        <v>#N/A</v>
      </c>
    </row>
    <row r="253" spans="1:24" x14ac:dyDescent="0.3">
      <c r="A253">
        <v>303</v>
      </c>
      <c r="B253" t="s">
        <v>220</v>
      </c>
      <c r="C253">
        <v>11</v>
      </c>
      <c r="D253">
        <v>0</v>
      </c>
      <c r="E253">
        <v>0</v>
      </c>
      <c r="F253" t="e">
        <f t="shared" si="3"/>
        <v>#DIV/0!</v>
      </c>
      <c r="G253">
        <v>4449000</v>
      </c>
      <c r="H253">
        <v>4</v>
      </c>
      <c r="I253" t="s">
        <v>1527</v>
      </c>
      <c r="J253" s="3" t="e">
        <v>#VALUE!</v>
      </c>
      <c r="K253" s="3" t="s">
        <v>1527</v>
      </c>
      <c r="L253" s="3"/>
      <c r="M253">
        <v>10</v>
      </c>
      <c r="N253" t="s">
        <v>11</v>
      </c>
      <c r="O253">
        <v>75</v>
      </c>
      <c r="P253">
        <v>71</v>
      </c>
      <c r="Q253">
        <v>40</v>
      </c>
      <c r="R253">
        <v>54</v>
      </c>
      <c r="S253">
        <v>80</v>
      </c>
      <c r="T253">
        <v>30</v>
      </c>
      <c r="U253" t="e">
        <f>INDEX(Signed!F$2:'Signed'!F$569,MATCH($B253,Signed!$A$2:'Signed'!$A$531,0))</f>
        <v>#N/A</v>
      </c>
      <c r="V253" t="e">
        <f>INDEX(TEAMIDS!B$2:'TEAMIDS'!B$569,MATCH($U253,TEAMIDS!$C$2:'TEAMIDS'!$C$531,0))</f>
        <v>#N/A</v>
      </c>
      <c r="W253" t="e">
        <f>INDEX(Signed!G$2:'Signed'!G$569,MATCH($B253,Signed!$A$2:'Signed'!$A$531,0))</f>
        <v>#N/A</v>
      </c>
      <c r="X253" t="e">
        <f>INDEX(Signed!I$2:'Signed'!I$569,MATCH($B253,Signed!$A$2:'Signed'!$A$531,0))</f>
        <v>#N/A</v>
      </c>
    </row>
    <row r="254" spans="1:24" x14ac:dyDescent="0.3">
      <c r="A254">
        <v>304</v>
      </c>
      <c r="B254" t="s">
        <v>29</v>
      </c>
      <c r="C254">
        <v>2</v>
      </c>
      <c r="D254">
        <v>4</v>
      </c>
      <c r="E254">
        <v>141000000</v>
      </c>
      <c r="F254">
        <f t="shared" si="3"/>
        <v>35250000</v>
      </c>
      <c r="G254">
        <v>34122650</v>
      </c>
      <c r="H254">
        <v>0</v>
      </c>
      <c r="I254" t="s">
        <v>1538</v>
      </c>
      <c r="J254" s="3" t="s">
        <v>2792</v>
      </c>
      <c r="K254" s="3" t="s">
        <v>3162</v>
      </c>
      <c r="L254" s="3"/>
      <c r="M254">
        <v>11</v>
      </c>
      <c r="N254" t="s">
        <v>30</v>
      </c>
      <c r="O254">
        <v>99</v>
      </c>
      <c r="P254">
        <v>84</v>
      </c>
      <c r="Q254">
        <v>87</v>
      </c>
      <c r="R254">
        <v>63</v>
      </c>
      <c r="S254">
        <v>86</v>
      </c>
      <c r="T254">
        <v>28</v>
      </c>
      <c r="U254" t="str">
        <f>INDEX(Signed!F$2:'Signed'!F$569,MATCH($B254,Signed!$A$2:'Signed'!$A$531,0))</f>
        <v>BKN</v>
      </c>
      <c r="V254">
        <f>INDEX(TEAMIDS!B$2:'TEAMIDS'!B$569,MATCH($U254,TEAMIDS!$C$2:'TEAMIDS'!$C$531,0))</f>
        <v>2</v>
      </c>
      <c r="W254">
        <f>INDEX(Signed!G$2:'Signed'!G$569,MATCH($B254,Signed!$A$2:'Signed'!$A$531,0))</f>
        <v>4</v>
      </c>
      <c r="X254">
        <f>INDEX(Signed!I$2:'Signed'!I$569,MATCH($B254,Signed!$A$2:'Signed'!$A$531,0))</f>
        <v>34122650</v>
      </c>
    </row>
    <row r="255" spans="1:24" x14ac:dyDescent="0.3">
      <c r="A255">
        <v>305</v>
      </c>
      <c r="B255" t="s">
        <v>471</v>
      </c>
      <c r="C255">
        <v>26</v>
      </c>
      <c r="D255">
        <v>2</v>
      </c>
      <c r="E255">
        <v>0</v>
      </c>
      <c r="F255">
        <f t="shared" si="3"/>
        <v>0</v>
      </c>
      <c r="G255">
        <v>18449005</v>
      </c>
      <c r="H255">
        <v>3</v>
      </c>
      <c r="I255" t="s">
        <v>2223</v>
      </c>
      <c r="J255" s="3" t="s">
        <v>2550</v>
      </c>
      <c r="K255" s="3" t="s">
        <v>2920</v>
      </c>
      <c r="L255" s="3"/>
      <c r="M255">
        <v>12</v>
      </c>
      <c r="N255" t="s">
        <v>15</v>
      </c>
      <c r="O255">
        <v>97</v>
      </c>
      <c r="P255">
        <v>79</v>
      </c>
      <c r="Q255">
        <v>42</v>
      </c>
      <c r="R255">
        <v>81</v>
      </c>
      <c r="S255">
        <v>84</v>
      </c>
      <c r="T255">
        <v>34</v>
      </c>
      <c r="U255" t="e">
        <f>INDEX(Signed!F$2:'Signed'!F$569,MATCH($B255,Signed!$A$2:'Signed'!$A$531,0))</f>
        <v>#N/A</v>
      </c>
      <c r="V255" t="e">
        <f>INDEX(TEAMIDS!B$2:'TEAMIDS'!B$569,MATCH($U255,TEAMIDS!$C$2:'TEAMIDS'!$C$531,0))</f>
        <v>#N/A</v>
      </c>
      <c r="W255" t="e">
        <f>INDEX(Signed!G$2:'Signed'!G$569,MATCH($B255,Signed!$A$2:'Signed'!$A$531,0))</f>
        <v>#N/A</v>
      </c>
      <c r="X255" t="e">
        <f>INDEX(Signed!I$2:'Signed'!I$569,MATCH($B255,Signed!$A$2:'Signed'!$A$531,0))</f>
        <v>#N/A</v>
      </c>
    </row>
    <row r="256" spans="1:24" x14ac:dyDescent="0.3">
      <c r="A256">
        <v>308</v>
      </c>
      <c r="B256" t="s">
        <v>242</v>
      </c>
      <c r="C256">
        <v>12</v>
      </c>
      <c r="D256">
        <v>3</v>
      </c>
      <c r="E256">
        <v>0</v>
      </c>
      <c r="F256">
        <f t="shared" si="3"/>
        <v>0</v>
      </c>
      <c r="G256">
        <v>924690</v>
      </c>
      <c r="H256">
        <v>0</v>
      </c>
      <c r="I256" t="s">
        <v>1996</v>
      </c>
      <c r="J256" s="3" t="s">
        <v>2692</v>
      </c>
      <c r="K256" s="3" t="s">
        <v>3062</v>
      </c>
      <c r="L256" s="3"/>
      <c r="M256">
        <v>1</v>
      </c>
      <c r="N256" t="s">
        <v>18</v>
      </c>
      <c r="O256">
        <v>78</v>
      </c>
      <c r="P256">
        <v>74</v>
      </c>
      <c r="Q256">
        <v>91</v>
      </c>
      <c r="R256">
        <v>49</v>
      </c>
      <c r="S256">
        <v>80</v>
      </c>
      <c r="T256">
        <v>23</v>
      </c>
      <c r="U256" t="e">
        <f>INDEX(Signed!F$2:'Signed'!F$569,MATCH($B256,Signed!$A$2:'Signed'!$A$531,0))</f>
        <v>#N/A</v>
      </c>
      <c r="V256" t="e">
        <f>INDEX(TEAMIDS!B$2:'TEAMIDS'!B$569,MATCH($U256,TEAMIDS!$C$2:'TEAMIDS'!$C$531,0))</f>
        <v>#N/A</v>
      </c>
      <c r="W256" t="e">
        <f>INDEX(Signed!G$2:'Signed'!G$569,MATCH($B256,Signed!$A$2:'Signed'!$A$531,0))</f>
        <v>#N/A</v>
      </c>
      <c r="X256" t="e">
        <f>INDEX(Signed!I$2:'Signed'!I$569,MATCH($B256,Signed!$A$2:'Signed'!$A$531,0))</f>
        <v>#N/A</v>
      </c>
    </row>
    <row r="257" spans="1:24" x14ac:dyDescent="0.3">
      <c r="A257">
        <v>309</v>
      </c>
      <c r="B257" t="s">
        <v>165</v>
      </c>
      <c r="C257">
        <v>8</v>
      </c>
      <c r="D257">
        <v>1</v>
      </c>
      <c r="E257">
        <v>0</v>
      </c>
      <c r="F257">
        <f t="shared" si="3"/>
        <v>0</v>
      </c>
      <c r="G257">
        <v>7166666.5</v>
      </c>
      <c r="H257">
        <v>1</v>
      </c>
      <c r="I257" t="s">
        <v>1779</v>
      </c>
      <c r="J257" s="3" t="s">
        <v>2509</v>
      </c>
      <c r="K257" s="3" t="s">
        <v>2879</v>
      </c>
      <c r="L257" s="3"/>
      <c r="M257">
        <v>9</v>
      </c>
      <c r="N257" t="s">
        <v>4</v>
      </c>
      <c r="O257">
        <v>74</v>
      </c>
      <c r="P257">
        <v>70</v>
      </c>
      <c r="Q257">
        <v>78</v>
      </c>
      <c r="R257">
        <v>49</v>
      </c>
      <c r="S257">
        <v>83</v>
      </c>
      <c r="T257">
        <v>28</v>
      </c>
      <c r="U257" t="e">
        <f>INDEX(Signed!F$2:'Signed'!F$569,MATCH($B257,Signed!$A$2:'Signed'!$A$531,0))</f>
        <v>#N/A</v>
      </c>
      <c r="V257" t="e">
        <f>INDEX(TEAMIDS!B$2:'TEAMIDS'!B$569,MATCH($U257,TEAMIDS!$C$2:'TEAMIDS'!$C$531,0))</f>
        <v>#N/A</v>
      </c>
      <c r="W257" t="e">
        <f>INDEX(Signed!G$2:'Signed'!G$569,MATCH($B257,Signed!$A$2:'Signed'!$A$531,0))</f>
        <v>#N/A</v>
      </c>
      <c r="X257" t="e">
        <f>INDEX(Signed!I$2:'Signed'!I$569,MATCH($B257,Signed!$A$2:'Signed'!$A$531,0))</f>
        <v>#N/A</v>
      </c>
    </row>
    <row r="258" spans="1:24" x14ac:dyDescent="0.3">
      <c r="A258">
        <v>310</v>
      </c>
      <c r="B258" t="s">
        <v>115</v>
      </c>
      <c r="C258">
        <v>5</v>
      </c>
      <c r="D258">
        <v>0</v>
      </c>
      <c r="E258">
        <v>0</v>
      </c>
      <c r="F258" t="e">
        <f t="shared" ref="F258:F321" si="4">E258/D258</f>
        <v>#DIV/0!</v>
      </c>
      <c r="G258">
        <v>1000000</v>
      </c>
      <c r="H258">
        <v>3</v>
      </c>
      <c r="I258" t="s">
        <v>1527</v>
      </c>
      <c r="J258" s="3" t="e">
        <v>#VALUE!</v>
      </c>
      <c r="K258" s="3" t="s">
        <v>1527</v>
      </c>
      <c r="L258" s="3"/>
      <c r="M258">
        <v>22</v>
      </c>
      <c r="N258" t="s">
        <v>23</v>
      </c>
      <c r="O258">
        <v>83</v>
      </c>
      <c r="P258">
        <v>75</v>
      </c>
      <c r="Q258">
        <v>74</v>
      </c>
      <c r="R258">
        <v>76</v>
      </c>
      <c r="S258">
        <v>71</v>
      </c>
      <c r="T258">
        <v>27</v>
      </c>
      <c r="U258" t="e">
        <f>INDEX(Signed!F$2:'Signed'!F$569,MATCH($B258,Signed!$A$2:'Signed'!$A$531,0))</f>
        <v>#N/A</v>
      </c>
      <c r="V258" t="e">
        <f>INDEX(TEAMIDS!B$2:'TEAMIDS'!B$569,MATCH($U258,TEAMIDS!$C$2:'TEAMIDS'!$C$531,0))</f>
        <v>#N/A</v>
      </c>
      <c r="W258" t="e">
        <f>INDEX(Signed!G$2:'Signed'!G$569,MATCH($B258,Signed!$A$2:'Signed'!$A$531,0))</f>
        <v>#N/A</v>
      </c>
      <c r="X258" t="e">
        <f>INDEX(Signed!I$2:'Signed'!I$569,MATCH($B258,Signed!$A$2:'Signed'!$A$531,0))</f>
        <v>#N/A</v>
      </c>
    </row>
    <row r="259" spans="1:24" x14ac:dyDescent="0.3">
      <c r="A259">
        <v>311</v>
      </c>
      <c r="B259" t="s">
        <v>88</v>
      </c>
      <c r="C259">
        <v>4</v>
      </c>
      <c r="D259">
        <v>2</v>
      </c>
      <c r="E259">
        <v>0</v>
      </c>
      <c r="F259">
        <f t="shared" si="4"/>
        <v>0</v>
      </c>
      <c r="G259">
        <v>3278840</v>
      </c>
      <c r="H259">
        <v>3</v>
      </c>
      <c r="I259" t="s">
        <v>1743</v>
      </c>
      <c r="J259" s="3" t="s">
        <v>2742</v>
      </c>
      <c r="K259" s="3" t="s">
        <v>3112</v>
      </c>
      <c r="L259" s="3"/>
      <c r="M259">
        <v>24</v>
      </c>
      <c r="N259" t="s">
        <v>20</v>
      </c>
      <c r="O259">
        <v>90</v>
      </c>
      <c r="P259">
        <v>76</v>
      </c>
      <c r="Q259">
        <v>79</v>
      </c>
      <c r="R259">
        <v>81</v>
      </c>
      <c r="S259">
        <v>86</v>
      </c>
      <c r="T259">
        <v>22</v>
      </c>
      <c r="U259" t="e">
        <f>INDEX(Signed!F$2:'Signed'!F$569,MATCH($B259,Signed!$A$2:'Signed'!$A$531,0))</f>
        <v>#N/A</v>
      </c>
      <c r="V259" t="e">
        <f>INDEX(TEAMIDS!B$2:'TEAMIDS'!B$569,MATCH($U259,TEAMIDS!$C$2:'TEAMIDS'!$C$531,0))</f>
        <v>#N/A</v>
      </c>
      <c r="W259" t="e">
        <f>INDEX(Signed!G$2:'Signed'!G$569,MATCH($B259,Signed!$A$2:'Signed'!$A$531,0))</f>
        <v>#N/A</v>
      </c>
      <c r="X259" t="e">
        <f>INDEX(Signed!I$2:'Signed'!I$569,MATCH($B259,Signed!$A$2:'Signed'!$A$531,0))</f>
        <v>#N/A</v>
      </c>
    </row>
    <row r="260" spans="1:24" x14ac:dyDescent="0.3">
      <c r="A260">
        <v>312</v>
      </c>
      <c r="B260" t="s">
        <v>250</v>
      </c>
      <c r="C260">
        <v>13</v>
      </c>
      <c r="D260">
        <v>3</v>
      </c>
      <c r="E260">
        <v>0</v>
      </c>
      <c r="F260">
        <f t="shared" si="4"/>
        <v>0</v>
      </c>
      <c r="G260">
        <v>28327643.25</v>
      </c>
      <c r="H260">
        <v>2</v>
      </c>
      <c r="I260" t="s">
        <v>2014</v>
      </c>
      <c r="J260" s="3" t="s">
        <v>2483</v>
      </c>
      <c r="K260" s="3" t="s">
        <v>2853</v>
      </c>
      <c r="L260" s="3"/>
      <c r="M260">
        <v>6</v>
      </c>
      <c r="N260" t="s">
        <v>13</v>
      </c>
      <c r="O260">
        <v>99</v>
      </c>
      <c r="P260">
        <v>88</v>
      </c>
      <c r="Q260">
        <v>76</v>
      </c>
      <c r="R260">
        <v>81</v>
      </c>
      <c r="S260">
        <v>70</v>
      </c>
      <c r="T260">
        <v>35</v>
      </c>
      <c r="U260" t="e">
        <f>INDEX(Signed!F$2:'Signed'!F$569,MATCH($B260,Signed!$A$2:'Signed'!$A$531,0))</f>
        <v>#N/A</v>
      </c>
      <c r="V260" t="e">
        <f>INDEX(TEAMIDS!B$2:'TEAMIDS'!B$569,MATCH($U260,TEAMIDS!$C$2:'TEAMIDS'!$C$531,0))</f>
        <v>#N/A</v>
      </c>
      <c r="W260" t="e">
        <f>INDEX(Signed!G$2:'Signed'!G$569,MATCH($B260,Signed!$A$2:'Signed'!$A$531,0))</f>
        <v>#N/A</v>
      </c>
      <c r="X260" t="e">
        <f>INDEX(Signed!I$2:'Signed'!I$569,MATCH($B260,Signed!$A$2:'Signed'!$A$531,0))</f>
        <v>#N/A</v>
      </c>
    </row>
    <row r="261" spans="1:24" x14ac:dyDescent="0.3">
      <c r="A261">
        <v>313</v>
      </c>
      <c r="B261" t="s">
        <v>475</v>
      </c>
      <c r="C261">
        <v>26</v>
      </c>
      <c r="D261">
        <v>0</v>
      </c>
      <c r="E261">
        <v>0</v>
      </c>
      <c r="F261" t="e">
        <f t="shared" si="4"/>
        <v>#DIV/0!</v>
      </c>
      <c r="G261">
        <v>1000000</v>
      </c>
      <c r="H261">
        <v>1</v>
      </c>
      <c r="I261" t="s">
        <v>2236</v>
      </c>
      <c r="J261" s="3" t="s">
        <v>2773</v>
      </c>
      <c r="K261" s="3" t="s">
        <v>3143</v>
      </c>
      <c r="L261" s="3"/>
      <c r="M261">
        <v>1</v>
      </c>
      <c r="N261" t="s">
        <v>40</v>
      </c>
      <c r="O261">
        <v>68</v>
      </c>
      <c r="P261">
        <v>78</v>
      </c>
      <c r="Q261">
        <v>84</v>
      </c>
      <c r="R261">
        <v>45</v>
      </c>
      <c r="S261">
        <v>79</v>
      </c>
      <c r="T261">
        <v>21</v>
      </c>
      <c r="U261" t="e">
        <f>INDEX(Signed!F$2:'Signed'!F$569,MATCH($B261,Signed!$A$2:'Signed'!$A$531,0))</f>
        <v>#N/A</v>
      </c>
      <c r="V261" t="e">
        <f>INDEX(TEAMIDS!B$2:'TEAMIDS'!B$569,MATCH($U261,TEAMIDS!$C$2:'TEAMIDS'!$C$531,0))</f>
        <v>#N/A</v>
      </c>
      <c r="W261" t="e">
        <f>INDEX(Signed!G$2:'Signed'!G$569,MATCH($B261,Signed!$A$2:'Signed'!$A$531,0))</f>
        <v>#N/A</v>
      </c>
      <c r="X261" t="e">
        <f>INDEX(Signed!I$2:'Signed'!I$569,MATCH($B261,Signed!$A$2:'Signed'!$A$531,0))</f>
        <v>#N/A</v>
      </c>
    </row>
    <row r="262" spans="1:24" x14ac:dyDescent="0.3">
      <c r="A262">
        <v>314</v>
      </c>
      <c r="B262" t="s">
        <v>246</v>
      </c>
      <c r="C262">
        <v>18</v>
      </c>
      <c r="D262">
        <v>2</v>
      </c>
      <c r="E262">
        <v>0</v>
      </c>
      <c r="F262">
        <f t="shared" si="4"/>
        <v>0</v>
      </c>
      <c r="G262">
        <v>5393760</v>
      </c>
      <c r="H262">
        <v>0</v>
      </c>
      <c r="I262" t="s">
        <v>2006</v>
      </c>
      <c r="J262" s="3" t="s">
        <v>2745</v>
      </c>
      <c r="K262" s="3" t="s">
        <v>3115</v>
      </c>
      <c r="L262" s="3"/>
      <c r="M262">
        <v>2</v>
      </c>
      <c r="N262" t="s">
        <v>18</v>
      </c>
      <c r="O262">
        <v>79</v>
      </c>
      <c r="P262">
        <v>75</v>
      </c>
      <c r="Q262">
        <v>73</v>
      </c>
      <c r="R262">
        <v>63</v>
      </c>
      <c r="S262">
        <v>41</v>
      </c>
      <c r="T262">
        <v>22</v>
      </c>
      <c r="U262" t="e">
        <f>INDEX(Signed!F$2:'Signed'!F$569,MATCH($B262,Signed!$A$2:'Signed'!$A$531,0))</f>
        <v>#N/A</v>
      </c>
      <c r="V262" t="e">
        <f>INDEX(TEAMIDS!B$2:'TEAMIDS'!B$569,MATCH($U262,TEAMIDS!$C$2:'TEAMIDS'!$C$531,0))</f>
        <v>#N/A</v>
      </c>
      <c r="W262" t="e">
        <f>INDEX(Signed!G$2:'Signed'!G$569,MATCH($B262,Signed!$A$2:'Signed'!$A$531,0))</f>
        <v>#N/A</v>
      </c>
      <c r="X262" t="e">
        <f>INDEX(Signed!I$2:'Signed'!I$569,MATCH($B262,Signed!$A$2:'Signed'!$A$531,0))</f>
        <v>#N/A</v>
      </c>
    </row>
    <row r="263" spans="1:24" x14ac:dyDescent="0.3">
      <c r="A263">
        <v>315</v>
      </c>
      <c r="B263" t="s">
        <v>231</v>
      </c>
      <c r="C263">
        <v>12</v>
      </c>
      <c r="D263">
        <v>2</v>
      </c>
      <c r="E263">
        <v>0</v>
      </c>
      <c r="F263">
        <f t="shared" si="4"/>
        <v>0</v>
      </c>
      <c r="G263">
        <v>5333333.333333333</v>
      </c>
      <c r="H263">
        <v>1</v>
      </c>
      <c r="I263" t="s">
        <v>2000</v>
      </c>
      <c r="J263" s="3" t="s">
        <v>2542</v>
      </c>
      <c r="K263" s="3" t="s">
        <v>2912</v>
      </c>
      <c r="L263" s="3"/>
      <c r="M263">
        <v>23</v>
      </c>
      <c r="N263" t="s">
        <v>60</v>
      </c>
      <c r="O263">
        <v>92</v>
      </c>
      <c r="P263">
        <v>78</v>
      </c>
      <c r="Q263">
        <v>79</v>
      </c>
      <c r="R263">
        <v>54</v>
      </c>
      <c r="S263">
        <v>87</v>
      </c>
      <c r="T263">
        <v>33</v>
      </c>
      <c r="U263" t="e">
        <f>INDEX(Signed!F$2:'Signed'!F$569,MATCH($B263,Signed!$A$2:'Signed'!$A$531,0))</f>
        <v>#N/A</v>
      </c>
      <c r="V263" t="e">
        <f>INDEX(TEAMIDS!B$2:'TEAMIDS'!B$569,MATCH($U263,TEAMIDS!$C$2:'TEAMIDS'!$C$531,0))</f>
        <v>#N/A</v>
      </c>
      <c r="W263" t="e">
        <f>INDEX(Signed!G$2:'Signed'!G$569,MATCH($B263,Signed!$A$2:'Signed'!$A$531,0))</f>
        <v>#N/A</v>
      </c>
      <c r="X263" t="e">
        <f>INDEX(Signed!I$2:'Signed'!I$569,MATCH($B263,Signed!$A$2:'Signed'!$A$531,0))</f>
        <v>#N/A</v>
      </c>
    </row>
    <row r="264" spans="1:24" x14ac:dyDescent="0.3">
      <c r="A264">
        <v>316</v>
      </c>
      <c r="B264" t="s">
        <v>241</v>
      </c>
      <c r="C264">
        <v>12</v>
      </c>
      <c r="D264">
        <v>0</v>
      </c>
      <c r="E264">
        <v>0</v>
      </c>
      <c r="F264" t="e">
        <f t="shared" si="4"/>
        <v>#DIV/0!</v>
      </c>
      <c r="G264">
        <v>4320500</v>
      </c>
      <c r="H264">
        <v>3</v>
      </c>
      <c r="I264" t="s">
        <v>1527</v>
      </c>
      <c r="J264" s="3" t="e">
        <v>#VALUE!</v>
      </c>
      <c r="K264" s="3" t="s">
        <v>1527</v>
      </c>
      <c r="L264" s="3"/>
      <c r="M264">
        <v>12</v>
      </c>
      <c r="N264" t="s">
        <v>13</v>
      </c>
      <c r="O264">
        <v>74</v>
      </c>
      <c r="P264">
        <v>76</v>
      </c>
      <c r="Q264">
        <v>74</v>
      </c>
      <c r="R264">
        <v>49</v>
      </c>
      <c r="S264">
        <v>39</v>
      </c>
      <c r="T264">
        <v>33</v>
      </c>
      <c r="U264" t="e">
        <f>INDEX(Signed!F$2:'Signed'!F$569,MATCH($B264,Signed!$A$2:'Signed'!$A$531,0))</f>
        <v>#N/A</v>
      </c>
      <c r="V264" t="e">
        <f>INDEX(TEAMIDS!B$2:'TEAMIDS'!B$569,MATCH($U264,TEAMIDS!$C$2:'TEAMIDS'!$C$531,0))</f>
        <v>#N/A</v>
      </c>
      <c r="W264" t="e">
        <f>INDEX(Signed!G$2:'Signed'!G$569,MATCH($B264,Signed!$A$2:'Signed'!$A$531,0))</f>
        <v>#N/A</v>
      </c>
      <c r="X264" t="e">
        <f>INDEX(Signed!I$2:'Signed'!I$569,MATCH($B264,Signed!$A$2:'Signed'!$A$531,0))</f>
        <v>#N/A</v>
      </c>
    </row>
    <row r="265" spans="1:24" x14ac:dyDescent="0.3">
      <c r="A265">
        <v>317</v>
      </c>
      <c r="B265" t="s">
        <v>120</v>
      </c>
      <c r="C265">
        <v>6</v>
      </c>
      <c r="D265">
        <v>3</v>
      </c>
      <c r="E265">
        <v>0</v>
      </c>
      <c r="F265">
        <f t="shared" si="4"/>
        <v>0</v>
      </c>
      <c r="G265">
        <v>3561000</v>
      </c>
      <c r="H265">
        <v>1</v>
      </c>
      <c r="I265" t="s">
        <v>2156</v>
      </c>
      <c r="J265" s="3" t="s">
        <v>2708</v>
      </c>
      <c r="K265" s="3" t="s">
        <v>3078</v>
      </c>
      <c r="L265" s="3"/>
      <c r="M265">
        <v>77</v>
      </c>
      <c r="N265" t="s">
        <v>7</v>
      </c>
      <c r="O265">
        <v>93</v>
      </c>
      <c r="P265">
        <v>81</v>
      </c>
      <c r="Q265">
        <v>72</v>
      </c>
      <c r="R265">
        <v>76</v>
      </c>
      <c r="S265">
        <v>70</v>
      </c>
      <c r="T265">
        <v>21</v>
      </c>
      <c r="U265" t="e">
        <f>INDEX(Signed!F$2:'Signed'!F$569,MATCH($B265,Signed!$A$2:'Signed'!$A$531,0))</f>
        <v>#N/A</v>
      </c>
      <c r="V265" t="e">
        <f>INDEX(TEAMIDS!B$2:'TEAMIDS'!B$569,MATCH($U265,TEAMIDS!$C$2:'TEAMIDS'!$C$531,0))</f>
        <v>#N/A</v>
      </c>
      <c r="W265" t="e">
        <f>INDEX(Signed!G$2:'Signed'!G$569,MATCH($B265,Signed!$A$2:'Signed'!$A$531,0))</f>
        <v>#N/A</v>
      </c>
      <c r="X265" t="e">
        <f>INDEX(Signed!I$2:'Signed'!I$569,MATCH($B265,Signed!$A$2:'Signed'!$A$531,0))</f>
        <v>#N/A</v>
      </c>
    </row>
    <row r="266" spans="1:24" x14ac:dyDescent="0.3">
      <c r="A266">
        <v>318</v>
      </c>
      <c r="B266" t="s">
        <v>157</v>
      </c>
      <c r="C266">
        <v>8</v>
      </c>
      <c r="D266">
        <v>2</v>
      </c>
      <c r="E266">
        <v>0</v>
      </c>
      <c r="F266">
        <f t="shared" si="4"/>
        <v>0</v>
      </c>
      <c r="G266">
        <v>2367480</v>
      </c>
      <c r="H266">
        <v>1</v>
      </c>
      <c r="I266" t="s">
        <v>1782</v>
      </c>
      <c r="J266" s="3" t="s">
        <v>2690</v>
      </c>
      <c r="K266" s="3" t="s">
        <v>3060</v>
      </c>
      <c r="L266" s="3"/>
      <c r="M266">
        <v>5</v>
      </c>
      <c r="N266" t="s">
        <v>9</v>
      </c>
      <c r="O266">
        <v>79</v>
      </c>
      <c r="P266">
        <v>71</v>
      </c>
      <c r="Q266">
        <v>86</v>
      </c>
      <c r="R266">
        <v>54</v>
      </c>
      <c r="S266">
        <v>83</v>
      </c>
      <c r="T266">
        <v>23</v>
      </c>
      <c r="U266" t="e">
        <f>INDEX(Signed!F$2:'Signed'!F$569,MATCH($B266,Signed!$A$2:'Signed'!$A$531,0))</f>
        <v>#N/A</v>
      </c>
      <c r="V266" t="e">
        <f>INDEX(TEAMIDS!B$2:'TEAMIDS'!B$569,MATCH($U266,TEAMIDS!$C$2:'TEAMIDS'!$C$531,0))</f>
        <v>#N/A</v>
      </c>
      <c r="W266" t="e">
        <f>INDEX(Signed!G$2:'Signed'!G$569,MATCH($B266,Signed!$A$2:'Signed'!$A$531,0))</f>
        <v>#N/A</v>
      </c>
      <c r="X266" t="e">
        <f>INDEX(Signed!I$2:'Signed'!I$569,MATCH($B266,Signed!$A$2:'Signed'!$A$531,0))</f>
        <v>#N/A</v>
      </c>
    </row>
    <row r="267" spans="1:24" x14ac:dyDescent="0.3">
      <c r="A267">
        <v>319</v>
      </c>
      <c r="B267" t="s">
        <v>356</v>
      </c>
      <c r="C267">
        <v>4</v>
      </c>
      <c r="D267">
        <v>2</v>
      </c>
      <c r="E267">
        <v>0</v>
      </c>
      <c r="F267">
        <f t="shared" si="4"/>
        <v>0</v>
      </c>
      <c r="G267">
        <v>1619000</v>
      </c>
      <c r="H267">
        <v>4</v>
      </c>
      <c r="I267" t="s">
        <v>1652</v>
      </c>
      <c r="J267" s="3" t="s">
        <v>2604</v>
      </c>
      <c r="K267" s="3" t="s">
        <v>2974</v>
      </c>
      <c r="L267" s="3"/>
      <c r="M267">
        <v>2</v>
      </c>
      <c r="N267" t="s">
        <v>27</v>
      </c>
      <c r="O267">
        <v>72</v>
      </c>
      <c r="P267">
        <v>70</v>
      </c>
      <c r="Q267">
        <v>80</v>
      </c>
      <c r="R267">
        <v>54</v>
      </c>
      <c r="S267">
        <v>82</v>
      </c>
      <c r="T267">
        <v>24</v>
      </c>
      <c r="U267" t="str">
        <f>INDEX(Signed!F$2:'Signed'!F$569,MATCH($B267,Signed!$A$2:'Signed'!$A$531,0))</f>
        <v>CHI</v>
      </c>
      <c r="V267">
        <f>INDEX(TEAMIDS!B$2:'TEAMIDS'!B$569,MATCH($U267,TEAMIDS!$C$2:'TEAMIDS'!$C$531,0))</f>
        <v>4</v>
      </c>
      <c r="W267">
        <f>INDEX(Signed!G$2:'Signed'!G$569,MATCH($B267,Signed!$A$2:'Signed'!$A$531,0))</f>
        <v>2</v>
      </c>
      <c r="X267">
        <v>1619000</v>
      </c>
    </row>
    <row r="268" spans="1:24" x14ac:dyDescent="0.3">
      <c r="A268">
        <v>321</v>
      </c>
      <c r="B268" t="s">
        <v>312</v>
      </c>
      <c r="C268">
        <v>11</v>
      </c>
      <c r="D268">
        <v>4</v>
      </c>
      <c r="E268">
        <v>85000000</v>
      </c>
      <c r="F268">
        <f t="shared" si="4"/>
        <v>21250000</v>
      </c>
      <c r="G268">
        <v>21250000</v>
      </c>
      <c r="H268">
        <v>0</v>
      </c>
      <c r="I268" t="s">
        <v>1830</v>
      </c>
      <c r="J268" s="3" t="s">
        <v>2518</v>
      </c>
      <c r="K268" s="3" t="s">
        <v>2888</v>
      </c>
      <c r="L268" s="3"/>
      <c r="M268">
        <v>13</v>
      </c>
      <c r="N268" t="s">
        <v>9</v>
      </c>
      <c r="O268">
        <v>90</v>
      </c>
      <c r="P268">
        <v>76</v>
      </c>
      <c r="Q268">
        <v>92</v>
      </c>
      <c r="R268">
        <v>63</v>
      </c>
      <c r="S268">
        <v>92</v>
      </c>
      <c r="T268">
        <v>27</v>
      </c>
      <c r="U268" t="str">
        <f>INDEX(Signed!F$2:'Signed'!F$569,MATCH($B268,Signed!$A$2:'Signed'!$A$531,0))</f>
        <v>IND</v>
      </c>
      <c r="V268">
        <f>INDEX(TEAMIDS!B$2:'TEAMIDS'!B$569,MATCH($U268,TEAMIDS!$C$2:'TEAMIDS'!$C$531,0))</f>
        <v>11</v>
      </c>
      <c r="W268">
        <f>INDEX(Signed!G$2:'Signed'!G$569,MATCH($B268,Signed!$A$2:'Signed'!$A$531,0))</f>
        <v>4</v>
      </c>
      <c r="X268">
        <f>INDEX(Signed!I$2:'Signed'!I$569,MATCH($B268,Signed!$A$2:'Signed'!$A$531,0))</f>
        <v>21250000</v>
      </c>
    </row>
    <row r="269" spans="1:24" x14ac:dyDescent="0.3">
      <c r="A269">
        <v>322</v>
      </c>
      <c r="B269" t="s">
        <v>500</v>
      </c>
      <c r="C269">
        <v>28</v>
      </c>
      <c r="D269">
        <v>1</v>
      </c>
      <c r="E269">
        <v>0</v>
      </c>
      <c r="F269">
        <f t="shared" si="4"/>
        <v>0</v>
      </c>
      <c r="G269">
        <v>228709</v>
      </c>
      <c r="H269">
        <v>2</v>
      </c>
      <c r="I269" t="s">
        <v>1714</v>
      </c>
      <c r="J269" s="3" t="s">
        <v>2526</v>
      </c>
      <c r="K269" s="3" t="s">
        <v>2896</v>
      </c>
      <c r="L269" s="3"/>
      <c r="M269">
        <v>13</v>
      </c>
      <c r="N269" t="s">
        <v>7</v>
      </c>
      <c r="O269">
        <v>70</v>
      </c>
      <c r="P269">
        <v>66</v>
      </c>
      <c r="Q269">
        <v>99</v>
      </c>
      <c r="R269">
        <v>45</v>
      </c>
      <c r="S269">
        <v>74</v>
      </c>
      <c r="T269">
        <v>27</v>
      </c>
      <c r="U269" t="e">
        <f>INDEX(Signed!F$2:'Signed'!F$569,MATCH($B269,Signed!$A$2:'Signed'!$A$531,0))</f>
        <v>#N/A</v>
      </c>
      <c r="V269" t="e">
        <f>INDEX(TEAMIDS!B$2:'TEAMIDS'!B$569,MATCH($U269,TEAMIDS!$C$2:'TEAMIDS'!$C$531,0))</f>
        <v>#N/A</v>
      </c>
      <c r="W269" t="e">
        <f>INDEX(Signed!G$2:'Signed'!G$569,MATCH($B269,Signed!$A$2:'Signed'!$A$531,0))</f>
        <v>#N/A</v>
      </c>
      <c r="X269" t="e">
        <f>INDEX(Signed!I$2:'Signed'!I$569,MATCH($B269,Signed!$A$2:'Signed'!$A$531,0))</f>
        <v>#N/A</v>
      </c>
    </row>
    <row r="270" spans="1:24" x14ac:dyDescent="0.3">
      <c r="A270">
        <v>323</v>
      </c>
      <c r="B270" t="s">
        <v>152</v>
      </c>
      <c r="C270">
        <v>7</v>
      </c>
      <c r="D270">
        <v>1</v>
      </c>
      <c r="E270">
        <v>0</v>
      </c>
      <c r="F270">
        <f t="shared" si="4"/>
        <v>0</v>
      </c>
      <c r="G270">
        <v>2252777</v>
      </c>
      <c r="H270">
        <v>1</v>
      </c>
      <c r="I270" t="s">
        <v>1860</v>
      </c>
      <c r="J270" s="3" t="s">
        <v>2685</v>
      </c>
      <c r="K270" s="3" t="s">
        <v>3055</v>
      </c>
      <c r="L270" s="3"/>
      <c r="M270">
        <v>25</v>
      </c>
      <c r="N270" t="s">
        <v>9</v>
      </c>
      <c r="O270">
        <v>82</v>
      </c>
      <c r="P270">
        <v>74</v>
      </c>
      <c r="Q270">
        <v>87</v>
      </c>
      <c r="R270">
        <v>54</v>
      </c>
      <c r="S270">
        <v>84</v>
      </c>
      <c r="T270">
        <v>23</v>
      </c>
      <c r="U270" t="e">
        <f>INDEX(Signed!F$2:'Signed'!F$569,MATCH($B270,Signed!$A$2:'Signed'!$A$531,0))</f>
        <v>#N/A</v>
      </c>
      <c r="V270" t="e">
        <f>INDEX(TEAMIDS!B$2:'TEAMIDS'!B$569,MATCH($U270,TEAMIDS!$C$2:'TEAMIDS'!$C$531,0))</f>
        <v>#N/A</v>
      </c>
      <c r="W270" t="e">
        <f>INDEX(Signed!G$2:'Signed'!G$569,MATCH($B270,Signed!$A$2:'Signed'!$A$531,0))</f>
        <v>#N/A</v>
      </c>
      <c r="X270" t="e">
        <f>INDEX(Signed!I$2:'Signed'!I$569,MATCH($B270,Signed!$A$2:'Signed'!$A$531,0))</f>
        <v>#N/A</v>
      </c>
    </row>
    <row r="271" spans="1:24" x14ac:dyDescent="0.3">
      <c r="A271">
        <v>324</v>
      </c>
      <c r="B271" t="s">
        <v>75</v>
      </c>
      <c r="C271">
        <v>3</v>
      </c>
      <c r="D271">
        <v>2</v>
      </c>
      <c r="E271">
        <v>0</v>
      </c>
      <c r="F271">
        <f t="shared" si="4"/>
        <v>0</v>
      </c>
      <c r="G271">
        <v>2491960</v>
      </c>
      <c r="H271">
        <v>1</v>
      </c>
      <c r="I271" t="s">
        <v>2093</v>
      </c>
      <c r="J271" s="3" t="s">
        <v>2738</v>
      </c>
      <c r="K271" s="3" t="s">
        <v>3108</v>
      </c>
      <c r="L271" s="3"/>
      <c r="M271">
        <v>1</v>
      </c>
      <c r="N271" t="s">
        <v>30</v>
      </c>
      <c r="O271">
        <v>76</v>
      </c>
      <c r="P271">
        <v>74</v>
      </c>
      <c r="Q271">
        <v>73</v>
      </c>
      <c r="R271">
        <v>49</v>
      </c>
      <c r="S271">
        <v>87</v>
      </c>
      <c r="T271">
        <v>22</v>
      </c>
      <c r="U271" t="e">
        <f>INDEX(Signed!F$2:'Signed'!F$569,MATCH($B271,Signed!$A$2:'Signed'!$A$531,0))</f>
        <v>#N/A</v>
      </c>
      <c r="V271" t="e">
        <f>INDEX(TEAMIDS!B$2:'TEAMIDS'!B$569,MATCH($U271,TEAMIDS!$C$2:'TEAMIDS'!$C$531,0))</f>
        <v>#N/A</v>
      </c>
      <c r="W271" t="e">
        <f>INDEX(Signed!G$2:'Signed'!G$569,MATCH($B271,Signed!$A$2:'Signed'!$A$531,0))</f>
        <v>#N/A</v>
      </c>
      <c r="X271" t="e">
        <f>INDEX(Signed!I$2:'Signed'!I$569,MATCH($B271,Signed!$A$2:'Signed'!$A$531,0))</f>
        <v>#N/A</v>
      </c>
    </row>
    <row r="272" spans="1:24" x14ac:dyDescent="0.3">
      <c r="A272">
        <v>325</v>
      </c>
      <c r="B272" t="s">
        <v>507</v>
      </c>
      <c r="C272">
        <v>28</v>
      </c>
      <c r="D272">
        <v>1</v>
      </c>
      <c r="E272">
        <v>0</v>
      </c>
      <c r="F272">
        <f t="shared" si="4"/>
        <v>0</v>
      </c>
      <c r="G272">
        <v>12059512.5</v>
      </c>
      <c r="H272">
        <v>4</v>
      </c>
      <c r="I272" t="s">
        <v>1698</v>
      </c>
      <c r="J272" s="3" t="s">
        <v>2656</v>
      </c>
      <c r="K272" s="3" t="s">
        <v>3026</v>
      </c>
      <c r="L272" s="3"/>
      <c r="M272">
        <v>33</v>
      </c>
      <c r="N272" t="s">
        <v>27</v>
      </c>
      <c r="O272">
        <v>86</v>
      </c>
      <c r="P272">
        <v>80</v>
      </c>
      <c r="Q272">
        <v>80</v>
      </c>
      <c r="R272">
        <v>76</v>
      </c>
      <c r="S272">
        <v>75</v>
      </c>
      <c r="T272">
        <v>35</v>
      </c>
      <c r="U272" t="e">
        <f>INDEX(Signed!F$2:'Signed'!F$569,MATCH($B272,Signed!$A$2:'Signed'!$A$531,0))</f>
        <v>#N/A</v>
      </c>
      <c r="V272" t="e">
        <f>INDEX(TEAMIDS!B$2:'TEAMIDS'!B$569,MATCH($U272,TEAMIDS!$C$2:'TEAMIDS'!$C$531,0))</f>
        <v>#N/A</v>
      </c>
      <c r="W272" t="e">
        <f>INDEX(Signed!G$2:'Signed'!G$569,MATCH($B272,Signed!$A$2:'Signed'!$A$531,0))</f>
        <v>#N/A</v>
      </c>
      <c r="X272" t="e">
        <f>INDEX(Signed!I$2:'Signed'!I$569,MATCH($B272,Signed!$A$2:'Signed'!$A$531,0))</f>
        <v>#N/A</v>
      </c>
    </row>
    <row r="273" spans="1:24" x14ac:dyDescent="0.3">
      <c r="A273">
        <v>326</v>
      </c>
      <c r="B273" t="s">
        <v>478</v>
      </c>
      <c r="C273">
        <v>26</v>
      </c>
      <c r="D273">
        <v>1</v>
      </c>
      <c r="E273">
        <v>0</v>
      </c>
      <c r="F273">
        <f t="shared" si="4"/>
        <v>0</v>
      </c>
      <c r="G273">
        <v>6000000</v>
      </c>
      <c r="H273">
        <v>1</v>
      </c>
      <c r="I273" t="s">
        <v>2224</v>
      </c>
      <c r="J273" s="3" t="s">
        <v>2651</v>
      </c>
      <c r="K273" s="3" t="s">
        <v>3021</v>
      </c>
      <c r="L273" s="3"/>
      <c r="M273">
        <v>18</v>
      </c>
      <c r="N273" t="s">
        <v>9</v>
      </c>
      <c r="O273">
        <v>79</v>
      </c>
      <c r="P273">
        <v>71</v>
      </c>
      <c r="Q273">
        <v>81</v>
      </c>
      <c r="R273">
        <v>54</v>
      </c>
      <c r="S273">
        <v>89</v>
      </c>
      <c r="T273">
        <v>34</v>
      </c>
      <c r="U273" t="e">
        <f>INDEX(Signed!F$2:'Signed'!F$569,MATCH($B273,Signed!$A$2:'Signed'!$A$531,0))</f>
        <v>#N/A</v>
      </c>
      <c r="V273" t="e">
        <f>INDEX(TEAMIDS!B$2:'TEAMIDS'!B$569,MATCH($U273,TEAMIDS!$C$2:'TEAMIDS'!$C$531,0))</f>
        <v>#N/A</v>
      </c>
      <c r="W273" t="e">
        <f>INDEX(Signed!G$2:'Signed'!G$569,MATCH($B273,Signed!$A$2:'Signed'!$A$531,0))</f>
        <v>#N/A</v>
      </c>
      <c r="X273" t="e">
        <f>INDEX(Signed!I$2:'Signed'!I$569,MATCH($B273,Signed!$A$2:'Signed'!$A$531,0))</f>
        <v>#N/A</v>
      </c>
    </row>
    <row r="274" spans="1:24" x14ac:dyDescent="0.3">
      <c r="A274">
        <v>327</v>
      </c>
      <c r="B274" t="s">
        <v>175</v>
      </c>
      <c r="C274">
        <v>9</v>
      </c>
      <c r="D274">
        <v>0</v>
      </c>
      <c r="E274">
        <v>0</v>
      </c>
      <c r="F274" t="e">
        <f t="shared" si="4"/>
        <v>#DIV/0!</v>
      </c>
      <c r="G274">
        <v>1000000</v>
      </c>
      <c r="H274">
        <v>2</v>
      </c>
      <c r="I274" t="s">
        <v>1968</v>
      </c>
      <c r="J274" s="3" t="s">
        <v>2699</v>
      </c>
      <c r="K274" s="3" t="s">
        <v>3069</v>
      </c>
      <c r="L274" s="3"/>
      <c r="M274">
        <v>32</v>
      </c>
      <c r="N274" t="s">
        <v>7</v>
      </c>
      <c r="O274">
        <v>72</v>
      </c>
      <c r="P274">
        <v>62</v>
      </c>
      <c r="Q274">
        <v>99</v>
      </c>
      <c r="R274">
        <v>45</v>
      </c>
      <c r="S274">
        <v>79</v>
      </c>
      <c r="T274">
        <v>24</v>
      </c>
      <c r="U274" t="str">
        <f>INDEX(Signed!F$2:'Signed'!F$569,MATCH($B274,Signed!$A$2:'Signed'!$A$531,0))</f>
        <v>TBD</v>
      </c>
      <c r="V274" t="e">
        <f>INDEX(TEAMIDS!B$2:'TEAMIDS'!B$569,MATCH($U274,TEAMIDS!$C$2:'TEAMIDS'!$C$531,0))</f>
        <v>#N/A</v>
      </c>
      <c r="W274" t="str">
        <f>INDEX(Signed!G$2:'Signed'!G$569,MATCH($B274,Signed!$A$2:'Signed'!$A$531,0))</f>
        <v>-</v>
      </c>
      <c r="X274" t="str">
        <f>INDEX(Signed!I$2:'Signed'!I$569,MATCH($B274,Signed!$A$2:'Signed'!$A$531,0))</f>
        <v>-</v>
      </c>
    </row>
    <row r="275" spans="1:24" x14ac:dyDescent="0.3">
      <c r="A275">
        <v>328</v>
      </c>
      <c r="B275" t="s">
        <v>45</v>
      </c>
      <c r="C275">
        <v>19</v>
      </c>
      <c r="D275">
        <v>1</v>
      </c>
      <c r="E275">
        <v>15000000</v>
      </c>
      <c r="F275">
        <f t="shared" si="4"/>
        <v>15000000</v>
      </c>
      <c r="G275">
        <v>15000000</v>
      </c>
      <c r="H275">
        <v>2</v>
      </c>
      <c r="I275" t="s">
        <v>1527</v>
      </c>
      <c r="J275" s="3" t="e">
        <v>#VALUE!</v>
      </c>
      <c r="K275" s="3" t="s">
        <v>1527</v>
      </c>
      <c r="L275" s="3"/>
      <c r="M275">
        <v>13</v>
      </c>
      <c r="N275" t="s">
        <v>23</v>
      </c>
      <c r="O275">
        <v>79</v>
      </c>
      <c r="P275">
        <v>79</v>
      </c>
      <c r="Q275">
        <v>79</v>
      </c>
      <c r="R275">
        <v>79</v>
      </c>
      <c r="S275">
        <v>60</v>
      </c>
      <c r="T275">
        <v>26</v>
      </c>
      <c r="U275" t="e">
        <f>INDEX(Signed!F$2:'Signed'!F$569,MATCH($B275,Signed!$A$2:'Signed'!$A$531,0))</f>
        <v>#N/A</v>
      </c>
      <c r="V275" t="e">
        <f>INDEX(TEAMIDS!B$2:'TEAMIDS'!B$569,MATCH($U275,TEAMIDS!$C$2:'TEAMIDS'!$C$531,0))</f>
        <v>#N/A</v>
      </c>
      <c r="W275" t="e">
        <f>INDEX(Signed!G$2:'Signed'!G$569,MATCH($B275,Signed!$A$2:'Signed'!$A$531,0))</f>
        <v>#N/A</v>
      </c>
      <c r="X275" t="e">
        <f>INDEX(Signed!I$2:'Signed'!I$569,MATCH($B275,Signed!$A$2:'Signed'!$A$531,0))</f>
        <v>#N/A</v>
      </c>
    </row>
    <row r="276" spans="1:24" x14ac:dyDescent="0.3">
      <c r="A276">
        <v>329</v>
      </c>
      <c r="B276" t="s">
        <v>44</v>
      </c>
      <c r="C276">
        <v>1</v>
      </c>
      <c r="D276">
        <v>3</v>
      </c>
      <c r="E276">
        <v>0</v>
      </c>
      <c r="F276">
        <f t="shared" si="4"/>
        <v>0</v>
      </c>
      <c r="G276">
        <v>12999975</v>
      </c>
      <c r="H276">
        <v>1</v>
      </c>
      <c r="I276" t="s">
        <v>1543</v>
      </c>
      <c r="J276" s="3" t="s">
        <v>2554</v>
      </c>
      <c r="K276" s="3" t="s">
        <v>2924</v>
      </c>
      <c r="L276" s="3"/>
      <c r="M276">
        <v>36</v>
      </c>
      <c r="N276" t="s">
        <v>40</v>
      </c>
      <c r="O276">
        <v>79</v>
      </c>
      <c r="P276">
        <v>79</v>
      </c>
      <c r="Q276">
        <v>80</v>
      </c>
      <c r="R276">
        <v>54</v>
      </c>
      <c r="S276">
        <v>80</v>
      </c>
      <c r="T276">
        <v>26</v>
      </c>
      <c r="U276" t="e">
        <f>INDEX(Signed!F$2:'Signed'!F$569,MATCH($B276,Signed!$A$2:'Signed'!$A$531,0))</f>
        <v>#N/A</v>
      </c>
      <c r="V276" t="e">
        <f>INDEX(TEAMIDS!B$2:'TEAMIDS'!B$569,MATCH($U276,TEAMIDS!$C$2:'TEAMIDS'!$C$531,0))</f>
        <v>#N/A</v>
      </c>
      <c r="W276" t="e">
        <f>INDEX(Signed!G$2:'Signed'!G$569,MATCH($B276,Signed!$A$2:'Signed'!$A$531,0))</f>
        <v>#N/A</v>
      </c>
      <c r="X276" t="e">
        <f>INDEX(Signed!I$2:'Signed'!I$569,MATCH($B276,Signed!$A$2:'Signed'!$A$531,0))</f>
        <v>#N/A</v>
      </c>
    </row>
    <row r="277" spans="1:24" x14ac:dyDescent="0.3">
      <c r="A277">
        <v>330</v>
      </c>
      <c r="B277" t="s">
        <v>359</v>
      </c>
      <c r="C277">
        <v>24</v>
      </c>
      <c r="D277">
        <v>2</v>
      </c>
      <c r="E277">
        <v>1200000</v>
      </c>
      <c r="F277">
        <f t="shared" si="4"/>
        <v>600000</v>
      </c>
      <c r="G277">
        <v>1830141</v>
      </c>
      <c r="H277">
        <v>1</v>
      </c>
      <c r="I277" t="s">
        <v>1645</v>
      </c>
      <c r="J277" s="3" t="s">
        <v>2571</v>
      </c>
      <c r="K277" s="3" t="s">
        <v>2941</v>
      </c>
      <c r="L277" s="3"/>
      <c r="M277">
        <v>8</v>
      </c>
      <c r="N277" t="s">
        <v>13</v>
      </c>
      <c r="O277">
        <v>76</v>
      </c>
      <c r="P277">
        <v>70</v>
      </c>
      <c r="Q277">
        <v>62</v>
      </c>
      <c r="R277">
        <v>58</v>
      </c>
      <c r="S277">
        <v>75</v>
      </c>
      <c r="T277">
        <v>25</v>
      </c>
      <c r="U277" t="str">
        <f>INDEX(Signed!F$2:'Signed'!F$569,MATCH($B277,Signed!$A$2:'Signed'!$A$531,0))</f>
        <v>POR</v>
      </c>
      <c r="V277">
        <f>INDEX(TEAMIDS!B$2:'TEAMIDS'!B$569,MATCH($U277,TEAMIDS!$C$2:'TEAMIDS'!$C$531,0))</f>
        <v>24</v>
      </c>
      <c r="W277">
        <f>INDEX(Signed!G$2:'Signed'!G$569,MATCH($B277,Signed!$A$2:'Signed'!$A$531,0))</f>
        <v>2</v>
      </c>
      <c r="X277">
        <f>INDEX(Signed!I$2:'Signed'!I$569,MATCH($B277,Signed!$A$2:'Signed'!$A$531,0))</f>
        <v>1830141</v>
      </c>
    </row>
    <row r="278" spans="1:24" x14ac:dyDescent="0.3">
      <c r="A278">
        <v>331</v>
      </c>
      <c r="B278" t="s">
        <v>396</v>
      </c>
      <c r="C278">
        <v>21</v>
      </c>
      <c r="D278">
        <v>2</v>
      </c>
      <c r="E278">
        <v>0</v>
      </c>
      <c r="F278">
        <f t="shared" si="4"/>
        <v>0</v>
      </c>
      <c r="G278">
        <v>6028360</v>
      </c>
      <c r="H278">
        <v>0</v>
      </c>
      <c r="I278" t="s">
        <v>2121</v>
      </c>
      <c r="J278" s="3" t="s">
        <v>2748</v>
      </c>
      <c r="K278" s="3" t="s">
        <v>3118</v>
      </c>
      <c r="L278" s="3"/>
      <c r="M278">
        <v>20</v>
      </c>
      <c r="N278" t="s">
        <v>40</v>
      </c>
      <c r="O278">
        <v>76</v>
      </c>
      <c r="P278">
        <v>72</v>
      </c>
      <c r="Q278">
        <v>64</v>
      </c>
      <c r="R278">
        <v>58</v>
      </c>
      <c r="S278">
        <v>56</v>
      </c>
      <c r="T278">
        <v>21</v>
      </c>
      <c r="U278" t="e">
        <f>INDEX(Signed!F$2:'Signed'!F$569,MATCH($B278,Signed!$A$2:'Signed'!$A$531,0))</f>
        <v>#N/A</v>
      </c>
      <c r="V278" t="e">
        <f>INDEX(TEAMIDS!B$2:'TEAMIDS'!B$569,MATCH($U278,TEAMIDS!$C$2:'TEAMIDS'!$C$531,0))</f>
        <v>#N/A</v>
      </c>
      <c r="W278" t="e">
        <f>INDEX(Signed!G$2:'Signed'!G$569,MATCH($B278,Signed!$A$2:'Signed'!$A$531,0))</f>
        <v>#N/A</v>
      </c>
      <c r="X278" t="e">
        <f>INDEX(Signed!I$2:'Signed'!I$569,MATCH($B278,Signed!$A$2:'Signed'!$A$531,0))</f>
        <v>#N/A</v>
      </c>
    </row>
    <row r="279" spans="1:24" x14ac:dyDescent="0.3">
      <c r="A279">
        <v>332</v>
      </c>
      <c r="B279" t="s">
        <v>377</v>
      </c>
      <c r="C279">
        <v>8</v>
      </c>
      <c r="D279">
        <v>2</v>
      </c>
      <c r="E279">
        <v>0</v>
      </c>
      <c r="F279">
        <f t="shared" si="4"/>
        <v>0</v>
      </c>
      <c r="G279">
        <v>3280000</v>
      </c>
      <c r="H279">
        <v>3</v>
      </c>
      <c r="I279" t="s">
        <v>1916</v>
      </c>
      <c r="J279" s="3" t="s">
        <v>2798</v>
      </c>
      <c r="K279" s="3" t="s">
        <v>3168</v>
      </c>
      <c r="L279" s="3"/>
      <c r="M279">
        <v>5</v>
      </c>
      <c r="N279" t="s">
        <v>11</v>
      </c>
      <c r="O279">
        <v>77</v>
      </c>
      <c r="P279">
        <v>71</v>
      </c>
      <c r="Q279">
        <v>74</v>
      </c>
      <c r="R279">
        <v>63</v>
      </c>
      <c r="S279">
        <v>76</v>
      </c>
      <c r="T279">
        <v>30</v>
      </c>
      <c r="U279" t="str">
        <f>INDEX(Signed!F$2:'Signed'!F$569,MATCH($B279,Signed!$A$2:'Signed'!$A$531,0))</f>
        <v>DET</v>
      </c>
      <c r="V279">
        <f>INDEX(TEAMIDS!B$2:'TEAMIDS'!B$569,MATCH($U279,TEAMIDS!$C$2:'TEAMIDS'!$C$531,0))</f>
        <v>8</v>
      </c>
      <c r="W279">
        <f>INDEX(Signed!G$2:'Signed'!G$569,MATCH($B279,Signed!$A$2:'Signed'!$A$531,0))</f>
        <v>2</v>
      </c>
      <c r="X279">
        <f>INDEX(Signed!I$2:'Signed'!I$569,MATCH($B279,Signed!$A$2:'Signed'!$A$531,0))</f>
        <v>3280000</v>
      </c>
    </row>
    <row r="280" spans="1:24" x14ac:dyDescent="0.3">
      <c r="A280">
        <v>334</v>
      </c>
      <c r="B280" t="s">
        <v>454</v>
      </c>
      <c r="C280">
        <v>25</v>
      </c>
      <c r="D280">
        <v>0</v>
      </c>
      <c r="E280">
        <v>0</v>
      </c>
      <c r="F280" t="e">
        <f t="shared" si="4"/>
        <v>#DIV/0!</v>
      </c>
      <c r="G280">
        <v>1000000</v>
      </c>
      <c r="H280">
        <v>3</v>
      </c>
      <c r="I280" t="s">
        <v>2043</v>
      </c>
      <c r="J280" s="3" t="s">
        <v>2772</v>
      </c>
      <c r="K280" s="3" t="s">
        <v>3142</v>
      </c>
      <c r="L280" s="3"/>
      <c r="M280">
        <v>35</v>
      </c>
      <c r="N280" t="s">
        <v>15</v>
      </c>
      <c r="O280">
        <v>88</v>
      </c>
      <c r="P280">
        <v>74</v>
      </c>
      <c r="Q280">
        <v>70</v>
      </c>
      <c r="R280">
        <v>76</v>
      </c>
      <c r="S280">
        <v>68</v>
      </c>
      <c r="T280">
        <v>21</v>
      </c>
      <c r="U280" t="e">
        <f>INDEX(Signed!F$2:'Signed'!F$569,MATCH($B280,Signed!$A$2:'Signed'!$A$531,0))</f>
        <v>#N/A</v>
      </c>
      <c r="V280" t="e">
        <f>INDEX(TEAMIDS!B$2:'TEAMIDS'!B$569,MATCH($U280,TEAMIDS!$C$2:'TEAMIDS'!$C$531,0))</f>
        <v>#N/A</v>
      </c>
      <c r="W280" t="e">
        <f>INDEX(Signed!G$2:'Signed'!G$569,MATCH($B280,Signed!$A$2:'Signed'!$A$531,0))</f>
        <v>#N/A</v>
      </c>
      <c r="X280" t="e">
        <f>INDEX(Signed!I$2:'Signed'!I$569,MATCH($B280,Signed!$A$2:'Signed'!$A$531,0))</f>
        <v>#N/A</v>
      </c>
    </row>
    <row r="281" spans="1:24" x14ac:dyDescent="0.3">
      <c r="A281">
        <v>335</v>
      </c>
      <c r="B281" t="s">
        <v>71</v>
      </c>
      <c r="C281">
        <v>3</v>
      </c>
      <c r="D281">
        <v>1</v>
      </c>
      <c r="E281">
        <v>0</v>
      </c>
      <c r="F281">
        <f t="shared" si="4"/>
        <v>0</v>
      </c>
      <c r="G281">
        <v>7043750</v>
      </c>
      <c r="H281">
        <v>3</v>
      </c>
      <c r="I281" t="s">
        <v>2096</v>
      </c>
      <c r="J281" s="3" t="s">
        <v>2541</v>
      </c>
      <c r="K281" s="3" t="s">
        <v>2911</v>
      </c>
      <c r="L281" s="3"/>
      <c r="M281">
        <v>2</v>
      </c>
      <c r="N281" t="s">
        <v>23</v>
      </c>
      <c r="O281">
        <v>79</v>
      </c>
      <c r="P281">
        <v>73</v>
      </c>
      <c r="Q281">
        <v>80</v>
      </c>
      <c r="R281">
        <v>63</v>
      </c>
      <c r="S281">
        <v>76</v>
      </c>
      <c r="T281">
        <v>33</v>
      </c>
      <c r="U281" t="e">
        <f>INDEX(Signed!F$2:'Signed'!F$569,MATCH($B281,Signed!$A$2:'Signed'!$A$531,0))</f>
        <v>#N/A</v>
      </c>
      <c r="V281" t="e">
        <f>INDEX(TEAMIDS!B$2:'TEAMIDS'!B$569,MATCH($U281,TEAMIDS!$C$2:'TEAMIDS'!$C$531,0))</f>
        <v>#N/A</v>
      </c>
      <c r="W281" t="e">
        <f>INDEX(Signed!G$2:'Signed'!G$569,MATCH($B281,Signed!$A$2:'Signed'!$A$531,0))</f>
        <v>#N/A</v>
      </c>
      <c r="X281" t="e">
        <f>INDEX(Signed!I$2:'Signed'!I$569,MATCH($B281,Signed!$A$2:'Signed'!$A$531,0))</f>
        <v>#N/A</v>
      </c>
    </row>
    <row r="282" spans="1:24" x14ac:dyDescent="0.3">
      <c r="A282">
        <v>336</v>
      </c>
      <c r="B282" t="s">
        <v>151</v>
      </c>
      <c r="C282">
        <v>7</v>
      </c>
      <c r="D282">
        <v>1</v>
      </c>
      <c r="E282">
        <v>0</v>
      </c>
      <c r="F282">
        <f t="shared" si="4"/>
        <v>0</v>
      </c>
      <c r="G282">
        <v>13479452</v>
      </c>
      <c r="H282">
        <v>4</v>
      </c>
      <c r="I282" t="s">
        <v>1870</v>
      </c>
      <c r="J282" s="3" t="s">
        <v>2491</v>
      </c>
      <c r="K282" s="3" t="s">
        <v>2861</v>
      </c>
      <c r="L282" s="3"/>
      <c r="M282">
        <v>24</v>
      </c>
      <c r="N282" t="s">
        <v>15</v>
      </c>
      <c r="O282">
        <v>84</v>
      </c>
      <c r="P282">
        <v>72</v>
      </c>
      <c r="Q282">
        <v>41</v>
      </c>
      <c r="R282">
        <v>67</v>
      </c>
      <c r="S282">
        <v>55</v>
      </c>
      <c r="T282">
        <v>30</v>
      </c>
      <c r="U282" t="e">
        <f>INDEX(Signed!F$2:'Signed'!F$569,MATCH($B282,Signed!$A$2:'Signed'!$A$531,0))</f>
        <v>#N/A</v>
      </c>
      <c r="V282" t="e">
        <f>INDEX(TEAMIDS!B$2:'TEAMIDS'!B$569,MATCH($U282,TEAMIDS!$C$2:'TEAMIDS'!$C$531,0))</f>
        <v>#N/A</v>
      </c>
      <c r="W282" t="e">
        <f>INDEX(Signed!G$2:'Signed'!G$569,MATCH($B282,Signed!$A$2:'Signed'!$A$531,0))</f>
        <v>#N/A</v>
      </c>
      <c r="X282" t="e">
        <f>INDEX(Signed!I$2:'Signed'!I$569,MATCH($B282,Signed!$A$2:'Signed'!$A$531,0))</f>
        <v>#N/A</v>
      </c>
    </row>
    <row r="283" spans="1:24" x14ac:dyDescent="0.3">
      <c r="A283">
        <v>337</v>
      </c>
      <c r="B283" t="s">
        <v>109</v>
      </c>
      <c r="C283">
        <v>5</v>
      </c>
      <c r="D283">
        <v>1</v>
      </c>
      <c r="E283">
        <v>0</v>
      </c>
      <c r="F283">
        <f t="shared" si="4"/>
        <v>0</v>
      </c>
      <c r="G283">
        <v>9607500</v>
      </c>
      <c r="H283">
        <v>0</v>
      </c>
      <c r="I283" t="s">
        <v>1752</v>
      </c>
      <c r="J283" s="3" t="s">
        <v>2498</v>
      </c>
      <c r="K283" s="3" t="s">
        <v>2868</v>
      </c>
      <c r="L283" s="3"/>
      <c r="M283">
        <v>8</v>
      </c>
      <c r="N283" t="s">
        <v>40</v>
      </c>
      <c r="O283">
        <v>73</v>
      </c>
      <c r="P283">
        <v>73</v>
      </c>
      <c r="Q283">
        <v>75</v>
      </c>
      <c r="R283">
        <v>49</v>
      </c>
      <c r="S283">
        <v>80</v>
      </c>
      <c r="T283">
        <v>29</v>
      </c>
      <c r="U283" t="e">
        <f>INDEX(Signed!F$2:'Signed'!F$569,MATCH($B283,Signed!$A$2:'Signed'!$A$531,0))</f>
        <v>#N/A</v>
      </c>
      <c r="V283" t="e">
        <f>INDEX(TEAMIDS!B$2:'TEAMIDS'!B$569,MATCH($U283,TEAMIDS!$C$2:'TEAMIDS'!$C$531,0))</f>
        <v>#N/A</v>
      </c>
      <c r="W283" t="e">
        <f>INDEX(Signed!G$2:'Signed'!G$569,MATCH($B283,Signed!$A$2:'Signed'!$A$531,0))</f>
        <v>#N/A</v>
      </c>
      <c r="X283" t="e">
        <f>INDEX(Signed!I$2:'Signed'!I$569,MATCH($B283,Signed!$A$2:'Signed'!$A$531,0))</f>
        <v>#N/A</v>
      </c>
    </row>
    <row r="284" spans="1:24" x14ac:dyDescent="0.3">
      <c r="A284">
        <v>338</v>
      </c>
      <c r="B284" t="s">
        <v>442</v>
      </c>
      <c r="C284">
        <v>12</v>
      </c>
      <c r="D284">
        <v>1</v>
      </c>
      <c r="E284">
        <v>0</v>
      </c>
      <c r="F284">
        <f t="shared" si="4"/>
        <v>0</v>
      </c>
      <c r="G284">
        <v>11174156.5</v>
      </c>
      <c r="H284">
        <v>2</v>
      </c>
      <c r="I284" t="s">
        <v>1928</v>
      </c>
      <c r="J284" s="3" t="s">
        <v>2815</v>
      </c>
      <c r="K284" s="3" t="s">
        <v>3185</v>
      </c>
      <c r="L284" s="3"/>
      <c r="M284">
        <v>4</v>
      </c>
      <c r="N284" t="s">
        <v>23</v>
      </c>
      <c r="O284">
        <v>79</v>
      </c>
      <c r="P284">
        <v>69</v>
      </c>
      <c r="Q284">
        <v>62</v>
      </c>
      <c r="R284">
        <v>63</v>
      </c>
      <c r="S284">
        <v>66</v>
      </c>
      <c r="T284">
        <v>26</v>
      </c>
      <c r="U284" t="e">
        <f>INDEX(Signed!F$2:'Signed'!F$569,MATCH($B284,Signed!$A$2:'Signed'!$A$531,0))</f>
        <v>#N/A</v>
      </c>
      <c r="V284" t="e">
        <f>INDEX(TEAMIDS!B$2:'TEAMIDS'!B$569,MATCH($U284,TEAMIDS!$C$2:'TEAMIDS'!$C$531,0))</f>
        <v>#N/A</v>
      </c>
      <c r="W284" t="e">
        <f>INDEX(Signed!G$2:'Signed'!G$569,MATCH($B284,Signed!$A$2:'Signed'!$A$531,0))</f>
        <v>#N/A</v>
      </c>
      <c r="X284" t="e">
        <f>INDEX(Signed!I$2:'Signed'!I$569,MATCH($B284,Signed!$A$2:'Signed'!$A$531,0))</f>
        <v>#N/A</v>
      </c>
    </row>
    <row r="285" spans="1:24" x14ac:dyDescent="0.3">
      <c r="A285">
        <v>339</v>
      </c>
      <c r="B285" t="s">
        <v>130</v>
      </c>
      <c r="C285">
        <v>6</v>
      </c>
      <c r="D285">
        <v>4</v>
      </c>
      <c r="E285">
        <v>0</v>
      </c>
      <c r="F285">
        <f t="shared" si="4"/>
        <v>0</v>
      </c>
      <c r="G285">
        <v>8975000</v>
      </c>
      <c r="H285">
        <v>3</v>
      </c>
      <c r="I285" t="s">
        <v>2161</v>
      </c>
      <c r="J285" s="3" t="s">
        <v>2543</v>
      </c>
      <c r="K285" s="3" t="s">
        <v>2913</v>
      </c>
      <c r="L285" s="3"/>
      <c r="M285">
        <v>42</v>
      </c>
      <c r="N285" t="s">
        <v>15</v>
      </c>
      <c r="O285">
        <v>76</v>
      </c>
      <c r="P285">
        <v>72</v>
      </c>
      <c r="Q285">
        <v>78</v>
      </c>
      <c r="R285">
        <v>63</v>
      </c>
      <c r="S285">
        <v>77</v>
      </c>
      <c r="T285">
        <v>28</v>
      </c>
      <c r="U285" t="str">
        <f>INDEX(Signed!F$2:'Signed'!F$569,MATCH($B285,Signed!$A$2:'Signed'!$A$531,0))</f>
        <v>DAL</v>
      </c>
      <c r="V285">
        <f>INDEX(TEAMIDS!B$2:'TEAMIDS'!B$569,MATCH($U285,TEAMIDS!$C$2:'TEAMIDS'!$C$531,0))</f>
        <v>6</v>
      </c>
      <c r="W285">
        <f>INDEX(Signed!G$2:'Signed'!G$569,MATCH($B285,Signed!$A$2:'Signed'!$A$531,0))</f>
        <v>4</v>
      </c>
      <c r="X285">
        <f>INDEX(Signed!I$2:'Signed'!I$569,MATCH($B285,Signed!$A$2:'Signed'!$A$531,0))</f>
        <v>8975000</v>
      </c>
    </row>
    <row r="286" spans="1:24" x14ac:dyDescent="0.3">
      <c r="A286">
        <v>340</v>
      </c>
      <c r="B286" t="s">
        <v>387</v>
      </c>
      <c r="C286">
        <v>21</v>
      </c>
      <c r="D286">
        <v>2</v>
      </c>
      <c r="E286">
        <v>0</v>
      </c>
      <c r="F286">
        <f t="shared" si="4"/>
        <v>0</v>
      </c>
      <c r="G286">
        <v>822284</v>
      </c>
      <c r="H286">
        <v>1</v>
      </c>
      <c r="I286" t="s">
        <v>1527</v>
      </c>
      <c r="J286" s="3" t="e">
        <v>#VALUE!</v>
      </c>
      <c r="K286" s="3" t="s">
        <v>1527</v>
      </c>
      <c r="L286" s="3"/>
      <c r="M286">
        <v>35</v>
      </c>
      <c r="N286" t="s">
        <v>18</v>
      </c>
      <c r="O286">
        <v>69</v>
      </c>
      <c r="P286">
        <v>69</v>
      </c>
      <c r="Q286">
        <v>69</v>
      </c>
      <c r="R286">
        <v>69</v>
      </c>
      <c r="S286">
        <v>60</v>
      </c>
      <c r="T286">
        <v>26</v>
      </c>
      <c r="U286" t="e">
        <f>INDEX(Signed!F$2:'Signed'!F$569,MATCH($B286,Signed!$A$2:'Signed'!$A$531,0))</f>
        <v>#N/A</v>
      </c>
      <c r="V286" t="e">
        <f>INDEX(TEAMIDS!B$2:'TEAMIDS'!B$569,MATCH($U286,TEAMIDS!$C$2:'TEAMIDS'!$C$531,0))</f>
        <v>#N/A</v>
      </c>
      <c r="W286" t="e">
        <f>INDEX(Signed!G$2:'Signed'!G$569,MATCH($B286,Signed!$A$2:'Signed'!$A$531,0))</f>
        <v>#N/A</v>
      </c>
      <c r="X286" t="e">
        <f>INDEX(Signed!I$2:'Signed'!I$569,MATCH($B286,Signed!$A$2:'Signed'!$A$531,0))</f>
        <v>#N/A</v>
      </c>
    </row>
    <row r="287" spans="1:24" x14ac:dyDescent="0.3">
      <c r="A287">
        <v>341</v>
      </c>
      <c r="B287" t="s">
        <v>445</v>
      </c>
      <c r="C287">
        <v>15</v>
      </c>
      <c r="D287">
        <v>1</v>
      </c>
      <c r="E287">
        <v>0</v>
      </c>
      <c r="F287">
        <f t="shared" si="4"/>
        <v>0</v>
      </c>
      <c r="G287">
        <v>10941010.5</v>
      </c>
      <c r="H287">
        <v>4</v>
      </c>
      <c r="I287" t="s">
        <v>1933</v>
      </c>
      <c r="J287" s="3" t="s">
        <v>2819</v>
      </c>
      <c r="K287" s="3" t="s">
        <v>3189</v>
      </c>
      <c r="L287" s="3"/>
      <c r="M287">
        <v>11</v>
      </c>
      <c r="N287" t="s">
        <v>27</v>
      </c>
      <c r="O287">
        <v>80</v>
      </c>
      <c r="P287">
        <v>72</v>
      </c>
      <c r="Q287">
        <v>97</v>
      </c>
      <c r="R287">
        <v>58</v>
      </c>
      <c r="S287">
        <v>83</v>
      </c>
      <c r="T287">
        <v>28</v>
      </c>
      <c r="U287" t="e">
        <f>INDEX(Signed!F$2:'Signed'!F$569,MATCH($B287,Signed!$A$2:'Signed'!$A$531,0))</f>
        <v>#N/A</v>
      </c>
      <c r="V287" t="e">
        <f>INDEX(TEAMIDS!B$2:'TEAMIDS'!B$569,MATCH($U287,TEAMIDS!$C$2:'TEAMIDS'!$C$531,0))</f>
        <v>#N/A</v>
      </c>
      <c r="W287" t="e">
        <f>INDEX(Signed!G$2:'Signed'!G$569,MATCH($B287,Signed!$A$2:'Signed'!$A$531,0))</f>
        <v>#N/A</v>
      </c>
      <c r="X287" t="e">
        <f>INDEX(Signed!I$2:'Signed'!I$569,MATCH($B287,Signed!$A$2:'Signed'!$A$531,0))</f>
        <v>#N/A</v>
      </c>
    </row>
    <row r="288" spans="1:24" x14ac:dyDescent="0.3">
      <c r="A288">
        <v>342</v>
      </c>
      <c r="B288" t="s">
        <v>391</v>
      </c>
      <c r="C288">
        <v>21</v>
      </c>
      <c r="D288">
        <v>1</v>
      </c>
      <c r="E288">
        <v>0</v>
      </c>
      <c r="F288">
        <f t="shared" si="4"/>
        <v>0</v>
      </c>
      <c r="G288">
        <v>2028594</v>
      </c>
      <c r="H288">
        <v>0</v>
      </c>
      <c r="I288" t="s">
        <v>2117</v>
      </c>
      <c r="J288" s="3" t="s">
        <v>2536</v>
      </c>
      <c r="K288" s="3" t="s">
        <v>2906</v>
      </c>
      <c r="L288" s="3"/>
      <c r="M288">
        <v>1</v>
      </c>
      <c r="N288" t="s">
        <v>18</v>
      </c>
      <c r="O288">
        <v>70</v>
      </c>
      <c r="P288">
        <v>72</v>
      </c>
      <c r="Q288">
        <v>60</v>
      </c>
      <c r="R288">
        <v>54</v>
      </c>
      <c r="S288">
        <v>59</v>
      </c>
      <c r="T288">
        <v>28</v>
      </c>
      <c r="U288" t="str">
        <f>INDEX(Signed!F$2:'Signed'!F$569,MATCH($B288,Signed!$A$2:'Signed'!$A$531,0))</f>
        <v>ORL</v>
      </c>
      <c r="V288">
        <f>INDEX(TEAMIDS!B$2:'TEAMIDS'!B$569,MATCH($U288,TEAMIDS!$C$2:'TEAMIDS'!$C$531,0))</f>
        <v>21</v>
      </c>
      <c r="W288">
        <f>INDEX(Signed!G$2:'Signed'!G$569,MATCH($B288,Signed!$A$2:'Signed'!$A$531,0))</f>
        <v>1</v>
      </c>
      <c r="X288">
        <f>INDEX(Signed!I$2:'Signed'!I$569,MATCH($B288,Signed!$A$2:'Signed'!$A$531,0))</f>
        <v>2028594</v>
      </c>
    </row>
    <row r="289" spans="1:24" x14ac:dyDescent="0.3">
      <c r="A289">
        <v>343</v>
      </c>
      <c r="B289" t="s">
        <v>69</v>
      </c>
      <c r="C289">
        <v>3</v>
      </c>
      <c r="D289">
        <v>1</v>
      </c>
      <c r="E289">
        <v>0</v>
      </c>
      <c r="F289">
        <f t="shared" si="4"/>
        <v>0</v>
      </c>
      <c r="G289">
        <v>6500000</v>
      </c>
      <c r="H289">
        <v>2</v>
      </c>
      <c r="I289" t="s">
        <v>2089</v>
      </c>
      <c r="J289" s="3" t="s">
        <v>2817</v>
      </c>
      <c r="K289" s="3" t="s">
        <v>3187</v>
      </c>
      <c r="L289" s="3"/>
      <c r="M289">
        <v>14</v>
      </c>
      <c r="N289" t="s">
        <v>7</v>
      </c>
      <c r="O289">
        <v>78</v>
      </c>
      <c r="P289">
        <v>76</v>
      </c>
      <c r="Q289">
        <v>75</v>
      </c>
      <c r="R289">
        <v>58</v>
      </c>
      <c r="S289">
        <v>76</v>
      </c>
      <c r="T289">
        <v>26</v>
      </c>
      <c r="U289" t="e">
        <f>INDEX(Signed!F$2:'Signed'!F$569,MATCH($B289,Signed!$A$2:'Signed'!$A$531,0))</f>
        <v>#N/A</v>
      </c>
      <c r="V289" t="e">
        <f>INDEX(TEAMIDS!B$2:'TEAMIDS'!B$569,MATCH($U289,TEAMIDS!$C$2:'TEAMIDS'!$C$531,0))</f>
        <v>#N/A</v>
      </c>
      <c r="W289" t="e">
        <f>INDEX(Signed!G$2:'Signed'!G$569,MATCH($B289,Signed!$A$2:'Signed'!$A$531,0))</f>
        <v>#N/A</v>
      </c>
      <c r="X289" t="e">
        <f>INDEX(Signed!I$2:'Signed'!I$569,MATCH($B289,Signed!$A$2:'Signed'!$A$531,0))</f>
        <v>#N/A</v>
      </c>
    </row>
    <row r="290" spans="1:24" x14ac:dyDescent="0.3">
      <c r="A290">
        <v>344</v>
      </c>
      <c r="B290" t="s">
        <v>141</v>
      </c>
      <c r="C290">
        <v>7</v>
      </c>
      <c r="D290">
        <v>0</v>
      </c>
      <c r="E290">
        <v>0</v>
      </c>
      <c r="F290" t="e">
        <f t="shared" si="4"/>
        <v>#DIV/0!</v>
      </c>
      <c r="G290">
        <v>1000000</v>
      </c>
      <c r="H290">
        <v>2</v>
      </c>
      <c r="I290" t="s">
        <v>1527</v>
      </c>
      <c r="J290" s="3" t="e">
        <v>#VALUE!</v>
      </c>
      <c r="K290" s="3" t="s">
        <v>1527</v>
      </c>
      <c r="L290" s="3"/>
      <c r="M290">
        <v>1</v>
      </c>
      <c r="N290" t="s">
        <v>11</v>
      </c>
      <c r="O290">
        <v>76</v>
      </c>
      <c r="P290">
        <v>76</v>
      </c>
      <c r="Q290">
        <v>76</v>
      </c>
      <c r="R290">
        <v>76</v>
      </c>
      <c r="S290">
        <v>60</v>
      </c>
      <c r="T290">
        <v>26</v>
      </c>
      <c r="U290" t="e">
        <f>INDEX(Signed!F$2:'Signed'!F$569,MATCH($B290,Signed!$A$2:'Signed'!$A$531,0))</f>
        <v>#N/A</v>
      </c>
      <c r="V290" t="e">
        <f>INDEX(TEAMIDS!B$2:'TEAMIDS'!B$569,MATCH($U290,TEAMIDS!$C$2:'TEAMIDS'!$C$531,0))</f>
        <v>#N/A</v>
      </c>
      <c r="W290" t="e">
        <f>INDEX(Signed!G$2:'Signed'!G$569,MATCH($B290,Signed!$A$2:'Signed'!$A$531,0))</f>
        <v>#N/A</v>
      </c>
      <c r="X290" t="e">
        <f>INDEX(Signed!I$2:'Signed'!I$569,MATCH($B290,Signed!$A$2:'Signed'!$A$531,0))</f>
        <v>#N/A</v>
      </c>
    </row>
    <row r="291" spans="1:24" x14ac:dyDescent="0.3">
      <c r="A291">
        <v>345</v>
      </c>
      <c r="B291" t="s">
        <v>428</v>
      </c>
      <c r="C291">
        <v>23</v>
      </c>
      <c r="D291">
        <v>3</v>
      </c>
      <c r="E291">
        <v>0</v>
      </c>
      <c r="F291">
        <f t="shared" si="4"/>
        <v>0</v>
      </c>
      <c r="G291">
        <v>1928490</v>
      </c>
      <c r="H291">
        <v>1</v>
      </c>
      <c r="I291" t="s">
        <v>2028</v>
      </c>
      <c r="J291" s="3" t="s">
        <v>2642</v>
      </c>
      <c r="K291" s="3" t="s">
        <v>3012</v>
      </c>
      <c r="L291" s="3"/>
      <c r="M291">
        <v>25</v>
      </c>
      <c r="N291" t="s">
        <v>7</v>
      </c>
      <c r="O291">
        <v>77</v>
      </c>
      <c r="P291">
        <v>73</v>
      </c>
      <c r="Q291">
        <v>74</v>
      </c>
      <c r="R291">
        <v>54</v>
      </c>
      <c r="S291">
        <v>80</v>
      </c>
      <c r="T291">
        <v>23</v>
      </c>
      <c r="U291" t="e">
        <f>INDEX(Signed!F$2:'Signed'!F$569,MATCH($B291,Signed!$A$2:'Signed'!$A$531,0))</f>
        <v>#N/A</v>
      </c>
      <c r="V291" t="e">
        <f>INDEX(TEAMIDS!B$2:'TEAMIDS'!B$569,MATCH($U291,TEAMIDS!$C$2:'TEAMIDS'!$C$531,0))</f>
        <v>#N/A</v>
      </c>
      <c r="W291" t="e">
        <f>INDEX(Signed!G$2:'Signed'!G$569,MATCH($B291,Signed!$A$2:'Signed'!$A$531,0))</f>
        <v>#N/A</v>
      </c>
      <c r="X291" t="e">
        <f>INDEX(Signed!I$2:'Signed'!I$569,MATCH($B291,Signed!$A$2:'Signed'!$A$531,0))</f>
        <v>#N/A</v>
      </c>
    </row>
    <row r="292" spans="1:24" x14ac:dyDescent="0.3">
      <c r="A292">
        <v>346</v>
      </c>
      <c r="B292" t="s">
        <v>265</v>
      </c>
      <c r="C292">
        <v>27</v>
      </c>
      <c r="D292">
        <v>2</v>
      </c>
      <c r="E292">
        <v>0</v>
      </c>
      <c r="F292">
        <f t="shared" si="4"/>
        <v>0</v>
      </c>
      <c r="G292">
        <v>28486374</v>
      </c>
      <c r="H292">
        <v>0</v>
      </c>
      <c r="I292" t="s">
        <v>2195</v>
      </c>
      <c r="J292" s="3" t="s">
        <v>2653</v>
      </c>
      <c r="K292" s="3" t="s">
        <v>3023</v>
      </c>
      <c r="L292" s="3"/>
      <c r="M292">
        <v>11</v>
      </c>
      <c r="N292" t="s">
        <v>60</v>
      </c>
      <c r="O292">
        <v>94</v>
      </c>
      <c r="P292">
        <v>80</v>
      </c>
      <c r="Q292">
        <v>80</v>
      </c>
      <c r="R292">
        <v>54</v>
      </c>
      <c r="S292">
        <v>84</v>
      </c>
      <c r="T292">
        <v>32</v>
      </c>
      <c r="U292" t="e">
        <f>INDEX(Signed!F$2:'Signed'!F$569,MATCH($B292,Signed!$A$2:'Signed'!$A$531,0))</f>
        <v>#N/A</v>
      </c>
      <c r="V292" t="e">
        <f>INDEX(TEAMIDS!B$2:'TEAMIDS'!B$569,MATCH($U292,TEAMIDS!$C$2:'TEAMIDS'!$C$531,0))</f>
        <v>#N/A</v>
      </c>
      <c r="W292" t="e">
        <f>INDEX(Signed!G$2:'Signed'!G$569,MATCH($B292,Signed!$A$2:'Signed'!$A$531,0))</f>
        <v>#N/A</v>
      </c>
      <c r="X292" t="e">
        <f>INDEX(Signed!I$2:'Signed'!I$569,MATCH($B292,Signed!$A$2:'Signed'!$A$531,0))</f>
        <v>#N/A</v>
      </c>
    </row>
    <row r="293" spans="1:24" x14ac:dyDescent="0.3">
      <c r="A293">
        <v>347</v>
      </c>
      <c r="B293" t="s">
        <v>256</v>
      </c>
      <c r="C293">
        <v>20</v>
      </c>
      <c r="D293">
        <v>2</v>
      </c>
      <c r="E293">
        <v>0</v>
      </c>
      <c r="F293">
        <f t="shared" si="4"/>
        <v>0</v>
      </c>
      <c r="G293">
        <v>2155814</v>
      </c>
      <c r="H293">
        <v>4</v>
      </c>
      <c r="I293" t="s">
        <v>2017</v>
      </c>
      <c r="J293" s="3" t="s">
        <v>2499</v>
      </c>
      <c r="K293" s="3" t="s">
        <v>2869</v>
      </c>
      <c r="L293" s="3"/>
      <c r="M293">
        <v>31</v>
      </c>
      <c r="N293" t="s">
        <v>15</v>
      </c>
      <c r="O293">
        <v>74</v>
      </c>
      <c r="P293">
        <v>70</v>
      </c>
      <c r="Q293">
        <v>77</v>
      </c>
      <c r="R293">
        <v>58</v>
      </c>
      <c r="S293">
        <v>81</v>
      </c>
      <c r="T293">
        <v>28</v>
      </c>
      <c r="U293" t="str">
        <f>INDEX(Signed!F$2:'Signed'!F$569,MATCH($B293,Signed!$A$2:'Signed'!$A$531,0))</f>
        <v>OKC</v>
      </c>
      <c r="V293">
        <f>INDEX(TEAMIDS!B$2:'TEAMIDS'!B$569,MATCH($U293,TEAMIDS!$C$2:'TEAMIDS'!$C$531,0))</f>
        <v>20</v>
      </c>
      <c r="W293">
        <f>INDEX(Signed!G$2:'Signed'!G$569,MATCH($B293,Signed!$A$2:'Signed'!$A$531,0))</f>
        <v>2</v>
      </c>
      <c r="X293">
        <f>INDEX(Signed!I$2:'Signed'!I$569,MATCH($B293,Signed!$A$2:'Signed'!$A$531,0))</f>
        <v>2155814</v>
      </c>
    </row>
    <row r="294" spans="1:24" x14ac:dyDescent="0.3">
      <c r="A294">
        <v>348</v>
      </c>
      <c r="B294" t="s">
        <v>411</v>
      </c>
      <c r="C294">
        <v>22</v>
      </c>
      <c r="D294">
        <v>2</v>
      </c>
      <c r="E294">
        <v>0</v>
      </c>
      <c r="F294">
        <f t="shared" si="4"/>
        <v>0</v>
      </c>
      <c r="G294">
        <v>4900000</v>
      </c>
      <c r="H294">
        <v>3</v>
      </c>
      <c r="I294" t="s">
        <v>1678</v>
      </c>
      <c r="J294" s="3" t="s">
        <v>2827</v>
      </c>
      <c r="K294" s="3" t="s">
        <v>3197</v>
      </c>
      <c r="L294" s="3"/>
      <c r="M294">
        <v>30</v>
      </c>
      <c r="N294" t="s">
        <v>13</v>
      </c>
      <c r="O294">
        <v>73</v>
      </c>
      <c r="P294">
        <v>73</v>
      </c>
      <c r="Q294">
        <v>87</v>
      </c>
      <c r="R294">
        <v>58</v>
      </c>
      <c r="S294">
        <v>66</v>
      </c>
      <c r="T294">
        <v>31</v>
      </c>
      <c r="U294" t="str">
        <f>INDEX(Signed!F$2:'Signed'!F$569,MATCH($B294,Signed!$A$2:'Signed'!$A$531,0))</f>
        <v>PHI</v>
      </c>
      <c r="V294">
        <f>INDEX(TEAMIDS!B$2:'TEAMIDS'!B$569,MATCH($U294,TEAMIDS!$C$2:'TEAMIDS'!$C$531,0))</f>
        <v>22</v>
      </c>
      <c r="W294">
        <f>INDEX(Signed!G$2:'Signed'!G$569,MATCH($B294,Signed!$A$2:'Signed'!$A$531,0))</f>
        <v>2</v>
      </c>
      <c r="X294">
        <f>INDEX(Signed!I$2:'Signed'!I$569,MATCH($B294,Signed!$A$2:'Signed'!$A$531,0))</f>
        <v>4900000</v>
      </c>
    </row>
    <row r="295" spans="1:24" x14ac:dyDescent="0.3">
      <c r="A295">
        <v>349</v>
      </c>
      <c r="B295" t="s">
        <v>74</v>
      </c>
      <c r="C295">
        <v>3</v>
      </c>
      <c r="D295">
        <v>3</v>
      </c>
      <c r="E295">
        <v>0</v>
      </c>
      <c r="F295">
        <f t="shared" si="4"/>
        <v>0</v>
      </c>
      <c r="G295">
        <v>1740510</v>
      </c>
      <c r="H295">
        <v>2</v>
      </c>
      <c r="I295" t="s">
        <v>2084</v>
      </c>
      <c r="J295" s="3" t="s">
        <v>2744</v>
      </c>
      <c r="K295" s="3" t="s">
        <v>3114</v>
      </c>
      <c r="L295" s="3"/>
      <c r="M295">
        <v>0</v>
      </c>
      <c r="N295" t="s">
        <v>7</v>
      </c>
      <c r="O295">
        <v>78</v>
      </c>
      <c r="P295">
        <v>72</v>
      </c>
      <c r="Q295">
        <v>72</v>
      </c>
      <c r="R295">
        <v>58</v>
      </c>
      <c r="S295">
        <v>74</v>
      </c>
      <c r="T295">
        <v>22</v>
      </c>
      <c r="U295" t="e">
        <f>INDEX(Signed!F$2:'Signed'!F$569,MATCH($B295,Signed!$A$2:'Signed'!$A$531,0))</f>
        <v>#N/A</v>
      </c>
      <c r="V295" t="e">
        <f>INDEX(TEAMIDS!B$2:'TEAMIDS'!B$569,MATCH($U295,TEAMIDS!$C$2:'TEAMIDS'!$C$531,0))</f>
        <v>#N/A</v>
      </c>
      <c r="W295" t="e">
        <f>INDEX(Signed!G$2:'Signed'!G$569,MATCH($B295,Signed!$A$2:'Signed'!$A$531,0))</f>
        <v>#N/A</v>
      </c>
      <c r="X295" t="e">
        <f>INDEX(Signed!I$2:'Signed'!I$569,MATCH($B295,Signed!$A$2:'Signed'!$A$531,0))</f>
        <v>#N/A</v>
      </c>
    </row>
    <row r="296" spans="1:24" x14ac:dyDescent="0.3">
      <c r="A296">
        <v>350</v>
      </c>
      <c r="B296" t="s">
        <v>14</v>
      </c>
      <c r="C296">
        <v>14</v>
      </c>
      <c r="D296">
        <v>1</v>
      </c>
      <c r="E296">
        <v>0</v>
      </c>
      <c r="F296">
        <f t="shared" si="4"/>
        <v>0</v>
      </c>
      <c r="G296">
        <v>12500000</v>
      </c>
      <c r="H296">
        <v>4</v>
      </c>
      <c r="I296" t="s">
        <v>2071</v>
      </c>
      <c r="J296" s="3" t="s">
        <v>2823</v>
      </c>
      <c r="K296" s="3" t="s">
        <v>3193</v>
      </c>
      <c r="L296" s="3"/>
      <c r="M296">
        <v>18</v>
      </c>
      <c r="N296" t="s">
        <v>15</v>
      </c>
      <c r="O296">
        <v>81</v>
      </c>
      <c r="P296">
        <v>61</v>
      </c>
      <c r="Q296">
        <v>41</v>
      </c>
      <c r="R296">
        <v>49</v>
      </c>
      <c r="S296">
        <v>52</v>
      </c>
      <c r="T296">
        <v>31</v>
      </c>
      <c r="U296" t="e">
        <f>INDEX(Signed!F$2:'Signed'!F$569,MATCH($B296,Signed!$A$2:'Signed'!$A$531,0))</f>
        <v>#N/A</v>
      </c>
      <c r="V296" t="e">
        <f>INDEX(TEAMIDS!B$2:'TEAMIDS'!B$569,MATCH($U296,TEAMIDS!$C$2:'TEAMIDS'!$C$531,0))</f>
        <v>#N/A</v>
      </c>
      <c r="W296" t="e">
        <f>INDEX(Signed!G$2:'Signed'!G$569,MATCH($B296,Signed!$A$2:'Signed'!$A$531,0))</f>
        <v>#N/A</v>
      </c>
      <c r="X296" t="e">
        <f>INDEX(Signed!I$2:'Signed'!I$569,MATCH($B296,Signed!$A$2:'Signed'!$A$531,0))</f>
        <v>#N/A</v>
      </c>
    </row>
    <row r="297" spans="1:24" x14ac:dyDescent="0.3">
      <c r="A297">
        <v>351</v>
      </c>
      <c r="B297" t="s">
        <v>314</v>
      </c>
      <c r="C297">
        <v>17</v>
      </c>
      <c r="D297">
        <v>0</v>
      </c>
      <c r="E297">
        <v>0</v>
      </c>
      <c r="F297" t="e">
        <f t="shared" si="4"/>
        <v>#DIV/0!</v>
      </c>
      <c r="G297">
        <v>1000000</v>
      </c>
      <c r="H297">
        <v>1</v>
      </c>
      <c r="I297" t="s">
        <v>1527</v>
      </c>
      <c r="J297" s="3" t="e">
        <v>#VALUE!</v>
      </c>
      <c r="K297" s="3" t="s">
        <v>1527</v>
      </c>
      <c r="L297" s="3"/>
      <c r="M297">
        <v>55</v>
      </c>
      <c r="N297" t="s">
        <v>9</v>
      </c>
      <c r="O297">
        <v>72</v>
      </c>
      <c r="P297">
        <v>58</v>
      </c>
      <c r="Q297">
        <v>44</v>
      </c>
      <c r="R297">
        <v>49</v>
      </c>
      <c r="S297">
        <v>70</v>
      </c>
      <c r="T297">
        <v>27</v>
      </c>
      <c r="U297" t="e">
        <f>INDEX(Signed!F$2:'Signed'!F$569,MATCH($B297,Signed!$A$2:'Signed'!$A$531,0))</f>
        <v>#N/A</v>
      </c>
      <c r="V297" t="e">
        <f>INDEX(TEAMIDS!B$2:'TEAMIDS'!B$569,MATCH($U297,TEAMIDS!$C$2:'TEAMIDS'!$C$531,0))</f>
        <v>#N/A</v>
      </c>
      <c r="W297" t="e">
        <f>INDEX(Signed!G$2:'Signed'!G$569,MATCH($B297,Signed!$A$2:'Signed'!$A$531,0))</f>
        <v>#N/A</v>
      </c>
      <c r="X297" t="e">
        <f>INDEX(Signed!I$2:'Signed'!I$569,MATCH($B297,Signed!$A$2:'Signed'!$A$531,0))</f>
        <v>#N/A</v>
      </c>
    </row>
    <row r="298" spans="1:24" x14ac:dyDescent="0.3">
      <c r="A298">
        <v>352</v>
      </c>
      <c r="B298" t="s">
        <v>362</v>
      </c>
      <c r="C298">
        <v>19</v>
      </c>
      <c r="D298">
        <v>3</v>
      </c>
      <c r="E298">
        <v>0</v>
      </c>
      <c r="F298">
        <f t="shared" si="4"/>
        <v>0</v>
      </c>
      <c r="G298">
        <v>761288</v>
      </c>
      <c r="H298">
        <v>4</v>
      </c>
      <c r="I298" t="s">
        <v>1657</v>
      </c>
      <c r="J298" s="3" t="s">
        <v>2785</v>
      </c>
      <c r="K298" s="3" t="s">
        <v>3155</v>
      </c>
      <c r="L298" s="3"/>
      <c r="M298">
        <v>26</v>
      </c>
      <c r="N298" t="s">
        <v>15</v>
      </c>
      <c r="O298">
        <v>86</v>
      </c>
      <c r="P298">
        <v>66</v>
      </c>
      <c r="Q298">
        <v>44</v>
      </c>
      <c r="R298">
        <v>67</v>
      </c>
      <c r="S298">
        <v>59</v>
      </c>
      <c r="T298">
        <v>22</v>
      </c>
      <c r="U298" t="e">
        <f>INDEX(Signed!F$2:'Signed'!F$569,MATCH($B298,Signed!$A$2:'Signed'!$A$531,0))</f>
        <v>#N/A</v>
      </c>
      <c r="V298" t="e">
        <f>INDEX(TEAMIDS!B$2:'TEAMIDS'!B$569,MATCH($U298,TEAMIDS!$C$2:'TEAMIDS'!$C$531,0))</f>
        <v>#N/A</v>
      </c>
      <c r="W298" t="e">
        <f>INDEX(Signed!G$2:'Signed'!G$569,MATCH($B298,Signed!$A$2:'Signed'!$A$531,0))</f>
        <v>#N/A</v>
      </c>
      <c r="X298" t="e">
        <f>INDEX(Signed!I$2:'Signed'!I$569,MATCH($B298,Signed!$A$2:'Signed'!$A$531,0))</f>
        <v>#N/A</v>
      </c>
    </row>
    <row r="299" spans="1:24" x14ac:dyDescent="0.3">
      <c r="A299">
        <v>353</v>
      </c>
      <c r="B299" t="s">
        <v>398</v>
      </c>
      <c r="C299">
        <v>21</v>
      </c>
      <c r="D299">
        <v>3</v>
      </c>
      <c r="E299">
        <v>0</v>
      </c>
      <c r="F299">
        <f t="shared" si="4"/>
        <v>0</v>
      </c>
      <c r="G299">
        <v>6025105.5</v>
      </c>
      <c r="H299">
        <v>4</v>
      </c>
      <c r="I299" t="s">
        <v>1527</v>
      </c>
      <c r="J299" s="3" t="e">
        <v>#VALUE!</v>
      </c>
      <c r="K299" s="3" t="s">
        <v>1527</v>
      </c>
      <c r="L299" s="3"/>
      <c r="M299">
        <v>5</v>
      </c>
      <c r="N299" t="s">
        <v>20</v>
      </c>
      <c r="O299">
        <v>78</v>
      </c>
      <c r="P299">
        <v>78</v>
      </c>
      <c r="Q299">
        <v>78</v>
      </c>
      <c r="R299">
        <v>78</v>
      </c>
      <c r="S299">
        <v>60</v>
      </c>
      <c r="T299">
        <v>26</v>
      </c>
      <c r="U299" t="e">
        <f>INDEX(Signed!F$2:'Signed'!F$569,MATCH($B299,Signed!$A$2:'Signed'!$A$531,0))</f>
        <v>#N/A</v>
      </c>
      <c r="V299" t="e">
        <f>INDEX(TEAMIDS!B$2:'TEAMIDS'!B$569,MATCH($U299,TEAMIDS!$C$2:'TEAMIDS'!$C$531,0))</f>
        <v>#N/A</v>
      </c>
      <c r="W299" t="e">
        <f>INDEX(Signed!G$2:'Signed'!G$569,MATCH($B299,Signed!$A$2:'Signed'!$A$531,0))</f>
        <v>#N/A</v>
      </c>
      <c r="X299" t="e">
        <f>INDEX(Signed!I$2:'Signed'!I$569,MATCH($B299,Signed!$A$2:'Signed'!$A$531,0))</f>
        <v>#N/A</v>
      </c>
    </row>
    <row r="300" spans="1:24" x14ac:dyDescent="0.3">
      <c r="A300">
        <v>354</v>
      </c>
      <c r="B300" t="s">
        <v>150</v>
      </c>
      <c r="C300">
        <v>7</v>
      </c>
      <c r="D300">
        <v>2</v>
      </c>
      <c r="E300">
        <v>0</v>
      </c>
      <c r="F300">
        <f t="shared" si="4"/>
        <v>0</v>
      </c>
      <c r="G300">
        <v>979204.66666666663</v>
      </c>
      <c r="H300">
        <v>0</v>
      </c>
      <c r="I300" t="s">
        <v>1868</v>
      </c>
      <c r="J300" s="3" t="s">
        <v>2591</v>
      </c>
      <c r="K300" s="3" t="s">
        <v>2961</v>
      </c>
      <c r="L300" s="3"/>
      <c r="M300">
        <v>11</v>
      </c>
      <c r="N300" t="s">
        <v>30</v>
      </c>
      <c r="O300">
        <v>82</v>
      </c>
      <c r="P300">
        <v>74</v>
      </c>
      <c r="Q300">
        <v>90</v>
      </c>
      <c r="R300">
        <v>49</v>
      </c>
      <c r="S300">
        <v>79</v>
      </c>
      <c r="T300">
        <v>24</v>
      </c>
      <c r="U300" t="e">
        <f>INDEX(Signed!F$2:'Signed'!F$569,MATCH($B300,Signed!$A$2:'Signed'!$A$531,0))</f>
        <v>#N/A</v>
      </c>
      <c r="V300" t="e">
        <f>INDEX(TEAMIDS!B$2:'TEAMIDS'!B$569,MATCH($U300,TEAMIDS!$C$2:'TEAMIDS'!$C$531,0))</f>
        <v>#N/A</v>
      </c>
      <c r="W300" t="e">
        <f>INDEX(Signed!G$2:'Signed'!G$569,MATCH($B300,Signed!$A$2:'Signed'!$A$531,0))</f>
        <v>#N/A</v>
      </c>
      <c r="X300" t="e">
        <f>INDEX(Signed!I$2:'Signed'!I$569,MATCH($B300,Signed!$A$2:'Signed'!$A$531,0))</f>
        <v>#N/A</v>
      </c>
    </row>
    <row r="301" spans="1:24" x14ac:dyDescent="0.3">
      <c r="A301">
        <v>355</v>
      </c>
      <c r="B301" t="s">
        <v>235</v>
      </c>
      <c r="C301">
        <v>12</v>
      </c>
      <c r="D301">
        <v>1</v>
      </c>
      <c r="E301">
        <v>0</v>
      </c>
      <c r="F301">
        <f t="shared" si="4"/>
        <v>0</v>
      </c>
      <c r="G301">
        <v>6000000</v>
      </c>
      <c r="H301">
        <v>3</v>
      </c>
      <c r="I301" t="s">
        <v>1992</v>
      </c>
      <c r="J301" s="3" t="s">
        <v>2559</v>
      </c>
      <c r="K301" s="3" t="s">
        <v>2929</v>
      </c>
      <c r="L301" s="3"/>
      <c r="M301">
        <v>5</v>
      </c>
      <c r="N301" t="s">
        <v>13</v>
      </c>
      <c r="O301">
        <v>96</v>
      </c>
      <c r="P301">
        <v>72</v>
      </c>
      <c r="Q301">
        <v>44</v>
      </c>
      <c r="R301">
        <v>72</v>
      </c>
      <c r="S301">
        <v>63</v>
      </c>
      <c r="T301">
        <v>26</v>
      </c>
      <c r="U301" t="e">
        <f>INDEX(Signed!F$2:'Signed'!F$569,MATCH($B301,Signed!$A$2:'Signed'!$A$531,0))</f>
        <v>#N/A</v>
      </c>
      <c r="V301" t="e">
        <f>INDEX(TEAMIDS!B$2:'TEAMIDS'!B$569,MATCH($U301,TEAMIDS!$C$2:'TEAMIDS'!$C$531,0))</f>
        <v>#N/A</v>
      </c>
      <c r="W301" t="e">
        <f>INDEX(Signed!G$2:'Signed'!G$569,MATCH($B301,Signed!$A$2:'Signed'!$A$531,0))</f>
        <v>#N/A</v>
      </c>
      <c r="X301" t="e">
        <f>INDEX(Signed!I$2:'Signed'!I$569,MATCH($B301,Signed!$A$2:'Signed'!$A$531,0))</f>
        <v>#N/A</v>
      </c>
    </row>
    <row r="302" spans="1:24" x14ac:dyDescent="0.3">
      <c r="A302">
        <v>356</v>
      </c>
      <c r="B302" t="s">
        <v>255</v>
      </c>
      <c r="C302">
        <v>29</v>
      </c>
      <c r="D302">
        <v>3</v>
      </c>
      <c r="E302">
        <v>0</v>
      </c>
      <c r="F302">
        <f t="shared" si="4"/>
        <v>0</v>
      </c>
      <c r="G302">
        <v>956400</v>
      </c>
      <c r="H302">
        <v>3</v>
      </c>
      <c r="I302" t="s">
        <v>2020</v>
      </c>
      <c r="J302" s="3" t="s">
        <v>2645</v>
      </c>
      <c r="K302" s="3" t="s">
        <v>3015</v>
      </c>
      <c r="L302" s="3"/>
      <c r="M302">
        <v>15</v>
      </c>
      <c r="N302" t="s">
        <v>15</v>
      </c>
      <c r="O302">
        <v>72</v>
      </c>
      <c r="P302">
        <v>70</v>
      </c>
      <c r="Q302">
        <v>64</v>
      </c>
      <c r="R302">
        <v>49</v>
      </c>
      <c r="S302">
        <v>80</v>
      </c>
      <c r="T302">
        <v>22</v>
      </c>
      <c r="U302" t="e">
        <f>INDEX(Signed!F$2:'Signed'!F$569,MATCH($B302,Signed!$A$2:'Signed'!$A$531,0))</f>
        <v>#N/A</v>
      </c>
      <c r="V302" t="e">
        <f>INDEX(TEAMIDS!B$2:'TEAMIDS'!B$569,MATCH($U302,TEAMIDS!$C$2:'TEAMIDS'!$C$531,0))</f>
        <v>#N/A</v>
      </c>
      <c r="W302" t="e">
        <f>INDEX(Signed!G$2:'Signed'!G$569,MATCH($B302,Signed!$A$2:'Signed'!$A$531,0))</f>
        <v>#N/A</v>
      </c>
      <c r="X302" t="e">
        <f>INDEX(Signed!I$2:'Signed'!I$569,MATCH($B302,Signed!$A$2:'Signed'!$A$531,0))</f>
        <v>#N/A</v>
      </c>
    </row>
    <row r="303" spans="1:24" x14ac:dyDescent="0.3">
      <c r="A303">
        <v>357</v>
      </c>
      <c r="B303" t="s">
        <v>221</v>
      </c>
      <c r="C303">
        <v>11</v>
      </c>
      <c r="D303">
        <v>4</v>
      </c>
      <c r="E303">
        <v>0</v>
      </c>
      <c r="F303">
        <f t="shared" si="4"/>
        <v>0</v>
      </c>
      <c r="G303">
        <v>15082056.800000001</v>
      </c>
      <c r="H303">
        <v>4</v>
      </c>
      <c r="I303" t="s">
        <v>1826</v>
      </c>
      <c r="J303" s="3" t="s">
        <v>2618</v>
      </c>
      <c r="K303" s="3" t="s">
        <v>2988</v>
      </c>
      <c r="L303" s="3"/>
      <c r="M303">
        <v>33</v>
      </c>
      <c r="N303" t="s">
        <v>15</v>
      </c>
      <c r="O303">
        <v>86</v>
      </c>
      <c r="P303">
        <v>78</v>
      </c>
      <c r="Q303">
        <v>85</v>
      </c>
      <c r="R303">
        <v>72</v>
      </c>
      <c r="S303">
        <v>73</v>
      </c>
      <c r="T303">
        <v>24</v>
      </c>
      <c r="U303" t="e">
        <f>INDEX(Signed!F$2:'Signed'!F$569,MATCH($B303,Signed!$A$2:'Signed'!$A$531,0))</f>
        <v>#N/A</v>
      </c>
      <c r="V303" t="e">
        <f>INDEX(TEAMIDS!B$2:'TEAMIDS'!B$569,MATCH($U303,TEAMIDS!$C$2:'TEAMIDS'!$C$531,0))</f>
        <v>#N/A</v>
      </c>
      <c r="W303" t="e">
        <f>INDEX(Signed!G$2:'Signed'!G$569,MATCH($B303,Signed!$A$2:'Signed'!$A$531,0))</f>
        <v>#N/A</v>
      </c>
      <c r="X303" t="e">
        <f>INDEX(Signed!I$2:'Signed'!I$569,MATCH($B303,Signed!$A$2:'Signed'!$A$531,0))</f>
        <v>#N/A</v>
      </c>
    </row>
    <row r="304" spans="1:24" x14ac:dyDescent="0.3">
      <c r="A304">
        <v>359</v>
      </c>
      <c r="B304" t="s">
        <v>462</v>
      </c>
      <c r="C304">
        <v>25</v>
      </c>
      <c r="D304">
        <v>2</v>
      </c>
      <c r="E304">
        <v>0</v>
      </c>
      <c r="F304">
        <f t="shared" si="4"/>
        <v>0</v>
      </c>
      <c r="G304">
        <v>4441666.666666667</v>
      </c>
      <c r="H304">
        <v>3</v>
      </c>
      <c r="I304" t="s">
        <v>2045</v>
      </c>
      <c r="J304" s="3" t="s">
        <v>2769</v>
      </c>
      <c r="K304" s="3" t="s">
        <v>3139</v>
      </c>
      <c r="L304" s="3"/>
      <c r="M304">
        <v>88</v>
      </c>
      <c r="N304" t="s">
        <v>11</v>
      </c>
      <c r="O304">
        <v>81</v>
      </c>
      <c r="P304">
        <v>73</v>
      </c>
      <c r="Q304">
        <v>87</v>
      </c>
      <c r="R304">
        <v>67</v>
      </c>
      <c r="S304">
        <v>75</v>
      </c>
      <c r="T304">
        <v>31</v>
      </c>
      <c r="U304" t="e">
        <f>INDEX(Signed!F$2:'Signed'!F$569,MATCH($B304,Signed!$A$2:'Signed'!$A$531,0))</f>
        <v>#N/A</v>
      </c>
      <c r="V304" t="e">
        <f>INDEX(TEAMIDS!B$2:'TEAMIDS'!B$569,MATCH($U304,TEAMIDS!$C$2:'TEAMIDS'!$C$531,0))</f>
        <v>#N/A</v>
      </c>
      <c r="W304" t="e">
        <f>INDEX(Signed!G$2:'Signed'!G$569,MATCH($B304,Signed!$A$2:'Signed'!$A$531,0))</f>
        <v>#N/A</v>
      </c>
      <c r="X304" t="e">
        <f>INDEX(Signed!I$2:'Signed'!I$569,MATCH($B304,Signed!$A$2:'Signed'!$A$531,0))</f>
        <v>#N/A</v>
      </c>
    </row>
    <row r="305" spans="1:24" x14ac:dyDescent="0.3">
      <c r="A305">
        <v>360</v>
      </c>
      <c r="B305" t="s">
        <v>205</v>
      </c>
      <c r="C305">
        <v>10</v>
      </c>
      <c r="D305">
        <v>0</v>
      </c>
      <c r="E305">
        <v>0</v>
      </c>
      <c r="F305" t="e">
        <f t="shared" si="4"/>
        <v>#DIV/0!</v>
      </c>
      <c r="G305">
        <v>1000000</v>
      </c>
      <c r="H305">
        <v>4</v>
      </c>
      <c r="I305" t="s">
        <v>1527</v>
      </c>
      <c r="J305" s="3" t="e">
        <v>#VALUE!</v>
      </c>
      <c r="K305" s="3" t="s">
        <v>1527</v>
      </c>
      <c r="L305" s="3"/>
      <c r="M305">
        <v>42</v>
      </c>
      <c r="N305" t="s">
        <v>15</v>
      </c>
      <c r="O305">
        <v>76</v>
      </c>
      <c r="P305">
        <v>70</v>
      </c>
      <c r="Q305">
        <v>45</v>
      </c>
      <c r="R305">
        <v>54</v>
      </c>
      <c r="S305">
        <v>65</v>
      </c>
      <c r="T305">
        <v>37</v>
      </c>
      <c r="U305" t="e">
        <f>INDEX(Signed!F$2:'Signed'!F$569,MATCH($B305,Signed!$A$2:'Signed'!$A$531,0))</f>
        <v>#N/A</v>
      </c>
      <c r="V305" t="e">
        <f>INDEX(TEAMIDS!B$2:'TEAMIDS'!B$569,MATCH($U305,TEAMIDS!$C$2:'TEAMIDS'!$C$531,0))</f>
        <v>#N/A</v>
      </c>
      <c r="W305" t="e">
        <f>INDEX(Signed!G$2:'Signed'!G$569,MATCH($B305,Signed!$A$2:'Signed'!$A$531,0))</f>
        <v>#N/A</v>
      </c>
      <c r="X305" t="e">
        <f>INDEX(Signed!I$2:'Signed'!I$569,MATCH($B305,Signed!$A$2:'Signed'!$A$531,0))</f>
        <v>#N/A</v>
      </c>
    </row>
    <row r="306" spans="1:24" x14ac:dyDescent="0.3">
      <c r="A306">
        <v>361</v>
      </c>
      <c r="B306" t="s">
        <v>379</v>
      </c>
      <c r="C306">
        <v>20</v>
      </c>
      <c r="D306">
        <v>1</v>
      </c>
      <c r="E306">
        <v>0</v>
      </c>
      <c r="F306">
        <f t="shared" si="4"/>
        <v>0</v>
      </c>
      <c r="G306">
        <v>2028594</v>
      </c>
      <c r="H306">
        <v>4</v>
      </c>
      <c r="I306" t="s">
        <v>1918</v>
      </c>
      <c r="J306" s="3" t="s">
        <v>2565</v>
      </c>
      <c r="K306" s="3" t="s">
        <v>2935</v>
      </c>
      <c r="L306" s="3"/>
      <c r="M306">
        <v>3</v>
      </c>
      <c r="N306" t="s">
        <v>15</v>
      </c>
      <c r="O306">
        <v>81</v>
      </c>
      <c r="P306">
        <v>73</v>
      </c>
      <c r="Q306">
        <v>43</v>
      </c>
      <c r="R306">
        <v>58</v>
      </c>
      <c r="S306">
        <v>67</v>
      </c>
      <c r="T306">
        <v>26</v>
      </c>
      <c r="U306" t="str">
        <f>INDEX(Signed!F$2:'Signed'!F$569,MATCH($B306,Signed!$A$2:'Signed'!$A$531,0))</f>
        <v>OKC</v>
      </c>
      <c r="V306">
        <f>INDEX(TEAMIDS!B$2:'TEAMIDS'!B$569,MATCH($U306,TEAMIDS!$C$2:'TEAMIDS'!$C$531,0))</f>
        <v>20</v>
      </c>
      <c r="W306">
        <f>INDEX(Signed!G$2:'Signed'!G$569,MATCH($B306,Signed!$A$2:'Signed'!$A$531,0))</f>
        <v>1</v>
      </c>
      <c r="X306">
        <f>INDEX(Signed!I$2:'Signed'!I$569,MATCH($B306,Signed!$A$2:'Signed'!$A$531,0))</f>
        <v>2028594</v>
      </c>
    </row>
    <row r="307" spans="1:24" x14ac:dyDescent="0.3">
      <c r="A307">
        <v>362</v>
      </c>
      <c r="B307" t="s">
        <v>78</v>
      </c>
      <c r="C307">
        <v>3</v>
      </c>
      <c r="D307">
        <v>2</v>
      </c>
      <c r="E307">
        <v>0</v>
      </c>
      <c r="F307">
        <f t="shared" si="4"/>
        <v>0</v>
      </c>
      <c r="G307">
        <v>16521739</v>
      </c>
      <c r="H307">
        <v>2</v>
      </c>
      <c r="I307" t="s">
        <v>2082</v>
      </c>
      <c r="J307" s="3" t="s">
        <v>2662</v>
      </c>
      <c r="K307" s="3" t="s">
        <v>3032</v>
      </c>
      <c r="L307" s="3"/>
      <c r="M307">
        <v>5</v>
      </c>
      <c r="N307" t="s">
        <v>13</v>
      </c>
      <c r="O307">
        <v>79</v>
      </c>
      <c r="P307">
        <v>73</v>
      </c>
      <c r="Q307">
        <v>85</v>
      </c>
      <c r="R307">
        <v>63</v>
      </c>
      <c r="S307">
        <v>86</v>
      </c>
      <c r="T307">
        <v>31</v>
      </c>
      <c r="U307" t="e">
        <f>INDEX(Signed!F$2:'Signed'!F$569,MATCH($B307,Signed!$A$2:'Signed'!$A$531,0))</f>
        <v>#N/A</v>
      </c>
      <c r="V307" t="e">
        <f>INDEX(TEAMIDS!B$2:'TEAMIDS'!B$569,MATCH($U307,TEAMIDS!$C$2:'TEAMIDS'!$C$531,0))</f>
        <v>#N/A</v>
      </c>
      <c r="W307" t="e">
        <f>INDEX(Signed!G$2:'Signed'!G$569,MATCH($B307,Signed!$A$2:'Signed'!$A$531,0))</f>
        <v>#N/A</v>
      </c>
      <c r="X307" t="e">
        <f>INDEX(Signed!I$2:'Signed'!I$569,MATCH($B307,Signed!$A$2:'Signed'!$A$531,0))</f>
        <v>#N/A</v>
      </c>
    </row>
    <row r="308" spans="1:24" x14ac:dyDescent="0.3">
      <c r="A308">
        <v>364</v>
      </c>
      <c r="B308" t="s">
        <v>145</v>
      </c>
      <c r="C308">
        <v>7</v>
      </c>
      <c r="D308">
        <v>4</v>
      </c>
      <c r="E308">
        <v>0</v>
      </c>
      <c r="F308">
        <f t="shared" si="4"/>
        <v>0</v>
      </c>
      <c r="G308">
        <v>28542009</v>
      </c>
      <c r="H308">
        <v>4</v>
      </c>
      <c r="I308" t="s">
        <v>1864</v>
      </c>
      <c r="J308" s="3" t="s">
        <v>2613</v>
      </c>
      <c r="K308" s="3" t="s">
        <v>2983</v>
      </c>
      <c r="L308" s="3"/>
      <c r="M308">
        <v>15</v>
      </c>
      <c r="N308" t="s">
        <v>11</v>
      </c>
      <c r="O308">
        <v>97</v>
      </c>
      <c r="P308">
        <v>87</v>
      </c>
      <c r="Q308">
        <v>68</v>
      </c>
      <c r="R308">
        <v>90</v>
      </c>
      <c r="S308">
        <v>81</v>
      </c>
      <c r="T308">
        <v>25</v>
      </c>
      <c r="U308" t="e">
        <f>INDEX(Signed!F$2:'Signed'!F$569,MATCH($B308,Signed!$A$2:'Signed'!$A$531,0))</f>
        <v>#N/A</v>
      </c>
      <c r="V308" t="e">
        <f>INDEX(TEAMIDS!B$2:'TEAMIDS'!B$569,MATCH($U308,TEAMIDS!$C$2:'TEAMIDS'!$C$531,0))</f>
        <v>#N/A</v>
      </c>
      <c r="W308" t="e">
        <f>INDEX(Signed!G$2:'Signed'!G$569,MATCH($B308,Signed!$A$2:'Signed'!$A$531,0))</f>
        <v>#N/A</v>
      </c>
      <c r="X308" t="e">
        <f>INDEX(Signed!I$2:'Signed'!I$569,MATCH($B308,Signed!$A$2:'Signed'!$A$531,0))</f>
        <v>#N/A</v>
      </c>
    </row>
    <row r="309" spans="1:24" x14ac:dyDescent="0.3">
      <c r="A309">
        <v>366</v>
      </c>
      <c r="B309" t="s">
        <v>390</v>
      </c>
      <c r="C309">
        <v>21</v>
      </c>
      <c r="D309">
        <v>4</v>
      </c>
      <c r="E309">
        <v>0</v>
      </c>
      <c r="F309">
        <f t="shared" si="4"/>
        <v>0</v>
      </c>
      <c r="G309">
        <v>25000000</v>
      </c>
      <c r="H309">
        <v>4</v>
      </c>
      <c r="I309" t="s">
        <v>2130</v>
      </c>
      <c r="J309" s="3" t="s">
        <v>2804</v>
      </c>
      <c r="K309" s="3" t="s">
        <v>3174</v>
      </c>
      <c r="L309" s="3"/>
      <c r="M309">
        <v>9</v>
      </c>
      <c r="N309" t="s">
        <v>20</v>
      </c>
      <c r="O309">
        <v>97</v>
      </c>
      <c r="P309">
        <v>77</v>
      </c>
      <c r="Q309">
        <v>80</v>
      </c>
      <c r="R309">
        <v>94</v>
      </c>
      <c r="S309">
        <v>78</v>
      </c>
      <c r="T309">
        <v>29</v>
      </c>
      <c r="U309" t="str">
        <f>INDEX(Signed!F$2:'Signed'!F$569,MATCH($B309,Signed!$A$2:'Signed'!$A$531,0))</f>
        <v>ORL</v>
      </c>
      <c r="V309">
        <f>INDEX(TEAMIDS!B$2:'TEAMIDS'!B$569,MATCH($U309,TEAMIDS!$C$2:'TEAMIDS'!$C$531,0))</f>
        <v>21</v>
      </c>
      <c r="W309">
        <f>INDEX(Signed!G$2:'Signed'!G$569,MATCH($B309,Signed!$A$2:'Signed'!$A$531,0))</f>
        <v>4</v>
      </c>
      <c r="X309">
        <f>INDEX(Signed!I$2:'Signed'!I$569,MATCH($B309,Signed!$A$2:'Signed'!$A$531,0))</f>
        <v>25000000</v>
      </c>
    </row>
    <row r="310" spans="1:24" x14ac:dyDescent="0.3">
      <c r="A310">
        <v>367</v>
      </c>
      <c r="B310" t="s">
        <v>355</v>
      </c>
      <c r="C310">
        <v>17</v>
      </c>
      <c r="D310">
        <v>1</v>
      </c>
      <c r="E310">
        <v>0</v>
      </c>
      <c r="F310">
        <f t="shared" si="4"/>
        <v>0</v>
      </c>
      <c r="G310">
        <v>2400000</v>
      </c>
      <c r="H310">
        <v>3</v>
      </c>
      <c r="I310" t="s">
        <v>1664</v>
      </c>
      <c r="J310" s="3" t="s">
        <v>2607</v>
      </c>
      <c r="K310" s="3" t="s">
        <v>2977</v>
      </c>
      <c r="L310" s="3"/>
      <c r="M310">
        <v>30</v>
      </c>
      <c r="N310" t="s">
        <v>23</v>
      </c>
      <c r="O310">
        <v>78</v>
      </c>
      <c r="P310">
        <v>72</v>
      </c>
      <c r="Q310">
        <v>74</v>
      </c>
      <c r="R310">
        <v>76</v>
      </c>
      <c r="S310">
        <v>70</v>
      </c>
      <c r="T310">
        <v>24</v>
      </c>
      <c r="U310" t="str">
        <f>INDEX(Signed!F$2:'Signed'!F$569,MATCH($B310,Signed!$A$2:'Signed'!$A$531,0))</f>
        <v>MIN</v>
      </c>
      <c r="V310">
        <f>INDEX(TEAMIDS!B$2:'TEAMIDS'!B$569,MATCH($U310,TEAMIDS!$C$2:'TEAMIDS'!$C$531,0))</f>
        <v>17</v>
      </c>
      <c r="W310">
        <f>INDEX(Signed!G$2:'Signed'!G$569,MATCH($B310,Signed!$A$2:'Signed'!$A$531,0))</f>
        <v>1</v>
      </c>
      <c r="X310">
        <f>INDEX(Signed!I$2:'Signed'!I$569,MATCH($B310,Signed!$A$2:'Signed'!$A$531,0))</f>
        <v>200000</v>
      </c>
    </row>
    <row r="311" spans="1:24" x14ac:dyDescent="0.3">
      <c r="A311">
        <v>368</v>
      </c>
      <c r="B311" t="s">
        <v>509</v>
      </c>
      <c r="C311">
        <v>28</v>
      </c>
      <c r="D311">
        <v>3</v>
      </c>
      <c r="E311">
        <v>0</v>
      </c>
      <c r="F311">
        <f t="shared" si="4"/>
        <v>0</v>
      </c>
      <c r="G311">
        <v>7587432</v>
      </c>
      <c r="H311">
        <v>2</v>
      </c>
      <c r="I311" t="s">
        <v>1719</v>
      </c>
      <c r="J311" s="3" t="s">
        <v>2533</v>
      </c>
      <c r="K311" s="3" t="s">
        <v>2903</v>
      </c>
      <c r="L311" s="3"/>
      <c r="M311">
        <v>24</v>
      </c>
      <c r="N311" t="s">
        <v>40</v>
      </c>
      <c r="O311">
        <v>79</v>
      </c>
      <c r="P311">
        <v>69</v>
      </c>
      <c r="Q311">
        <v>87</v>
      </c>
      <c r="R311">
        <v>49</v>
      </c>
      <c r="S311">
        <v>82</v>
      </c>
      <c r="T311">
        <v>26</v>
      </c>
      <c r="U311" t="e">
        <f>INDEX(Signed!F$2:'Signed'!F$569,MATCH($B311,Signed!$A$2:'Signed'!$A$531,0))</f>
        <v>#N/A</v>
      </c>
      <c r="V311" t="e">
        <f>INDEX(TEAMIDS!B$2:'TEAMIDS'!B$569,MATCH($U311,TEAMIDS!$C$2:'TEAMIDS'!$C$531,0))</f>
        <v>#N/A</v>
      </c>
      <c r="W311" t="e">
        <f>INDEX(Signed!G$2:'Signed'!G$569,MATCH($B311,Signed!$A$2:'Signed'!$A$531,0))</f>
        <v>#N/A</v>
      </c>
      <c r="X311" t="e">
        <f>INDEX(Signed!I$2:'Signed'!I$569,MATCH($B311,Signed!$A$2:'Signed'!$A$531,0))</f>
        <v>#N/A</v>
      </c>
    </row>
    <row r="312" spans="1:24" x14ac:dyDescent="0.3">
      <c r="A312">
        <v>369</v>
      </c>
      <c r="B312" t="s">
        <v>508</v>
      </c>
      <c r="C312">
        <v>28</v>
      </c>
      <c r="D312">
        <v>2</v>
      </c>
      <c r="E312">
        <v>0</v>
      </c>
      <c r="F312">
        <f t="shared" si="4"/>
        <v>0</v>
      </c>
      <c r="G312">
        <v>1411520</v>
      </c>
      <c r="H312">
        <v>2</v>
      </c>
      <c r="I312" t="s">
        <v>1695</v>
      </c>
      <c r="J312" s="3" t="s">
        <v>2702</v>
      </c>
      <c r="K312" s="3" t="s">
        <v>3072</v>
      </c>
      <c r="L312" s="3"/>
      <c r="M312">
        <v>3</v>
      </c>
      <c r="N312" t="s">
        <v>13</v>
      </c>
      <c r="O312">
        <v>76</v>
      </c>
      <c r="P312">
        <v>70</v>
      </c>
      <c r="Q312">
        <v>73</v>
      </c>
      <c r="R312">
        <v>54</v>
      </c>
      <c r="S312">
        <v>57</v>
      </c>
      <c r="T312">
        <v>22</v>
      </c>
      <c r="U312" t="e">
        <f>INDEX(Signed!F$2:'Signed'!F$569,MATCH($B312,Signed!$A$2:'Signed'!$A$531,0))</f>
        <v>#N/A</v>
      </c>
      <c r="V312" t="e">
        <f>INDEX(TEAMIDS!B$2:'TEAMIDS'!B$569,MATCH($U312,TEAMIDS!$C$2:'TEAMIDS'!$C$531,0))</f>
        <v>#N/A</v>
      </c>
      <c r="W312" t="e">
        <f>INDEX(Signed!G$2:'Signed'!G$569,MATCH($B312,Signed!$A$2:'Signed'!$A$531,0))</f>
        <v>#N/A</v>
      </c>
      <c r="X312" t="e">
        <f>INDEX(Signed!I$2:'Signed'!I$569,MATCH($B312,Signed!$A$2:'Signed'!$A$531,0))</f>
        <v>#N/A</v>
      </c>
    </row>
    <row r="313" spans="1:24" x14ac:dyDescent="0.3">
      <c r="A313">
        <v>370</v>
      </c>
      <c r="B313" t="s">
        <v>22</v>
      </c>
      <c r="C313">
        <v>0</v>
      </c>
      <c r="D313">
        <v>3</v>
      </c>
      <c r="E313">
        <v>0</v>
      </c>
      <c r="F313">
        <f t="shared" si="4"/>
        <v>0</v>
      </c>
      <c r="G313">
        <v>879570</v>
      </c>
      <c r="H313">
        <v>3</v>
      </c>
      <c r="I313" t="s">
        <v>2074</v>
      </c>
      <c r="J313" s="3" t="s">
        <v>2735</v>
      </c>
      <c r="K313" s="3" t="s">
        <v>3105</v>
      </c>
      <c r="L313" s="3"/>
      <c r="M313">
        <v>6</v>
      </c>
      <c r="N313" t="s">
        <v>23</v>
      </c>
      <c r="O313">
        <v>73</v>
      </c>
      <c r="P313">
        <v>73</v>
      </c>
      <c r="Q313">
        <v>76</v>
      </c>
      <c r="R313">
        <v>58</v>
      </c>
      <c r="S313">
        <v>70</v>
      </c>
      <c r="T313">
        <v>22</v>
      </c>
      <c r="U313" t="e">
        <f>INDEX(Signed!F$2:'Signed'!F$569,MATCH($B313,Signed!$A$2:'Signed'!$A$531,0))</f>
        <v>#N/A</v>
      </c>
      <c r="V313" t="e">
        <f>INDEX(TEAMIDS!B$2:'TEAMIDS'!B$569,MATCH($U313,TEAMIDS!$C$2:'TEAMIDS'!$C$531,0))</f>
        <v>#N/A</v>
      </c>
      <c r="W313" t="e">
        <f>INDEX(Signed!G$2:'Signed'!G$569,MATCH($B313,Signed!$A$2:'Signed'!$A$531,0))</f>
        <v>#N/A</v>
      </c>
      <c r="X313" t="e">
        <f>INDEX(Signed!I$2:'Signed'!I$569,MATCH($B313,Signed!$A$2:'Signed'!$A$531,0))</f>
        <v>#N/A</v>
      </c>
    </row>
    <row r="314" spans="1:24" x14ac:dyDescent="0.3">
      <c r="A314">
        <v>371</v>
      </c>
      <c r="B314" t="s">
        <v>86</v>
      </c>
      <c r="C314">
        <v>4</v>
      </c>
      <c r="D314">
        <v>0</v>
      </c>
      <c r="E314">
        <v>0</v>
      </c>
      <c r="F314" t="e">
        <f t="shared" si="4"/>
        <v>#DIV/0!</v>
      </c>
      <c r="G314">
        <v>1000000</v>
      </c>
      <c r="H314">
        <v>2</v>
      </c>
      <c r="I314" t="s">
        <v>1527</v>
      </c>
      <c r="J314" s="3" t="e">
        <v>#VALUE!</v>
      </c>
      <c r="K314" s="3" t="s">
        <v>1527</v>
      </c>
      <c r="L314" s="3"/>
      <c r="M314">
        <v>22</v>
      </c>
      <c r="N314" t="s">
        <v>13</v>
      </c>
      <c r="O314">
        <v>86</v>
      </c>
      <c r="P314">
        <v>76</v>
      </c>
      <c r="Q314">
        <v>88</v>
      </c>
      <c r="R314">
        <v>67</v>
      </c>
      <c r="S314">
        <v>80</v>
      </c>
      <c r="T314">
        <v>26</v>
      </c>
      <c r="U314" t="e">
        <f>INDEX(Signed!F$2:'Signed'!F$569,MATCH($B314,Signed!$A$2:'Signed'!$A$531,0))</f>
        <v>#N/A</v>
      </c>
      <c r="V314" t="e">
        <f>INDEX(TEAMIDS!B$2:'TEAMIDS'!B$569,MATCH($U314,TEAMIDS!$C$2:'TEAMIDS'!$C$531,0))</f>
        <v>#N/A</v>
      </c>
      <c r="W314" t="e">
        <f>INDEX(Signed!G$2:'Signed'!G$569,MATCH($B314,Signed!$A$2:'Signed'!$A$531,0))</f>
        <v>#N/A</v>
      </c>
      <c r="X314" t="e">
        <f>INDEX(Signed!I$2:'Signed'!I$569,MATCH($B314,Signed!$A$2:'Signed'!$A$531,0))</f>
        <v>#N/A</v>
      </c>
    </row>
    <row r="315" spans="1:24" x14ac:dyDescent="0.3">
      <c r="A315">
        <v>373</v>
      </c>
      <c r="B315" t="s">
        <v>208</v>
      </c>
      <c r="C315">
        <v>10</v>
      </c>
      <c r="D315">
        <v>2</v>
      </c>
      <c r="E315">
        <v>0</v>
      </c>
      <c r="F315">
        <f t="shared" si="4"/>
        <v>0</v>
      </c>
      <c r="G315">
        <v>6295921.333333333</v>
      </c>
      <c r="H315">
        <v>2</v>
      </c>
      <c r="I315" t="s">
        <v>1527</v>
      </c>
      <c r="J315" s="3" t="e">
        <v>#VALUE!</v>
      </c>
      <c r="K315" s="3" t="s">
        <v>1527</v>
      </c>
      <c r="L315" s="3"/>
      <c r="M315">
        <v>4</v>
      </c>
      <c r="N315" t="s">
        <v>18</v>
      </c>
      <c r="O315">
        <v>75</v>
      </c>
      <c r="P315">
        <v>75</v>
      </c>
      <c r="Q315">
        <v>75</v>
      </c>
      <c r="R315">
        <v>75</v>
      </c>
      <c r="S315">
        <v>60</v>
      </c>
      <c r="T315">
        <v>26</v>
      </c>
      <c r="U315" t="e">
        <f>INDEX(Signed!F$2:'Signed'!F$569,MATCH($B315,Signed!$A$2:'Signed'!$A$531,0))</f>
        <v>#N/A</v>
      </c>
      <c r="V315" t="e">
        <f>INDEX(TEAMIDS!B$2:'TEAMIDS'!B$569,MATCH($U315,TEAMIDS!$C$2:'TEAMIDS'!$C$531,0))</f>
        <v>#N/A</v>
      </c>
      <c r="W315" t="e">
        <f>INDEX(Signed!G$2:'Signed'!G$569,MATCH($B315,Signed!$A$2:'Signed'!$A$531,0))</f>
        <v>#N/A</v>
      </c>
      <c r="X315" t="e">
        <f>INDEX(Signed!I$2:'Signed'!I$569,MATCH($B315,Signed!$A$2:'Signed'!$A$531,0))</f>
        <v>#N/A</v>
      </c>
    </row>
    <row r="316" spans="1:24" x14ac:dyDescent="0.3">
      <c r="A316">
        <v>374</v>
      </c>
      <c r="B316" t="s">
        <v>505</v>
      </c>
      <c r="C316">
        <v>28</v>
      </c>
      <c r="D316">
        <v>1</v>
      </c>
      <c r="E316">
        <v>0</v>
      </c>
      <c r="F316">
        <f t="shared" si="4"/>
        <v>0</v>
      </c>
      <c r="G316">
        <v>1948395</v>
      </c>
      <c r="H316">
        <v>3</v>
      </c>
      <c r="I316" t="s">
        <v>1720</v>
      </c>
      <c r="J316" s="3" t="s">
        <v>2644</v>
      </c>
      <c r="K316" s="3" t="s">
        <v>3014</v>
      </c>
      <c r="L316" s="3"/>
      <c r="M316">
        <v>43</v>
      </c>
      <c r="N316" t="s">
        <v>23</v>
      </c>
      <c r="O316">
        <v>93</v>
      </c>
      <c r="P316">
        <v>77</v>
      </c>
      <c r="Q316">
        <v>81</v>
      </c>
      <c r="R316">
        <v>72</v>
      </c>
      <c r="S316">
        <v>78</v>
      </c>
      <c r="T316">
        <v>26</v>
      </c>
      <c r="U316" t="e">
        <f>INDEX(Signed!F$2:'Signed'!F$569,MATCH($B316,Signed!$A$2:'Signed'!$A$531,0))</f>
        <v>#N/A</v>
      </c>
      <c r="V316" t="e">
        <f>INDEX(TEAMIDS!B$2:'TEAMIDS'!B$569,MATCH($U316,TEAMIDS!$C$2:'TEAMIDS'!$C$531,0))</f>
        <v>#N/A</v>
      </c>
      <c r="W316" t="e">
        <f>INDEX(Signed!G$2:'Signed'!G$569,MATCH($B316,Signed!$A$2:'Signed'!$A$531,0))</f>
        <v>#N/A</v>
      </c>
      <c r="X316" t="e">
        <f>INDEX(Signed!I$2:'Signed'!I$569,MATCH($B316,Signed!$A$2:'Signed'!$A$531,0))</f>
        <v>#N/A</v>
      </c>
    </row>
    <row r="317" spans="1:24" x14ac:dyDescent="0.3">
      <c r="A317">
        <v>375</v>
      </c>
      <c r="B317" t="s">
        <v>308</v>
      </c>
      <c r="C317">
        <v>16</v>
      </c>
      <c r="D317">
        <v>1</v>
      </c>
      <c r="E317">
        <v>0</v>
      </c>
      <c r="F317">
        <f t="shared" si="4"/>
        <v>0</v>
      </c>
      <c r="G317">
        <v>820500</v>
      </c>
      <c r="H317">
        <v>1</v>
      </c>
      <c r="I317" t="s">
        <v>1832</v>
      </c>
      <c r="J317" s="3" t="s">
        <v>2520</v>
      </c>
      <c r="K317" s="3" t="s">
        <v>2890</v>
      </c>
      <c r="L317" s="3"/>
      <c r="M317">
        <v>24</v>
      </c>
      <c r="N317" t="s">
        <v>9</v>
      </c>
      <c r="O317">
        <v>77</v>
      </c>
      <c r="P317">
        <v>71</v>
      </c>
      <c r="Q317">
        <v>73</v>
      </c>
      <c r="R317">
        <v>58</v>
      </c>
      <c r="S317">
        <v>72</v>
      </c>
      <c r="T317">
        <v>27</v>
      </c>
      <c r="U317" t="e">
        <f>INDEX(Signed!F$2:'Signed'!F$569,MATCH($B317,Signed!$A$2:'Signed'!$A$531,0))</f>
        <v>#N/A</v>
      </c>
      <c r="V317" t="e">
        <f>INDEX(TEAMIDS!B$2:'TEAMIDS'!B$569,MATCH($U317,TEAMIDS!$C$2:'TEAMIDS'!$C$531,0))</f>
        <v>#N/A</v>
      </c>
      <c r="W317" t="e">
        <f>INDEX(Signed!G$2:'Signed'!G$569,MATCH($B317,Signed!$A$2:'Signed'!$A$531,0))</f>
        <v>#N/A</v>
      </c>
      <c r="X317" t="e">
        <f>INDEX(Signed!I$2:'Signed'!I$569,MATCH($B317,Signed!$A$2:'Signed'!$A$531,0))</f>
        <v>#N/A</v>
      </c>
    </row>
    <row r="318" spans="1:24" x14ac:dyDescent="0.3">
      <c r="A318">
        <v>376</v>
      </c>
      <c r="B318" t="s">
        <v>229</v>
      </c>
      <c r="C318">
        <v>12</v>
      </c>
      <c r="D318">
        <v>3</v>
      </c>
      <c r="E318">
        <v>40000000</v>
      </c>
      <c r="F318">
        <f t="shared" si="4"/>
        <v>13333333.333333334</v>
      </c>
      <c r="G318">
        <v>13333333</v>
      </c>
      <c r="H318">
        <v>0</v>
      </c>
      <c r="I318" t="s">
        <v>1986</v>
      </c>
      <c r="J318" s="3" t="s">
        <v>2710</v>
      </c>
      <c r="K318" s="3" t="s">
        <v>3080</v>
      </c>
      <c r="L318" s="3"/>
      <c r="M318">
        <v>21</v>
      </c>
      <c r="N318" t="s">
        <v>60</v>
      </c>
      <c r="O318">
        <v>77</v>
      </c>
      <c r="P318">
        <v>77</v>
      </c>
      <c r="Q318">
        <v>86</v>
      </c>
      <c r="R318">
        <v>63</v>
      </c>
      <c r="S318">
        <v>77</v>
      </c>
      <c r="T318">
        <v>31</v>
      </c>
      <c r="U318" t="str">
        <f>INDEX(Signed!F$2:'Signed'!F$569,MATCH($B318,Signed!$A$2:'Signed'!$A$531,0))</f>
        <v>LAC</v>
      </c>
      <c r="V318">
        <f>INDEX(TEAMIDS!B$2:'TEAMIDS'!B$569,MATCH($U318,TEAMIDS!$C$2:'TEAMIDS'!$C$531,0))</f>
        <v>12</v>
      </c>
      <c r="W318">
        <f>INDEX(Signed!G$2:'Signed'!G$569,MATCH($B318,Signed!$A$2:'Signed'!$A$531,0))</f>
        <v>3</v>
      </c>
      <c r="X318">
        <f>INDEX(Signed!I$2:'Signed'!I$569,MATCH($B318,Signed!$A$2:'Signed'!$A$531,0))</f>
        <v>13333327</v>
      </c>
    </row>
    <row r="319" spans="1:24" x14ac:dyDescent="0.3">
      <c r="A319">
        <v>377</v>
      </c>
      <c r="B319" t="s">
        <v>504</v>
      </c>
      <c r="C319">
        <v>28</v>
      </c>
      <c r="D319">
        <v>2</v>
      </c>
      <c r="E319">
        <v>0</v>
      </c>
      <c r="F319">
        <f t="shared" si="4"/>
        <v>0</v>
      </c>
      <c r="G319">
        <v>4000000</v>
      </c>
      <c r="H319">
        <v>1</v>
      </c>
      <c r="I319" t="s">
        <v>1711</v>
      </c>
      <c r="J319" s="3" t="s">
        <v>2638</v>
      </c>
      <c r="K319" s="3" t="s">
        <v>3008</v>
      </c>
      <c r="L319" s="3"/>
      <c r="M319">
        <v>0</v>
      </c>
      <c r="N319" t="s">
        <v>7</v>
      </c>
      <c r="O319">
        <v>70</v>
      </c>
      <c r="P319">
        <v>72</v>
      </c>
      <c r="Q319">
        <v>71</v>
      </c>
      <c r="R319">
        <v>49</v>
      </c>
      <c r="S319">
        <v>86</v>
      </c>
      <c r="T319">
        <v>24</v>
      </c>
      <c r="U319" t="str">
        <f>INDEX(Signed!F$2:'Signed'!F$569,MATCH($B319,Signed!$A$2:'Signed'!$A$531,0))</f>
        <v>TOR</v>
      </c>
      <c r="V319">
        <f>INDEX(TEAMIDS!B$2:'TEAMIDS'!B$569,MATCH($U319,TEAMIDS!$C$2:'TEAMIDS'!$C$531,0))</f>
        <v>28</v>
      </c>
      <c r="W319">
        <f>INDEX(Signed!G$2:'Signed'!G$569,MATCH($B319,Signed!$A$2:'Signed'!$A$531,0))</f>
        <v>2</v>
      </c>
      <c r="X319">
        <f>INDEX(Signed!I$2:'Signed'!I$569,MATCH($B319,Signed!$A$2:'Signed'!$A$531,0))</f>
        <v>4000000</v>
      </c>
    </row>
    <row r="320" spans="1:24" x14ac:dyDescent="0.3">
      <c r="A320">
        <v>378</v>
      </c>
      <c r="B320" t="s">
        <v>376</v>
      </c>
      <c r="C320">
        <v>20</v>
      </c>
      <c r="D320">
        <v>1</v>
      </c>
      <c r="E320">
        <v>0</v>
      </c>
      <c r="F320">
        <f t="shared" si="4"/>
        <v>0</v>
      </c>
      <c r="G320">
        <v>2725800</v>
      </c>
      <c r="H320">
        <v>3</v>
      </c>
      <c r="I320" t="s">
        <v>1919</v>
      </c>
      <c r="J320" s="3" t="s">
        <v>2768</v>
      </c>
      <c r="K320" s="3" t="s">
        <v>3138</v>
      </c>
      <c r="L320" s="3"/>
      <c r="M320">
        <v>54</v>
      </c>
      <c r="N320" t="s">
        <v>23</v>
      </c>
      <c r="O320">
        <v>69</v>
      </c>
      <c r="P320">
        <v>75</v>
      </c>
      <c r="Q320">
        <v>74</v>
      </c>
      <c r="R320">
        <v>49</v>
      </c>
      <c r="S320">
        <v>62</v>
      </c>
      <c r="T320">
        <v>31</v>
      </c>
      <c r="U320" t="str">
        <f>INDEX(Signed!F$2:'Signed'!F$569,MATCH($B320,Signed!$A$2:'Signed'!$A$531,0))</f>
        <v>LAC</v>
      </c>
      <c r="V320">
        <f>INDEX(TEAMIDS!B$2:'TEAMIDS'!B$569,MATCH($U320,TEAMIDS!$C$2:'TEAMIDS'!$C$531,0))</f>
        <v>12</v>
      </c>
      <c r="W320">
        <f>INDEX(Signed!G$2:'Signed'!G$569,MATCH($B320,Signed!$A$2:'Signed'!$A$531,0))</f>
        <v>1</v>
      </c>
      <c r="X320">
        <f>INDEX(Signed!I$2:'Signed'!I$569,MATCH($B320,Signed!$A$2:'Signed'!$A$531,0))</f>
        <v>2331593</v>
      </c>
    </row>
    <row r="321" spans="1:24" x14ac:dyDescent="0.3">
      <c r="A321">
        <v>379</v>
      </c>
      <c r="B321" t="s">
        <v>477</v>
      </c>
      <c r="C321">
        <v>26</v>
      </c>
      <c r="D321">
        <v>2</v>
      </c>
      <c r="E321">
        <v>0</v>
      </c>
      <c r="F321">
        <f t="shared" si="4"/>
        <v>0</v>
      </c>
      <c r="G321">
        <v>12428571.333333334</v>
      </c>
      <c r="H321">
        <v>0</v>
      </c>
      <c r="I321" t="s">
        <v>2231</v>
      </c>
      <c r="J321" s="3" t="s">
        <v>2721</v>
      </c>
      <c r="K321" s="3" t="s">
        <v>3091</v>
      </c>
      <c r="L321" s="3"/>
      <c r="M321">
        <v>8</v>
      </c>
      <c r="N321" t="s">
        <v>118</v>
      </c>
      <c r="O321">
        <v>79</v>
      </c>
      <c r="P321">
        <v>71</v>
      </c>
      <c r="Q321">
        <v>86</v>
      </c>
      <c r="R321">
        <v>49</v>
      </c>
      <c r="S321">
        <v>84</v>
      </c>
      <c r="T321">
        <v>31</v>
      </c>
      <c r="U321" t="e">
        <f>INDEX(Signed!F$2:'Signed'!F$569,MATCH($B321,Signed!$A$2:'Signed'!$A$531,0))</f>
        <v>#N/A</v>
      </c>
      <c r="V321" t="e">
        <f>INDEX(TEAMIDS!B$2:'TEAMIDS'!B$569,MATCH($U321,TEAMIDS!$C$2:'TEAMIDS'!$C$531,0))</f>
        <v>#N/A</v>
      </c>
      <c r="W321" t="e">
        <f>INDEX(Signed!G$2:'Signed'!G$569,MATCH($B321,Signed!$A$2:'Signed'!$A$531,0))</f>
        <v>#N/A</v>
      </c>
      <c r="X321" t="e">
        <f>INDEX(Signed!I$2:'Signed'!I$569,MATCH($B321,Signed!$A$2:'Signed'!$A$531,0))</f>
        <v>#N/A</v>
      </c>
    </row>
    <row r="322" spans="1:24" x14ac:dyDescent="0.3">
      <c r="A322">
        <v>381</v>
      </c>
      <c r="B322" t="s">
        <v>369</v>
      </c>
      <c r="C322">
        <v>12</v>
      </c>
      <c r="D322">
        <v>3</v>
      </c>
      <c r="E322">
        <v>0</v>
      </c>
      <c r="F322">
        <f t="shared" ref="F322:F385" si="5">E322/D322</f>
        <v>0</v>
      </c>
      <c r="G322">
        <v>24754167</v>
      </c>
      <c r="H322">
        <v>1</v>
      </c>
      <c r="I322" t="s">
        <v>1914</v>
      </c>
      <c r="J322" s="3" t="s">
        <v>2763</v>
      </c>
      <c r="K322" s="3" t="s">
        <v>3133</v>
      </c>
      <c r="L322" s="3"/>
      <c r="M322">
        <v>13</v>
      </c>
      <c r="N322" t="s">
        <v>23</v>
      </c>
      <c r="O322">
        <v>99</v>
      </c>
      <c r="P322">
        <v>83</v>
      </c>
      <c r="Q322">
        <v>84</v>
      </c>
      <c r="R322">
        <v>76</v>
      </c>
      <c r="S322">
        <v>83</v>
      </c>
      <c r="T322">
        <v>29</v>
      </c>
      <c r="U322" t="e">
        <f>INDEX(Signed!F$2:'Signed'!F$569,MATCH($B322,Signed!$A$2:'Signed'!$A$531,0))</f>
        <v>#N/A</v>
      </c>
      <c r="V322" t="e">
        <f>INDEX(TEAMIDS!B$2:'TEAMIDS'!B$569,MATCH($U322,TEAMIDS!$C$2:'TEAMIDS'!$C$531,0))</f>
        <v>#N/A</v>
      </c>
      <c r="W322" t="e">
        <f>INDEX(Signed!G$2:'Signed'!G$569,MATCH($B322,Signed!$A$2:'Signed'!$A$531,0))</f>
        <v>#N/A</v>
      </c>
      <c r="X322" t="e">
        <f>INDEX(Signed!I$2:'Signed'!I$569,MATCH($B322,Signed!$A$2:'Signed'!$A$531,0))</f>
        <v>#N/A</v>
      </c>
    </row>
    <row r="323" spans="1:24" x14ac:dyDescent="0.3">
      <c r="A323">
        <v>382</v>
      </c>
      <c r="B323" t="s">
        <v>143</v>
      </c>
      <c r="C323">
        <v>7</v>
      </c>
      <c r="D323">
        <v>1</v>
      </c>
      <c r="E323">
        <v>0</v>
      </c>
      <c r="F323">
        <f t="shared" si="5"/>
        <v>0</v>
      </c>
      <c r="G323">
        <v>30000000</v>
      </c>
      <c r="H323">
        <v>3</v>
      </c>
      <c r="I323" t="s">
        <v>1867</v>
      </c>
      <c r="J323" s="3" t="s">
        <v>2578</v>
      </c>
      <c r="K323" s="3" t="s">
        <v>2948</v>
      </c>
      <c r="L323" s="3"/>
      <c r="M323">
        <v>4</v>
      </c>
      <c r="N323" t="s">
        <v>13</v>
      </c>
      <c r="O323">
        <v>86</v>
      </c>
      <c r="P323">
        <v>80</v>
      </c>
      <c r="Q323">
        <v>80</v>
      </c>
      <c r="R323">
        <v>72</v>
      </c>
      <c r="S323">
        <v>72</v>
      </c>
      <c r="T323">
        <v>35</v>
      </c>
      <c r="U323" t="e">
        <f>INDEX(Signed!F$2:'Signed'!F$569,MATCH($B323,Signed!$A$2:'Signed'!$A$531,0))</f>
        <v>#N/A</v>
      </c>
      <c r="V323" t="e">
        <f>INDEX(TEAMIDS!B$2:'TEAMIDS'!B$569,MATCH($U323,TEAMIDS!$C$2:'TEAMIDS'!$C$531,0))</f>
        <v>#N/A</v>
      </c>
      <c r="W323" t="e">
        <f>INDEX(Signed!G$2:'Signed'!G$569,MATCH($B323,Signed!$A$2:'Signed'!$A$531,0))</f>
        <v>#N/A</v>
      </c>
      <c r="X323" t="e">
        <f>INDEX(Signed!I$2:'Signed'!I$569,MATCH($B323,Signed!$A$2:'Signed'!$A$531,0))</f>
        <v>#N/A</v>
      </c>
    </row>
    <row r="324" spans="1:24" x14ac:dyDescent="0.3">
      <c r="A324">
        <v>384</v>
      </c>
      <c r="B324" t="s">
        <v>186</v>
      </c>
      <c r="C324">
        <v>13</v>
      </c>
      <c r="D324">
        <v>2</v>
      </c>
      <c r="E324">
        <v>0</v>
      </c>
      <c r="F324">
        <f t="shared" si="5"/>
        <v>0</v>
      </c>
      <c r="G324">
        <v>3000000</v>
      </c>
      <c r="H324">
        <v>0</v>
      </c>
      <c r="I324" t="s">
        <v>1965</v>
      </c>
      <c r="J324" s="3" t="s">
        <v>2517</v>
      </c>
      <c r="K324" s="3" t="s">
        <v>2887</v>
      </c>
      <c r="L324" s="3"/>
      <c r="M324">
        <v>4</v>
      </c>
      <c r="N324" t="s">
        <v>4</v>
      </c>
      <c r="O324">
        <v>77</v>
      </c>
      <c r="P324">
        <v>71</v>
      </c>
      <c r="Q324">
        <v>88</v>
      </c>
      <c r="R324">
        <v>49</v>
      </c>
      <c r="S324">
        <v>76</v>
      </c>
      <c r="T324">
        <v>27</v>
      </c>
      <c r="U324" t="str">
        <f>INDEX(Signed!F$2:'Signed'!F$569,MATCH($B324,Signed!$A$2:'Signed'!$A$531,0))</f>
        <v>LAL</v>
      </c>
      <c r="V324">
        <f>INDEX(TEAMIDS!B$2:'TEAMIDS'!B$569,MATCH($U324,TEAMIDS!$C$2:'TEAMIDS'!$C$531,0))</f>
        <v>13</v>
      </c>
      <c r="W324">
        <f>INDEX(Signed!G$2:'Signed'!G$569,MATCH($B324,Signed!$A$2:'Signed'!$A$531,0))</f>
        <v>2</v>
      </c>
      <c r="X324">
        <f>INDEX(Signed!I$2:'Signed'!I$569,MATCH($B324,Signed!$A$2:'Signed'!$A$531,0))</f>
        <v>3000000</v>
      </c>
    </row>
    <row r="325" spans="1:24" x14ac:dyDescent="0.3">
      <c r="A325">
        <v>386</v>
      </c>
      <c r="B325" t="s">
        <v>261</v>
      </c>
      <c r="C325">
        <v>13</v>
      </c>
      <c r="D325">
        <v>2</v>
      </c>
      <c r="E325">
        <v>0</v>
      </c>
      <c r="F325">
        <f t="shared" si="5"/>
        <v>0</v>
      </c>
      <c r="G325">
        <v>2592179</v>
      </c>
      <c r="H325">
        <v>0</v>
      </c>
      <c r="I325" t="s">
        <v>2018</v>
      </c>
      <c r="J325" s="3" t="s">
        <v>2579</v>
      </c>
      <c r="K325" s="3" t="s">
        <v>2949</v>
      </c>
      <c r="L325" s="3"/>
      <c r="M325">
        <v>9</v>
      </c>
      <c r="N325" t="s">
        <v>60</v>
      </c>
      <c r="O325">
        <v>77</v>
      </c>
      <c r="P325">
        <v>73</v>
      </c>
      <c r="Q325">
        <v>79</v>
      </c>
      <c r="R325">
        <v>63</v>
      </c>
      <c r="S325">
        <v>63</v>
      </c>
      <c r="T325">
        <v>34</v>
      </c>
      <c r="U325" t="str">
        <f>INDEX(Signed!F$2:'Signed'!F$569,MATCH($B325,Signed!$A$2:'Signed'!$A$531,0))</f>
        <v>LAL</v>
      </c>
      <c r="V325">
        <f>INDEX(TEAMIDS!B$2:'TEAMIDS'!B$569,MATCH($U325,TEAMIDS!$C$2:'TEAMIDS'!$C$531,0))</f>
        <v>13</v>
      </c>
      <c r="W325">
        <f>INDEX(Signed!G$2:'Signed'!G$569,MATCH($B325,Signed!$A$2:'Signed'!$A$531,0))</f>
        <v>2</v>
      </c>
      <c r="X325">
        <f>INDEX(Signed!I$2:'Signed'!I$569,MATCH($B325,Signed!$A$2:'Signed'!$A$531,0))</f>
        <v>2592179</v>
      </c>
    </row>
    <row r="326" spans="1:24" x14ac:dyDescent="0.3">
      <c r="A326">
        <v>387</v>
      </c>
      <c r="B326" t="s">
        <v>491</v>
      </c>
      <c r="C326">
        <v>22</v>
      </c>
      <c r="D326">
        <v>1</v>
      </c>
      <c r="E326">
        <v>0</v>
      </c>
      <c r="F326">
        <f t="shared" si="5"/>
        <v>0</v>
      </c>
      <c r="G326">
        <v>1737145</v>
      </c>
      <c r="H326">
        <v>0</v>
      </c>
      <c r="I326" t="s">
        <v>1955</v>
      </c>
      <c r="J326" s="3" t="s">
        <v>2544</v>
      </c>
      <c r="K326" s="3" t="s">
        <v>2914</v>
      </c>
      <c r="L326" s="3"/>
      <c r="M326">
        <v>25</v>
      </c>
      <c r="N326" t="s">
        <v>60</v>
      </c>
      <c r="O326">
        <v>74</v>
      </c>
      <c r="P326">
        <v>70</v>
      </c>
      <c r="Q326">
        <v>74</v>
      </c>
      <c r="R326">
        <v>49</v>
      </c>
      <c r="S326">
        <v>84</v>
      </c>
      <c r="T326">
        <v>27</v>
      </c>
      <c r="U326" t="str">
        <f>INDEX(Signed!F$2:'Signed'!F$569,MATCH($B326,Signed!$A$2:'Signed'!$A$531,0))</f>
        <v>PHI</v>
      </c>
      <c r="V326">
        <f>INDEX(TEAMIDS!B$2:'TEAMIDS'!B$569,MATCH($U326,TEAMIDS!$C$2:'TEAMIDS'!$C$531,0))</f>
        <v>22</v>
      </c>
      <c r="W326">
        <f>INDEX(Signed!G$2:'Signed'!G$569,MATCH($B326,Signed!$A$2:'Signed'!$A$531,0))</f>
        <v>1</v>
      </c>
      <c r="X326">
        <f>INDEX(Signed!I$2:'Signed'!I$569,MATCH($B326,Signed!$A$2:'Signed'!$A$531,0))</f>
        <v>1737145</v>
      </c>
    </row>
    <row r="327" spans="1:24" x14ac:dyDescent="0.3">
      <c r="A327">
        <v>392</v>
      </c>
      <c r="B327" t="s">
        <v>155</v>
      </c>
      <c r="C327">
        <v>8</v>
      </c>
      <c r="D327">
        <v>1</v>
      </c>
      <c r="E327">
        <v>0</v>
      </c>
      <c r="F327">
        <f t="shared" si="5"/>
        <v>0</v>
      </c>
      <c r="G327">
        <v>17565217</v>
      </c>
      <c r="H327">
        <v>0</v>
      </c>
      <c r="I327" t="s">
        <v>1781</v>
      </c>
      <c r="J327" s="3" t="s">
        <v>2793</v>
      </c>
      <c r="K327" s="3" t="s">
        <v>3163</v>
      </c>
      <c r="L327" s="3"/>
      <c r="M327">
        <v>1</v>
      </c>
      <c r="N327" t="s">
        <v>30</v>
      </c>
      <c r="O327">
        <v>85</v>
      </c>
      <c r="P327">
        <v>79</v>
      </c>
      <c r="Q327">
        <v>82</v>
      </c>
      <c r="R327">
        <v>54</v>
      </c>
      <c r="S327">
        <v>85</v>
      </c>
      <c r="T327">
        <v>30</v>
      </c>
      <c r="U327" t="e">
        <f>INDEX(Signed!F$2:'Signed'!F$569,MATCH($B327,Signed!$A$2:'Signed'!$A$531,0))</f>
        <v>#N/A</v>
      </c>
      <c r="V327" t="e">
        <f>INDEX(TEAMIDS!B$2:'TEAMIDS'!B$569,MATCH($U327,TEAMIDS!$C$2:'TEAMIDS'!$C$531,0))</f>
        <v>#N/A</v>
      </c>
      <c r="W327" t="e">
        <f>INDEX(Signed!G$2:'Signed'!G$569,MATCH($B327,Signed!$A$2:'Signed'!$A$531,0))</f>
        <v>#N/A</v>
      </c>
      <c r="X327" t="e">
        <f>INDEX(Signed!I$2:'Signed'!I$569,MATCH($B327,Signed!$A$2:'Signed'!$A$531,0))</f>
        <v>#N/A</v>
      </c>
    </row>
    <row r="328" spans="1:24" x14ac:dyDescent="0.3">
      <c r="A328">
        <v>393</v>
      </c>
      <c r="B328" t="s">
        <v>430</v>
      </c>
      <c r="C328">
        <v>25</v>
      </c>
      <c r="D328">
        <v>2</v>
      </c>
      <c r="E328">
        <v>0</v>
      </c>
      <c r="F328">
        <f t="shared" si="5"/>
        <v>0</v>
      </c>
      <c r="G328">
        <v>4874258</v>
      </c>
      <c r="H328">
        <v>4</v>
      </c>
      <c r="I328" t="s">
        <v>2032</v>
      </c>
      <c r="J328" s="3" t="s">
        <v>2568</v>
      </c>
      <c r="K328" s="3" t="s">
        <v>2938</v>
      </c>
      <c r="L328" s="3"/>
      <c r="M328">
        <v>21</v>
      </c>
      <c r="N328" t="s">
        <v>11</v>
      </c>
      <c r="O328">
        <v>84</v>
      </c>
      <c r="P328">
        <v>70</v>
      </c>
      <c r="Q328">
        <v>43</v>
      </c>
      <c r="R328">
        <v>63</v>
      </c>
      <c r="S328">
        <v>72</v>
      </c>
      <c r="T328">
        <v>26</v>
      </c>
      <c r="U328" t="str">
        <f>INDEX(Signed!F$2:'Signed'!F$569,MATCH($B328,Signed!$A$2:'Signed'!$A$531,0))</f>
        <v>SAC</v>
      </c>
      <c r="V328">
        <f>INDEX(TEAMIDS!B$2:'TEAMIDS'!B$569,MATCH($U328,TEAMIDS!$C$2:'TEAMIDS'!$C$531,0))</f>
        <v>25</v>
      </c>
      <c r="W328">
        <f>INDEX(Signed!G$2:'Signed'!G$569,MATCH($B328,Signed!$A$2:'Signed'!$A$531,0))</f>
        <v>2</v>
      </c>
      <c r="X328">
        <f>INDEX(Signed!I$2:'Signed'!I$569,MATCH($B328,Signed!$A$2:'Signed'!$A$531,0))</f>
        <v>4886175</v>
      </c>
    </row>
    <row r="329" spans="1:24" x14ac:dyDescent="0.3">
      <c r="A329">
        <v>394</v>
      </c>
      <c r="B329" t="s">
        <v>482</v>
      </c>
      <c r="C329">
        <v>23</v>
      </c>
      <c r="D329">
        <v>3</v>
      </c>
      <c r="E329">
        <v>51000000</v>
      </c>
      <c r="F329">
        <f t="shared" si="5"/>
        <v>17000000</v>
      </c>
      <c r="G329">
        <v>17000000</v>
      </c>
      <c r="H329">
        <v>0</v>
      </c>
      <c r="I329" t="s">
        <v>1958</v>
      </c>
      <c r="J329" s="3" t="s">
        <v>2722</v>
      </c>
      <c r="K329" s="3" t="s">
        <v>3092</v>
      </c>
      <c r="L329" s="3"/>
      <c r="M329">
        <v>3</v>
      </c>
      <c r="N329" t="s">
        <v>40</v>
      </c>
      <c r="O329">
        <v>81</v>
      </c>
      <c r="P329">
        <v>73</v>
      </c>
      <c r="Q329">
        <v>69</v>
      </c>
      <c r="R329">
        <v>58</v>
      </c>
      <c r="S329">
        <v>85</v>
      </c>
      <c r="T329">
        <v>29</v>
      </c>
      <c r="U329" t="str">
        <f>INDEX(Signed!F$2:'Signed'!F$569,MATCH($B329,Signed!$A$2:'Signed'!$A$531,0))</f>
        <v>PHX</v>
      </c>
      <c r="V329">
        <f>INDEX(TEAMIDS!B$2:'TEAMIDS'!B$569,MATCH($U329,TEAMIDS!$C$2:'TEAMIDS'!$C$531,0))</f>
        <v>23</v>
      </c>
      <c r="W329">
        <f>INDEX(Signed!G$2:'Signed'!G$569,MATCH($B329,Signed!$A$2:'Signed'!$A$531,0))</f>
        <v>3</v>
      </c>
      <c r="X329">
        <f>INDEX(Signed!I$2:'Signed'!I$569,MATCH($B329,Signed!$A$2:'Signed'!$A$531,0))</f>
        <v>17000000</v>
      </c>
    </row>
    <row r="330" spans="1:24" x14ac:dyDescent="0.3">
      <c r="A330">
        <v>395</v>
      </c>
      <c r="B330" t="s">
        <v>331</v>
      </c>
      <c r="C330">
        <v>17</v>
      </c>
      <c r="D330">
        <v>3</v>
      </c>
      <c r="E330">
        <v>0</v>
      </c>
      <c r="F330">
        <f t="shared" si="5"/>
        <v>0</v>
      </c>
      <c r="G330">
        <v>11719781.75</v>
      </c>
      <c r="H330">
        <v>2</v>
      </c>
      <c r="I330" t="s">
        <v>1885</v>
      </c>
      <c r="J330" s="3" t="s">
        <v>2500</v>
      </c>
      <c r="K330" s="3" t="s">
        <v>2870</v>
      </c>
      <c r="L330" s="3"/>
      <c r="M330">
        <v>33</v>
      </c>
      <c r="N330" t="s">
        <v>23</v>
      </c>
      <c r="O330">
        <v>83</v>
      </c>
      <c r="P330">
        <v>77</v>
      </c>
      <c r="Q330">
        <v>83</v>
      </c>
      <c r="R330">
        <v>67</v>
      </c>
      <c r="S330">
        <v>75</v>
      </c>
      <c r="T330">
        <v>29</v>
      </c>
      <c r="U330" t="e">
        <f>INDEX(Signed!F$2:'Signed'!F$569,MATCH($B330,Signed!$A$2:'Signed'!$A$531,0))</f>
        <v>#N/A</v>
      </c>
      <c r="V330" t="e">
        <f>INDEX(TEAMIDS!B$2:'TEAMIDS'!B$569,MATCH($U330,TEAMIDS!$C$2:'TEAMIDS'!$C$531,0))</f>
        <v>#N/A</v>
      </c>
      <c r="W330" t="e">
        <f>INDEX(Signed!G$2:'Signed'!G$569,MATCH($B330,Signed!$A$2:'Signed'!$A$531,0))</f>
        <v>#N/A</v>
      </c>
      <c r="X330" t="e">
        <f>INDEX(Signed!I$2:'Signed'!I$569,MATCH($B330,Signed!$A$2:'Signed'!$A$531,0))</f>
        <v>#N/A</v>
      </c>
    </row>
    <row r="331" spans="1:24" x14ac:dyDescent="0.3">
      <c r="A331">
        <v>396</v>
      </c>
      <c r="B331" t="s">
        <v>41</v>
      </c>
      <c r="C331">
        <v>1</v>
      </c>
      <c r="D331">
        <v>3</v>
      </c>
      <c r="E331">
        <v>0</v>
      </c>
      <c r="F331">
        <f t="shared" si="5"/>
        <v>0</v>
      </c>
      <c r="G331">
        <v>897990</v>
      </c>
      <c r="H331">
        <v>3</v>
      </c>
      <c r="I331" t="s">
        <v>1527</v>
      </c>
      <c r="J331" s="3" t="e">
        <v>#VALUE!</v>
      </c>
      <c r="K331" s="3" t="s">
        <v>1527</v>
      </c>
      <c r="L331" s="3"/>
      <c r="M331">
        <v>44</v>
      </c>
      <c r="N331" t="s">
        <v>11</v>
      </c>
      <c r="O331">
        <v>74</v>
      </c>
      <c r="P331">
        <v>74</v>
      </c>
      <c r="Q331">
        <v>74</v>
      </c>
      <c r="R331">
        <v>74</v>
      </c>
      <c r="S331">
        <v>60</v>
      </c>
      <c r="T331">
        <v>26</v>
      </c>
      <c r="U331" t="e">
        <f>INDEX(Signed!F$2:'Signed'!F$569,MATCH($B331,Signed!$A$2:'Signed'!$A$531,0))</f>
        <v>#N/A</v>
      </c>
      <c r="V331" t="e">
        <f>INDEX(TEAMIDS!B$2:'TEAMIDS'!B$569,MATCH($U331,TEAMIDS!$C$2:'TEAMIDS'!$C$531,0))</f>
        <v>#N/A</v>
      </c>
      <c r="W331" t="e">
        <f>INDEX(Signed!G$2:'Signed'!G$569,MATCH($B331,Signed!$A$2:'Signed'!$A$531,0))</f>
        <v>#N/A</v>
      </c>
      <c r="X331" t="e">
        <f>INDEX(Signed!I$2:'Signed'!I$569,MATCH($B331,Signed!$A$2:'Signed'!$A$531,0))</f>
        <v>#N/A</v>
      </c>
    </row>
    <row r="332" spans="1:24" x14ac:dyDescent="0.3">
      <c r="A332">
        <v>397</v>
      </c>
      <c r="B332" t="s">
        <v>90</v>
      </c>
      <c r="C332">
        <v>16</v>
      </c>
      <c r="D332">
        <v>2</v>
      </c>
      <c r="E332">
        <v>0</v>
      </c>
      <c r="F332">
        <f t="shared" si="5"/>
        <v>0</v>
      </c>
      <c r="G332">
        <v>4886175</v>
      </c>
      <c r="H332">
        <v>4</v>
      </c>
      <c r="I332" t="s">
        <v>1739</v>
      </c>
      <c r="J332" s="3" t="s">
        <v>2670</v>
      </c>
      <c r="K332" s="3" t="s">
        <v>3040</v>
      </c>
      <c r="L332" s="3"/>
      <c r="M332">
        <v>42</v>
      </c>
      <c r="N332" t="s">
        <v>20</v>
      </c>
      <c r="O332">
        <v>84</v>
      </c>
      <c r="P332">
        <v>66</v>
      </c>
      <c r="Q332">
        <v>42</v>
      </c>
      <c r="R332">
        <v>58</v>
      </c>
      <c r="S332">
        <v>71</v>
      </c>
      <c r="T332">
        <v>32</v>
      </c>
      <c r="U332" t="str">
        <f>INDEX(Signed!F$2:'Signed'!F$569,MATCH($B332,Signed!$A$2:'Signed'!$A$531,0))</f>
        <v>MIL</v>
      </c>
      <c r="V332">
        <f>INDEX(TEAMIDS!B$2:'TEAMIDS'!B$569,MATCH($U332,TEAMIDS!$C$2:'TEAMIDS'!$C$531,0))</f>
        <v>16</v>
      </c>
      <c r="W332">
        <f>INDEX(Signed!G$2:'Signed'!G$569,MATCH($B332,Signed!$A$2:'Signed'!$A$531,0))</f>
        <v>2</v>
      </c>
      <c r="X332">
        <f>INDEX(Signed!I$2:'Signed'!I$569,MATCH($B332,Signed!$A$2:'Signed'!$A$531,0))</f>
        <v>4886175</v>
      </c>
    </row>
    <row r="333" spans="1:24" x14ac:dyDescent="0.3">
      <c r="A333">
        <v>398</v>
      </c>
      <c r="B333" t="s">
        <v>58</v>
      </c>
      <c r="C333">
        <v>2</v>
      </c>
      <c r="D333">
        <v>3</v>
      </c>
      <c r="E333">
        <v>0</v>
      </c>
      <c r="F333">
        <f t="shared" si="5"/>
        <v>0</v>
      </c>
      <c r="G333">
        <v>1274427</v>
      </c>
      <c r="H333">
        <v>2</v>
      </c>
      <c r="I333" t="s">
        <v>1623</v>
      </c>
      <c r="J333" s="3" t="s">
        <v>2755</v>
      </c>
      <c r="K333" s="3" t="s">
        <v>3125</v>
      </c>
      <c r="L333" s="3"/>
      <c r="M333">
        <v>0</v>
      </c>
      <c r="N333" t="s">
        <v>23</v>
      </c>
      <c r="O333">
        <v>78</v>
      </c>
      <c r="P333">
        <v>72</v>
      </c>
      <c r="Q333">
        <v>70</v>
      </c>
      <c r="R333">
        <v>58</v>
      </c>
      <c r="S333">
        <v>77</v>
      </c>
      <c r="T333">
        <v>22</v>
      </c>
      <c r="U333" t="e">
        <f>INDEX(Signed!F$2:'Signed'!F$569,MATCH($B333,Signed!$A$2:'Signed'!$A$531,0))</f>
        <v>#N/A</v>
      </c>
      <c r="V333" t="e">
        <f>INDEX(TEAMIDS!B$2:'TEAMIDS'!B$569,MATCH($U333,TEAMIDS!$C$2:'TEAMIDS'!$C$531,0))</f>
        <v>#N/A</v>
      </c>
      <c r="W333" t="e">
        <f>INDEX(Signed!G$2:'Signed'!G$569,MATCH($B333,Signed!$A$2:'Signed'!$A$531,0))</f>
        <v>#N/A</v>
      </c>
      <c r="X333" t="e">
        <f>INDEX(Signed!I$2:'Signed'!I$569,MATCH($B333,Signed!$A$2:'Signed'!$A$531,0))</f>
        <v>#N/A</v>
      </c>
    </row>
    <row r="334" spans="1:24" x14ac:dyDescent="0.3">
      <c r="A334">
        <v>399</v>
      </c>
      <c r="B334" t="s">
        <v>444</v>
      </c>
      <c r="C334">
        <v>24</v>
      </c>
      <c r="D334">
        <v>2</v>
      </c>
      <c r="E334">
        <v>16000000</v>
      </c>
      <c r="F334">
        <f t="shared" si="5"/>
        <v>8000000</v>
      </c>
      <c r="G334">
        <v>5860950</v>
      </c>
      <c r="H334">
        <v>1</v>
      </c>
      <c r="I334" t="s">
        <v>1929</v>
      </c>
      <c r="J334" s="3" t="s">
        <v>2528</v>
      </c>
      <c r="K334" s="3" t="s">
        <v>2898</v>
      </c>
      <c r="L334" s="3"/>
      <c r="M334">
        <v>65</v>
      </c>
      <c r="N334" t="s">
        <v>13</v>
      </c>
      <c r="O334">
        <v>80</v>
      </c>
      <c r="P334">
        <v>70</v>
      </c>
      <c r="Q334">
        <v>78</v>
      </c>
      <c r="R334">
        <v>49</v>
      </c>
      <c r="S334">
        <v>87</v>
      </c>
      <c r="T334">
        <v>27</v>
      </c>
      <c r="U334" t="str">
        <f>INDEX(Signed!F$2:'Signed'!F$569,MATCH($B334,Signed!$A$2:'Signed'!$A$531,0))</f>
        <v>POR</v>
      </c>
      <c r="V334">
        <f>INDEX(TEAMIDS!B$2:'TEAMIDS'!B$569,MATCH($U334,TEAMIDS!$C$2:'TEAMIDS'!$C$531,0))</f>
        <v>24</v>
      </c>
      <c r="W334">
        <f>INDEX(Signed!G$2:'Signed'!G$569,MATCH($B334,Signed!$A$2:'Signed'!$A$531,0))</f>
        <v>2</v>
      </c>
      <c r="X334">
        <f>INDEX(Signed!I$2:'Signed'!I$569,MATCH($B334,Signed!$A$2:'Signed'!$A$531,0))</f>
        <v>5860950</v>
      </c>
    </row>
    <row r="335" spans="1:24" x14ac:dyDescent="0.3">
      <c r="A335">
        <v>400</v>
      </c>
      <c r="B335" t="s">
        <v>289</v>
      </c>
      <c r="C335">
        <v>12</v>
      </c>
      <c r="D335">
        <v>3</v>
      </c>
      <c r="E335">
        <v>0</v>
      </c>
      <c r="F335">
        <f t="shared" si="5"/>
        <v>0</v>
      </c>
      <c r="G335">
        <v>5000000</v>
      </c>
      <c r="H335">
        <v>1</v>
      </c>
      <c r="I335" t="s">
        <v>1993</v>
      </c>
      <c r="J335" s="3" t="s">
        <v>2492</v>
      </c>
      <c r="K335" s="3" t="s">
        <v>2862</v>
      </c>
      <c r="L335" s="3"/>
      <c r="M335">
        <v>17</v>
      </c>
      <c r="N335" t="s">
        <v>40</v>
      </c>
      <c r="O335">
        <v>75</v>
      </c>
      <c r="P335">
        <v>73</v>
      </c>
      <c r="Q335">
        <v>77</v>
      </c>
      <c r="R335">
        <v>58</v>
      </c>
      <c r="S335">
        <v>71</v>
      </c>
      <c r="T335">
        <v>28</v>
      </c>
      <c r="U335" t="str">
        <f>INDEX(Signed!F$2:'Signed'!F$569,MATCH($B335,Signed!$A$2:'Signed'!$A$531,0))</f>
        <v>LAC</v>
      </c>
      <c r="V335">
        <f>INDEX(TEAMIDS!B$2:'TEAMIDS'!B$569,MATCH($U335,TEAMIDS!$C$2:'TEAMIDS'!$C$531,0))</f>
        <v>12</v>
      </c>
      <c r="W335">
        <f>INDEX(Signed!G$2:'Signed'!G$569,MATCH($B335,Signed!$A$2:'Signed'!$A$531,0))</f>
        <v>3</v>
      </c>
      <c r="X335">
        <f>INDEX(Signed!I$2:'Signed'!I$569,MATCH($B335,Signed!$A$2:'Signed'!$A$531,0))</f>
        <v>5000000</v>
      </c>
    </row>
    <row r="336" spans="1:24" x14ac:dyDescent="0.3">
      <c r="A336">
        <v>401</v>
      </c>
      <c r="B336" t="s">
        <v>55</v>
      </c>
      <c r="C336">
        <v>28</v>
      </c>
      <c r="D336">
        <v>1</v>
      </c>
      <c r="E336">
        <v>0</v>
      </c>
      <c r="F336">
        <f t="shared" si="5"/>
        <v>0</v>
      </c>
      <c r="G336">
        <v>1737145</v>
      </c>
      <c r="H336">
        <v>2</v>
      </c>
      <c r="I336" t="s">
        <v>1620</v>
      </c>
      <c r="J336" s="3" t="s">
        <v>2597</v>
      </c>
      <c r="K336" s="3" t="s">
        <v>2967</v>
      </c>
      <c r="L336" s="3"/>
      <c r="M336">
        <v>24</v>
      </c>
      <c r="N336" t="s">
        <v>7</v>
      </c>
      <c r="O336">
        <v>77</v>
      </c>
      <c r="P336">
        <v>71</v>
      </c>
      <c r="Q336">
        <v>44</v>
      </c>
      <c r="R336">
        <v>63</v>
      </c>
      <c r="S336">
        <v>64</v>
      </c>
      <c r="T336">
        <v>25</v>
      </c>
      <c r="U336" t="str">
        <f>INDEX(Signed!F$2:'Signed'!F$569,MATCH($B336,Signed!$A$2:'Signed'!$A$531,0))</f>
        <v>TOR</v>
      </c>
      <c r="V336">
        <f>INDEX(TEAMIDS!B$2:'TEAMIDS'!B$569,MATCH($U336,TEAMIDS!$C$2:'TEAMIDS'!$C$531,0))</f>
        <v>28</v>
      </c>
      <c r="W336">
        <f>INDEX(Signed!G$2:'Signed'!G$569,MATCH($B336,Signed!$A$2:'Signed'!$A$531,0))</f>
        <v>1</v>
      </c>
      <c r="X336">
        <f>INDEX(Signed!I$2:'Signed'!I$569,MATCH($B336,Signed!$A$2:'Signed'!$A$531,0))</f>
        <v>2500000</v>
      </c>
    </row>
    <row r="337" spans="1:24" x14ac:dyDescent="0.3">
      <c r="A337">
        <v>402</v>
      </c>
      <c r="B337" t="s">
        <v>492</v>
      </c>
      <c r="C337">
        <v>27</v>
      </c>
      <c r="D337">
        <v>1</v>
      </c>
      <c r="E337">
        <v>0</v>
      </c>
      <c r="F337">
        <f t="shared" si="5"/>
        <v>0</v>
      </c>
      <c r="G337">
        <v>689121</v>
      </c>
      <c r="H337">
        <v>2</v>
      </c>
      <c r="I337" t="s">
        <v>1527</v>
      </c>
      <c r="J337" s="3" t="e">
        <v>#VALUE!</v>
      </c>
      <c r="K337" s="3" t="s">
        <v>1527</v>
      </c>
      <c r="L337" s="3"/>
      <c r="M337">
        <v>23</v>
      </c>
      <c r="N337" t="s">
        <v>18</v>
      </c>
      <c r="O337">
        <v>75</v>
      </c>
      <c r="P337">
        <v>71</v>
      </c>
      <c r="Q337">
        <v>84</v>
      </c>
      <c r="R337">
        <v>58</v>
      </c>
      <c r="S337">
        <v>75</v>
      </c>
      <c r="T337">
        <v>26</v>
      </c>
      <c r="U337" t="e">
        <f>INDEX(Signed!F$2:'Signed'!F$569,MATCH($B337,Signed!$A$2:'Signed'!$A$531,0))</f>
        <v>#N/A</v>
      </c>
      <c r="V337" t="e">
        <f>INDEX(TEAMIDS!B$2:'TEAMIDS'!B$569,MATCH($U337,TEAMIDS!$C$2:'TEAMIDS'!$C$531,0))</f>
        <v>#N/A</v>
      </c>
      <c r="W337" t="e">
        <f>INDEX(Signed!G$2:'Signed'!G$569,MATCH($B337,Signed!$A$2:'Signed'!$A$531,0))</f>
        <v>#N/A</v>
      </c>
      <c r="X337" t="e">
        <f>INDEX(Signed!I$2:'Signed'!I$569,MATCH($B337,Signed!$A$2:'Signed'!$A$531,0))</f>
        <v>#N/A</v>
      </c>
    </row>
    <row r="338" spans="1:24" x14ac:dyDescent="0.3">
      <c r="A338">
        <v>403</v>
      </c>
      <c r="B338" t="s">
        <v>469</v>
      </c>
      <c r="C338">
        <v>26</v>
      </c>
      <c r="D338">
        <v>2</v>
      </c>
      <c r="E338">
        <v>0</v>
      </c>
      <c r="F338">
        <f t="shared" si="5"/>
        <v>0</v>
      </c>
      <c r="G338">
        <v>16000000</v>
      </c>
      <c r="H338">
        <v>2</v>
      </c>
      <c r="I338" t="s">
        <v>2229</v>
      </c>
      <c r="J338" s="3" t="s">
        <v>2576</v>
      </c>
      <c r="K338" s="3" t="s">
        <v>2946</v>
      </c>
      <c r="L338" s="3"/>
      <c r="M338">
        <v>22</v>
      </c>
      <c r="N338" t="s">
        <v>13</v>
      </c>
      <c r="O338">
        <v>87</v>
      </c>
      <c r="P338">
        <v>75</v>
      </c>
      <c r="Q338">
        <v>87</v>
      </c>
      <c r="R338">
        <v>72</v>
      </c>
      <c r="S338">
        <v>81</v>
      </c>
      <c r="T338">
        <v>33</v>
      </c>
      <c r="U338" t="str">
        <f>INDEX(Signed!F$2:'Signed'!F$569,MATCH($B338,Signed!$A$2:'Signed'!$A$531,0))</f>
        <v>SAS</v>
      </c>
      <c r="V338">
        <f>INDEX(TEAMIDS!B$2:'TEAMIDS'!B$569,MATCH($U338,TEAMIDS!$C$2:'TEAMIDS'!$C$531,0))</f>
        <v>26</v>
      </c>
      <c r="W338">
        <f>INDEX(Signed!G$2:'Signed'!G$569,MATCH($B338,Signed!$A$2:'Signed'!$A$531,0))</f>
        <v>2</v>
      </c>
      <c r="X338">
        <f>INDEX(Signed!I$2:'Signed'!I$569,MATCH($B338,Signed!$A$2:'Signed'!$A$531,0))</f>
        <v>16000000</v>
      </c>
    </row>
    <row r="339" spans="1:24" x14ac:dyDescent="0.3">
      <c r="A339">
        <v>404</v>
      </c>
      <c r="B339" t="s">
        <v>490</v>
      </c>
      <c r="C339">
        <v>27</v>
      </c>
      <c r="D339">
        <v>2</v>
      </c>
      <c r="E339">
        <v>0</v>
      </c>
      <c r="F339">
        <f t="shared" si="5"/>
        <v>0</v>
      </c>
      <c r="G339">
        <v>24925093.666666668</v>
      </c>
      <c r="H339">
        <v>4</v>
      </c>
      <c r="I339" t="s">
        <v>1950</v>
      </c>
      <c r="J339" s="3" t="s">
        <v>2580</v>
      </c>
      <c r="K339" s="3" t="s">
        <v>2950</v>
      </c>
      <c r="L339" s="3"/>
      <c r="M339">
        <v>27</v>
      </c>
      <c r="N339" t="s">
        <v>27</v>
      </c>
      <c r="O339">
        <v>98</v>
      </c>
      <c r="P339">
        <v>80</v>
      </c>
      <c r="Q339">
        <v>47</v>
      </c>
      <c r="R339">
        <v>99</v>
      </c>
      <c r="S339">
        <v>63</v>
      </c>
      <c r="T339">
        <v>27</v>
      </c>
      <c r="U339" t="e">
        <f>INDEX(Signed!F$2:'Signed'!F$569,MATCH($B339,Signed!$A$2:'Signed'!$A$531,0))</f>
        <v>#N/A</v>
      </c>
      <c r="V339" t="e">
        <f>INDEX(TEAMIDS!B$2:'TEAMIDS'!B$569,MATCH($U339,TEAMIDS!$C$2:'TEAMIDS'!$C$531,0))</f>
        <v>#N/A</v>
      </c>
      <c r="W339" t="e">
        <f>INDEX(Signed!G$2:'Signed'!G$569,MATCH($B339,Signed!$A$2:'Signed'!$A$531,0))</f>
        <v>#N/A</v>
      </c>
      <c r="X339" t="e">
        <f>INDEX(Signed!I$2:'Signed'!I$569,MATCH($B339,Signed!$A$2:'Signed'!$A$531,0))</f>
        <v>#N/A</v>
      </c>
    </row>
    <row r="340" spans="1:24" x14ac:dyDescent="0.3">
      <c r="A340">
        <v>405</v>
      </c>
      <c r="B340" t="s">
        <v>365</v>
      </c>
      <c r="C340">
        <v>10</v>
      </c>
      <c r="D340">
        <v>4</v>
      </c>
      <c r="E340">
        <v>0</v>
      </c>
      <c r="F340">
        <f t="shared" si="5"/>
        <v>0</v>
      </c>
      <c r="G340">
        <v>31737230</v>
      </c>
      <c r="H340">
        <v>0</v>
      </c>
      <c r="I340" t="s">
        <v>1922</v>
      </c>
      <c r="J340" s="3" t="s">
        <v>2675</v>
      </c>
      <c r="K340" s="3" t="s">
        <v>3045</v>
      </c>
      <c r="L340" s="3"/>
      <c r="M340">
        <v>0</v>
      </c>
      <c r="N340" t="s">
        <v>30</v>
      </c>
      <c r="O340">
        <v>99</v>
      </c>
      <c r="P340">
        <v>87</v>
      </c>
      <c r="Q340">
        <v>73</v>
      </c>
      <c r="R340">
        <v>90</v>
      </c>
      <c r="S340">
        <v>68</v>
      </c>
      <c r="T340">
        <v>31</v>
      </c>
      <c r="U340" t="e">
        <f>INDEX(Signed!F$2:'Signed'!F$569,MATCH($B340,Signed!$A$2:'Signed'!$A$531,0))</f>
        <v>#N/A</v>
      </c>
      <c r="V340" t="e">
        <f>INDEX(TEAMIDS!B$2:'TEAMIDS'!B$569,MATCH($U340,TEAMIDS!$C$2:'TEAMIDS'!$C$531,0))</f>
        <v>#N/A</v>
      </c>
      <c r="W340" t="e">
        <f>INDEX(Signed!G$2:'Signed'!G$569,MATCH($B340,Signed!$A$2:'Signed'!$A$531,0))</f>
        <v>#N/A</v>
      </c>
      <c r="X340" t="e">
        <f>INDEX(Signed!I$2:'Signed'!I$569,MATCH($B340,Signed!$A$2:'Signed'!$A$531,0))</f>
        <v>#N/A</v>
      </c>
    </row>
    <row r="341" spans="1:24" x14ac:dyDescent="0.3">
      <c r="A341">
        <v>407</v>
      </c>
      <c r="B341" t="s">
        <v>94</v>
      </c>
      <c r="C341">
        <v>4</v>
      </c>
      <c r="D341">
        <v>2</v>
      </c>
      <c r="E341">
        <v>0</v>
      </c>
      <c r="F341">
        <f t="shared" si="5"/>
        <v>0</v>
      </c>
      <c r="G341">
        <v>3000000</v>
      </c>
      <c r="H341">
        <v>0</v>
      </c>
      <c r="I341" t="s">
        <v>1725</v>
      </c>
      <c r="J341" s="3" t="s">
        <v>2558</v>
      </c>
      <c r="K341" s="3" t="s">
        <v>2928</v>
      </c>
      <c r="L341" s="3"/>
      <c r="M341">
        <v>1</v>
      </c>
      <c r="N341" t="s">
        <v>30</v>
      </c>
      <c r="O341">
        <v>75</v>
      </c>
      <c r="P341">
        <v>69</v>
      </c>
      <c r="Q341">
        <v>82</v>
      </c>
      <c r="R341">
        <v>54</v>
      </c>
      <c r="S341">
        <v>86</v>
      </c>
      <c r="T341">
        <v>26</v>
      </c>
      <c r="U341" t="str">
        <f>INDEX(Signed!F$2:'Signed'!F$569,MATCH($B341,Signed!$A$2:'Signed'!$A$531,0))</f>
        <v>CHI</v>
      </c>
      <c r="V341">
        <f>INDEX(TEAMIDS!B$2:'TEAMIDS'!B$569,MATCH($U341,TEAMIDS!$C$2:'TEAMIDS'!$C$531,0))</f>
        <v>4</v>
      </c>
      <c r="W341">
        <f>INDEX(Signed!G$2:'Signed'!G$569,MATCH($B341,Signed!$A$2:'Signed'!$A$531,0))</f>
        <v>2</v>
      </c>
      <c r="X341">
        <f>INDEX(Signed!I$2:'Signed'!I$569,MATCH($B341,Signed!$A$2:'Signed'!$A$531,0))</f>
        <v>3000000</v>
      </c>
    </row>
    <row r="342" spans="1:24" x14ac:dyDescent="0.3">
      <c r="A342">
        <v>408</v>
      </c>
      <c r="B342" t="s">
        <v>121</v>
      </c>
      <c r="C342">
        <v>6</v>
      </c>
      <c r="D342">
        <v>1</v>
      </c>
      <c r="E342">
        <v>0</v>
      </c>
      <c r="F342">
        <f t="shared" si="5"/>
        <v>0</v>
      </c>
      <c r="G342">
        <v>419232</v>
      </c>
      <c r="H342">
        <v>1</v>
      </c>
      <c r="I342" t="s">
        <v>2153</v>
      </c>
      <c r="J342" s="3" t="s">
        <v>2497</v>
      </c>
      <c r="K342" s="3" t="s">
        <v>2867</v>
      </c>
      <c r="L342" s="3"/>
      <c r="M342">
        <v>45</v>
      </c>
      <c r="N342" t="s">
        <v>7</v>
      </c>
      <c r="O342">
        <v>72</v>
      </c>
      <c r="P342">
        <v>70</v>
      </c>
      <c r="Q342">
        <v>89</v>
      </c>
      <c r="R342">
        <v>49</v>
      </c>
      <c r="S342">
        <v>78</v>
      </c>
      <c r="T342">
        <v>29</v>
      </c>
      <c r="U342" t="e">
        <f>INDEX(Signed!F$2:'Signed'!F$569,MATCH($B342,Signed!$A$2:'Signed'!$A$531,0))</f>
        <v>#N/A</v>
      </c>
      <c r="V342" t="e">
        <f>INDEX(TEAMIDS!B$2:'TEAMIDS'!B$569,MATCH($U342,TEAMIDS!$C$2:'TEAMIDS'!$C$531,0))</f>
        <v>#N/A</v>
      </c>
      <c r="W342" t="e">
        <f>INDEX(Signed!G$2:'Signed'!G$569,MATCH($B342,Signed!$A$2:'Signed'!$A$531,0))</f>
        <v>#N/A</v>
      </c>
      <c r="X342" t="e">
        <f>INDEX(Signed!I$2:'Signed'!I$569,MATCH($B342,Signed!$A$2:'Signed'!$A$531,0))</f>
        <v>#N/A</v>
      </c>
    </row>
    <row r="343" spans="1:24" x14ac:dyDescent="0.3">
      <c r="A343">
        <v>411</v>
      </c>
      <c r="B343" t="s">
        <v>35</v>
      </c>
      <c r="C343">
        <v>1</v>
      </c>
      <c r="D343">
        <v>2</v>
      </c>
      <c r="E343">
        <v>0</v>
      </c>
      <c r="F343">
        <f t="shared" si="5"/>
        <v>0</v>
      </c>
      <c r="G343">
        <v>459414</v>
      </c>
      <c r="H343">
        <v>3</v>
      </c>
      <c r="I343" t="s">
        <v>1541</v>
      </c>
      <c r="J343" s="3" t="s">
        <v>2587</v>
      </c>
      <c r="K343" s="3" t="s">
        <v>2957</v>
      </c>
      <c r="L343" s="3"/>
      <c r="M343">
        <v>37</v>
      </c>
      <c r="N343" t="s">
        <v>7</v>
      </c>
      <c r="O343">
        <v>70</v>
      </c>
      <c r="P343">
        <v>74</v>
      </c>
      <c r="Q343">
        <v>70</v>
      </c>
      <c r="R343">
        <v>49</v>
      </c>
      <c r="S343">
        <v>61</v>
      </c>
      <c r="T343">
        <v>25</v>
      </c>
      <c r="U343" t="e">
        <f>INDEX(Signed!F$2:'Signed'!F$569,MATCH($B343,Signed!$A$2:'Signed'!$A$531,0))</f>
        <v>#N/A</v>
      </c>
      <c r="V343" t="e">
        <f>INDEX(TEAMIDS!B$2:'TEAMIDS'!B$569,MATCH($U343,TEAMIDS!$C$2:'TEAMIDS'!$C$531,0))</f>
        <v>#N/A</v>
      </c>
      <c r="W343" t="e">
        <f>INDEX(Signed!G$2:'Signed'!G$569,MATCH($B343,Signed!$A$2:'Signed'!$A$531,0))</f>
        <v>#N/A</v>
      </c>
      <c r="X343" t="e">
        <f>INDEX(Signed!I$2:'Signed'!I$569,MATCH($B343,Signed!$A$2:'Signed'!$A$531,0))</f>
        <v>#N/A</v>
      </c>
    </row>
    <row r="344" spans="1:24" x14ac:dyDescent="0.3">
      <c r="A344">
        <v>412</v>
      </c>
      <c r="B344" t="s">
        <v>512</v>
      </c>
      <c r="C344">
        <v>28</v>
      </c>
      <c r="D344">
        <v>1</v>
      </c>
      <c r="E344">
        <v>0</v>
      </c>
      <c r="F344">
        <f t="shared" si="5"/>
        <v>0</v>
      </c>
      <c r="G344">
        <v>22469135.5</v>
      </c>
      <c r="H344">
        <v>3</v>
      </c>
      <c r="I344" t="s">
        <v>1701</v>
      </c>
      <c r="J344" s="3" t="s">
        <v>2667</v>
      </c>
      <c r="K344" s="3" t="s">
        <v>3037</v>
      </c>
      <c r="L344" s="3"/>
      <c r="M344">
        <v>9</v>
      </c>
      <c r="N344" t="s">
        <v>11</v>
      </c>
      <c r="O344">
        <v>90</v>
      </c>
      <c r="P344">
        <v>74</v>
      </c>
      <c r="Q344">
        <v>65</v>
      </c>
      <c r="R344">
        <v>76</v>
      </c>
      <c r="S344">
        <v>75</v>
      </c>
      <c r="T344">
        <v>30</v>
      </c>
      <c r="U344" t="e">
        <f>INDEX(Signed!F$2:'Signed'!F$569,MATCH($B344,Signed!$A$2:'Signed'!$A$531,0))</f>
        <v>#N/A</v>
      </c>
      <c r="V344" t="e">
        <f>INDEX(TEAMIDS!B$2:'TEAMIDS'!B$569,MATCH($U344,TEAMIDS!$C$2:'TEAMIDS'!$C$531,0))</f>
        <v>#N/A</v>
      </c>
      <c r="W344" t="e">
        <f>INDEX(Signed!G$2:'Signed'!G$569,MATCH($B344,Signed!$A$2:'Signed'!$A$531,0))</f>
        <v>#N/A</v>
      </c>
      <c r="X344" t="e">
        <f>INDEX(Signed!I$2:'Signed'!I$569,MATCH($B344,Signed!$A$2:'Signed'!$A$531,0))</f>
        <v>#N/A</v>
      </c>
    </row>
    <row r="345" spans="1:24" x14ac:dyDescent="0.3">
      <c r="A345">
        <v>413</v>
      </c>
      <c r="B345" t="s">
        <v>440</v>
      </c>
      <c r="C345">
        <v>6</v>
      </c>
      <c r="D345">
        <v>4</v>
      </c>
      <c r="E345">
        <v>32000000</v>
      </c>
      <c r="F345">
        <f t="shared" si="5"/>
        <v>8000000</v>
      </c>
      <c r="G345">
        <v>8000000</v>
      </c>
      <c r="H345">
        <v>1</v>
      </c>
      <c r="I345" t="s">
        <v>1927</v>
      </c>
      <c r="J345" s="3" t="s">
        <v>2485</v>
      </c>
      <c r="K345" s="3" t="s">
        <v>2855</v>
      </c>
      <c r="L345" s="3"/>
      <c r="M345">
        <v>5</v>
      </c>
      <c r="N345" t="s">
        <v>4</v>
      </c>
      <c r="O345">
        <v>78</v>
      </c>
      <c r="P345">
        <v>70</v>
      </c>
      <c r="Q345">
        <v>97</v>
      </c>
      <c r="R345">
        <v>49</v>
      </c>
      <c r="S345">
        <v>84</v>
      </c>
      <c r="T345">
        <v>29</v>
      </c>
      <c r="U345" t="str">
        <f>INDEX(Signed!F$2:'Signed'!F$569,MATCH($B345,Signed!$A$2:'Signed'!$A$531,0))</f>
        <v>DAL</v>
      </c>
      <c r="V345">
        <f>INDEX(TEAMIDS!B$2:'TEAMIDS'!B$569,MATCH($U345,TEAMIDS!$C$2:'TEAMIDS'!$C$531,0))</f>
        <v>6</v>
      </c>
      <c r="W345">
        <f>INDEX(Signed!G$2:'Signed'!G$569,MATCH($B345,Signed!$A$2:'Signed'!$A$531,0))</f>
        <v>4</v>
      </c>
      <c r="X345">
        <f>INDEX(Signed!I$2:'Signed'!I$569,MATCH($B345,Signed!$A$2:'Signed'!$A$531,0))</f>
        <v>8000000</v>
      </c>
    </row>
    <row r="346" spans="1:24" x14ac:dyDescent="0.3">
      <c r="A346">
        <v>414</v>
      </c>
      <c r="B346" t="s">
        <v>59</v>
      </c>
      <c r="C346">
        <v>17</v>
      </c>
      <c r="D346">
        <v>1</v>
      </c>
      <c r="E346">
        <v>0</v>
      </c>
      <c r="F346">
        <f t="shared" si="5"/>
        <v>0</v>
      </c>
      <c r="G346">
        <v>971211</v>
      </c>
      <c r="H346">
        <v>0</v>
      </c>
      <c r="I346" t="s">
        <v>1628</v>
      </c>
      <c r="J346" s="3" t="s">
        <v>2511</v>
      </c>
      <c r="K346" s="3" t="s">
        <v>2881</v>
      </c>
      <c r="L346" s="3"/>
      <c r="M346">
        <v>13</v>
      </c>
      <c r="N346" t="s">
        <v>60</v>
      </c>
      <c r="O346">
        <v>76</v>
      </c>
      <c r="P346">
        <v>76</v>
      </c>
      <c r="Q346">
        <v>74</v>
      </c>
      <c r="R346">
        <v>49</v>
      </c>
      <c r="S346">
        <v>82</v>
      </c>
      <c r="T346">
        <v>28</v>
      </c>
      <c r="U346" t="e">
        <f>INDEX(Signed!F$2:'Signed'!F$569,MATCH($B346,Signed!$A$2:'Signed'!$A$531,0))</f>
        <v>#N/A</v>
      </c>
      <c r="V346" t="e">
        <f>INDEX(TEAMIDS!B$2:'TEAMIDS'!B$569,MATCH($U346,TEAMIDS!$C$2:'TEAMIDS'!$C$531,0))</f>
        <v>#N/A</v>
      </c>
      <c r="W346" t="e">
        <f>INDEX(Signed!G$2:'Signed'!G$569,MATCH($B346,Signed!$A$2:'Signed'!$A$531,0))</f>
        <v>#N/A</v>
      </c>
      <c r="X346" t="e">
        <f>INDEX(Signed!I$2:'Signed'!I$569,MATCH($B346,Signed!$A$2:'Signed'!$A$531,0))</f>
        <v>#N/A</v>
      </c>
    </row>
    <row r="347" spans="1:24" x14ac:dyDescent="0.3">
      <c r="A347">
        <v>415</v>
      </c>
      <c r="B347" t="s">
        <v>243</v>
      </c>
      <c r="C347">
        <v>20</v>
      </c>
      <c r="D347">
        <v>3</v>
      </c>
      <c r="E347">
        <v>0</v>
      </c>
      <c r="F347">
        <f t="shared" si="5"/>
        <v>0</v>
      </c>
      <c r="G347">
        <v>1832070</v>
      </c>
      <c r="H347">
        <v>0</v>
      </c>
      <c r="I347" t="s">
        <v>1990</v>
      </c>
      <c r="J347" s="3" t="s">
        <v>2776</v>
      </c>
      <c r="K347" s="3" t="s">
        <v>3146</v>
      </c>
      <c r="L347" s="3"/>
      <c r="M347">
        <v>2</v>
      </c>
      <c r="N347" t="s">
        <v>18</v>
      </c>
      <c r="O347">
        <v>82</v>
      </c>
      <c r="P347">
        <v>72</v>
      </c>
      <c r="Q347">
        <v>80</v>
      </c>
      <c r="R347">
        <v>54</v>
      </c>
      <c r="S347">
        <v>79</v>
      </c>
      <c r="T347">
        <v>21</v>
      </c>
      <c r="U347" t="e">
        <f>INDEX(Signed!F$2:'Signed'!F$569,MATCH($B347,Signed!$A$2:'Signed'!$A$531,0))</f>
        <v>#N/A</v>
      </c>
      <c r="V347" t="e">
        <f>INDEX(TEAMIDS!B$2:'TEAMIDS'!B$569,MATCH($U347,TEAMIDS!$C$2:'TEAMIDS'!$C$531,0))</f>
        <v>#N/A</v>
      </c>
      <c r="W347" t="e">
        <f>INDEX(Signed!G$2:'Signed'!G$569,MATCH($B347,Signed!$A$2:'Signed'!$A$531,0))</f>
        <v>#N/A</v>
      </c>
      <c r="X347" t="e">
        <f>INDEX(Signed!I$2:'Signed'!I$569,MATCH($B347,Signed!$A$2:'Signed'!$A$531,0))</f>
        <v>#N/A</v>
      </c>
    </row>
    <row r="348" spans="1:24" x14ac:dyDescent="0.3">
      <c r="A348">
        <v>416</v>
      </c>
      <c r="B348" t="s">
        <v>405</v>
      </c>
      <c r="C348">
        <v>22</v>
      </c>
      <c r="D348">
        <v>0</v>
      </c>
      <c r="E348">
        <v>0</v>
      </c>
      <c r="F348" t="e">
        <f t="shared" si="5"/>
        <v>#DIV/0!</v>
      </c>
      <c r="G348">
        <v>1000000</v>
      </c>
      <c r="H348">
        <v>0</v>
      </c>
      <c r="I348" t="s">
        <v>1676</v>
      </c>
      <c r="J348" s="3" t="s">
        <v>2694</v>
      </c>
      <c r="K348" s="3" t="s">
        <v>3064</v>
      </c>
      <c r="L348" s="3"/>
      <c r="M348">
        <v>18</v>
      </c>
      <c r="N348" t="s">
        <v>18</v>
      </c>
      <c r="O348">
        <v>70</v>
      </c>
      <c r="P348">
        <v>72</v>
      </c>
      <c r="Q348">
        <v>71</v>
      </c>
      <c r="R348">
        <v>49</v>
      </c>
      <c r="S348">
        <v>70</v>
      </c>
      <c r="T348">
        <v>23</v>
      </c>
      <c r="U348" t="e">
        <f>INDEX(Signed!F$2:'Signed'!F$569,MATCH($B348,Signed!$A$2:'Signed'!$A$531,0))</f>
        <v>#N/A</v>
      </c>
      <c r="V348" t="e">
        <f>INDEX(TEAMIDS!B$2:'TEAMIDS'!B$569,MATCH($U348,TEAMIDS!$C$2:'TEAMIDS'!$C$531,0))</f>
        <v>#N/A</v>
      </c>
      <c r="W348" t="e">
        <f>INDEX(Signed!G$2:'Signed'!G$569,MATCH($B348,Signed!$A$2:'Signed'!$A$531,0))</f>
        <v>#N/A</v>
      </c>
      <c r="X348" t="e">
        <f>INDEX(Signed!I$2:'Signed'!I$569,MATCH($B348,Signed!$A$2:'Signed'!$A$531,0))</f>
        <v>#N/A</v>
      </c>
    </row>
    <row r="349" spans="1:24" x14ac:dyDescent="0.3">
      <c r="A349">
        <v>421</v>
      </c>
      <c r="B349" t="s">
        <v>436</v>
      </c>
      <c r="C349">
        <v>24</v>
      </c>
      <c r="D349">
        <v>1</v>
      </c>
      <c r="E349">
        <v>0</v>
      </c>
      <c r="F349">
        <f t="shared" si="5"/>
        <v>0</v>
      </c>
      <c r="G349">
        <v>1941899</v>
      </c>
      <c r="H349">
        <v>3</v>
      </c>
      <c r="I349" t="s">
        <v>1931</v>
      </c>
      <c r="J349" s="3" t="s">
        <v>2704</v>
      </c>
      <c r="K349" s="3" t="s">
        <v>3074</v>
      </c>
      <c r="L349" s="3"/>
      <c r="M349">
        <v>7</v>
      </c>
      <c r="N349" t="s">
        <v>15</v>
      </c>
      <c r="O349">
        <v>74</v>
      </c>
      <c r="P349">
        <v>66</v>
      </c>
      <c r="Q349">
        <v>99</v>
      </c>
      <c r="R349">
        <v>49</v>
      </c>
      <c r="S349">
        <v>52</v>
      </c>
      <c r="T349">
        <v>24</v>
      </c>
      <c r="U349" t="e">
        <f>INDEX(Signed!F$2:'Signed'!F$569,MATCH($B349,Signed!$A$2:'Signed'!$A$531,0))</f>
        <v>#N/A</v>
      </c>
      <c r="V349" t="e">
        <f>INDEX(TEAMIDS!B$2:'TEAMIDS'!B$569,MATCH($U349,TEAMIDS!$C$2:'TEAMIDS'!$C$531,0))</f>
        <v>#N/A</v>
      </c>
      <c r="W349" t="e">
        <f>INDEX(Signed!G$2:'Signed'!G$569,MATCH($B349,Signed!$A$2:'Signed'!$A$531,0))</f>
        <v>#N/A</v>
      </c>
      <c r="X349" t="e">
        <f>INDEX(Signed!I$2:'Signed'!I$569,MATCH($B349,Signed!$A$2:'Signed'!$A$531,0))</f>
        <v>#N/A</v>
      </c>
    </row>
    <row r="350" spans="1:24" x14ac:dyDescent="0.3">
      <c r="A350">
        <v>422</v>
      </c>
      <c r="B350" t="s">
        <v>340</v>
      </c>
      <c r="C350">
        <v>14</v>
      </c>
      <c r="D350">
        <v>1</v>
      </c>
      <c r="E350">
        <v>0</v>
      </c>
      <c r="F350">
        <f t="shared" si="5"/>
        <v>0</v>
      </c>
      <c r="G350">
        <v>12755854.5</v>
      </c>
      <c r="H350">
        <v>2</v>
      </c>
      <c r="I350" t="s">
        <v>2211</v>
      </c>
      <c r="J350" s="3" t="s">
        <v>2494</v>
      </c>
      <c r="K350" s="3" t="s">
        <v>2864</v>
      </c>
      <c r="L350" s="3"/>
      <c r="M350">
        <v>44</v>
      </c>
      <c r="N350" t="s">
        <v>7</v>
      </c>
      <c r="O350">
        <v>69</v>
      </c>
      <c r="P350">
        <v>71</v>
      </c>
      <c r="Q350">
        <v>70</v>
      </c>
      <c r="R350">
        <v>54</v>
      </c>
      <c r="S350">
        <v>71</v>
      </c>
      <c r="T350">
        <v>29</v>
      </c>
      <c r="U350" t="e">
        <f>INDEX(Signed!F$2:'Signed'!F$569,MATCH($B350,Signed!$A$2:'Signed'!$A$531,0))</f>
        <v>#N/A</v>
      </c>
      <c r="V350" t="e">
        <f>INDEX(TEAMIDS!B$2:'TEAMIDS'!B$569,MATCH($U350,TEAMIDS!$C$2:'TEAMIDS'!$C$531,0))</f>
        <v>#N/A</v>
      </c>
      <c r="W350" t="e">
        <f>INDEX(Signed!G$2:'Signed'!G$569,MATCH($B350,Signed!$A$2:'Signed'!$A$531,0))</f>
        <v>#N/A</v>
      </c>
      <c r="X350" t="e">
        <f>INDEX(Signed!I$2:'Signed'!I$569,MATCH($B350,Signed!$A$2:'Signed'!$A$531,0))</f>
        <v>#N/A</v>
      </c>
    </row>
    <row r="351" spans="1:24" x14ac:dyDescent="0.3">
      <c r="A351">
        <v>423</v>
      </c>
      <c r="B351" t="s">
        <v>63</v>
      </c>
      <c r="C351">
        <v>2</v>
      </c>
      <c r="D351">
        <v>3</v>
      </c>
      <c r="E351">
        <v>0</v>
      </c>
      <c r="F351">
        <f t="shared" si="5"/>
        <v>0</v>
      </c>
      <c r="G351">
        <v>5914023</v>
      </c>
      <c r="H351">
        <v>0</v>
      </c>
      <c r="I351" t="s">
        <v>1611</v>
      </c>
      <c r="J351" s="3" t="s">
        <v>2524</v>
      </c>
      <c r="K351" s="3" t="s">
        <v>2894</v>
      </c>
      <c r="L351" s="3"/>
      <c r="M351">
        <v>8</v>
      </c>
      <c r="N351" t="s">
        <v>18</v>
      </c>
      <c r="O351">
        <v>88</v>
      </c>
      <c r="P351">
        <v>76</v>
      </c>
      <c r="Q351">
        <v>74</v>
      </c>
      <c r="R351">
        <v>49</v>
      </c>
      <c r="S351">
        <v>80</v>
      </c>
      <c r="T351">
        <v>27</v>
      </c>
      <c r="U351" t="e">
        <f>INDEX(Signed!F$2:'Signed'!F$569,MATCH($B351,Signed!$A$2:'Signed'!$A$531,0))</f>
        <v>#N/A</v>
      </c>
      <c r="V351" t="e">
        <f>INDEX(TEAMIDS!B$2:'TEAMIDS'!B$569,MATCH($U351,TEAMIDS!$C$2:'TEAMIDS'!$C$531,0))</f>
        <v>#N/A</v>
      </c>
      <c r="W351" t="e">
        <f>INDEX(Signed!G$2:'Signed'!G$569,MATCH($B351,Signed!$A$2:'Signed'!$A$531,0))</f>
        <v>#N/A</v>
      </c>
      <c r="X351" t="e">
        <f>INDEX(Signed!I$2:'Signed'!I$569,MATCH($B351,Signed!$A$2:'Signed'!$A$531,0))</f>
        <v>#N/A</v>
      </c>
    </row>
    <row r="352" spans="1:24" x14ac:dyDescent="0.3">
      <c r="A352">
        <v>424</v>
      </c>
      <c r="B352" t="s">
        <v>337</v>
      </c>
      <c r="C352">
        <v>28</v>
      </c>
      <c r="D352">
        <v>2</v>
      </c>
      <c r="E352">
        <v>0</v>
      </c>
      <c r="F352">
        <f t="shared" si="5"/>
        <v>0</v>
      </c>
      <c r="G352">
        <v>3712000</v>
      </c>
      <c r="H352">
        <v>2</v>
      </c>
      <c r="I352" t="s">
        <v>2214</v>
      </c>
      <c r="J352" s="3" t="s">
        <v>2623</v>
      </c>
      <c r="K352" s="3" t="s">
        <v>2993</v>
      </c>
      <c r="L352" s="3"/>
      <c r="M352">
        <v>7</v>
      </c>
      <c r="N352" t="s">
        <v>7</v>
      </c>
      <c r="O352">
        <v>73</v>
      </c>
      <c r="P352">
        <v>73</v>
      </c>
      <c r="Q352">
        <v>65</v>
      </c>
      <c r="R352">
        <v>54</v>
      </c>
      <c r="S352">
        <v>77</v>
      </c>
      <c r="T352">
        <v>23</v>
      </c>
      <c r="U352" t="str">
        <f>INDEX(Signed!F$2:'Signed'!F$569,MATCH($B352,Signed!$A$2:'Signed'!$A$531,0))</f>
        <v>TOR</v>
      </c>
      <c r="V352">
        <f>INDEX(TEAMIDS!B$2:'TEAMIDS'!B$569,MATCH($U352,TEAMIDS!$C$2:'TEAMIDS'!$C$531,0))</f>
        <v>28</v>
      </c>
      <c r="W352">
        <f>INDEX(Signed!G$2:'Signed'!G$569,MATCH($B352,Signed!$A$2:'Signed'!$A$531,0))</f>
        <v>2</v>
      </c>
      <c r="X352">
        <f>INDEX(Signed!I$2:'Signed'!I$569,MATCH($B352,Signed!$A$2:'Signed'!$A$531,0))</f>
        <v>3713575</v>
      </c>
    </row>
    <row r="353" spans="1:24" x14ac:dyDescent="0.3">
      <c r="A353">
        <v>425</v>
      </c>
      <c r="B353" t="s">
        <v>176</v>
      </c>
      <c r="C353">
        <v>9</v>
      </c>
      <c r="D353">
        <v>3</v>
      </c>
      <c r="E353">
        <v>0</v>
      </c>
      <c r="F353">
        <f t="shared" si="5"/>
        <v>0</v>
      </c>
      <c r="G353">
        <v>41619060</v>
      </c>
      <c r="H353">
        <v>0</v>
      </c>
      <c r="I353" t="s">
        <v>1967</v>
      </c>
      <c r="J353" s="3" t="s">
        <v>2712</v>
      </c>
      <c r="K353" s="3" t="s">
        <v>3082</v>
      </c>
      <c r="L353" s="3"/>
      <c r="M353">
        <v>30</v>
      </c>
      <c r="N353" t="s">
        <v>30</v>
      </c>
      <c r="O353">
        <v>99</v>
      </c>
      <c r="P353">
        <v>86</v>
      </c>
      <c r="Q353">
        <v>94</v>
      </c>
      <c r="R353">
        <v>63</v>
      </c>
      <c r="S353">
        <v>91</v>
      </c>
      <c r="T353">
        <v>32</v>
      </c>
      <c r="U353" t="e">
        <f>INDEX(Signed!F$2:'Signed'!F$569,MATCH($B353,Signed!$A$2:'Signed'!$A$531,0))</f>
        <v>#N/A</v>
      </c>
      <c r="V353" t="e">
        <f>INDEX(TEAMIDS!B$2:'TEAMIDS'!B$569,MATCH($U353,TEAMIDS!$C$2:'TEAMIDS'!$C$531,0))</f>
        <v>#N/A</v>
      </c>
      <c r="W353" t="e">
        <f>INDEX(Signed!G$2:'Signed'!G$569,MATCH($B353,Signed!$A$2:'Signed'!$A$531,0))</f>
        <v>#N/A</v>
      </c>
      <c r="X353" t="e">
        <f>INDEX(Signed!I$2:'Signed'!I$569,MATCH($B353,Signed!$A$2:'Signed'!$A$531,0))</f>
        <v>#N/A</v>
      </c>
    </row>
    <row r="354" spans="1:24" x14ac:dyDescent="0.3">
      <c r="A354">
        <v>426</v>
      </c>
      <c r="B354" t="s">
        <v>303</v>
      </c>
      <c r="C354">
        <v>16</v>
      </c>
      <c r="D354">
        <v>1</v>
      </c>
      <c r="E354">
        <v>0</v>
      </c>
      <c r="F354">
        <f t="shared" si="5"/>
        <v>0</v>
      </c>
      <c r="G354">
        <v>689121</v>
      </c>
      <c r="H354">
        <v>1</v>
      </c>
      <c r="I354" t="s">
        <v>1831</v>
      </c>
      <c r="J354" s="3" t="s">
        <v>2588</v>
      </c>
      <c r="K354" s="3" t="s">
        <v>2958</v>
      </c>
      <c r="L354" s="3"/>
      <c r="M354">
        <v>23</v>
      </c>
      <c r="N354" t="s">
        <v>18</v>
      </c>
      <c r="O354">
        <v>75</v>
      </c>
      <c r="P354">
        <v>67</v>
      </c>
      <c r="Q354">
        <v>79</v>
      </c>
      <c r="R354">
        <v>54</v>
      </c>
      <c r="S354">
        <v>68</v>
      </c>
      <c r="T354">
        <v>25</v>
      </c>
      <c r="U354" t="e">
        <f>INDEX(Signed!F$2:'Signed'!F$569,MATCH($B354,Signed!$A$2:'Signed'!$A$531,0))</f>
        <v>#N/A</v>
      </c>
      <c r="V354" t="e">
        <f>INDEX(TEAMIDS!B$2:'TEAMIDS'!B$569,MATCH($U354,TEAMIDS!$C$2:'TEAMIDS'!$C$531,0))</f>
        <v>#N/A</v>
      </c>
      <c r="W354" t="e">
        <f>INDEX(Signed!G$2:'Signed'!G$569,MATCH($B354,Signed!$A$2:'Signed'!$A$531,0))</f>
        <v>#N/A</v>
      </c>
      <c r="X354" t="e">
        <f>INDEX(Signed!I$2:'Signed'!I$569,MATCH($B354,Signed!$A$2:'Signed'!$A$531,0))</f>
        <v>#N/A</v>
      </c>
    </row>
    <row r="355" spans="1:24" x14ac:dyDescent="0.3">
      <c r="A355">
        <v>427</v>
      </c>
      <c r="B355" t="s">
        <v>373</v>
      </c>
      <c r="C355">
        <v>20</v>
      </c>
      <c r="D355">
        <v>2</v>
      </c>
      <c r="E355">
        <v>0</v>
      </c>
      <c r="F355">
        <f t="shared" si="5"/>
        <v>0</v>
      </c>
      <c r="G355">
        <v>25842697</v>
      </c>
      <c r="H355">
        <v>4</v>
      </c>
      <c r="I355" t="s">
        <v>1908</v>
      </c>
      <c r="J355" s="3" t="s">
        <v>2564</v>
      </c>
      <c r="K355" s="3" t="s">
        <v>2934</v>
      </c>
      <c r="L355" s="3"/>
      <c r="M355">
        <v>12</v>
      </c>
      <c r="N355" t="s">
        <v>20</v>
      </c>
      <c r="O355">
        <v>92</v>
      </c>
      <c r="P355">
        <v>76</v>
      </c>
      <c r="Q355">
        <v>44</v>
      </c>
      <c r="R355">
        <v>85</v>
      </c>
      <c r="S355">
        <v>49</v>
      </c>
      <c r="T355">
        <v>26</v>
      </c>
      <c r="U355" t="e">
        <f>INDEX(Signed!F$2:'Signed'!F$569,MATCH($B355,Signed!$A$2:'Signed'!$A$531,0))</f>
        <v>#N/A</v>
      </c>
      <c r="V355" t="e">
        <f>INDEX(TEAMIDS!B$2:'TEAMIDS'!B$569,MATCH($U355,TEAMIDS!$C$2:'TEAMIDS'!$C$531,0))</f>
        <v>#N/A</v>
      </c>
      <c r="W355" t="e">
        <f>INDEX(Signed!G$2:'Signed'!G$569,MATCH($B355,Signed!$A$2:'Signed'!$A$531,0))</f>
        <v>#N/A</v>
      </c>
      <c r="X355" t="e">
        <f>INDEX(Signed!I$2:'Signed'!I$569,MATCH($B355,Signed!$A$2:'Signed'!$A$531,0))</f>
        <v>#N/A</v>
      </c>
    </row>
    <row r="356" spans="1:24" x14ac:dyDescent="0.3">
      <c r="A356">
        <v>428</v>
      </c>
      <c r="B356" t="s">
        <v>156</v>
      </c>
      <c r="C356">
        <v>8</v>
      </c>
      <c r="D356">
        <v>2</v>
      </c>
      <c r="E356">
        <v>0</v>
      </c>
      <c r="F356">
        <f t="shared" si="5"/>
        <v>0</v>
      </c>
      <c r="G356">
        <v>495898</v>
      </c>
      <c r="H356">
        <v>1</v>
      </c>
      <c r="I356" t="s">
        <v>1785</v>
      </c>
      <c r="J356" s="3" t="s">
        <v>2617</v>
      </c>
      <c r="K356" s="3" t="s">
        <v>2987</v>
      </c>
      <c r="L356" s="3"/>
      <c r="M356">
        <v>10</v>
      </c>
      <c r="N356" t="s">
        <v>13</v>
      </c>
      <c r="O356">
        <v>69</v>
      </c>
      <c r="P356">
        <v>69</v>
      </c>
      <c r="Q356">
        <v>69</v>
      </c>
      <c r="R356">
        <v>69</v>
      </c>
      <c r="S356">
        <v>60</v>
      </c>
      <c r="T356">
        <v>26</v>
      </c>
      <c r="U356" t="e">
        <f>INDEX(Signed!F$2:'Signed'!F$569,MATCH($B356,Signed!$A$2:'Signed'!$A$531,0))</f>
        <v>#N/A</v>
      </c>
      <c r="V356" t="e">
        <f>INDEX(TEAMIDS!B$2:'TEAMIDS'!B$569,MATCH($U356,TEAMIDS!$C$2:'TEAMIDS'!$C$531,0))</f>
        <v>#N/A</v>
      </c>
      <c r="W356" t="e">
        <f>INDEX(Signed!G$2:'Signed'!G$569,MATCH($B356,Signed!$A$2:'Signed'!$A$531,0))</f>
        <v>#N/A</v>
      </c>
      <c r="X356" t="e">
        <f>INDEX(Signed!I$2:'Signed'!I$569,MATCH($B356,Signed!$A$2:'Signed'!$A$531,0))</f>
        <v>#N/A</v>
      </c>
    </row>
    <row r="357" spans="1:24" x14ac:dyDescent="0.3">
      <c r="A357">
        <v>429</v>
      </c>
      <c r="B357" t="s">
        <v>222</v>
      </c>
      <c r="C357">
        <v>11</v>
      </c>
      <c r="D357">
        <v>2</v>
      </c>
      <c r="E357">
        <v>0</v>
      </c>
      <c r="F357">
        <f t="shared" si="5"/>
        <v>0</v>
      </c>
      <c r="G357">
        <v>1740280</v>
      </c>
      <c r="H357">
        <v>3</v>
      </c>
      <c r="I357" t="s">
        <v>1818</v>
      </c>
      <c r="J357" s="3" t="s">
        <v>2746</v>
      </c>
      <c r="K357" s="3" t="s">
        <v>3116</v>
      </c>
      <c r="L357" s="3"/>
      <c r="M357">
        <v>22</v>
      </c>
      <c r="N357" t="s">
        <v>11</v>
      </c>
      <c r="O357">
        <v>73</v>
      </c>
      <c r="P357">
        <v>73</v>
      </c>
      <c r="Q357">
        <v>73</v>
      </c>
      <c r="R357">
        <v>73</v>
      </c>
      <c r="S357">
        <v>60</v>
      </c>
      <c r="T357">
        <v>26</v>
      </c>
      <c r="U357" t="e">
        <f>INDEX(Signed!F$2:'Signed'!F$569,MATCH($B357,Signed!$A$2:'Signed'!$A$531,0))</f>
        <v>#N/A</v>
      </c>
      <c r="V357" t="e">
        <f>INDEX(TEAMIDS!B$2:'TEAMIDS'!B$569,MATCH($U357,TEAMIDS!$C$2:'TEAMIDS'!$C$531,0))</f>
        <v>#N/A</v>
      </c>
      <c r="W357" t="e">
        <f>INDEX(Signed!G$2:'Signed'!G$569,MATCH($B357,Signed!$A$2:'Signed'!$A$531,0))</f>
        <v>#N/A</v>
      </c>
      <c r="X357" t="e">
        <f>INDEX(Signed!I$2:'Signed'!I$569,MATCH($B357,Signed!$A$2:'Signed'!$A$531,0))</f>
        <v>#N/A</v>
      </c>
    </row>
    <row r="358" spans="1:24" x14ac:dyDescent="0.3">
      <c r="A358">
        <v>430</v>
      </c>
      <c r="B358" t="s">
        <v>400</v>
      </c>
      <c r="C358">
        <v>11</v>
      </c>
      <c r="D358">
        <v>2</v>
      </c>
      <c r="E358">
        <v>7000000</v>
      </c>
      <c r="F358">
        <f t="shared" si="5"/>
        <v>3500000</v>
      </c>
      <c r="G358">
        <v>3500000</v>
      </c>
      <c r="H358">
        <v>0</v>
      </c>
      <c r="I358" t="s">
        <v>1675</v>
      </c>
      <c r="J358" s="3" t="s">
        <v>2508</v>
      </c>
      <c r="K358" s="3" t="s">
        <v>2878</v>
      </c>
      <c r="L358" s="3"/>
      <c r="M358">
        <v>12</v>
      </c>
      <c r="N358" t="s">
        <v>4</v>
      </c>
      <c r="O358">
        <v>79</v>
      </c>
      <c r="P358">
        <v>73</v>
      </c>
      <c r="Q358">
        <v>74</v>
      </c>
      <c r="R358">
        <v>49</v>
      </c>
      <c r="S358">
        <v>77</v>
      </c>
      <c r="T358">
        <v>28</v>
      </c>
      <c r="U358" t="str">
        <f>INDEX(Signed!F$2:'Signed'!F$569,MATCH($B358,Signed!$A$2:'Signed'!$A$531,0))</f>
        <v>IND</v>
      </c>
      <c r="V358">
        <f>INDEX(TEAMIDS!B$2:'TEAMIDS'!B$569,MATCH($U358,TEAMIDS!$C$2:'TEAMIDS'!$C$531,0))</f>
        <v>11</v>
      </c>
      <c r="W358">
        <f>INDEX(Signed!G$2:'Signed'!G$569,MATCH($B358,Signed!$A$2:'Signed'!$A$531,0))</f>
        <v>2</v>
      </c>
      <c r="X358">
        <f>INDEX(Signed!I$2:'Signed'!I$569,MATCH($B358,Signed!$A$2:'Signed'!$A$531,0))</f>
        <v>3500000</v>
      </c>
    </row>
    <row r="359" spans="1:24" x14ac:dyDescent="0.3">
      <c r="A359">
        <v>431</v>
      </c>
      <c r="B359" t="s">
        <v>421</v>
      </c>
      <c r="C359">
        <v>11</v>
      </c>
      <c r="D359">
        <v>3</v>
      </c>
      <c r="E359">
        <v>0</v>
      </c>
      <c r="F359">
        <f t="shared" si="5"/>
        <v>0</v>
      </c>
      <c r="G359">
        <v>11750000</v>
      </c>
      <c r="H359">
        <v>2</v>
      </c>
      <c r="I359" t="s">
        <v>2040</v>
      </c>
      <c r="J359" s="3" t="s">
        <v>2549</v>
      </c>
      <c r="K359" s="3" t="s">
        <v>2919</v>
      </c>
      <c r="L359" s="3"/>
      <c r="M359">
        <v>12</v>
      </c>
      <c r="N359" t="s">
        <v>13</v>
      </c>
      <c r="O359">
        <v>91</v>
      </c>
      <c r="P359">
        <v>71</v>
      </c>
      <c r="Q359">
        <v>93</v>
      </c>
      <c r="R359">
        <v>58</v>
      </c>
      <c r="S359">
        <v>81</v>
      </c>
      <c r="T359">
        <v>26</v>
      </c>
      <c r="U359" t="e">
        <f>INDEX(Signed!F$2:'Signed'!F$569,MATCH($B359,Signed!$A$2:'Signed'!$A$531,0))</f>
        <v>#N/A</v>
      </c>
      <c r="V359" t="e">
        <f>INDEX(TEAMIDS!B$2:'TEAMIDS'!B$569,MATCH($U359,TEAMIDS!$C$2:'TEAMIDS'!$C$531,0))</f>
        <v>#N/A</v>
      </c>
      <c r="W359" t="e">
        <f>INDEX(Signed!G$2:'Signed'!G$569,MATCH($B359,Signed!$A$2:'Signed'!$A$531,0))</f>
        <v>#N/A</v>
      </c>
      <c r="X359" t="e">
        <f>INDEX(Signed!I$2:'Signed'!I$569,MATCH($B359,Signed!$A$2:'Signed'!$A$531,0))</f>
        <v>#N/A</v>
      </c>
    </row>
    <row r="360" spans="1:24" x14ac:dyDescent="0.3">
      <c r="A360">
        <v>432</v>
      </c>
      <c r="B360" t="s">
        <v>321</v>
      </c>
      <c r="C360">
        <v>19</v>
      </c>
      <c r="D360">
        <v>2</v>
      </c>
      <c r="E360">
        <v>20000000</v>
      </c>
      <c r="F360">
        <f t="shared" si="5"/>
        <v>10000000</v>
      </c>
      <c r="G360">
        <v>10000000</v>
      </c>
      <c r="H360">
        <v>3</v>
      </c>
      <c r="I360" t="s">
        <v>1888</v>
      </c>
      <c r="J360" s="3" t="s">
        <v>2715</v>
      </c>
      <c r="K360" s="3" t="s">
        <v>3085</v>
      </c>
      <c r="L360" s="3"/>
      <c r="M360">
        <v>67</v>
      </c>
      <c r="N360" t="s">
        <v>23</v>
      </c>
      <c r="O360">
        <v>86</v>
      </c>
      <c r="P360">
        <v>70</v>
      </c>
      <c r="Q360">
        <v>44</v>
      </c>
      <c r="R360">
        <v>72</v>
      </c>
      <c r="S360">
        <v>75</v>
      </c>
      <c r="T360">
        <v>34</v>
      </c>
      <c r="U360" t="str">
        <f>INDEX(Signed!F$2:'Signed'!F$569,MATCH($B360,Signed!$A$2:'Signed'!$A$531,0))</f>
        <v>NYK</v>
      </c>
      <c r="V360">
        <f>INDEX(TEAMIDS!B$2:'TEAMIDS'!B$569,MATCH($U360,TEAMIDS!$C$2:'TEAMIDS'!$C$531,0))</f>
        <v>19</v>
      </c>
      <c r="W360">
        <f>INDEX(Signed!G$2:'Signed'!G$569,MATCH($B360,Signed!$A$2:'Signed'!$A$531,0))</f>
        <v>2</v>
      </c>
      <c r="X360">
        <f>INDEX(Signed!I$2:'Signed'!I$569,MATCH($B360,Signed!$A$2:'Signed'!$A$531,0))</f>
        <v>10000000</v>
      </c>
    </row>
    <row r="361" spans="1:24" x14ac:dyDescent="0.3">
      <c r="A361">
        <v>433</v>
      </c>
      <c r="B361" t="s">
        <v>12</v>
      </c>
      <c r="C361">
        <v>0</v>
      </c>
      <c r="D361">
        <v>0</v>
      </c>
      <c r="E361">
        <v>0</v>
      </c>
      <c r="F361" t="e">
        <f t="shared" si="5"/>
        <v>#DIV/0!</v>
      </c>
      <c r="G361">
        <v>1000000</v>
      </c>
      <c r="H361">
        <v>2</v>
      </c>
      <c r="I361" t="s">
        <v>2073</v>
      </c>
      <c r="J361" s="3" t="s">
        <v>2551</v>
      </c>
      <c r="K361" s="3" t="s">
        <v>2921</v>
      </c>
      <c r="L361" s="3"/>
      <c r="M361">
        <v>12</v>
      </c>
      <c r="N361" t="s">
        <v>13</v>
      </c>
      <c r="O361">
        <v>83</v>
      </c>
      <c r="P361">
        <v>71</v>
      </c>
      <c r="Q361">
        <v>85</v>
      </c>
      <c r="R361">
        <v>58</v>
      </c>
      <c r="S361">
        <v>81</v>
      </c>
      <c r="T361">
        <v>26</v>
      </c>
      <c r="U361" t="e">
        <f>INDEX(Signed!F$2:'Signed'!F$569,MATCH($B361,Signed!$A$2:'Signed'!$A$531,0))</f>
        <v>#N/A</v>
      </c>
      <c r="V361" t="e">
        <f>INDEX(TEAMIDS!B$2:'TEAMIDS'!B$569,MATCH($U361,TEAMIDS!$C$2:'TEAMIDS'!$C$531,0))</f>
        <v>#N/A</v>
      </c>
      <c r="W361" t="e">
        <f>INDEX(Signed!G$2:'Signed'!G$569,MATCH($B361,Signed!$A$2:'Signed'!$A$531,0))</f>
        <v>#N/A</v>
      </c>
      <c r="X361" t="e">
        <f>INDEX(Signed!I$2:'Signed'!I$569,MATCH($B361,Signed!$A$2:'Signed'!$A$531,0))</f>
        <v>#N/A</v>
      </c>
    </row>
    <row r="362" spans="1:24" x14ac:dyDescent="0.3">
      <c r="A362">
        <v>434</v>
      </c>
      <c r="B362" t="s">
        <v>374</v>
      </c>
      <c r="C362">
        <v>20</v>
      </c>
      <c r="D362">
        <v>2</v>
      </c>
      <c r="E362">
        <v>0</v>
      </c>
      <c r="F362">
        <f t="shared" si="5"/>
        <v>0</v>
      </c>
      <c r="G362">
        <v>1531560</v>
      </c>
      <c r="H362">
        <v>2</v>
      </c>
      <c r="I362" t="s">
        <v>1913</v>
      </c>
      <c r="J362" s="3" t="s">
        <v>2753</v>
      </c>
      <c r="K362" s="3" t="s">
        <v>3123</v>
      </c>
      <c r="L362" s="3"/>
      <c r="M362">
        <v>23</v>
      </c>
      <c r="N362" t="s">
        <v>7</v>
      </c>
      <c r="O362">
        <v>74</v>
      </c>
      <c r="P362">
        <v>68</v>
      </c>
      <c r="Q362">
        <v>80</v>
      </c>
      <c r="R362">
        <v>49</v>
      </c>
      <c r="S362">
        <v>72</v>
      </c>
      <c r="T362">
        <v>21</v>
      </c>
      <c r="U362" t="e">
        <f>INDEX(Signed!F$2:'Signed'!F$569,MATCH($B362,Signed!$A$2:'Signed'!$A$531,0))</f>
        <v>#N/A</v>
      </c>
      <c r="V362" t="e">
        <f>INDEX(TEAMIDS!B$2:'TEAMIDS'!B$569,MATCH($U362,TEAMIDS!$C$2:'TEAMIDS'!$C$531,0))</f>
        <v>#N/A</v>
      </c>
      <c r="W362" t="e">
        <f>INDEX(Signed!G$2:'Signed'!G$569,MATCH($B362,Signed!$A$2:'Signed'!$A$531,0))</f>
        <v>#N/A</v>
      </c>
      <c r="X362" t="e">
        <f>INDEX(Signed!I$2:'Signed'!I$569,MATCH($B362,Signed!$A$2:'Signed'!$A$531,0))</f>
        <v>#N/A</v>
      </c>
    </row>
    <row r="363" spans="1:24" x14ac:dyDescent="0.3">
      <c r="A363">
        <v>435</v>
      </c>
      <c r="B363" t="s">
        <v>386</v>
      </c>
      <c r="C363">
        <v>21</v>
      </c>
      <c r="D363">
        <v>4</v>
      </c>
      <c r="E363">
        <v>54000000</v>
      </c>
      <c r="F363">
        <f t="shared" si="5"/>
        <v>13500000</v>
      </c>
      <c r="G363">
        <v>13500000</v>
      </c>
      <c r="H363">
        <v>2</v>
      </c>
      <c r="I363" t="s">
        <v>2129</v>
      </c>
      <c r="J363" s="3" t="s">
        <v>2825</v>
      </c>
      <c r="K363" s="3" t="s">
        <v>3195</v>
      </c>
      <c r="L363" s="3"/>
      <c r="M363">
        <v>31</v>
      </c>
      <c r="N363" t="s">
        <v>7</v>
      </c>
      <c r="O363">
        <v>84</v>
      </c>
      <c r="P363">
        <v>70</v>
      </c>
      <c r="Q363">
        <v>84</v>
      </c>
      <c r="R363">
        <v>58</v>
      </c>
      <c r="S363">
        <v>87</v>
      </c>
      <c r="T363">
        <v>29</v>
      </c>
      <c r="U363" t="str">
        <f>INDEX(Signed!F$2:'Signed'!F$569,MATCH($B363,Signed!$A$2:'Signed'!$A$531,0))</f>
        <v>ORL</v>
      </c>
      <c r="V363">
        <f>INDEX(TEAMIDS!B$2:'TEAMIDS'!B$569,MATCH($U363,TEAMIDS!$C$2:'TEAMIDS'!$C$531,0))</f>
        <v>21</v>
      </c>
      <c r="W363">
        <f>INDEX(Signed!G$2:'Signed'!G$569,MATCH($B363,Signed!$A$2:'Signed'!$A$531,0))</f>
        <v>4</v>
      </c>
      <c r="X363">
        <f>INDEX(Signed!I$2:'Signed'!I$569,MATCH($B363,Signed!$A$2:'Signed'!$A$531,0))</f>
        <v>13500000</v>
      </c>
    </row>
    <row r="364" spans="1:24" x14ac:dyDescent="0.3">
      <c r="A364">
        <v>436</v>
      </c>
      <c r="B364" t="s">
        <v>43</v>
      </c>
      <c r="C364">
        <v>3</v>
      </c>
      <c r="D364">
        <v>3</v>
      </c>
      <c r="E364">
        <v>58000000</v>
      </c>
      <c r="F364">
        <f t="shared" si="5"/>
        <v>19333333.333333332</v>
      </c>
      <c r="G364">
        <v>18900000</v>
      </c>
      <c r="H364">
        <v>0</v>
      </c>
      <c r="I364" t="s">
        <v>1542</v>
      </c>
      <c r="J364" s="3" t="s">
        <v>2605</v>
      </c>
      <c r="K364" s="3" t="s">
        <v>2975</v>
      </c>
      <c r="L364" s="3"/>
      <c r="M364">
        <v>12</v>
      </c>
      <c r="N364" t="s">
        <v>4</v>
      </c>
      <c r="O364">
        <v>84</v>
      </c>
      <c r="P364">
        <v>76</v>
      </c>
      <c r="Q364">
        <v>78</v>
      </c>
      <c r="R364">
        <v>58</v>
      </c>
      <c r="S364">
        <v>78</v>
      </c>
      <c r="T364">
        <v>26</v>
      </c>
      <c r="U364" t="str">
        <f>INDEX(Signed!F$2:'Signed'!F$569,MATCH($B364,Signed!$A$2:'Signed'!$A$531,0))</f>
        <v>CHA</v>
      </c>
      <c r="V364">
        <f>INDEX(TEAMIDS!B$2:'TEAMIDS'!B$569,MATCH($U364,TEAMIDS!$C$2:'TEAMIDS'!$C$531,0))</f>
        <v>3</v>
      </c>
      <c r="W364">
        <f>INDEX(Signed!G$2:'Signed'!G$569,MATCH($B364,Signed!$A$2:'Signed'!$A$531,0))</f>
        <v>3</v>
      </c>
      <c r="X364">
        <f>INDEX(Signed!I$2:'Signed'!I$569,MATCH($B364,Signed!$A$2:'Signed'!$A$531,0))</f>
        <v>18900000</v>
      </c>
    </row>
    <row r="365" spans="1:24" x14ac:dyDescent="0.3">
      <c r="A365">
        <v>438</v>
      </c>
      <c r="B365" t="s">
        <v>227</v>
      </c>
      <c r="C365">
        <v>4</v>
      </c>
      <c r="D365">
        <v>3</v>
      </c>
      <c r="E365">
        <v>0</v>
      </c>
      <c r="F365">
        <f t="shared" si="5"/>
        <v>0</v>
      </c>
      <c r="G365">
        <v>14545000</v>
      </c>
      <c r="H365">
        <v>3</v>
      </c>
      <c r="I365" t="s">
        <v>1827</v>
      </c>
      <c r="J365" s="3" t="s">
        <v>2659</v>
      </c>
      <c r="K365" s="3" t="s">
        <v>3029</v>
      </c>
      <c r="L365" s="3"/>
      <c r="M365">
        <v>21</v>
      </c>
      <c r="N365" t="s">
        <v>13</v>
      </c>
      <c r="O365">
        <v>87</v>
      </c>
      <c r="P365">
        <v>71</v>
      </c>
      <c r="Q365">
        <v>77</v>
      </c>
      <c r="R365">
        <v>72</v>
      </c>
      <c r="S365">
        <v>63</v>
      </c>
      <c r="T365">
        <v>31</v>
      </c>
      <c r="U365" t="str">
        <f>INDEX(Signed!F$2:'Signed'!F$569,MATCH($B365,Signed!$A$2:'Signed'!$A$531,0))</f>
        <v>CHI</v>
      </c>
      <c r="V365">
        <f>INDEX(TEAMIDS!B$2:'TEAMIDS'!B$569,MATCH($U365,TEAMIDS!$C$2:'TEAMIDS'!$C$531,0))</f>
        <v>4</v>
      </c>
      <c r="W365">
        <f>INDEX(Signed!G$2:'Signed'!G$569,MATCH($B365,Signed!$A$2:'Signed'!$A$531,0))</f>
        <v>3</v>
      </c>
      <c r="X365">
        <f>INDEX(Signed!I$2:'Signed'!I$569,MATCH($B365,Signed!$A$2:'Signed'!$A$531,0))</f>
        <v>14545000</v>
      </c>
    </row>
    <row r="366" spans="1:24" x14ac:dyDescent="0.3">
      <c r="A366">
        <v>439</v>
      </c>
      <c r="B366" t="s">
        <v>47</v>
      </c>
      <c r="C366">
        <v>2</v>
      </c>
      <c r="D366">
        <v>1</v>
      </c>
      <c r="E366">
        <v>0</v>
      </c>
      <c r="F366">
        <f t="shared" si="5"/>
        <v>0</v>
      </c>
      <c r="G366">
        <v>1445697</v>
      </c>
      <c r="H366">
        <v>2</v>
      </c>
      <c r="I366" t="s">
        <v>1631</v>
      </c>
      <c r="J366" s="3" t="s">
        <v>2640</v>
      </c>
      <c r="K366" s="3" t="s">
        <v>3010</v>
      </c>
      <c r="L366" s="3"/>
      <c r="M366">
        <v>10</v>
      </c>
      <c r="N366" t="s">
        <v>13</v>
      </c>
      <c r="O366">
        <v>68</v>
      </c>
      <c r="P366">
        <v>68</v>
      </c>
      <c r="Q366">
        <v>59</v>
      </c>
      <c r="R366">
        <v>49</v>
      </c>
      <c r="S366">
        <v>85</v>
      </c>
      <c r="T366">
        <v>24</v>
      </c>
      <c r="U366" t="str">
        <f>INDEX(Signed!F$2:'Signed'!F$569,MATCH($B366,Signed!$A$2:'Signed'!$A$531,0))</f>
        <v>BKN</v>
      </c>
      <c r="V366">
        <f>INDEX(TEAMIDS!B$2:'TEAMIDS'!B$569,MATCH($U366,TEAMIDS!$C$2:'TEAMIDS'!$C$531,0))</f>
        <v>2</v>
      </c>
      <c r="W366">
        <f>INDEX(Signed!G$2:'Signed'!G$569,MATCH($B366,Signed!$A$2:'Signed'!$A$531,0))</f>
        <v>1</v>
      </c>
      <c r="X366">
        <f>INDEX(Signed!I$2:'Signed'!I$569,MATCH($B366,Signed!$A$2:'Signed'!$A$531,0))</f>
        <v>1445697</v>
      </c>
    </row>
    <row r="367" spans="1:24" x14ac:dyDescent="0.3">
      <c r="A367">
        <v>440</v>
      </c>
      <c r="B367" t="s">
        <v>528</v>
      </c>
      <c r="C367">
        <v>29</v>
      </c>
      <c r="D367">
        <v>3</v>
      </c>
      <c r="E367">
        <v>25000000</v>
      </c>
      <c r="F367">
        <f t="shared" si="5"/>
        <v>8333333.333333333</v>
      </c>
      <c r="G367">
        <v>8333333</v>
      </c>
      <c r="H367">
        <v>4</v>
      </c>
      <c r="I367" t="s">
        <v>2137</v>
      </c>
      <c r="J367" s="3" t="s">
        <v>2703</v>
      </c>
      <c r="K367" s="3" t="s">
        <v>3073</v>
      </c>
      <c r="L367" s="3"/>
      <c r="M367">
        <v>13</v>
      </c>
      <c r="N367" t="s">
        <v>11</v>
      </c>
      <c r="O367">
        <v>88</v>
      </c>
      <c r="P367">
        <v>68</v>
      </c>
      <c r="Q367">
        <v>74</v>
      </c>
      <c r="R367">
        <v>67</v>
      </c>
      <c r="S367">
        <v>77</v>
      </c>
      <c r="T367">
        <v>22</v>
      </c>
      <c r="U367" t="str">
        <f>INDEX(Signed!F$2:'Signed'!F$569,MATCH($B367,Signed!$A$2:'Signed'!$A$531,0))</f>
        <v>WAS</v>
      </c>
      <c r="V367">
        <f>INDEX(TEAMIDS!B$2:'TEAMIDS'!B$569,MATCH($U367,TEAMIDS!$C$2:'TEAMIDS'!$C$531,0))</f>
        <v>29</v>
      </c>
      <c r="W367">
        <f>INDEX(Signed!G$2:'Signed'!G$569,MATCH($B367,Signed!$A$2:'Signed'!$A$531,0))</f>
        <v>3</v>
      </c>
      <c r="X367">
        <f>INDEX(Signed!I$2:'Signed'!I$569,MATCH($B367,Signed!$A$2:'Signed'!$A$531,0))</f>
        <v>8333333</v>
      </c>
    </row>
    <row r="368" spans="1:24" x14ac:dyDescent="0.3">
      <c r="A368">
        <v>441</v>
      </c>
      <c r="B368" t="s">
        <v>138</v>
      </c>
      <c r="C368">
        <v>7</v>
      </c>
      <c r="D368">
        <v>0</v>
      </c>
      <c r="E368">
        <v>0</v>
      </c>
      <c r="F368" t="e">
        <f t="shared" si="5"/>
        <v>#DIV/0!</v>
      </c>
      <c r="G368">
        <v>1000000</v>
      </c>
      <c r="H368">
        <v>4</v>
      </c>
      <c r="I368" t="s">
        <v>1874</v>
      </c>
      <c r="J368" s="3" t="s">
        <v>2649</v>
      </c>
      <c r="K368" s="3" t="s">
        <v>3019</v>
      </c>
      <c r="L368" s="3"/>
      <c r="M368">
        <v>45</v>
      </c>
      <c r="N368" t="s">
        <v>20</v>
      </c>
      <c r="O368">
        <v>72</v>
      </c>
      <c r="P368">
        <v>62</v>
      </c>
      <c r="Q368">
        <v>93</v>
      </c>
      <c r="R368">
        <v>40</v>
      </c>
      <c r="S368">
        <v>49</v>
      </c>
      <c r="T368">
        <v>24</v>
      </c>
      <c r="U368" t="str">
        <f>INDEX(Signed!F$2:'Signed'!F$569,MATCH($B368,Signed!$A$2:'Signed'!$A$531,0))</f>
        <v>CHA</v>
      </c>
      <c r="V368">
        <f>INDEX(TEAMIDS!B$2:'TEAMIDS'!B$569,MATCH($U368,TEAMIDS!$C$2:'TEAMIDS'!$C$531,0))</f>
        <v>3</v>
      </c>
      <c r="W368">
        <f>INDEX(Signed!G$2:'Signed'!G$569,MATCH($B368,Signed!$A$2:'Signed'!$A$531,0))</f>
        <v>1</v>
      </c>
      <c r="X368">
        <f>INDEX(Signed!I$2:'Signed'!I$569,MATCH($B368,Signed!$A$2:'Signed'!$A$531,0))</f>
        <v>1445697</v>
      </c>
    </row>
    <row r="369" spans="1:24" x14ac:dyDescent="0.3">
      <c r="A369">
        <v>442</v>
      </c>
      <c r="B369" t="s">
        <v>159</v>
      </c>
      <c r="C369">
        <v>8</v>
      </c>
      <c r="D369">
        <v>1</v>
      </c>
      <c r="E369">
        <v>0</v>
      </c>
      <c r="F369">
        <f t="shared" si="5"/>
        <v>0</v>
      </c>
      <c r="G369">
        <v>3184681.5</v>
      </c>
      <c r="H369">
        <v>2</v>
      </c>
      <c r="I369" t="s">
        <v>1784</v>
      </c>
      <c r="J369" s="3" t="s">
        <v>2727</v>
      </c>
      <c r="K369" s="3" t="s">
        <v>3097</v>
      </c>
      <c r="L369" s="3"/>
      <c r="M369">
        <v>7</v>
      </c>
      <c r="N369" t="s">
        <v>27</v>
      </c>
      <c r="O369">
        <v>72</v>
      </c>
      <c r="P369">
        <v>74</v>
      </c>
      <c r="Q369">
        <v>71</v>
      </c>
      <c r="R369">
        <v>54</v>
      </c>
      <c r="S369">
        <v>66</v>
      </c>
      <c r="T369">
        <v>23</v>
      </c>
      <c r="U369" t="e">
        <f>INDEX(Signed!F$2:'Signed'!F$569,MATCH($B369,Signed!$A$2:'Signed'!$A$531,0))</f>
        <v>#N/A</v>
      </c>
      <c r="V369" t="e">
        <f>INDEX(TEAMIDS!B$2:'TEAMIDS'!B$569,MATCH($U369,TEAMIDS!$C$2:'TEAMIDS'!$C$531,0))</f>
        <v>#N/A</v>
      </c>
      <c r="W369" t="e">
        <f>INDEX(Signed!G$2:'Signed'!G$569,MATCH($B369,Signed!$A$2:'Signed'!$A$531,0))</f>
        <v>#N/A</v>
      </c>
      <c r="X369" t="e">
        <f>INDEX(Signed!I$2:'Signed'!I$569,MATCH($B369,Signed!$A$2:'Signed'!$A$531,0))</f>
        <v>#N/A</v>
      </c>
    </row>
    <row r="370" spans="1:24" x14ac:dyDescent="0.3">
      <c r="A370">
        <v>443</v>
      </c>
      <c r="B370" t="s">
        <v>305</v>
      </c>
      <c r="C370">
        <v>8</v>
      </c>
      <c r="D370">
        <v>1</v>
      </c>
      <c r="E370">
        <v>0</v>
      </c>
      <c r="F370">
        <f t="shared" si="5"/>
        <v>0</v>
      </c>
      <c r="G370">
        <v>1882867</v>
      </c>
      <c r="H370">
        <v>0</v>
      </c>
      <c r="I370" t="s">
        <v>1835</v>
      </c>
      <c r="J370" s="3" t="s">
        <v>2493</v>
      </c>
      <c r="K370" s="3" t="s">
        <v>2863</v>
      </c>
      <c r="L370" s="3"/>
      <c r="M370">
        <v>8</v>
      </c>
      <c r="N370" t="s">
        <v>60</v>
      </c>
      <c r="O370">
        <v>73</v>
      </c>
      <c r="P370">
        <v>71</v>
      </c>
      <c r="Q370">
        <v>80</v>
      </c>
      <c r="R370">
        <v>54</v>
      </c>
      <c r="S370">
        <v>75</v>
      </c>
      <c r="T370">
        <v>29</v>
      </c>
      <c r="U370" t="str">
        <f>INDEX(Signed!F$2:'Signed'!F$569,MATCH($B370,Signed!$A$2:'Signed'!$A$531,0))</f>
        <v>DET</v>
      </c>
      <c r="V370">
        <f>INDEX(TEAMIDS!B$2:'TEAMIDS'!B$569,MATCH($U370,TEAMIDS!$C$2:'TEAMIDS'!$C$531,0))</f>
        <v>8</v>
      </c>
      <c r="W370">
        <f>INDEX(Signed!G$2:'Signed'!G$569,MATCH($B370,Signed!$A$2:'Signed'!$A$531,0))</f>
        <v>1</v>
      </c>
      <c r="X370">
        <f>INDEX(Signed!I$2:'Signed'!I$569,MATCH($B370,Signed!$A$2:'Signed'!$A$531,0))</f>
        <v>1882867</v>
      </c>
    </row>
    <row r="371" spans="1:24" x14ac:dyDescent="0.3">
      <c r="A371">
        <v>444</v>
      </c>
      <c r="B371" t="s">
        <v>134</v>
      </c>
      <c r="C371">
        <v>6</v>
      </c>
      <c r="D371">
        <v>0</v>
      </c>
      <c r="E371">
        <v>0</v>
      </c>
      <c r="F371" t="e">
        <f t="shared" si="5"/>
        <v>#DIV/0!</v>
      </c>
      <c r="G371">
        <v>1000000</v>
      </c>
      <c r="H371">
        <v>1</v>
      </c>
      <c r="I371" t="s">
        <v>1527</v>
      </c>
      <c r="J371" s="3" t="e">
        <v>#VALUE!</v>
      </c>
      <c r="K371" s="3" t="s">
        <v>1527</v>
      </c>
      <c r="L371" s="3"/>
      <c r="M371">
        <v>3</v>
      </c>
      <c r="N371" t="s">
        <v>18</v>
      </c>
      <c r="O371">
        <v>85</v>
      </c>
      <c r="P371">
        <v>69</v>
      </c>
      <c r="Q371">
        <v>75</v>
      </c>
      <c r="R371">
        <v>54</v>
      </c>
      <c r="S371">
        <v>83</v>
      </c>
      <c r="T371">
        <v>28</v>
      </c>
      <c r="U371" t="e">
        <f>INDEX(Signed!F$2:'Signed'!F$569,MATCH($B371,Signed!$A$2:'Signed'!$A$531,0))</f>
        <v>#N/A</v>
      </c>
      <c r="V371" t="e">
        <f>INDEX(TEAMIDS!B$2:'TEAMIDS'!B$569,MATCH($U371,TEAMIDS!$C$2:'TEAMIDS'!$C$531,0))</f>
        <v>#N/A</v>
      </c>
      <c r="W371" t="e">
        <f>INDEX(Signed!G$2:'Signed'!G$569,MATCH($B371,Signed!$A$2:'Signed'!$A$531,0))</f>
        <v>#N/A</v>
      </c>
      <c r="X371" t="e">
        <f>INDEX(Signed!I$2:'Signed'!I$569,MATCH($B371,Signed!$A$2:'Signed'!$A$531,0))</f>
        <v>#N/A</v>
      </c>
    </row>
    <row r="372" spans="1:24" x14ac:dyDescent="0.3">
      <c r="A372">
        <v>447</v>
      </c>
      <c r="B372" t="s">
        <v>406</v>
      </c>
      <c r="C372">
        <v>22</v>
      </c>
      <c r="D372">
        <v>5</v>
      </c>
      <c r="E372">
        <v>180000000</v>
      </c>
      <c r="F372">
        <f t="shared" si="5"/>
        <v>36000000</v>
      </c>
      <c r="G372">
        <v>36000000</v>
      </c>
      <c r="H372">
        <v>3</v>
      </c>
      <c r="I372" t="s">
        <v>1670</v>
      </c>
      <c r="J372" s="3" t="s">
        <v>2791</v>
      </c>
      <c r="K372" s="3" t="s">
        <v>3161</v>
      </c>
      <c r="L372" s="3"/>
      <c r="M372">
        <v>34</v>
      </c>
      <c r="N372" t="s">
        <v>23</v>
      </c>
      <c r="O372">
        <v>94</v>
      </c>
      <c r="P372">
        <v>76</v>
      </c>
      <c r="Q372">
        <v>86</v>
      </c>
      <c r="R372">
        <v>76</v>
      </c>
      <c r="S372">
        <v>86</v>
      </c>
      <c r="T372">
        <v>27</v>
      </c>
      <c r="U372" t="str">
        <f>INDEX(Signed!F$2:'Signed'!F$569,MATCH($B372,Signed!$A$2:'Signed'!$A$531,0))</f>
        <v>PHI</v>
      </c>
      <c r="V372">
        <f>INDEX(TEAMIDS!B$2:'TEAMIDS'!B$569,MATCH($U372,TEAMIDS!$C$2:'TEAMIDS'!$C$531,0))</f>
        <v>22</v>
      </c>
      <c r="W372">
        <f>INDEX(Signed!G$2:'Signed'!G$569,MATCH($B372,Signed!$A$2:'Signed'!$A$531,0))</f>
        <v>5</v>
      </c>
      <c r="X372">
        <f>INDEX(Signed!I$2:'Signed'!I$569,MATCH($B372,Signed!$A$2:'Signed'!$A$531,0))</f>
        <v>36000000</v>
      </c>
    </row>
    <row r="373" spans="1:24" x14ac:dyDescent="0.3">
      <c r="A373">
        <v>448</v>
      </c>
      <c r="B373" t="s">
        <v>526</v>
      </c>
      <c r="C373">
        <v>4</v>
      </c>
      <c r="D373">
        <v>3</v>
      </c>
      <c r="E373">
        <v>30000000</v>
      </c>
      <c r="F373">
        <f t="shared" si="5"/>
        <v>10000000</v>
      </c>
      <c r="G373">
        <v>10000000</v>
      </c>
      <c r="H373">
        <v>0</v>
      </c>
      <c r="I373" t="s">
        <v>2147</v>
      </c>
      <c r="J373" s="3" t="s">
        <v>2826</v>
      </c>
      <c r="K373" s="3" t="s">
        <v>3196</v>
      </c>
      <c r="L373" s="3"/>
      <c r="M373">
        <v>31</v>
      </c>
      <c r="N373" t="s">
        <v>7</v>
      </c>
      <c r="O373">
        <v>80</v>
      </c>
      <c r="P373">
        <v>72</v>
      </c>
      <c r="Q373">
        <v>86</v>
      </c>
      <c r="R373">
        <v>58</v>
      </c>
      <c r="S373">
        <v>81</v>
      </c>
      <c r="T373">
        <v>28</v>
      </c>
      <c r="U373" t="str">
        <f>INDEX(Signed!F$2:'Signed'!F$569,MATCH($B373,Signed!$A$2:'Signed'!$A$531,0))</f>
        <v>CHI</v>
      </c>
      <c r="V373">
        <f>INDEX(TEAMIDS!B$2:'TEAMIDS'!B$569,MATCH($U373,TEAMIDS!$C$2:'TEAMIDS'!$C$531,0))</f>
        <v>4</v>
      </c>
      <c r="W373">
        <f>INDEX(Signed!G$2:'Signed'!G$569,MATCH($B373,Signed!$A$2:'Signed'!$A$531,0))</f>
        <v>3</v>
      </c>
      <c r="X373">
        <f>INDEX(Signed!I$2:'Signed'!I$569,MATCH($B373,Signed!$A$2:'Signed'!$A$531,0))</f>
        <v>10000000</v>
      </c>
    </row>
    <row r="374" spans="1:24" x14ac:dyDescent="0.3">
      <c r="A374">
        <v>449</v>
      </c>
      <c r="B374" t="s">
        <v>485</v>
      </c>
      <c r="C374">
        <v>27</v>
      </c>
      <c r="D374">
        <v>0</v>
      </c>
      <c r="E374">
        <v>0</v>
      </c>
      <c r="F374" t="e">
        <f t="shared" si="5"/>
        <v>#DIV/0!</v>
      </c>
      <c r="G374">
        <v>1000000</v>
      </c>
      <c r="H374">
        <v>4</v>
      </c>
      <c r="I374" t="s">
        <v>1527</v>
      </c>
      <c r="J374" s="3" t="e">
        <v>#VALUE!</v>
      </c>
      <c r="K374" s="3" t="s">
        <v>1527</v>
      </c>
      <c r="L374" s="3"/>
      <c r="M374">
        <v>13</v>
      </c>
      <c r="N374" t="s">
        <v>11</v>
      </c>
      <c r="O374">
        <v>70</v>
      </c>
      <c r="P374">
        <v>70</v>
      </c>
      <c r="Q374">
        <v>70</v>
      </c>
      <c r="R374">
        <v>70</v>
      </c>
      <c r="S374">
        <v>60</v>
      </c>
      <c r="T374">
        <v>26</v>
      </c>
      <c r="U374" t="e">
        <f>INDEX(Signed!F$2:'Signed'!F$569,MATCH($B374,Signed!$A$2:'Signed'!$A$531,0))</f>
        <v>#N/A</v>
      </c>
      <c r="V374" t="e">
        <f>INDEX(TEAMIDS!B$2:'TEAMIDS'!B$569,MATCH($U374,TEAMIDS!$C$2:'TEAMIDS'!$C$531,0))</f>
        <v>#N/A</v>
      </c>
      <c r="W374" t="e">
        <f>INDEX(Signed!G$2:'Signed'!G$569,MATCH($B374,Signed!$A$2:'Signed'!$A$531,0))</f>
        <v>#N/A</v>
      </c>
      <c r="X374" t="e">
        <f>INDEX(Signed!I$2:'Signed'!I$569,MATCH($B374,Signed!$A$2:'Signed'!$A$531,0))</f>
        <v>#N/A</v>
      </c>
    </row>
    <row r="375" spans="1:24" x14ac:dyDescent="0.3">
      <c r="A375">
        <v>450</v>
      </c>
      <c r="B375" t="s">
        <v>80</v>
      </c>
      <c r="C375">
        <v>3</v>
      </c>
      <c r="D375">
        <v>1</v>
      </c>
      <c r="E375">
        <v>0</v>
      </c>
      <c r="F375">
        <f t="shared" si="5"/>
        <v>0</v>
      </c>
      <c r="G375">
        <v>5000000</v>
      </c>
      <c r="H375">
        <v>0</v>
      </c>
      <c r="I375" t="s">
        <v>2094</v>
      </c>
      <c r="J375" s="3" t="s">
        <v>2482</v>
      </c>
      <c r="K375" s="3" t="s">
        <v>2852</v>
      </c>
      <c r="L375" s="3"/>
      <c r="M375">
        <v>9</v>
      </c>
      <c r="N375" t="s">
        <v>4</v>
      </c>
      <c r="O375">
        <v>81</v>
      </c>
      <c r="P375">
        <v>75</v>
      </c>
      <c r="Q375">
        <v>58</v>
      </c>
      <c r="R375">
        <v>49</v>
      </c>
      <c r="S375">
        <v>72</v>
      </c>
      <c r="T375">
        <v>37</v>
      </c>
      <c r="U375" t="e">
        <f>INDEX(Signed!F$2:'Signed'!F$569,MATCH($B375,Signed!$A$2:'Signed'!$A$531,0))</f>
        <v>#N/A</v>
      </c>
      <c r="V375" t="e">
        <f>INDEX(TEAMIDS!B$2:'TEAMIDS'!B$569,MATCH($U375,TEAMIDS!$C$2:'TEAMIDS'!$C$531,0))</f>
        <v>#N/A</v>
      </c>
      <c r="W375" t="e">
        <f>INDEX(Signed!G$2:'Signed'!G$569,MATCH($B375,Signed!$A$2:'Signed'!$A$531,0))</f>
        <v>#N/A</v>
      </c>
      <c r="X375" t="e">
        <f>INDEX(Signed!I$2:'Signed'!I$569,MATCH($B375,Signed!$A$2:'Signed'!$A$531,0))</f>
        <v>#N/A</v>
      </c>
    </row>
    <row r="376" spans="1:24" x14ac:dyDescent="0.3">
      <c r="A376">
        <v>451</v>
      </c>
      <c r="B376" t="s">
        <v>307</v>
      </c>
      <c r="C376">
        <v>8</v>
      </c>
      <c r="D376">
        <v>2</v>
      </c>
      <c r="E376">
        <v>0</v>
      </c>
      <c r="F376">
        <f t="shared" si="5"/>
        <v>0</v>
      </c>
      <c r="G376">
        <v>7333333.333333333</v>
      </c>
      <c r="H376">
        <v>2</v>
      </c>
      <c r="I376" t="s">
        <v>1842</v>
      </c>
      <c r="J376" s="3" t="s">
        <v>2502</v>
      </c>
      <c r="K376" s="3" t="s">
        <v>2872</v>
      </c>
      <c r="L376" s="3"/>
      <c r="M376">
        <v>21</v>
      </c>
      <c r="N376" t="s">
        <v>7</v>
      </c>
      <c r="O376">
        <v>75</v>
      </c>
      <c r="P376">
        <v>71</v>
      </c>
      <c r="Q376">
        <v>86</v>
      </c>
      <c r="R376">
        <v>49</v>
      </c>
      <c r="S376">
        <v>87</v>
      </c>
      <c r="T376">
        <v>28</v>
      </c>
      <c r="U376" t="e">
        <f>INDEX(Signed!F$2:'Signed'!F$569,MATCH($B376,Signed!$A$2:'Signed'!$A$531,0))</f>
        <v>#N/A</v>
      </c>
      <c r="V376" t="e">
        <f>INDEX(TEAMIDS!B$2:'TEAMIDS'!B$569,MATCH($U376,TEAMIDS!$C$2:'TEAMIDS'!$C$531,0))</f>
        <v>#N/A</v>
      </c>
      <c r="W376" t="e">
        <f>INDEX(Signed!G$2:'Signed'!G$569,MATCH($B376,Signed!$A$2:'Signed'!$A$531,0))</f>
        <v>#N/A</v>
      </c>
      <c r="X376" t="e">
        <f>INDEX(Signed!I$2:'Signed'!I$569,MATCH($B376,Signed!$A$2:'Signed'!$A$531,0))</f>
        <v>#N/A</v>
      </c>
    </row>
    <row r="377" spans="1:24" x14ac:dyDescent="0.3">
      <c r="A377">
        <v>452</v>
      </c>
      <c r="B377" t="s">
        <v>144</v>
      </c>
      <c r="C377">
        <v>7</v>
      </c>
      <c r="D377">
        <v>1</v>
      </c>
      <c r="E377">
        <v>0</v>
      </c>
      <c r="F377">
        <f t="shared" si="5"/>
        <v>0</v>
      </c>
      <c r="G377">
        <v>2050000</v>
      </c>
      <c r="H377">
        <v>2</v>
      </c>
      <c r="I377" t="s">
        <v>1861</v>
      </c>
      <c r="J377" s="3" t="s">
        <v>2505</v>
      </c>
      <c r="K377" s="3" t="s">
        <v>2875</v>
      </c>
      <c r="L377" s="3"/>
      <c r="M377">
        <v>3</v>
      </c>
      <c r="N377" t="s">
        <v>18</v>
      </c>
      <c r="O377">
        <v>74</v>
      </c>
      <c r="P377">
        <v>72</v>
      </c>
      <c r="Q377">
        <v>72</v>
      </c>
      <c r="R377">
        <v>58</v>
      </c>
      <c r="S377">
        <v>69</v>
      </c>
      <c r="T377">
        <v>29</v>
      </c>
      <c r="U377" t="e">
        <f>INDEX(Signed!F$2:'Signed'!F$569,MATCH($B377,Signed!$A$2:'Signed'!$A$531,0))</f>
        <v>#N/A</v>
      </c>
      <c r="V377" t="e">
        <f>INDEX(TEAMIDS!B$2:'TEAMIDS'!B$569,MATCH($U377,TEAMIDS!$C$2:'TEAMIDS'!$C$531,0))</f>
        <v>#N/A</v>
      </c>
      <c r="W377" t="e">
        <f>INDEX(Signed!G$2:'Signed'!G$569,MATCH($B377,Signed!$A$2:'Signed'!$A$531,0))</f>
        <v>#N/A</v>
      </c>
      <c r="X377" t="e">
        <f>INDEX(Signed!I$2:'Signed'!I$569,MATCH($B377,Signed!$A$2:'Signed'!$A$531,0))</f>
        <v>#N/A</v>
      </c>
    </row>
    <row r="378" spans="1:24" x14ac:dyDescent="0.3">
      <c r="A378">
        <v>453</v>
      </c>
      <c r="B378" t="s">
        <v>5</v>
      </c>
      <c r="C378">
        <v>0</v>
      </c>
      <c r="D378">
        <v>3</v>
      </c>
      <c r="E378">
        <v>0</v>
      </c>
      <c r="F378">
        <f t="shared" si="5"/>
        <v>0</v>
      </c>
      <c r="G378">
        <v>2907360</v>
      </c>
      <c r="H378">
        <v>0</v>
      </c>
      <c r="I378" t="s">
        <v>2075</v>
      </c>
      <c r="J378" s="3" t="s">
        <v>2774</v>
      </c>
      <c r="K378" s="3" t="s">
        <v>3144</v>
      </c>
      <c r="L378" s="3"/>
      <c r="M378">
        <v>11</v>
      </c>
      <c r="N378" t="s">
        <v>4</v>
      </c>
      <c r="O378">
        <v>90</v>
      </c>
      <c r="P378">
        <v>78</v>
      </c>
      <c r="Q378">
        <v>72</v>
      </c>
      <c r="R378">
        <v>58</v>
      </c>
      <c r="S378">
        <v>82</v>
      </c>
      <c r="T378">
        <v>21</v>
      </c>
      <c r="U378" t="e">
        <f>INDEX(Signed!F$2:'Signed'!F$569,MATCH($B378,Signed!$A$2:'Signed'!$A$531,0))</f>
        <v>#N/A</v>
      </c>
      <c r="V378" t="e">
        <f>INDEX(TEAMIDS!B$2:'TEAMIDS'!B$569,MATCH($U378,TEAMIDS!$C$2:'TEAMIDS'!$C$531,0))</f>
        <v>#N/A</v>
      </c>
      <c r="W378" t="e">
        <f>INDEX(Signed!G$2:'Signed'!G$569,MATCH($B378,Signed!$A$2:'Signed'!$A$531,0))</f>
        <v>#N/A</v>
      </c>
      <c r="X378" t="e">
        <f>INDEX(Signed!I$2:'Signed'!I$569,MATCH($B378,Signed!$A$2:'Signed'!$A$531,0))</f>
        <v>#N/A</v>
      </c>
    </row>
    <row r="379" spans="1:24" x14ac:dyDescent="0.3">
      <c r="A379">
        <v>454</v>
      </c>
      <c r="B379" t="s">
        <v>49</v>
      </c>
      <c r="C379">
        <v>17</v>
      </c>
      <c r="D379">
        <v>1</v>
      </c>
      <c r="E379">
        <v>0</v>
      </c>
      <c r="F379">
        <f t="shared" si="5"/>
        <v>0</v>
      </c>
      <c r="G379">
        <v>756300.5</v>
      </c>
      <c r="H379">
        <v>1</v>
      </c>
      <c r="I379" t="s">
        <v>1615</v>
      </c>
      <c r="J379" s="3" t="s">
        <v>2531</v>
      </c>
      <c r="K379" s="3" t="s">
        <v>2901</v>
      </c>
      <c r="L379" s="3"/>
      <c r="M379">
        <v>21</v>
      </c>
      <c r="N379" t="s">
        <v>18</v>
      </c>
      <c r="O379">
        <v>68</v>
      </c>
      <c r="P379">
        <v>70</v>
      </c>
      <c r="Q379">
        <v>66</v>
      </c>
      <c r="R379">
        <v>54</v>
      </c>
      <c r="S379">
        <v>81</v>
      </c>
      <c r="T379">
        <v>26</v>
      </c>
      <c r="U379" t="e">
        <f>INDEX(Signed!F$2:'Signed'!F$569,MATCH($B379,Signed!$A$2:'Signed'!$A$531,0))</f>
        <v>#N/A</v>
      </c>
      <c r="V379" t="e">
        <f>INDEX(TEAMIDS!B$2:'TEAMIDS'!B$569,MATCH($U379,TEAMIDS!$C$2:'TEAMIDS'!$C$531,0))</f>
        <v>#N/A</v>
      </c>
      <c r="W379" t="e">
        <f>INDEX(Signed!G$2:'Signed'!G$569,MATCH($B379,Signed!$A$2:'Signed'!$A$531,0))</f>
        <v>#N/A</v>
      </c>
      <c r="X379" t="e">
        <f>INDEX(Signed!I$2:'Signed'!I$569,MATCH($B379,Signed!$A$2:'Signed'!$A$531,0))</f>
        <v>#N/A</v>
      </c>
    </row>
    <row r="380" spans="1:24" x14ac:dyDescent="0.3">
      <c r="A380">
        <v>456</v>
      </c>
      <c r="B380" t="s">
        <v>201</v>
      </c>
      <c r="C380">
        <v>10</v>
      </c>
      <c r="D380">
        <v>0</v>
      </c>
      <c r="E380">
        <v>0</v>
      </c>
      <c r="F380" t="e">
        <f t="shared" si="5"/>
        <v>#DIV/0!</v>
      </c>
      <c r="G380">
        <v>1000000</v>
      </c>
      <c r="H380">
        <v>0</v>
      </c>
      <c r="I380" t="s">
        <v>1834</v>
      </c>
      <c r="J380" s="3" t="s">
        <v>2771</v>
      </c>
      <c r="K380" s="3" t="s">
        <v>3141</v>
      </c>
      <c r="L380" s="3"/>
      <c r="M380">
        <v>0</v>
      </c>
      <c r="N380" t="s">
        <v>4</v>
      </c>
      <c r="O380">
        <v>78</v>
      </c>
      <c r="P380">
        <v>58</v>
      </c>
      <c r="Q380">
        <v>43</v>
      </c>
      <c r="R380">
        <v>40</v>
      </c>
      <c r="S380">
        <v>60</v>
      </c>
      <c r="T380">
        <v>21</v>
      </c>
      <c r="U380" t="e">
        <f>INDEX(Signed!F$2:'Signed'!F$569,MATCH($B380,Signed!$A$2:'Signed'!$A$531,0))</f>
        <v>#N/A</v>
      </c>
      <c r="V380" t="e">
        <f>INDEX(TEAMIDS!B$2:'TEAMIDS'!B$569,MATCH($U380,TEAMIDS!$C$2:'TEAMIDS'!$C$531,0))</f>
        <v>#N/A</v>
      </c>
      <c r="W380" t="e">
        <f>INDEX(Signed!G$2:'Signed'!G$569,MATCH($B380,Signed!$A$2:'Signed'!$A$531,0))</f>
        <v>#N/A</v>
      </c>
      <c r="X380" t="e">
        <f>INDEX(Signed!I$2:'Signed'!I$569,MATCH($B380,Signed!$A$2:'Signed'!$A$531,0))</f>
        <v>#N/A</v>
      </c>
    </row>
    <row r="381" spans="1:24" x14ac:dyDescent="0.3">
      <c r="A381">
        <v>457</v>
      </c>
      <c r="B381" t="s">
        <v>527</v>
      </c>
      <c r="C381">
        <v>25</v>
      </c>
      <c r="D381">
        <v>2</v>
      </c>
      <c r="E381">
        <v>0</v>
      </c>
      <c r="F381">
        <f t="shared" si="5"/>
        <v>0</v>
      </c>
      <c r="G381">
        <v>12500000</v>
      </c>
      <c r="H381">
        <v>2</v>
      </c>
      <c r="I381" s="3" t="s">
        <v>2134</v>
      </c>
      <c r="J381" s="3" t="s">
        <v>2489</v>
      </c>
      <c r="K381" s="3" t="s">
        <v>2859</v>
      </c>
      <c r="L381" s="3"/>
      <c r="M381">
        <v>3</v>
      </c>
      <c r="N381" t="s">
        <v>13</v>
      </c>
      <c r="O381">
        <v>81</v>
      </c>
      <c r="P381">
        <v>71</v>
      </c>
      <c r="Q381">
        <v>74</v>
      </c>
      <c r="R381">
        <v>63</v>
      </c>
      <c r="S381">
        <v>78</v>
      </c>
      <c r="T381">
        <v>34</v>
      </c>
      <c r="U381" t="str">
        <f>INDEX(Signed!F$2:'Signed'!F$569,MATCH($B381,Signed!$A$2:'Signed'!$A$531,0))</f>
        <v>SAC</v>
      </c>
      <c r="V381">
        <f>INDEX(TEAMIDS!B$2:'TEAMIDS'!B$569,MATCH($U381,TEAMIDS!$C$2:'TEAMIDS'!$C$531,0))</f>
        <v>25</v>
      </c>
      <c r="W381">
        <f>INDEX(Signed!G$2:'Signed'!G$569,MATCH($B381,Signed!$A$2:'Signed'!$A$531,0))</f>
        <v>2</v>
      </c>
      <c r="X381">
        <f>INDEX(Signed!I$2:'Signed'!I$569,MATCH($B381,Signed!$A$2:'Signed'!$A$531,0))</f>
        <v>12500000</v>
      </c>
    </row>
    <row r="382" spans="1:24" x14ac:dyDescent="0.3">
      <c r="A382">
        <v>459</v>
      </c>
      <c r="B382" t="s">
        <v>146</v>
      </c>
      <c r="C382">
        <v>26</v>
      </c>
      <c r="D382">
        <v>2</v>
      </c>
      <c r="E382">
        <v>0</v>
      </c>
      <c r="F382">
        <f t="shared" si="5"/>
        <v>0</v>
      </c>
      <c r="G382">
        <v>5500000</v>
      </c>
      <c r="H382">
        <v>3</v>
      </c>
      <c r="I382" t="s">
        <v>1866</v>
      </c>
      <c r="J382" s="3" t="s">
        <v>2633</v>
      </c>
      <c r="K382" s="3" t="s">
        <v>3003</v>
      </c>
      <c r="L382" s="3"/>
      <c r="M382">
        <v>7</v>
      </c>
      <c r="N382" t="s">
        <v>11</v>
      </c>
      <c r="O382">
        <v>77</v>
      </c>
      <c r="P382">
        <v>71</v>
      </c>
      <c r="Q382">
        <v>58</v>
      </c>
      <c r="R382">
        <v>58</v>
      </c>
      <c r="S382">
        <v>69</v>
      </c>
      <c r="T382">
        <v>24</v>
      </c>
      <c r="U382" t="str">
        <f>INDEX(Signed!F$2:'Signed'!F$569,MATCH($B382,Signed!$A$2:'Signed'!$A$531,0))</f>
        <v>SAS</v>
      </c>
      <c r="V382">
        <f>INDEX(TEAMIDS!B$2:'TEAMIDS'!B$569,MATCH($U382,TEAMIDS!$C$2:'TEAMIDS'!$C$531,0))</f>
        <v>26</v>
      </c>
      <c r="W382">
        <f>INDEX(Signed!G$2:'Signed'!G$569,MATCH($B382,Signed!$A$2:'Signed'!$A$531,0))</f>
        <v>2</v>
      </c>
      <c r="X382">
        <f>INDEX(Signed!I$2:'Signed'!I$569,MATCH($B382,Signed!$A$2:'Signed'!$A$531,0))</f>
        <v>5500000</v>
      </c>
    </row>
    <row r="383" spans="1:24" x14ac:dyDescent="0.3">
      <c r="A383">
        <v>460</v>
      </c>
      <c r="B383" t="s">
        <v>107</v>
      </c>
      <c r="C383">
        <v>5</v>
      </c>
      <c r="D383">
        <v>1</v>
      </c>
      <c r="E383">
        <v>0</v>
      </c>
      <c r="F383">
        <f t="shared" si="5"/>
        <v>0</v>
      </c>
      <c r="G383">
        <v>18004347.5</v>
      </c>
      <c r="H383">
        <v>4</v>
      </c>
      <c r="I383" t="s">
        <v>1763</v>
      </c>
      <c r="J383" s="3" t="s">
        <v>2801</v>
      </c>
      <c r="K383" s="3" t="s">
        <v>3171</v>
      </c>
      <c r="L383" s="3"/>
      <c r="M383">
        <v>13</v>
      </c>
      <c r="N383" t="s">
        <v>23</v>
      </c>
      <c r="O383">
        <v>85</v>
      </c>
      <c r="P383">
        <v>75</v>
      </c>
      <c r="Q383">
        <v>41</v>
      </c>
      <c r="R383">
        <v>85</v>
      </c>
      <c r="S383">
        <v>63</v>
      </c>
      <c r="T383">
        <v>29</v>
      </c>
      <c r="U383" t="e">
        <f>INDEX(Signed!F$2:'Signed'!F$569,MATCH($B383,Signed!$A$2:'Signed'!$A$531,0))</f>
        <v>#N/A</v>
      </c>
      <c r="V383" t="e">
        <f>INDEX(TEAMIDS!B$2:'TEAMIDS'!B$569,MATCH($U383,TEAMIDS!$C$2:'TEAMIDS'!$C$531,0))</f>
        <v>#N/A</v>
      </c>
      <c r="W383" t="e">
        <f>INDEX(Signed!G$2:'Signed'!G$569,MATCH($B383,Signed!$A$2:'Signed'!$A$531,0))</f>
        <v>#N/A</v>
      </c>
      <c r="X383" t="e">
        <f>INDEX(Signed!I$2:'Signed'!I$569,MATCH($B383,Signed!$A$2:'Signed'!$A$531,0))</f>
        <v>#N/A</v>
      </c>
    </row>
    <row r="384" spans="1:24" x14ac:dyDescent="0.3">
      <c r="A384">
        <v>461</v>
      </c>
      <c r="B384" t="s">
        <v>522</v>
      </c>
      <c r="C384">
        <v>29</v>
      </c>
      <c r="D384">
        <v>0</v>
      </c>
      <c r="E384">
        <v>0</v>
      </c>
      <c r="F384" t="e">
        <f t="shared" si="5"/>
        <v>#DIV/0!</v>
      </c>
      <c r="G384">
        <v>1000000</v>
      </c>
      <c r="H384">
        <v>1</v>
      </c>
      <c r="I384" t="s">
        <v>1527</v>
      </c>
      <c r="J384" s="3" t="e">
        <v>#VALUE!</v>
      </c>
      <c r="K384" s="3" t="s">
        <v>1527</v>
      </c>
      <c r="L384" s="3"/>
      <c r="M384">
        <v>6</v>
      </c>
      <c r="N384" t="s">
        <v>7</v>
      </c>
      <c r="O384">
        <v>72</v>
      </c>
      <c r="P384">
        <v>70</v>
      </c>
      <c r="Q384">
        <v>71</v>
      </c>
      <c r="R384">
        <v>54</v>
      </c>
      <c r="S384">
        <v>67</v>
      </c>
      <c r="T384">
        <v>20</v>
      </c>
      <c r="U384" t="e">
        <f>INDEX(Signed!F$2:'Signed'!F$569,MATCH($B384,Signed!$A$2:'Signed'!$A$531,0))</f>
        <v>#N/A</v>
      </c>
      <c r="V384" t="e">
        <f>INDEX(TEAMIDS!B$2:'TEAMIDS'!B$569,MATCH($U384,TEAMIDS!$C$2:'TEAMIDS'!$C$531,0))</f>
        <v>#N/A</v>
      </c>
      <c r="W384" t="e">
        <f>INDEX(Signed!G$2:'Signed'!G$569,MATCH($B384,Signed!$A$2:'Signed'!$A$531,0))</f>
        <v>#N/A</v>
      </c>
      <c r="X384" t="e">
        <f>INDEX(Signed!I$2:'Signed'!I$569,MATCH($B384,Signed!$A$2:'Signed'!$A$531,0))</f>
        <v>#N/A</v>
      </c>
    </row>
    <row r="385" spans="1:24" x14ac:dyDescent="0.3">
      <c r="A385">
        <v>463</v>
      </c>
      <c r="B385" t="s">
        <v>425</v>
      </c>
      <c r="C385">
        <v>13</v>
      </c>
      <c r="D385">
        <v>1</v>
      </c>
      <c r="E385">
        <v>0</v>
      </c>
      <c r="F385">
        <f t="shared" si="5"/>
        <v>0</v>
      </c>
      <c r="G385">
        <v>2028594</v>
      </c>
      <c r="H385">
        <v>1</v>
      </c>
      <c r="I385" t="s">
        <v>2030</v>
      </c>
      <c r="J385" s="3" t="s">
        <v>2495</v>
      </c>
      <c r="K385" s="3" t="s">
        <v>2865</v>
      </c>
      <c r="L385" s="3"/>
      <c r="M385">
        <v>30</v>
      </c>
      <c r="N385" t="s">
        <v>40</v>
      </c>
      <c r="O385">
        <v>73</v>
      </c>
      <c r="P385">
        <v>71</v>
      </c>
      <c r="Q385">
        <v>83</v>
      </c>
      <c r="R385">
        <v>45</v>
      </c>
      <c r="S385">
        <v>77</v>
      </c>
      <c r="T385">
        <v>28</v>
      </c>
      <c r="U385" t="str">
        <f>INDEX(Signed!F$2:'Signed'!F$569,MATCH($B385,Signed!$A$2:'Signed'!$A$531,0))</f>
        <v>LAL</v>
      </c>
      <c r="V385">
        <f>INDEX(TEAMIDS!B$2:'TEAMIDS'!B$569,MATCH($U385,TEAMIDS!$C$2:'TEAMIDS'!$C$531,0))</f>
        <v>13</v>
      </c>
      <c r="W385">
        <f>INDEX(Signed!G$2:'Signed'!G$569,MATCH($B385,Signed!$A$2:'Signed'!$A$531,0))</f>
        <v>1</v>
      </c>
      <c r="X385">
        <f>INDEX(Signed!I$2:'Signed'!I$569,MATCH($B385,Signed!$A$2:'Signed'!$A$531,0))</f>
        <v>2028594</v>
      </c>
    </row>
    <row r="386" spans="1:24" x14ac:dyDescent="0.3">
      <c r="A386">
        <v>467</v>
      </c>
      <c r="B386" t="s">
        <v>427</v>
      </c>
      <c r="C386">
        <v>23</v>
      </c>
      <c r="D386">
        <v>1</v>
      </c>
      <c r="E386">
        <v>0</v>
      </c>
      <c r="F386">
        <f t="shared" ref="F386:F437" si="6">E386/D386</f>
        <v>0</v>
      </c>
      <c r="G386">
        <v>9622685</v>
      </c>
      <c r="H386">
        <v>1</v>
      </c>
      <c r="I386" t="s">
        <v>2034</v>
      </c>
      <c r="J386" s="3" t="s">
        <v>2507</v>
      </c>
      <c r="K386" s="3" t="s">
        <v>2877</v>
      </c>
      <c r="L386" s="3"/>
      <c r="M386">
        <v>8</v>
      </c>
      <c r="N386" t="s">
        <v>40</v>
      </c>
      <c r="O386">
        <v>79</v>
      </c>
      <c r="P386">
        <v>71</v>
      </c>
      <c r="Q386">
        <v>76</v>
      </c>
      <c r="R386">
        <v>54</v>
      </c>
      <c r="S386">
        <v>74</v>
      </c>
      <c r="T386">
        <v>27</v>
      </c>
      <c r="U386" t="e">
        <f>INDEX(Signed!F$2:'Signed'!F$569,MATCH($B386,Signed!$A$2:'Signed'!$A$531,0))</f>
        <v>#N/A</v>
      </c>
      <c r="V386" t="e">
        <f>INDEX(TEAMIDS!B$2:'TEAMIDS'!B$569,MATCH($U386,TEAMIDS!$C$2:'TEAMIDS'!$C$531,0))</f>
        <v>#N/A</v>
      </c>
      <c r="W386" t="e">
        <f>INDEX(Signed!G$2:'Signed'!G$569,MATCH($B386,Signed!$A$2:'Signed'!$A$531,0))</f>
        <v>#N/A</v>
      </c>
      <c r="X386" t="e">
        <f>INDEX(Signed!I$2:'Signed'!I$569,MATCH($B386,Signed!$A$2:'Signed'!$A$531,0))</f>
        <v>#N/A</v>
      </c>
    </row>
    <row r="387" spans="1:24" x14ac:dyDescent="0.3">
      <c r="A387">
        <v>470</v>
      </c>
      <c r="B387" t="s">
        <v>232</v>
      </c>
      <c r="C387">
        <v>12</v>
      </c>
      <c r="D387">
        <v>1</v>
      </c>
      <c r="E387">
        <v>0</v>
      </c>
      <c r="F387">
        <f t="shared" si="6"/>
        <v>0</v>
      </c>
      <c r="G387">
        <v>674691.5</v>
      </c>
      <c r="H387">
        <v>1</v>
      </c>
      <c r="I387" t="s">
        <v>1999</v>
      </c>
      <c r="J387" s="3" t="s">
        <v>2575</v>
      </c>
      <c r="K387" s="3" t="s">
        <v>2945</v>
      </c>
      <c r="L387" s="3"/>
      <c r="M387">
        <v>9</v>
      </c>
      <c r="N387" t="s">
        <v>9</v>
      </c>
      <c r="O387">
        <v>70</v>
      </c>
      <c r="P387">
        <v>68</v>
      </c>
      <c r="Q387">
        <v>43</v>
      </c>
      <c r="R387">
        <v>49</v>
      </c>
      <c r="S387">
        <v>52</v>
      </c>
      <c r="T387">
        <v>25</v>
      </c>
      <c r="U387" t="e">
        <f>INDEX(Signed!F$2:'Signed'!F$569,MATCH($B387,Signed!$A$2:'Signed'!$A$531,0))</f>
        <v>#N/A</v>
      </c>
      <c r="V387" t="e">
        <f>INDEX(TEAMIDS!B$2:'TEAMIDS'!B$569,MATCH($U387,TEAMIDS!$C$2:'TEAMIDS'!$C$531,0))</f>
        <v>#N/A</v>
      </c>
      <c r="W387" t="e">
        <f>INDEX(Signed!G$2:'Signed'!G$569,MATCH($B387,Signed!$A$2:'Signed'!$A$531,0))</f>
        <v>#N/A</v>
      </c>
      <c r="X387" t="e">
        <f>INDEX(Signed!I$2:'Signed'!I$569,MATCH($B387,Signed!$A$2:'Signed'!$A$531,0))</f>
        <v>#N/A</v>
      </c>
    </row>
    <row r="388" spans="1:24" x14ac:dyDescent="0.3">
      <c r="A388">
        <v>471</v>
      </c>
      <c r="B388" t="s">
        <v>259</v>
      </c>
      <c r="C388">
        <v>10</v>
      </c>
      <c r="D388">
        <v>1</v>
      </c>
      <c r="E388">
        <v>0</v>
      </c>
      <c r="F388">
        <f t="shared" si="6"/>
        <v>0</v>
      </c>
      <c r="G388">
        <v>2564753</v>
      </c>
      <c r="H388">
        <v>4</v>
      </c>
      <c r="I388" t="s">
        <v>2011</v>
      </c>
      <c r="J388" s="3" t="s">
        <v>2830</v>
      </c>
      <c r="K388" s="3" t="s">
        <v>3200</v>
      </c>
      <c r="L388" s="3"/>
      <c r="M388">
        <v>16</v>
      </c>
      <c r="N388" t="s">
        <v>27</v>
      </c>
      <c r="O388">
        <v>79</v>
      </c>
      <c r="P388">
        <v>69</v>
      </c>
      <c r="Q388">
        <v>47</v>
      </c>
      <c r="R388">
        <v>67</v>
      </c>
      <c r="S388">
        <v>58</v>
      </c>
      <c r="T388">
        <v>37</v>
      </c>
      <c r="U388" t="str">
        <f>INDEX(Signed!F$2:'Signed'!F$569,MATCH($B388,Signed!$A$2:'Signed'!$A$531,0))</f>
        <v>HOU</v>
      </c>
      <c r="V388">
        <f>INDEX(TEAMIDS!B$2:'TEAMIDS'!B$569,MATCH($U388,TEAMIDS!$C$2:'TEAMIDS'!$C$531,0))</f>
        <v>10</v>
      </c>
      <c r="W388">
        <f>INDEX(Signed!G$2:'Signed'!G$569,MATCH($B388,Signed!$A$2:'Signed'!$A$531,0))</f>
        <v>1</v>
      </c>
      <c r="X388">
        <f>INDEX(Signed!I$2:'Signed'!I$569,MATCH($B388,Signed!$A$2:'Signed'!$A$531,0))</f>
        <v>2564753</v>
      </c>
    </row>
    <row r="389" spans="1:24" x14ac:dyDescent="0.3">
      <c r="A389">
        <v>472</v>
      </c>
      <c r="B389" t="s">
        <v>326</v>
      </c>
      <c r="C389">
        <v>14</v>
      </c>
      <c r="D389">
        <v>3</v>
      </c>
      <c r="E389">
        <v>28000000</v>
      </c>
      <c r="F389">
        <f t="shared" si="6"/>
        <v>9333333.333333334</v>
      </c>
      <c r="G389">
        <v>8815100</v>
      </c>
      <c r="H389">
        <v>0</v>
      </c>
      <c r="I389" t="s">
        <v>1889</v>
      </c>
      <c r="J389" s="3" t="s">
        <v>2627</v>
      </c>
      <c r="K389" s="3" t="s">
        <v>2997</v>
      </c>
      <c r="L389" s="3"/>
      <c r="M389">
        <v>1</v>
      </c>
      <c r="N389" t="s">
        <v>4</v>
      </c>
      <c r="O389">
        <v>75</v>
      </c>
      <c r="P389">
        <v>71</v>
      </c>
      <c r="Q389">
        <v>70</v>
      </c>
      <c r="R389">
        <v>49</v>
      </c>
      <c r="S389">
        <v>83</v>
      </c>
      <c r="T389">
        <v>23</v>
      </c>
      <c r="U389" t="str">
        <f>INDEX(Signed!F$2:'Signed'!F$569,MATCH($B389,Signed!$A$2:'Signed'!$A$531,0))</f>
        <v>MEM</v>
      </c>
      <c r="V389">
        <f>INDEX(TEAMIDS!B$2:'TEAMIDS'!B$569,MATCH($U389,TEAMIDS!$C$2:'TEAMIDS'!$C$531,0))</f>
        <v>14</v>
      </c>
      <c r="W389">
        <f>INDEX(Signed!G$2:'Signed'!G$569,MATCH($B389,Signed!$A$2:'Signed'!$A$531,0))</f>
        <v>3</v>
      </c>
      <c r="X389">
        <f>INDEX(Signed!I$2:'Signed'!I$569,MATCH($B389,Signed!$A$2:'Signed'!$A$531,0))</f>
        <v>8815100</v>
      </c>
    </row>
    <row r="390" spans="1:24" x14ac:dyDescent="0.3">
      <c r="A390">
        <v>474</v>
      </c>
      <c r="B390" t="s">
        <v>215</v>
      </c>
      <c r="C390">
        <v>11</v>
      </c>
      <c r="D390">
        <v>2</v>
      </c>
      <c r="E390">
        <v>0</v>
      </c>
      <c r="F390">
        <f t="shared" si="6"/>
        <v>0</v>
      </c>
      <c r="G390">
        <v>21000000</v>
      </c>
      <c r="H390">
        <v>1</v>
      </c>
      <c r="I390" t="s">
        <v>1822</v>
      </c>
      <c r="J390" s="3" t="s">
        <v>2501</v>
      </c>
      <c r="K390" s="3" t="s">
        <v>2871</v>
      </c>
      <c r="L390" s="3"/>
      <c r="M390">
        <v>4</v>
      </c>
      <c r="N390" t="s">
        <v>40</v>
      </c>
      <c r="O390">
        <v>91</v>
      </c>
      <c r="P390">
        <v>83</v>
      </c>
      <c r="Q390">
        <v>76</v>
      </c>
      <c r="R390">
        <v>67</v>
      </c>
      <c r="S390">
        <v>72</v>
      </c>
      <c r="T390">
        <v>27</v>
      </c>
      <c r="U390" t="e">
        <f>INDEX(Signed!F$2:'Signed'!F$569,MATCH($B390,Signed!$A$2:'Signed'!$A$531,0))</f>
        <v>#N/A</v>
      </c>
      <c r="V390" t="e">
        <f>INDEX(TEAMIDS!B$2:'TEAMIDS'!B$569,MATCH($U390,TEAMIDS!$C$2:'TEAMIDS'!$C$531,0))</f>
        <v>#N/A</v>
      </c>
      <c r="W390" t="e">
        <f>INDEX(Signed!G$2:'Signed'!G$569,MATCH($B390,Signed!$A$2:'Signed'!$A$531,0))</f>
        <v>#N/A</v>
      </c>
      <c r="X390" t="e">
        <f>INDEX(Signed!I$2:'Signed'!I$569,MATCH($B390,Signed!$A$2:'Signed'!$A$531,0))</f>
        <v>#N/A</v>
      </c>
    </row>
    <row r="391" spans="1:24" x14ac:dyDescent="0.3">
      <c r="A391">
        <v>476</v>
      </c>
      <c r="B391" t="s">
        <v>203</v>
      </c>
      <c r="C391">
        <v>10</v>
      </c>
      <c r="D391">
        <v>0</v>
      </c>
      <c r="E391">
        <v>0</v>
      </c>
      <c r="F391" t="e">
        <f t="shared" si="6"/>
        <v>#DIV/0!</v>
      </c>
      <c r="G391">
        <v>1000000</v>
      </c>
      <c r="H391">
        <v>2</v>
      </c>
      <c r="I391" t="s">
        <v>1527</v>
      </c>
      <c r="J391" s="3" t="e">
        <v>#VALUE!</v>
      </c>
      <c r="K391" s="3" t="s">
        <v>1527</v>
      </c>
      <c r="L391" s="3"/>
      <c r="M391">
        <v>12</v>
      </c>
      <c r="N391" t="s">
        <v>13</v>
      </c>
      <c r="O391">
        <v>68</v>
      </c>
      <c r="P391">
        <v>68</v>
      </c>
      <c r="Q391">
        <v>68</v>
      </c>
      <c r="R391">
        <v>68</v>
      </c>
      <c r="S391">
        <v>60</v>
      </c>
      <c r="T391">
        <v>26</v>
      </c>
      <c r="U391" t="e">
        <f>INDEX(Signed!F$2:'Signed'!F$569,MATCH($B391,Signed!$A$2:'Signed'!$A$531,0))</f>
        <v>#N/A</v>
      </c>
      <c r="V391" t="e">
        <f>INDEX(TEAMIDS!B$2:'TEAMIDS'!B$569,MATCH($U391,TEAMIDS!$C$2:'TEAMIDS'!$C$531,0))</f>
        <v>#N/A</v>
      </c>
      <c r="W391" t="e">
        <f>INDEX(Signed!G$2:'Signed'!G$569,MATCH($B391,Signed!$A$2:'Signed'!$A$531,0))</f>
        <v>#N/A</v>
      </c>
      <c r="X391" t="e">
        <f>INDEX(Signed!I$2:'Signed'!I$569,MATCH($B391,Signed!$A$2:'Signed'!$A$531,0))</f>
        <v>#N/A</v>
      </c>
    </row>
    <row r="392" spans="1:24" x14ac:dyDescent="0.3">
      <c r="A392">
        <v>478</v>
      </c>
      <c r="B392" t="s">
        <v>170</v>
      </c>
      <c r="C392">
        <v>19</v>
      </c>
      <c r="D392">
        <v>1</v>
      </c>
      <c r="E392">
        <v>16000000</v>
      </c>
      <c r="F392">
        <f t="shared" si="6"/>
        <v>16000000</v>
      </c>
      <c r="G392">
        <v>7804878</v>
      </c>
      <c r="H392">
        <v>1</v>
      </c>
      <c r="I392" t="s">
        <v>1778</v>
      </c>
      <c r="J392" s="3" t="s">
        <v>2714</v>
      </c>
      <c r="K392" s="3" t="s">
        <v>3084</v>
      </c>
      <c r="L392" s="3"/>
      <c r="M392">
        <v>2</v>
      </c>
      <c r="N392" t="s">
        <v>40</v>
      </c>
      <c r="O392">
        <v>78</v>
      </c>
      <c r="P392">
        <v>72</v>
      </c>
      <c r="Q392">
        <v>81</v>
      </c>
      <c r="R392">
        <v>49</v>
      </c>
      <c r="S392">
        <v>79</v>
      </c>
      <c r="T392">
        <v>32</v>
      </c>
      <c r="U392" t="str">
        <f>INDEX(Signed!F$2:'Signed'!F$569,MATCH($B392,Signed!$A$2:'Signed'!$A$531,0))</f>
        <v>NYK</v>
      </c>
      <c r="V392">
        <f>INDEX(TEAMIDS!B$2:'TEAMIDS'!B$569,MATCH($U392,TEAMIDS!$C$2:'TEAMIDS'!$C$531,0))</f>
        <v>19</v>
      </c>
      <c r="W392">
        <f>INDEX(Signed!G$2:'Signed'!G$569,MATCH($B392,Signed!$A$2:'Signed'!$A$531,0))</f>
        <v>2</v>
      </c>
      <c r="X392">
        <f>INDEX(Signed!I$2:'Signed'!I$569,MATCH($B392,Signed!$A$2:'Signed'!$A$531,0))</f>
        <v>8000000</v>
      </c>
    </row>
    <row r="393" spans="1:24" x14ac:dyDescent="0.3">
      <c r="A393">
        <v>479</v>
      </c>
      <c r="B393" t="s">
        <v>91</v>
      </c>
      <c r="C393">
        <v>4</v>
      </c>
      <c r="D393">
        <v>0</v>
      </c>
      <c r="E393">
        <v>0</v>
      </c>
      <c r="F393" t="e">
        <f t="shared" si="6"/>
        <v>#DIV/0!</v>
      </c>
      <c r="G393">
        <v>1000000</v>
      </c>
      <c r="H393">
        <v>1</v>
      </c>
      <c r="I393" t="s">
        <v>1527</v>
      </c>
      <c r="J393" s="3" t="e">
        <v>#VALUE!</v>
      </c>
      <c r="K393" s="3" t="s">
        <v>1527</v>
      </c>
      <c r="L393" s="3"/>
      <c r="M393">
        <v>7</v>
      </c>
      <c r="N393" t="s">
        <v>9</v>
      </c>
      <c r="O393">
        <v>71</v>
      </c>
      <c r="P393">
        <v>71</v>
      </c>
      <c r="Q393">
        <v>71</v>
      </c>
      <c r="R393">
        <v>71</v>
      </c>
      <c r="S393">
        <v>60</v>
      </c>
      <c r="T393">
        <v>26</v>
      </c>
      <c r="U393" t="e">
        <f>INDEX(Signed!F$2:'Signed'!F$569,MATCH($B393,Signed!$A$2:'Signed'!$A$531,0))</f>
        <v>#N/A</v>
      </c>
      <c r="V393" t="e">
        <f>INDEX(TEAMIDS!B$2:'TEAMIDS'!B$569,MATCH($U393,TEAMIDS!$C$2:'TEAMIDS'!$C$531,0))</f>
        <v>#N/A</v>
      </c>
      <c r="W393" t="e">
        <f>INDEX(Signed!G$2:'Signed'!G$569,MATCH($B393,Signed!$A$2:'Signed'!$A$531,0))</f>
        <v>#N/A</v>
      </c>
      <c r="X393" t="e">
        <f>INDEX(Signed!I$2:'Signed'!I$569,MATCH($B393,Signed!$A$2:'Signed'!$A$531,0))</f>
        <v>#N/A</v>
      </c>
    </row>
    <row r="394" spans="1:24" x14ac:dyDescent="0.3">
      <c r="A394">
        <v>480</v>
      </c>
      <c r="B394" t="s">
        <v>98</v>
      </c>
      <c r="C394">
        <v>4</v>
      </c>
      <c r="D394">
        <v>0</v>
      </c>
      <c r="E394">
        <v>0</v>
      </c>
      <c r="F394" t="e">
        <f t="shared" si="6"/>
        <v>#DIV/0!</v>
      </c>
      <c r="G394">
        <v>1000000</v>
      </c>
      <c r="H394">
        <v>3</v>
      </c>
      <c r="I394" t="s">
        <v>1527</v>
      </c>
      <c r="J394" s="3" t="e">
        <v>#VALUE!</v>
      </c>
      <c r="K394" s="3" t="s">
        <v>1527</v>
      </c>
      <c r="L394" s="3"/>
      <c r="M394">
        <v>34</v>
      </c>
      <c r="N394" t="s">
        <v>11</v>
      </c>
      <c r="O394">
        <v>82</v>
      </c>
      <c r="P394">
        <v>74</v>
      </c>
      <c r="Q394">
        <v>45</v>
      </c>
      <c r="R394">
        <v>72</v>
      </c>
      <c r="S394">
        <v>79</v>
      </c>
      <c r="T394">
        <v>21</v>
      </c>
      <c r="U394" t="e">
        <f>INDEX(Signed!F$2:'Signed'!F$569,MATCH($B394,Signed!$A$2:'Signed'!$A$531,0))</f>
        <v>#N/A</v>
      </c>
      <c r="V394" t="e">
        <f>INDEX(TEAMIDS!B$2:'TEAMIDS'!B$569,MATCH($U394,TEAMIDS!$C$2:'TEAMIDS'!$C$531,0))</f>
        <v>#N/A</v>
      </c>
      <c r="W394" t="e">
        <f>INDEX(Signed!G$2:'Signed'!G$569,MATCH($B394,Signed!$A$2:'Signed'!$A$531,0))</f>
        <v>#N/A</v>
      </c>
      <c r="X394" t="e">
        <f>INDEX(Signed!I$2:'Signed'!I$569,MATCH($B394,Signed!$A$2:'Signed'!$A$531,0))</f>
        <v>#N/A</v>
      </c>
    </row>
    <row r="395" spans="1:24" x14ac:dyDescent="0.3">
      <c r="A395">
        <v>481</v>
      </c>
      <c r="B395" t="s">
        <v>449</v>
      </c>
      <c r="C395">
        <v>25</v>
      </c>
      <c r="D395">
        <v>0</v>
      </c>
      <c r="E395">
        <v>0</v>
      </c>
      <c r="F395" t="e">
        <f t="shared" si="6"/>
        <v>#DIV/0!</v>
      </c>
      <c r="G395">
        <v>1000000</v>
      </c>
      <c r="H395">
        <v>3</v>
      </c>
      <c r="I395" t="s">
        <v>2052</v>
      </c>
      <c r="J395" s="3" t="s">
        <v>2739</v>
      </c>
      <c r="K395" s="3" t="s">
        <v>3109</v>
      </c>
      <c r="L395" s="3"/>
      <c r="M395">
        <v>32</v>
      </c>
      <c r="N395" t="s">
        <v>23</v>
      </c>
      <c r="O395">
        <v>67</v>
      </c>
      <c r="P395">
        <v>67</v>
      </c>
      <c r="Q395">
        <v>67</v>
      </c>
      <c r="R395">
        <v>67</v>
      </c>
      <c r="S395">
        <v>60</v>
      </c>
      <c r="T395">
        <v>26</v>
      </c>
      <c r="U395" t="e">
        <f>INDEX(Signed!F$2:'Signed'!F$569,MATCH($B395,Signed!$A$2:'Signed'!$A$531,0))</f>
        <v>#N/A</v>
      </c>
      <c r="V395" t="e">
        <f>INDEX(TEAMIDS!B$2:'TEAMIDS'!B$569,MATCH($U395,TEAMIDS!$C$2:'TEAMIDS'!$C$531,0))</f>
        <v>#N/A</v>
      </c>
      <c r="W395" t="e">
        <f>INDEX(Signed!G$2:'Signed'!G$569,MATCH($B395,Signed!$A$2:'Signed'!$A$531,0))</f>
        <v>#N/A</v>
      </c>
      <c r="X395" t="e">
        <f>INDEX(Signed!I$2:'Signed'!I$569,MATCH($B395,Signed!$A$2:'Signed'!$A$531,0))</f>
        <v>#N/A</v>
      </c>
    </row>
    <row r="396" spans="1:24" x14ac:dyDescent="0.3">
      <c r="A396">
        <v>482</v>
      </c>
      <c r="B396" t="s">
        <v>389</v>
      </c>
      <c r="C396">
        <v>21</v>
      </c>
      <c r="D396">
        <v>1</v>
      </c>
      <c r="E396">
        <v>0</v>
      </c>
      <c r="F396">
        <f t="shared" si="6"/>
        <v>0</v>
      </c>
      <c r="G396">
        <v>689121</v>
      </c>
      <c r="H396">
        <v>2</v>
      </c>
      <c r="I396" t="s">
        <v>1527</v>
      </c>
      <c r="J396" s="3" t="e">
        <v>#VALUE!</v>
      </c>
      <c r="K396" s="3" t="s">
        <v>1527</v>
      </c>
      <c r="L396" s="3"/>
      <c r="M396">
        <v>25</v>
      </c>
      <c r="N396" t="s">
        <v>7</v>
      </c>
      <c r="O396">
        <v>70</v>
      </c>
      <c r="P396">
        <v>70</v>
      </c>
      <c r="Q396">
        <v>70</v>
      </c>
      <c r="R396">
        <v>70</v>
      </c>
      <c r="S396">
        <v>60</v>
      </c>
      <c r="T396">
        <v>26</v>
      </c>
      <c r="U396" t="e">
        <f>INDEX(Signed!F$2:'Signed'!F$569,MATCH($B396,Signed!$A$2:'Signed'!$A$531,0))</f>
        <v>#N/A</v>
      </c>
      <c r="V396" t="e">
        <f>INDEX(TEAMIDS!B$2:'TEAMIDS'!B$569,MATCH($U396,TEAMIDS!$C$2:'TEAMIDS'!$C$531,0))</f>
        <v>#N/A</v>
      </c>
      <c r="W396" t="e">
        <f>INDEX(Signed!G$2:'Signed'!G$569,MATCH($B396,Signed!$A$2:'Signed'!$A$531,0))</f>
        <v>#N/A</v>
      </c>
      <c r="X396" t="e">
        <f>INDEX(Signed!I$2:'Signed'!I$569,MATCH($B396,Signed!$A$2:'Signed'!$A$531,0))</f>
        <v>#N/A</v>
      </c>
    </row>
    <row r="397" spans="1:24" x14ac:dyDescent="0.3">
      <c r="A397">
        <v>483</v>
      </c>
      <c r="B397" t="s">
        <v>516</v>
      </c>
      <c r="C397">
        <v>29</v>
      </c>
      <c r="D397">
        <v>0</v>
      </c>
      <c r="E397">
        <v>0</v>
      </c>
      <c r="F397" t="e">
        <f t="shared" si="6"/>
        <v>#DIV/0!</v>
      </c>
      <c r="G397">
        <v>6134520</v>
      </c>
      <c r="H397">
        <v>2</v>
      </c>
      <c r="I397" t="s">
        <v>1527</v>
      </c>
      <c r="J397" s="3" t="e">
        <v>#VALUE!</v>
      </c>
      <c r="K397" s="3" t="s">
        <v>1527</v>
      </c>
      <c r="L397" s="3"/>
      <c r="M397">
        <v>33</v>
      </c>
      <c r="N397" t="s">
        <v>7</v>
      </c>
      <c r="O397">
        <v>67</v>
      </c>
      <c r="P397">
        <v>71</v>
      </c>
      <c r="Q397">
        <v>73</v>
      </c>
      <c r="R397">
        <v>49</v>
      </c>
      <c r="S397">
        <v>67</v>
      </c>
      <c r="T397">
        <v>32</v>
      </c>
      <c r="U397" t="e">
        <f>INDEX(Signed!F$2:'Signed'!F$569,MATCH($B397,Signed!$A$2:'Signed'!$A$531,0))</f>
        <v>#N/A</v>
      </c>
      <c r="V397" t="e">
        <f>INDEX(TEAMIDS!B$2:'TEAMIDS'!B$569,MATCH($U397,TEAMIDS!$C$2:'TEAMIDS'!$C$531,0))</f>
        <v>#N/A</v>
      </c>
      <c r="W397" t="e">
        <f>INDEX(Signed!G$2:'Signed'!G$569,MATCH($B397,Signed!$A$2:'Signed'!$A$531,0))</f>
        <v>#N/A</v>
      </c>
      <c r="X397" t="e">
        <f>INDEX(Signed!I$2:'Signed'!I$569,MATCH($B397,Signed!$A$2:'Signed'!$A$531,0))</f>
        <v>#N/A</v>
      </c>
    </row>
    <row r="398" spans="1:24" x14ac:dyDescent="0.3">
      <c r="A398">
        <v>484</v>
      </c>
      <c r="B398" t="s">
        <v>225</v>
      </c>
      <c r="C398">
        <v>16</v>
      </c>
      <c r="D398">
        <v>1</v>
      </c>
      <c r="E398">
        <v>0</v>
      </c>
      <c r="F398">
        <f t="shared" si="6"/>
        <v>0</v>
      </c>
      <c r="G398">
        <v>2564753</v>
      </c>
      <c r="H398">
        <v>1</v>
      </c>
      <c r="I398" t="s">
        <v>1819</v>
      </c>
      <c r="J398" s="3" t="s">
        <v>2729</v>
      </c>
      <c r="K398" s="3" t="s">
        <v>3099</v>
      </c>
      <c r="L398" s="3"/>
      <c r="M398">
        <v>23</v>
      </c>
      <c r="N398" t="s">
        <v>9</v>
      </c>
      <c r="O398">
        <v>80</v>
      </c>
      <c r="P398">
        <v>72</v>
      </c>
      <c r="Q398">
        <v>81</v>
      </c>
      <c r="R398">
        <v>54</v>
      </c>
      <c r="S398">
        <v>80</v>
      </c>
      <c r="T398">
        <v>33</v>
      </c>
      <c r="U398" t="str">
        <f>INDEX(Signed!F$2:'Signed'!F$569,MATCH($B398,Signed!$A$2:'Signed'!$A$531,0))</f>
        <v>MIL</v>
      </c>
      <c r="V398">
        <f>INDEX(TEAMIDS!B$2:'TEAMIDS'!B$569,MATCH($U398,TEAMIDS!$C$2:'TEAMIDS'!$C$531,0))</f>
        <v>16</v>
      </c>
      <c r="W398">
        <f>INDEX(Signed!G$2:'Signed'!G$569,MATCH($B398,Signed!$A$2:'Signed'!$A$531,0))</f>
        <v>2</v>
      </c>
      <c r="X398">
        <f>INDEX(Signed!I$2:'Signed'!I$569,MATCH($B398,Signed!$A$2:'Signed'!$A$531,0))</f>
        <v>2628872</v>
      </c>
    </row>
    <row r="399" spans="1:24" x14ac:dyDescent="0.3">
      <c r="A399">
        <v>485</v>
      </c>
      <c r="B399" t="s">
        <v>153</v>
      </c>
      <c r="C399">
        <v>7</v>
      </c>
      <c r="D399">
        <v>3</v>
      </c>
      <c r="E399">
        <v>0</v>
      </c>
      <c r="F399">
        <f t="shared" si="6"/>
        <v>0</v>
      </c>
      <c r="G399">
        <v>9677589.5</v>
      </c>
      <c r="H399">
        <v>1</v>
      </c>
      <c r="I399" s="3" t="s">
        <v>1859</v>
      </c>
      <c r="J399" s="3" t="s">
        <v>2808</v>
      </c>
      <c r="K399" s="3" t="s">
        <v>3178</v>
      </c>
      <c r="L399" s="3"/>
      <c r="M399">
        <v>5</v>
      </c>
      <c r="N399" t="s">
        <v>18</v>
      </c>
      <c r="O399">
        <v>80</v>
      </c>
      <c r="P399">
        <v>76</v>
      </c>
      <c r="Q399">
        <v>75</v>
      </c>
      <c r="R399">
        <v>63</v>
      </c>
      <c r="S399">
        <v>76</v>
      </c>
      <c r="T399">
        <v>29</v>
      </c>
      <c r="U399" t="e">
        <f>INDEX(Signed!F$2:'Signed'!F$569,MATCH($B399,Signed!$A$2:'Signed'!$A$531,0))</f>
        <v>#N/A</v>
      </c>
      <c r="V399" t="e">
        <f>INDEX(TEAMIDS!B$2:'TEAMIDS'!B$569,MATCH($U399,TEAMIDS!$C$2:'TEAMIDS'!$C$531,0))</f>
        <v>#N/A</v>
      </c>
      <c r="W399" t="e">
        <f>INDEX(Signed!G$2:'Signed'!G$569,MATCH($B399,Signed!$A$2:'Signed'!$A$531,0))</f>
        <v>#N/A</v>
      </c>
      <c r="X399" t="e">
        <f>INDEX(Signed!I$2:'Signed'!I$569,MATCH($B399,Signed!$A$2:'Signed'!$A$531,0))</f>
        <v>#N/A</v>
      </c>
    </row>
    <row r="400" spans="1:24" x14ac:dyDescent="0.3">
      <c r="A400">
        <v>486</v>
      </c>
      <c r="B400" t="s">
        <v>456</v>
      </c>
      <c r="C400">
        <v>9</v>
      </c>
      <c r="D400">
        <v>1</v>
      </c>
      <c r="E400">
        <v>0</v>
      </c>
      <c r="F400">
        <f t="shared" si="6"/>
        <v>0</v>
      </c>
      <c r="G400">
        <v>4696875</v>
      </c>
      <c r="H400">
        <v>4</v>
      </c>
      <c r="I400" t="s">
        <v>2049</v>
      </c>
      <c r="J400" s="3" t="s">
        <v>2566</v>
      </c>
      <c r="K400" s="3" t="s">
        <v>2936</v>
      </c>
      <c r="L400" s="3"/>
      <c r="M400">
        <v>0</v>
      </c>
      <c r="N400" t="s">
        <v>20</v>
      </c>
      <c r="O400">
        <v>87</v>
      </c>
      <c r="P400">
        <v>73</v>
      </c>
      <c r="Q400">
        <v>43</v>
      </c>
      <c r="R400">
        <v>76</v>
      </c>
      <c r="S400">
        <v>54</v>
      </c>
      <c r="T400">
        <v>26</v>
      </c>
      <c r="U400" t="str">
        <f>INDEX(Signed!F$2:'Signed'!F$569,MATCH($B400,Signed!$A$2:'Signed'!$A$531,0))</f>
        <v>GSW</v>
      </c>
      <c r="V400">
        <f>INDEX(TEAMIDS!B$2:'TEAMIDS'!B$569,MATCH($U400,TEAMIDS!$C$2:'TEAMIDS'!$C$531,0))</f>
        <v>9</v>
      </c>
      <c r="W400">
        <f>INDEX(Signed!G$2:'Signed'!G$569,MATCH($B400,Signed!$A$2:'Signed'!$A$531,0))</f>
        <v>2</v>
      </c>
    </row>
    <row r="401" spans="1:24" x14ac:dyDescent="0.3">
      <c r="A401">
        <v>487</v>
      </c>
      <c r="B401" t="s">
        <v>79</v>
      </c>
      <c r="C401">
        <v>3</v>
      </c>
      <c r="D401">
        <v>1</v>
      </c>
      <c r="E401">
        <v>0</v>
      </c>
      <c r="F401">
        <f t="shared" si="6"/>
        <v>0</v>
      </c>
      <c r="G401">
        <v>772475.5</v>
      </c>
      <c r="H401">
        <v>4</v>
      </c>
      <c r="I401" t="s">
        <v>2087</v>
      </c>
      <c r="J401" s="3" t="s">
        <v>2572</v>
      </c>
      <c r="K401" s="3" t="s">
        <v>2942</v>
      </c>
      <c r="L401" s="3"/>
      <c r="M401">
        <v>41</v>
      </c>
      <c r="N401" t="s">
        <v>15</v>
      </c>
      <c r="O401">
        <v>80</v>
      </c>
      <c r="P401">
        <v>74</v>
      </c>
      <c r="Q401">
        <v>84</v>
      </c>
      <c r="R401">
        <v>63</v>
      </c>
      <c r="S401">
        <v>68</v>
      </c>
      <c r="T401">
        <v>25</v>
      </c>
      <c r="U401" t="e">
        <f>INDEX(Signed!F$2:'Signed'!F$569,MATCH($B401,Signed!$A$2:'Signed'!$A$531,0))</f>
        <v>#N/A</v>
      </c>
      <c r="V401" t="e">
        <f>INDEX(TEAMIDS!B$2:'TEAMIDS'!B$569,MATCH($U401,TEAMIDS!$C$2:'TEAMIDS'!$C$531,0))</f>
        <v>#N/A</v>
      </c>
      <c r="W401" t="e">
        <f>INDEX(Signed!G$2:'Signed'!G$569,MATCH($B401,Signed!$A$2:'Signed'!$A$531,0))</f>
        <v>#N/A</v>
      </c>
      <c r="X401" t="e">
        <f>INDEX(Signed!I$2:'Signed'!I$569,MATCH($B401,Signed!$A$2:'Signed'!$A$531,0))</f>
        <v>#N/A</v>
      </c>
    </row>
    <row r="402" spans="1:24" x14ac:dyDescent="0.3">
      <c r="A402">
        <v>488</v>
      </c>
      <c r="B402" t="s">
        <v>240</v>
      </c>
      <c r="C402">
        <v>2</v>
      </c>
      <c r="D402">
        <v>1</v>
      </c>
      <c r="E402">
        <v>0</v>
      </c>
      <c r="F402">
        <f t="shared" si="6"/>
        <v>0</v>
      </c>
      <c r="G402">
        <v>2564753</v>
      </c>
      <c r="H402">
        <v>2</v>
      </c>
      <c r="I402" t="s">
        <v>1987</v>
      </c>
      <c r="J402" s="3" t="s">
        <v>2652</v>
      </c>
      <c r="K402" s="3" t="s">
        <v>3022</v>
      </c>
      <c r="L402" s="3"/>
      <c r="M402">
        <v>22</v>
      </c>
      <c r="N402" t="s">
        <v>13</v>
      </c>
      <c r="O402">
        <v>74</v>
      </c>
      <c r="P402">
        <v>74</v>
      </c>
      <c r="Q402">
        <v>82</v>
      </c>
      <c r="R402">
        <v>58</v>
      </c>
      <c r="S402">
        <v>71</v>
      </c>
      <c r="T402">
        <v>32</v>
      </c>
      <c r="U402" t="str">
        <f>INDEX(Signed!F$2:'Signed'!F$569,MATCH($B402,Signed!$A$2:'Signed'!$A$531,0))</f>
        <v>BKN</v>
      </c>
      <c r="V402">
        <f>INDEX(TEAMIDS!B$2:'TEAMIDS'!B$569,MATCH($U402,TEAMIDS!$C$2:'TEAMIDS'!$C$531,0))</f>
        <v>2</v>
      </c>
      <c r="W402">
        <f>INDEX(Signed!G$2:'Signed'!G$569,MATCH($B402,Signed!$A$2:'Signed'!$A$531,0))</f>
        <v>1</v>
      </c>
      <c r="X402">
        <f>INDEX(Signed!I$2:'Signed'!I$569,MATCH($B402,Signed!$A$2:'Signed'!$A$531,0))</f>
        <v>2564753</v>
      </c>
    </row>
    <row r="403" spans="1:24" x14ac:dyDescent="0.3">
      <c r="A403">
        <v>489</v>
      </c>
      <c r="B403" t="s">
        <v>284</v>
      </c>
      <c r="C403">
        <v>15</v>
      </c>
      <c r="D403">
        <v>0</v>
      </c>
      <c r="E403">
        <v>0</v>
      </c>
      <c r="F403" t="e">
        <f t="shared" si="6"/>
        <v>#DIV/0!</v>
      </c>
      <c r="G403">
        <v>1000000</v>
      </c>
      <c r="H403">
        <v>3</v>
      </c>
      <c r="I403" t="s">
        <v>2105</v>
      </c>
      <c r="J403" s="3" t="s">
        <v>2630</v>
      </c>
      <c r="K403" s="3" t="s">
        <v>3000</v>
      </c>
      <c r="L403" s="3"/>
      <c r="M403">
        <v>0</v>
      </c>
      <c r="N403" t="s">
        <v>23</v>
      </c>
      <c r="O403">
        <v>60</v>
      </c>
      <c r="P403">
        <v>74</v>
      </c>
      <c r="Q403">
        <v>42</v>
      </c>
      <c r="R403">
        <v>49</v>
      </c>
      <c r="S403">
        <v>60</v>
      </c>
      <c r="T403">
        <v>23</v>
      </c>
      <c r="U403" t="str">
        <f>INDEX(Signed!F$2:'Signed'!F$569,MATCH($B403,Signed!$A$2:'Signed'!$A$531,0))</f>
        <v>TBD</v>
      </c>
      <c r="V403" t="e">
        <f>INDEX(TEAMIDS!B$2:'TEAMIDS'!B$569,MATCH($U403,TEAMIDS!$C$2:'TEAMIDS'!$C$531,0))</f>
        <v>#N/A</v>
      </c>
      <c r="W403" t="str">
        <f>INDEX(Signed!G$2:'Signed'!G$569,MATCH($B403,Signed!$A$2:'Signed'!$A$531,0))</f>
        <v>-</v>
      </c>
      <c r="X403" t="str">
        <f>INDEX(Signed!I$2:'Signed'!I$569,MATCH($B403,Signed!$A$2:'Signed'!$A$531,0))</f>
        <v>-</v>
      </c>
    </row>
    <row r="404" spans="1:24" x14ac:dyDescent="0.3">
      <c r="A404">
        <v>490</v>
      </c>
      <c r="B404" t="s">
        <v>461</v>
      </c>
      <c r="C404">
        <v>25</v>
      </c>
      <c r="D404">
        <v>1</v>
      </c>
      <c r="E404">
        <v>0</v>
      </c>
      <c r="F404">
        <f t="shared" si="6"/>
        <v>0</v>
      </c>
      <c r="G404">
        <v>1500000</v>
      </c>
      <c r="H404">
        <v>0</v>
      </c>
      <c r="I404" t="s">
        <v>2050</v>
      </c>
      <c r="J404" s="3" t="s">
        <v>2555</v>
      </c>
      <c r="K404" s="3" t="s">
        <v>2925</v>
      </c>
      <c r="L404" s="3"/>
      <c r="M404">
        <v>3</v>
      </c>
      <c r="N404" t="s">
        <v>118</v>
      </c>
      <c r="O404">
        <v>75</v>
      </c>
      <c r="P404">
        <v>75</v>
      </c>
      <c r="Q404">
        <v>79</v>
      </c>
      <c r="R404">
        <v>49</v>
      </c>
      <c r="S404">
        <v>89</v>
      </c>
      <c r="T404">
        <v>26</v>
      </c>
      <c r="U404" t="e">
        <f>INDEX(Signed!F$2:'Signed'!F$569,MATCH($B404,Signed!$A$2:'Signed'!$A$531,0))</f>
        <v>#N/A</v>
      </c>
      <c r="V404" t="e">
        <f>INDEX(TEAMIDS!B$2:'TEAMIDS'!B$569,MATCH($U404,TEAMIDS!$C$2:'TEAMIDS'!$C$531,0))</f>
        <v>#N/A</v>
      </c>
      <c r="W404" t="e">
        <f>INDEX(Signed!G$2:'Signed'!G$569,MATCH($B404,Signed!$A$2:'Signed'!$A$531,0))</f>
        <v>#N/A</v>
      </c>
      <c r="X404" t="e">
        <f>INDEX(Signed!I$2:'Signed'!I$569,MATCH($B404,Signed!$A$2:'Signed'!$A$531,0))</f>
        <v>#N/A</v>
      </c>
    </row>
    <row r="405" spans="1:24" x14ac:dyDescent="0.3">
      <c r="A405">
        <v>491</v>
      </c>
      <c r="B405" t="s">
        <v>270</v>
      </c>
      <c r="C405">
        <v>14</v>
      </c>
      <c r="D405">
        <v>0</v>
      </c>
      <c r="E405">
        <v>0</v>
      </c>
      <c r="F405" t="e">
        <f t="shared" si="6"/>
        <v>#DIV/0!</v>
      </c>
      <c r="G405">
        <v>1000000</v>
      </c>
      <c r="H405">
        <v>2</v>
      </c>
      <c r="I405" t="s">
        <v>2204</v>
      </c>
      <c r="J405" s="3" t="s">
        <v>2620</v>
      </c>
      <c r="K405" s="3" t="s">
        <v>2990</v>
      </c>
      <c r="L405" s="3"/>
      <c r="M405">
        <v>12</v>
      </c>
      <c r="N405" t="s">
        <v>13</v>
      </c>
      <c r="O405">
        <v>64</v>
      </c>
      <c r="P405">
        <v>72</v>
      </c>
      <c r="Q405">
        <v>40</v>
      </c>
      <c r="R405">
        <v>49</v>
      </c>
      <c r="S405">
        <v>69</v>
      </c>
      <c r="T405">
        <v>25</v>
      </c>
      <c r="U405" t="e">
        <f>INDEX(Signed!F$2:'Signed'!F$569,MATCH($B405,Signed!$A$2:'Signed'!$A$531,0))</f>
        <v>#N/A</v>
      </c>
      <c r="V405" t="e">
        <f>INDEX(TEAMIDS!B$2:'TEAMIDS'!B$569,MATCH($U405,TEAMIDS!$C$2:'TEAMIDS'!$C$531,0))</f>
        <v>#N/A</v>
      </c>
      <c r="W405" t="e">
        <f>INDEX(Signed!G$2:'Signed'!G$569,MATCH($B405,Signed!$A$2:'Signed'!$A$531,0))</f>
        <v>#N/A</v>
      </c>
      <c r="X405" t="e">
        <f>INDEX(Signed!I$2:'Signed'!I$569,MATCH($B405,Signed!$A$2:'Signed'!$A$531,0))</f>
        <v>#N/A</v>
      </c>
    </row>
    <row r="406" spans="1:24" x14ac:dyDescent="0.3">
      <c r="A406">
        <v>492</v>
      </c>
      <c r="B406" t="s">
        <v>443</v>
      </c>
      <c r="C406">
        <v>24</v>
      </c>
      <c r="D406">
        <v>2</v>
      </c>
      <c r="E406">
        <v>0</v>
      </c>
      <c r="F406">
        <f t="shared" si="6"/>
        <v>0</v>
      </c>
      <c r="G406">
        <v>2623040</v>
      </c>
      <c r="H406">
        <v>3</v>
      </c>
      <c r="I406" t="s">
        <v>1926</v>
      </c>
      <c r="J406" s="3" t="s">
        <v>2749</v>
      </c>
      <c r="K406" s="3" t="s">
        <v>3119</v>
      </c>
      <c r="L406" s="3"/>
      <c r="M406">
        <v>33</v>
      </c>
      <c r="N406" t="s">
        <v>20</v>
      </c>
      <c r="O406">
        <v>77</v>
      </c>
      <c r="P406">
        <v>71</v>
      </c>
      <c r="Q406">
        <v>73</v>
      </c>
      <c r="R406">
        <v>58</v>
      </c>
      <c r="S406">
        <v>74</v>
      </c>
      <c r="T406">
        <v>22</v>
      </c>
      <c r="U406" t="e">
        <f>INDEX(Signed!F$2:'Signed'!F$569,MATCH($B406,Signed!$A$2:'Signed'!$A$531,0))</f>
        <v>#N/A</v>
      </c>
      <c r="V406" t="e">
        <f>INDEX(TEAMIDS!B$2:'TEAMIDS'!B$569,MATCH($U406,TEAMIDS!$C$2:'TEAMIDS'!$C$531,0))</f>
        <v>#N/A</v>
      </c>
      <c r="W406" t="e">
        <f>INDEX(Signed!G$2:'Signed'!G$569,MATCH($B406,Signed!$A$2:'Signed'!$A$531,0))</f>
        <v>#N/A</v>
      </c>
      <c r="X406" t="e">
        <f>INDEX(Signed!I$2:'Signed'!I$569,MATCH($B406,Signed!$A$2:'Signed'!$A$531,0))</f>
        <v>#N/A</v>
      </c>
    </row>
    <row r="407" spans="1:24" x14ac:dyDescent="0.3">
      <c r="A407">
        <v>493</v>
      </c>
      <c r="B407" t="s">
        <v>84</v>
      </c>
      <c r="C407">
        <v>4</v>
      </c>
      <c r="D407">
        <v>3</v>
      </c>
      <c r="E407">
        <v>0</v>
      </c>
      <c r="F407">
        <f t="shared" si="6"/>
        <v>0</v>
      </c>
      <c r="G407">
        <v>19500000</v>
      </c>
      <c r="H407">
        <v>1</v>
      </c>
      <c r="I407" t="s">
        <v>1737</v>
      </c>
      <c r="J407" s="3" t="s">
        <v>2599</v>
      </c>
      <c r="K407" s="3" t="s">
        <v>2969</v>
      </c>
      <c r="L407" s="3"/>
      <c r="M407">
        <v>8</v>
      </c>
      <c r="N407" t="s">
        <v>9</v>
      </c>
      <c r="O407">
        <v>94</v>
      </c>
      <c r="P407">
        <v>78</v>
      </c>
      <c r="Q407">
        <v>82</v>
      </c>
      <c r="R407">
        <v>63</v>
      </c>
      <c r="S407">
        <v>82</v>
      </c>
      <c r="T407">
        <v>25</v>
      </c>
      <c r="U407" t="e">
        <f>INDEX(Signed!F$2:'Signed'!F$569,MATCH($B407,Signed!$A$2:'Signed'!$A$531,0))</f>
        <v>#N/A</v>
      </c>
      <c r="V407" t="e">
        <f>INDEX(TEAMIDS!B$2:'TEAMIDS'!B$569,MATCH($U407,TEAMIDS!$C$2:'TEAMIDS'!$C$531,0))</f>
        <v>#N/A</v>
      </c>
      <c r="W407" t="e">
        <f>INDEX(Signed!G$2:'Signed'!G$569,MATCH($B407,Signed!$A$2:'Signed'!$A$531,0))</f>
        <v>#N/A</v>
      </c>
      <c r="X407" t="e">
        <f>INDEX(Signed!I$2:'Signed'!I$569,MATCH($B407,Signed!$A$2:'Signed'!$A$531,0))</f>
        <v>#N/A</v>
      </c>
    </row>
    <row r="408" spans="1:24" x14ac:dyDescent="0.3">
      <c r="A408">
        <v>495</v>
      </c>
      <c r="B408" t="s">
        <v>407</v>
      </c>
      <c r="C408">
        <v>22</v>
      </c>
      <c r="D408">
        <v>3</v>
      </c>
      <c r="E408">
        <v>0</v>
      </c>
      <c r="F408">
        <f t="shared" si="6"/>
        <v>0</v>
      </c>
      <c r="G408">
        <v>1417650</v>
      </c>
      <c r="H408">
        <v>1</v>
      </c>
      <c r="I408" t="s">
        <v>1681</v>
      </c>
      <c r="J408" s="3" t="s">
        <v>2775</v>
      </c>
      <c r="K408" s="3" t="s">
        <v>3145</v>
      </c>
      <c r="L408" s="3"/>
      <c r="M408">
        <v>8</v>
      </c>
      <c r="N408" t="s">
        <v>40</v>
      </c>
      <c r="O408">
        <v>74</v>
      </c>
      <c r="P408">
        <v>70</v>
      </c>
      <c r="Q408">
        <v>82</v>
      </c>
      <c r="R408">
        <v>49</v>
      </c>
      <c r="S408">
        <v>74</v>
      </c>
      <c r="T408">
        <v>20</v>
      </c>
      <c r="U408" t="e">
        <f>INDEX(Signed!F$2:'Signed'!F$569,MATCH($B408,Signed!$A$2:'Signed'!$A$531,0))</f>
        <v>#N/A</v>
      </c>
      <c r="V408" t="e">
        <f>INDEX(TEAMIDS!B$2:'TEAMIDS'!B$569,MATCH($U408,TEAMIDS!$C$2:'TEAMIDS'!$C$531,0))</f>
        <v>#N/A</v>
      </c>
      <c r="W408" t="e">
        <f>INDEX(Signed!G$2:'Signed'!G$569,MATCH($B408,Signed!$A$2:'Signed'!$A$531,0))</f>
        <v>#N/A</v>
      </c>
      <c r="X408" t="e">
        <f>INDEX(Signed!I$2:'Signed'!I$569,MATCH($B408,Signed!$A$2:'Signed'!$A$531,0))</f>
        <v>#N/A</v>
      </c>
    </row>
    <row r="409" spans="1:24" x14ac:dyDescent="0.3">
      <c r="A409">
        <v>496</v>
      </c>
      <c r="B409" t="s">
        <v>2263</v>
      </c>
      <c r="C409">
        <v>0</v>
      </c>
      <c r="D409">
        <v>2</v>
      </c>
      <c r="E409">
        <v>0</v>
      </c>
      <c r="F409">
        <f t="shared" si="6"/>
        <v>0</v>
      </c>
      <c r="G409">
        <v>1200000</v>
      </c>
      <c r="H409">
        <v>2</v>
      </c>
      <c r="I409" s="3" t="s">
        <v>2264</v>
      </c>
      <c r="J409" s="3" t="s">
        <v>2838</v>
      </c>
      <c r="K409" s="3" t="s">
        <v>3201</v>
      </c>
      <c r="L409" s="3"/>
      <c r="M409">
        <v>12</v>
      </c>
      <c r="N409" t="s">
        <v>7</v>
      </c>
      <c r="O409">
        <v>84</v>
      </c>
      <c r="P409">
        <v>66</v>
      </c>
      <c r="Q409">
        <v>83</v>
      </c>
      <c r="R409">
        <v>48</v>
      </c>
      <c r="S409">
        <v>80</v>
      </c>
      <c r="T409">
        <v>21</v>
      </c>
      <c r="U409" t="e">
        <f>INDEX(Signed!F$2:'Signed'!F$569,MATCH($B409,Signed!$A$2:'Signed'!$A$531,0))</f>
        <v>#N/A</v>
      </c>
      <c r="V409" t="e">
        <f>INDEX(TEAMIDS!B$2:'TEAMIDS'!B$569,MATCH($U409,TEAMIDS!$C$2:'TEAMIDS'!$C$531,0))</f>
        <v>#N/A</v>
      </c>
      <c r="W409" t="e">
        <f>INDEX(Signed!G$2:'Signed'!G$569,MATCH($B409,Signed!$A$2:'Signed'!$A$531,0))</f>
        <v>#N/A</v>
      </c>
      <c r="X409" t="e">
        <f>INDEX(Signed!I$2:'Signed'!I$569,MATCH($B409,Signed!$A$2:'Signed'!$A$531,0))</f>
        <v>#N/A</v>
      </c>
    </row>
    <row r="410" spans="1:24" x14ac:dyDescent="0.3">
      <c r="A410">
        <v>497</v>
      </c>
      <c r="B410" t="s">
        <v>2265</v>
      </c>
      <c r="C410">
        <v>0</v>
      </c>
      <c r="D410">
        <v>2</v>
      </c>
      <c r="E410">
        <v>0</v>
      </c>
      <c r="F410">
        <f t="shared" si="6"/>
        <v>0</v>
      </c>
      <c r="G410">
        <v>1200000</v>
      </c>
      <c r="H410">
        <v>1</v>
      </c>
      <c r="I410" t="s">
        <v>2266</v>
      </c>
      <c r="J410" s="3" t="s">
        <v>2834</v>
      </c>
      <c r="K410" s="3" t="s">
        <v>3202</v>
      </c>
      <c r="L410" s="3"/>
      <c r="M410">
        <v>2</v>
      </c>
      <c r="N410" t="s">
        <v>7</v>
      </c>
      <c r="O410">
        <v>79</v>
      </c>
      <c r="P410">
        <v>74</v>
      </c>
      <c r="Q410">
        <v>68</v>
      </c>
      <c r="R410">
        <v>63</v>
      </c>
      <c r="S410">
        <v>81</v>
      </c>
      <c r="T410">
        <v>19</v>
      </c>
      <c r="U410" t="e">
        <f>INDEX(Signed!F$2:'Signed'!F$569,MATCH($B410,Signed!$A$2:'Signed'!$A$531,0))</f>
        <v>#N/A</v>
      </c>
      <c r="V410" t="e">
        <f>INDEX(TEAMIDS!B$2:'TEAMIDS'!B$569,MATCH($U410,TEAMIDS!$C$2:'TEAMIDS'!$C$531,0))</f>
        <v>#N/A</v>
      </c>
      <c r="W410" t="e">
        <f>INDEX(Signed!G$2:'Signed'!G$569,MATCH($B410,Signed!$A$2:'Signed'!$A$531,0))</f>
        <v>#N/A</v>
      </c>
      <c r="X410" t="e">
        <f>INDEX(Signed!I$2:'Signed'!I$569,MATCH($B410,Signed!$A$2:'Signed'!$A$531,0))</f>
        <v>#N/A</v>
      </c>
    </row>
    <row r="411" spans="1:24" x14ac:dyDescent="0.3">
      <c r="A411">
        <v>498</v>
      </c>
      <c r="B411" t="s">
        <v>2267</v>
      </c>
      <c r="C411">
        <v>1</v>
      </c>
      <c r="D411">
        <v>2</v>
      </c>
      <c r="E411">
        <v>0</v>
      </c>
      <c r="F411">
        <f t="shared" si="6"/>
        <v>0</v>
      </c>
      <c r="G411">
        <v>1200000</v>
      </c>
      <c r="H411">
        <v>1</v>
      </c>
      <c r="I411" t="s">
        <v>2268</v>
      </c>
      <c r="J411" s="3" t="s">
        <v>2835</v>
      </c>
      <c r="K411" s="3" t="s">
        <v>3203</v>
      </c>
      <c r="L411" s="3"/>
      <c r="M411">
        <v>0</v>
      </c>
      <c r="N411" t="s">
        <v>18</v>
      </c>
      <c r="O411">
        <v>80</v>
      </c>
      <c r="P411">
        <v>64</v>
      </c>
      <c r="Q411">
        <v>66</v>
      </c>
      <c r="R411">
        <v>41</v>
      </c>
      <c r="S411">
        <v>79</v>
      </c>
      <c r="T411">
        <v>19</v>
      </c>
      <c r="U411" t="e">
        <f>INDEX(Signed!F$2:'Signed'!F$569,MATCH($B411,Signed!$A$2:'Signed'!$A$531,0))</f>
        <v>#N/A</v>
      </c>
      <c r="V411" t="e">
        <f>INDEX(TEAMIDS!B$2:'TEAMIDS'!B$569,MATCH($U411,TEAMIDS!$C$2:'TEAMIDS'!$C$531,0))</f>
        <v>#N/A</v>
      </c>
      <c r="W411" t="e">
        <f>INDEX(Signed!G$2:'Signed'!G$569,MATCH($B411,Signed!$A$2:'Signed'!$A$531,0))</f>
        <v>#N/A</v>
      </c>
      <c r="X411" t="e">
        <f>INDEX(Signed!I$2:'Signed'!I$569,MATCH($B411,Signed!$A$2:'Signed'!$A$531,0))</f>
        <v>#N/A</v>
      </c>
    </row>
    <row r="412" spans="1:24" x14ac:dyDescent="0.3">
      <c r="A412">
        <v>499</v>
      </c>
      <c r="B412" t="s">
        <v>2269</v>
      </c>
      <c r="C412">
        <v>1</v>
      </c>
      <c r="D412">
        <v>2</v>
      </c>
      <c r="E412">
        <v>0</v>
      </c>
      <c r="F412">
        <f t="shared" si="6"/>
        <v>0</v>
      </c>
      <c r="G412">
        <v>1200000</v>
      </c>
      <c r="H412">
        <v>3</v>
      </c>
      <c r="I412" t="s">
        <v>1527</v>
      </c>
      <c r="J412" s="3" t="e">
        <v>#VALUE!</v>
      </c>
      <c r="K412" s="3" t="s">
        <v>1527</v>
      </c>
      <c r="L412" s="3"/>
      <c r="M412">
        <v>24</v>
      </c>
      <c r="N412" t="s">
        <v>7</v>
      </c>
      <c r="O412">
        <v>62</v>
      </c>
      <c r="P412">
        <v>57</v>
      </c>
      <c r="Q412">
        <v>63</v>
      </c>
      <c r="R412">
        <v>41</v>
      </c>
      <c r="S412">
        <v>83</v>
      </c>
      <c r="T412">
        <v>21</v>
      </c>
      <c r="U412" t="e">
        <f>INDEX(Signed!F$2:'Signed'!F$569,MATCH($B412,Signed!$A$2:'Signed'!$A$531,0))</f>
        <v>#N/A</v>
      </c>
      <c r="V412" t="e">
        <f>INDEX(TEAMIDS!B$2:'TEAMIDS'!B$569,MATCH($U412,TEAMIDS!$C$2:'TEAMIDS'!$C$531,0))</f>
        <v>#N/A</v>
      </c>
      <c r="W412" t="e">
        <f>INDEX(Signed!G$2:'Signed'!G$569,MATCH($B412,Signed!$A$2:'Signed'!$A$531,0))</f>
        <v>#N/A</v>
      </c>
      <c r="X412" t="e">
        <f>INDEX(Signed!I$2:'Signed'!I$569,MATCH($B412,Signed!$A$2:'Signed'!$A$531,0))</f>
        <v>#N/A</v>
      </c>
    </row>
    <row r="413" spans="1:24" x14ac:dyDescent="0.3">
      <c r="A413">
        <v>500</v>
      </c>
      <c r="B413" t="s">
        <v>2270</v>
      </c>
      <c r="C413">
        <v>3</v>
      </c>
      <c r="D413">
        <v>2</v>
      </c>
      <c r="E413">
        <v>0</v>
      </c>
      <c r="F413">
        <f t="shared" si="6"/>
        <v>0</v>
      </c>
      <c r="G413">
        <v>1200000</v>
      </c>
      <c r="H413">
        <v>3</v>
      </c>
      <c r="I413" t="s">
        <v>1527</v>
      </c>
      <c r="J413" s="3" t="e">
        <v>#VALUE!</v>
      </c>
      <c r="K413" s="3" t="s">
        <v>1527</v>
      </c>
      <c r="L413" s="3"/>
      <c r="M413">
        <v>8</v>
      </c>
      <c r="N413" t="s">
        <v>13</v>
      </c>
      <c r="O413">
        <v>58</v>
      </c>
      <c r="P413">
        <v>68</v>
      </c>
      <c r="Q413">
        <v>75</v>
      </c>
      <c r="R413">
        <v>40</v>
      </c>
      <c r="S413">
        <v>79</v>
      </c>
      <c r="T413">
        <v>20</v>
      </c>
      <c r="U413" t="e">
        <f>INDEX(Signed!F$2:'Signed'!F$569,MATCH($B413,Signed!$A$2:'Signed'!$A$531,0))</f>
        <v>#N/A</v>
      </c>
      <c r="V413" t="e">
        <f>INDEX(TEAMIDS!B$2:'TEAMIDS'!B$569,MATCH($U413,TEAMIDS!$C$2:'TEAMIDS'!$C$531,0))</f>
        <v>#N/A</v>
      </c>
      <c r="W413" t="e">
        <f>INDEX(Signed!G$2:'Signed'!G$569,MATCH($B413,Signed!$A$2:'Signed'!$A$531,0))</f>
        <v>#N/A</v>
      </c>
      <c r="X413" t="e">
        <f>INDEX(Signed!I$2:'Signed'!I$569,MATCH($B413,Signed!$A$2:'Signed'!$A$531,0))</f>
        <v>#N/A</v>
      </c>
    </row>
    <row r="414" spans="1:24" x14ac:dyDescent="0.3">
      <c r="A414">
        <v>501</v>
      </c>
      <c r="B414" t="s">
        <v>2271</v>
      </c>
      <c r="C414">
        <v>4</v>
      </c>
      <c r="D414">
        <v>2</v>
      </c>
      <c r="E414">
        <v>0</v>
      </c>
      <c r="F414">
        <f t="shared" si="6"/>
        <v>0</v>
      </c>
      <c r="G414">
        <v>1200000</v>
      </c>
      <c r="H414">
        <v>0</v>
      </c>
      <c r="I414" t="s">
        <v>2272</v>
      </c>
      <c r="J414" s="3" t="s">
        <v>2844</v>
      </c>
      <c r="K414" s="3" t="s">
        <v>3204</v>
      </c>
      <c r="L414" s="3"/>
      <c r="M414">
        <v>2</v>
      </c>
      <c r="N414" t="s">
        <v>9</v>
      </c>
      <c r="O414">
        <v>86</v>
      </c>
      <c r="P414">
        <v>63</v>
      </c>
      <c r="Q414">
        <v>66</v>
      </c>
      <c r="R414">
        <v>71</v>
      </c>
      <c r="S414">
        <v>73</v>
      </c>
      <c r="T414">
        <v>19</v>
      </c>
      <c r="U414" t="e">
        <f>INDEX(Signed!F$2:'Signed'!F$569,MATCH($B414,Signed!$A$2:'Signed'!$A$531,0))</f>
        <v>#N/A</v>
      </c>
      <c r="V414" t="e">
        <f>INDEX(TEAMIDS!B$2:'TEAMIDS'!B$569,MATCH($U414,TEAMIDS!$C$2:'TEAMIDS'!$C$531,0))</f>
        <v>#N/A</v>
      </c>
      <c r="W414" t="e">
        <f>INDEX(Signed!G$2:'Signed'!G$569,MATCH($B414,Signed!$A$2:'Signed'!$A$531,0))</f>
        <v>#N/A</v>
      </c>
      <c r="X414" t="e">
        <f>INDEX(Signed!I$2:'Signed'!I$569,MATCH($B414,Signed!$A$2:'Signed'!$A$531,0))</f>
        <v>#N/A</v>
      </c>
    </row>
    <row r="415" spans="1:24" x14ac:dyDescent="0.3">
      <c r="A415">
        <v>502</v>
      </c>
      <c r="B415" t="s">
        <v>2273</v>
      </c>
      <c r="C415">
        <v>5</v>
      </c>
      <c r="D415">
        <v>2</v>
      </c>
      <c r="E415">
        <v>0</v>
      </c>
      <c r="F415">
        <f t="shared" si="6"/>
        <v>0</v>
      </c>
      <c r="G415">
        <v>1200000</v>
      </c>
      <c r="H415">
        <v>0</v>
      </c>
      <c r="I415" t="s">
        <v>2274</v>
      </c>
      <c r="J415" s="3" t="s">
        <v>2837</v>
      </c>
      <c r="K415" s="3" t="s">
        <v>3205</v>
      </c>
      <c r="L415" s="3"/>
      <c r="M415">
        <v>10</v>
      </c>
      <c r="N415" t="s">
        <v>4</v>
      </c>
      <c r="O415">
        <v>81</v>
      </c>
      <c r="P415">
        <v>71</v>
      </c>
      <c r="Q415">
        <v>85</v>
      </c>
      <c r="R415">
        <v>48</v>
      </c>
      <c r="S415">
        <v>82</v>
      </c>
      <c r="T415">
        <v>19</v>
      </c>
      <c r="U415" t="e">
        <f>INDEX(Signed!F$2:'Signed'!F$569,MATCH($B415,Signed!$A$2:'Signed'!$A$531,0))</f>
        <v>#N/A</v>
      </c>
      <c r="V415" t="e">
        <f>INDEX(TEAMIDS!B$2:'TEAMIDS'!B$569,MATCH($U415,TEAMIDS!$C$2:'TEAMIDS'!$C$531,0))</f>
        <v>#N/A</v>
      </c>
      <c r="W415" t="e">
        <f>INDEX(Signed!G$2:'Signed'!G$569,MATCH($B415,Signed!$A$2:'Signed'!$A$531,0))</f>
        <v>#N/A</v>
      </c>
      <c r="X415" t="e">
        <f>INDEX(Signed!I$2:'Signed'!I$569,MATCH($B415,Signed!$A$2:'Signed'!$A$531,0))</f>
        <v>#N/A</v>
      </c>
    </row>
    <row r="416" spans="1:24" x14ac:dyDescent="0.3">
      <c r="A416">
        <v>503</v>
      </c>
      <c r="B416" t="s">
        <v>2275</v>
      </c>
      <c r="C416">
        <v>5</v>
      </c>
      <c r="D416">
        <v>2</v>
      </c>
      <c r="E416">
        <v>0</v>
      </c>
      <c r="F416">
        <f t="shared" si="6"/>
        <v>0</v>
      </c>
      <c r="G416">
        <v>1200000</v>
      </c>
      <c r="H416">
        <v>1</v>
      </c>
      <c r="I416" t="s">
        <v>1527</v>
      </c>
      <c r="J416" s="3" t="e">
        <v>#VALUE!</v>
      </c>
      <c r="K416" s="3" t="s">
        <v>1527</v>
      </c>
      <c r="L416" s="3"/>
      <c r="M416">
        <v>5</v>
      </c>
      <c r="N416" t="s">
        <v>7</v>
      </c>
      <c r="O416">
        <v>66</v>
      </c>
      <c r="P416">
        <v>59</v>
      </c>
      <c r="Q416">
        <v>77</v>
      </c>
      <c r="R416">
        <v>40</v>
      </c>
      <c r="S416">
        <v>84</v>
      </c>
      <c r="T416">
        <v>22</v>
      </c>
      <c r="U416" t="e">
        <f>INDEX(Signed!F$2:'Signed'!F$569,MATCH($B416,Signed!$A$2:'Signed'!$A$531,0))</f>
        <v>#N/A</v>
      </c>
      <c r="V416" t="e">
        <f>INDEX(TEAMIDS!B$2:'TEAMIDS'!B$569,MATCH($U416,TEAMIDS!$C$2:'TEAMIDS'!$C$531,0))</f>
        <v>#N/A</v>
      </c>
      <c r="W416" t="e">
        <f>INDEX(Signed!G$2:'Signed'!G$569,MATCH($B416,Signed!$A$2:'Signed'!$A$531,0))</f>
        <v>#N/A</v>
      </c>
      <c r="X416" t="e">
        <f>INDEX(Signed!I$2:'Signed'!I$569,MATCH($B416,Signed!$A$2:'Signed'!$A$531,0))</f>
        <v>#N/A</v>
      </c>
    </row>
    <row r="417" spans="1:24" x14ac:dyDescent="0.3">
      <c r="A417">
        <v>504</v>
      </c>
      <c r="B417" t="s">
        <v>2276</v>
      </c>
      <c r="C417">
        <v>8</v>
      </c>
      <c r="D417">
        <v>2</v>
      </c>
      <c r="E417">
        <v>0</v>
      </c>
      <c r="F417">
        <f t="shared" si="6"/>
        <v>0</v>
      </c>
      <c r="G417">
        <v>1200000</v>
      </c>
      <c r="H417">
        <v>2</v>
      </c>
      <c r="I417" t="s">
        <v>1527</v>
      </c>
      <c r="J417" s="3" t="e">
        <v>#VALUE!</v>
      </c>
      <c r="K417" s="3" t="s">
        <v>1527</v>
      </c>
      <c r="L417" s="3"/>
      <c r="M417">
        <v>13</v>
      </c>
      <c r="N417" t="s">
        <v>23</v>
      </c>
      <c r="O417">
        <v>66</v>
      </c>
      <c r="P417">
        <v>57</v>
      </c>
      <c r="Q417">
        <v>89</v>
      </c>
      <c r="R417">
        <v>41</v>
      </c>
      <c r="S417">
        <v>53</v>
      </c>
      <c r="T417">
        <v>19</v>
      </c>
      <c r="U417" t="e">
        <f>INDEX(Signed!F$2:'Signed'!F$569,MATCH($B417,Signed!$A$2:'Signed'!$A$531,0))</f>
        <v>#N/A</v>
      </c>
      <c r="V417" t="e">
        <f>INDEX(TEAMIDS!B$2:'TEAMIDS'!B$569,MATCH($U417,TEAMIDS!$C$2:'TEAMIDS'!$C$531,0))</f>
        <v>#N/A</v>
      </c>
      <c r="W417" t="e">
        <f>INDEX(Signed!G$2:'Signed'!G$569,MATCH($B417,Signed!$A$2:'Signed'!$A$531,0))</f>
        <v>#N/A</v>
      </c>
      <c r="X417" t="e">
        <f>INDEX(Signed!I$2:'Signed'!I$569,MATCH($B417,Signed!$A$2:'Signed'!$A$531,0))</f>
        <v>#N/A</v>
      </c>
    </row>
    <row r="418" spans="1:24" x14ac:dyDescent="0.3">
      <c r="A418">
        <v>505</v>
      </c>
      <c r="B418" t="s">
        <v>2277</v>
      </c>
      <c r="C418">
        <v>8</v>
      </c>
      <c r="D418">
        <v>2</v>
      </c>
      <c r="E418">
        <v>0</v>
      </c>
      <c r="F418">
        <f t="shared" si="6"/>
        <v>0</v>
      </c>
      <c r="G418">
        <v>1200000</v>
      </c>
      <c r="H418">
        <v>1</v>
      </c>
      <c r="I418" t="s">
        <v>1527</v>
      </c>
      <c r="J418" s="3" t="e">
        <v>#VALUE!</v>
      </c>
      <c r="K418" s="3" t="s">
        <v>1527</v>
      </c>
      <c r="L418" s="3"/>
      <c r="M418">
        <v>21</v>
      </c>
      <c r="N418" t="s">
        <v>9</v>
      </c>
      <c r="O418">
        <v>65</v>
      </c>
      <c r="P418">
        <v>60</v>
      </c>
      <c r="Q418">
        <v>75</v>
      </c>
      <c r="R418">
        <v>45</v>
      </c>
      <c r="S418">
        <v>67</v>
      </c>
      <c r="T418">
        <v>19</v>
      </c>
      <c r="U418" t="e">
        <f>INDEX(Signed!F$2:'Signed'!F$569,MATCH($B418,Signed!$A$2:'Signed'!$A$531,0))</f>
        <v>#N/A</v>
      </c>
      <c r="V418" t="e">
        <f>INDEX(TEAMIDS!B$2:'TEAMIDS'!B$569,MATCH($U418,TEAMIDS!$C$2:'TEAMIDS'!$C$531,0))</f>
        <v>#N/A</v>
      </c>
      <c r="W418" t="e">
        <f>INDEX(Signed!G$2:'Signed'!G$569,MATCH($B418,Signed!$A$2:'Signed'!$A$531,0))</f>
        <v>#N/A</v>
      </c>
      <c r="X418" t="e">
        <f>INDEX(Signed!I$2:'Signed'!I$569,MATCH($B418,Signed!$A$2:'Signed'!$A$531,0))</f>
        <v>#N/A</v>
      </c>
    </row>
    <row r="419" spans="1:24" x14ac:dyDescent="0.3">
      <c r="A419">
        <v>506</v>
      </c>
      <c r="B419" t="s">
        <v>2278</v>
      </c>
      <c r="C419">
        <v>12</v>
      </c>
      <c r="D419">
        <v>2</v>
      </c>
      <c r="E419">
        <v>0</v>
      </c>
      <c r="F419">
        <f t="shared" si="6"/>
        <v>0</v>
      </c>
      <c r="G419">
        <v>1200000</v>
      </c>
      <c r="H419">
        <v>4</v>
      </c>
      <c r="I419" t="s">
        <v>1527</v>
      </c>
      <c r="J419" s="3" t="e">
        <v>#VALUE!</v>
      </c>
      <c r="K419" s="3" t="s">
        <v>1527</v>
      </c>
      <c r="L419" s="3"/>
      <c r="M419">
        <v>2</v>
      </c>
      <c r="N419" t="s">
        <v>11</v>
      </c>
      <c r="O419">
        <v>76</v>
      </c>
      <c r="P419">
        <v>64</v>
      </c>
      <c r="Q419">
        <v>61</v>
      </c>
      <c r="R419">
        <v>44</v>
      </c>
      <c r="S419">
        <v>73</v>
      </c>
      <c r="T419">
        <v>20</v>
      </c>
      <c r="U419" t="e">
        <f>INDEX(Signed!F$2:'Signed'!F$569,MATCH($B419,Signed!$A$2:'Signed'!$A$531,0))</f>
        <v>#N/A</v>
      </c>
      <c r="V419" t="e">
        <f>INDEX(TEAMIDS!B$2:'TEAMIDS'!B$569,MATCH($U419,TEAMIDS!$C$2:'TEAMIDS'!$C$531,0))</f>
        <v>#N/A</v>
      </c>
      <c r="W419" t="e">
        <f>INDEX(Signed!G$2:'Signed'!G$569,MATCH($B419,Signed!$A$2:'Signed'!$A$531,0))</f>
        <v>#N/A</v>
      </c>
      <c r="X419" t="e">
        <f>INDEX(Signed!I$2:'Signed'!I$569,MATCH($B419,Signed!$A$2:'Signed'!$A$531,0))</f>
        <v>#N/A</v>
      </c>
    </row>
    <row r="420" spans="1:24" x14ac:dyDescent="0.3">
      <c r="A420">
        <v>507</v>
      </c>
      <c r="B420" t="s">
        <v>2279</v>
      </c>
      <c r="C420">
        <v>14</v>
      </c>
      <c r="D420">
        <v>2</v>
      </c>
      <c r="E420">
        <v>0</v>
      </c>
      <c r="F420">
        <f t="shared" si="6"/>
        <v>0</v>
      </c>
      <c r="G420">
        <v>1200000</v>
      </c>
      <c r="H420">
        <v>0</v>
      </c>
      <c r="I420" t="s">
        <v>2280</v>
      </c>
      <c r="J420" s="3" t="s">
        <v>2840</v>
      </c>
      <c r="K420" s="3" t="s">
        <v>3206</v>
      </c>
      <c r="L420" s="3"/>
      <c r="M420">
        <v>12</v>
      </c>
      <c r="N420" t="s">
        <v>30</v>
      </c>
      <c r="O420">
        <v>87</v>
      </c>
      <c r="P420">
        <v>77</v>
      </c>
      <c r="Q420">
        <v>80</v>
      </c>
      <c r="R420">
        <v>65</v>
      </c>
      <c r="S420">
        <v>76</v>
      </c>
      <c r="T420">
        <v>20</v>
      </c>
      <c r="U420" t="e">
        <f>INDEX(Signed!F$2:'Signed'!F$569,MATCH($B420,Signed!$A$2:'Signed'!$A$531,0))</f>
        <v>#N/A</v>
      </c>
      <c r="V420" t="e">
        <f>INDEX(TEAMIDS!B$2:'TEAMIDS'!B$569,MATCH($U420,TEAMIDS!$C$2:'TEAMIDS'!$C$531,0))</f>
        <v>#N/A</v>
      </c>
      <c r="W420" t="e">
        <f>INDEX(Signed!G$2:'Signed'!G$569,MATCH($B420,Signed!$A$2:'Signed'!$A$531,0))</f>
        <v>#N/A</v>
      </c>
      <c r="X420" t="e">
        <f>INDEX(Signed!I$2:'Signed'!I$569,MATCH($B420,Signed!$A$2:'Signed'!$A$531,0))</f>
        <v>#N/A</v>
      </c>
    </row>
    <row r="421" spans="1:24" x14ac:dyDescent="0.3">
      <c r="A421">
        <v>508</v>
      </c>
      <c r="B421" t="s">
        <v>2281</v>
      </c>
      <c r="C421">
        <v>14</v>
      </c>
      <c r="D421">
        <v>2</v>
      </c>
      <c r="E421">
        <v>0</v>
      </c>
      <c r="F421">
        <f t="shared" si="6"/>
        <v>0</v>
      </c>
      <c r="G421">
        <v>1200000</v>
      </c>
      <c r="H421">
        <v>4</v>
      </c>
      <c r="I421" t="s">
        <v>1527</v>
      </c>
      <c r="J421" s="3" t="e">
        <v>#VALUE!</v>
      </c>
      <c r="K421" s="3" t="s">
        <v>1527</v>
      </c>
      <c r="L421" s="3"/>
      <c r="M421">
        <v>8</v>
      </c>
      <c r="N421" t="s">
        <v>13</v>
      </c>
      <c r="O421">
        <v>69</v>
      </c>
      <c r="P421">
        <v>62</v>
      </c>
      <c r="Q421">
        <v>69</v>
      </c>
      <c r="R421">
        <v>46</v>
      </c>
      <c r="S421">
        <v>80</v>
      </c>
      <c r="T421">
        <v>21</v>
      </c>
      <c r="U421" t="e">
        <f>INDEX(Signed!F$2:'Signed'!F$569,MATCH($B421,Signed!$A$2:'Signed'!$A$531,0))</f>
        <v>#N/A</v>
      </c>
      <c r="V421" t="e">
        <f>INDEX(TEAMIDS!B$2:'TEAMIDS'!B$569,MATCH($U421,TEAMIDS!$C$2:'TEAMIDS'!$C$531,0))</f>
        <v>#N/A</v>
      </c>
      <c r="W421" t="e">
        <f>INDEX(Signed!G$2:'Signed'!G$569,MATCH($B421,Signed!$A$2:'Signed'!$A$531,0))</f>
        <v>#N/A</v>
      </c>
      <c r="X421" t="e">
        <f>INDEX(Signed!I$2:'Signed'!I$569,MATCH($B421,Signed!$A$2:'Signed'!$A$531,0))</f>
        <v>#N/A</v>
      </c>
    </row>
    <row r="422" spans="1:24" x14ac:dyDescent="0.3">
      <c r="A422">
        <v>509</v>
      </c>
      <c r="B422" t="s">
        <v>2282</v>
      </c>
      <c r="C422">
        <v>15</v>
      </c>
      <c r="D422">
        <v>2</v>
      </c>
      <c r="E422">
        <v>0</v>
      </c>
      <c r="F422">
        <f t="shared" si="6"/>
        <v>0</v>
      </c>
      <c r="G422">
        <v>1200000</v>
      </c>
      <c r="H422">
        <v>1</v>
      </c>
      <c r="I422" t="s">
        <v>1527</v>
      </c>
      <c r="J422" s="3" t="e">
        <v>#VALUE!</v>
      </c>
      <c r="K422" s="3" t="s">
        <v>1527</v>
      </c>
      <c r="L422" s="3"/>
      <c r="M422">
        <v>27</v>
      </c>
      <c r="N422" t="s">
        <v>9</v>
      </c>
      <c r="O422">
        <v>82</v>
      </c>
      <c r="P422">
        <v>63</v>
      </c>
      <c r="Q422">
        <v>80</v>
      </c>
      <c r="R422">
        <v>44</v>
      </c>
      <c r="S422">
        <v>93</v>
      </c>
      <c r="T422">
        <v>19</v>
      </c>
      <c r="U422" t="e">
        <f>INDEX(Signed!F$2:'Signed'!F$569,MATCH($B422,Signed!$A$2:'Signed'!$A$531,0))</f>
        <v>#N/A</v>
      </c>
      <c r="V422" t="e">
        <f>INDEX(TEAMIDS!B$2:'TEAMIDS'!B$569,MATCH($U422,TEAMIDS!$C$2:'TEAMIDS'!$C$531,0))</f>
        <v>#N/A</v>
      </c>
      <c r="W422" t="e">
        <f>INDEX(Signed!G$2:'Signed'!G$569,MATCH($B422,Signed!$A$2:'Signed'!$A$531,0))</f>
        <v>#N/A</v>
      </c>
      <c r="X422" t="e">
        <f>INDEX(Signed!I$2:'Signed'!I$569,MATCH($B422,Signed!$A$2:'Signed'!$A$531,0))</f>
        <v>#N/A</v>
      </c>
    </row>
    <row r="423" spans="1:24" x14ac:dyDescent="0.3">
      <c r="A423">
        <v>510</v>
      </c>
      <c r="B423" t="s">
        <v>2283</v>
      </c>
      <c r="C423">
        <v>17</v>
      </c>
      <c r="D423">
        <v>2</v>
      </c>
      <c r="E423">
        <v>0</v>
      </c>
      <c r="F423">
        <f t="shared" si="6"/>
        <v>0</v>
      </c>
      <c r="G423">
        <v>1200000</v>
      </c>
      <c r="H423">
        <v>1</v>
      </c>
      <c r="I423" t="s">
        <v>2284</v>
      </c>
      <c r="J423" s="3" t="s">
        <v>2841</v>
      </c>
      <c r="K423" s="3" t="s">
        <v>3207</v>
      </c>
      <c r="L423" s="3"/>
      <c r="M423">
        <v>23</v>
      </c>
      <c r="N423" t="s">
        <v>18</v>
      </c>
      <c r="O423">
        <v>77</v>
      </c>
      <c r="P423">
        <v>61</v>
      </c>
      <c r="Q423">
        <v>89</v>
      </c>
      <c r="R423">
        <v>49</v>
      </c>
      <c r="S423">
        <v>80</v>
      </c>
      <c r="T423">
        <v>20</v>
      </c>
      <c r="U423" t="e">
        <f>INDEX(Signed!F$2:'Signed'!F$569,MATCH($B423,Signed!$A$2:'Signed'!$A$531,0))</f>
        <v>#N/A</v>
      </c>
      <c r="V423" t="e">
        <f>INDEX(TEAMIDS!B$2:'TEAMIDS'!B$569,MATCH($U423,TEAMIDS!$C$2:'TEAMIDS'!$C$531,0))</f>
        <v>#N/A</v>
      </c>
      <c r="W423" t="e">
        <f>INDEX(Signed!G$2:'Signed'!G$569,MATCH($B423,Signed!$A$2:'Signed'!$A$531,0))</f>
        <v>#N/A</v>
      </c>
      <c r="X423" t="e">
        <f>INDEX(Signed!I$2:'Signed'!I$569,MATCH($B423,Signed!$A$2:'Signed'!$A$531,0))</f>
        <v>#N/A</v>
      </c>
    </row>
    <row r="424" spans="1:24" x14ac:dyDescent="0.3">
      <c r="A424">
        <v>511</v>
      </c>
      <c r="B424" t="s">
        <v>2285</v>
      </c>
      <c r="C424">
        <v>18</v>
      </c>
      <c r="D424">
        <v>2</v>
      </c>
      <c r="E424">
        <v>0</v>
      </c>
      <c r="F424">
        <f t="shared" si="6"/>
        <v>0</v>
      </c>
      <c r="G424">
        <v>1200000</v>
      </c>
      <c r="H424">
        <v>3</v>
      </c>
      <c r="I424" t="s">
        <v>2286</v>
      </c>
      <c r="J424" s="3" t="s">
        <v>2832</v>
      </c>
      <c r="K424" s="3" t="s">
        <v>3208</v>
      </c>
      <c r="L424" s="3"/>
      <c r="M424">
        <v>1</v>
      </c>
      <c r="N424" t="s">
        <v>18</v>
      </c>
      <c r="O424">
        <v>89</v>
      </c>
      <c r="P424">
        <v>85</v>
      </c>
      <c r="Q424">
        <v>55</v>
      </c>
      <c r="R424">
        <v>84</v>
      </c>
      <c r="S424">
        <v>65</v>
      </c>
      <c r="T424">
        <v>19</v>
      </c>
      <c r="U424" t="e">
        <f>INDEX(Signed!F$2:'Signed'!F$569,MATCH($B424,Signed!$A$2:'Signed'!$A$531,0))</f>
        <v>#N/A</v>
      </c>
      <c r="V424" t="e">
        <f>INDEX(TEAMIDS!B$2:'TEAMIDS'!B$569,MATCH($U424,TEAMIDS!$C$2:'TEAMIDS'!$C$531,0))</f>
        <v>#N/A</v>
      </c>
      <c r="W424" t="e">
        <f>INDEX(Signed!G$2:'Signed'!G$569,MATCH($B424,Signed!$A$2:'Signed'!$A$531,0))</f>
        <v>#N/A</v>
      </c>
      <c r="X424" t="e">
        <f>INDEX(Signed!I$2:'Signed'!I$569,MATCH($B424,Signed!$A$2:'Signed'!$A$531,0))</f>
        <v>#N/A</v>
      </c>
    </row>
    <row r="425" spans="1:24" x14ac:dyDescent="0.3">
      <c r="A425">
        <v>512</v>
      </c>
      <c r="B425" t="s">
        <v>2287</v>
      </c>
      <c r="C425">
        <v>18</v>
      </c>
      <c r="D425">
        <v>2</v>
      </c>
      <c r="E425">
        <v>0</v>
      </c>
      <c r="F425">
        <f t="shared" si="6"/>
        <v>0</v>
      </c>
      <c r="G425">
        <v>1200000</v>
      </c>
      <c r="H425">
        <v>1</v>
      </c>
      <c r="I425" t="s">
        <v>2288</v>
      </c>
      <c r="J425" s="3" t="s">
        <v>2842</v>
      </c>
      <c r="K425" s="3" t="s">
        <v>3209</v>
      </c>
      <c r="L425" s="3"/>
      <c r="M425">
        <v>4</v>
      </c>
      <c r="N425" t="s">
        <v>9</v>
      </c>
      <c r="O425">
        <v>77</v>
      </c>
      <c r="P425">
        <v>74</v>
      </c>
      <c r="Q425">
        <v>67</v>
      </c>
      <c r="R425">
        <v>54</v>
      </c>
      <c r="S425">
        <v>82</v>
      </c>
      <c r="T425">
        <v>20</v>
      </c>
      <c r="U425" t="e">
        <f>INDEX(Signed!F$2:'Signed'!F$569,MATCH($B425,Signed!$A$2:'Signed'!$A$531,0))</f>
        <v>#N/A</v>
      </c>
      <c r="V425" t="e">
        <f>INDEX(TEAMIDS!B$2:'TEAMIDS'!B$569,MATCH($U425,TEAMIDS!$C$2:'TEAMIDS'!$C$531,0))</f>
        <v>#N/A</v>
      </c>
      <c r="W425" t="e">
        <f>INDEX(Signed!G$2:'Signed'!G$569,MATCH($B425,Signed!$A$2:'Signed'!$A$531,0))</f>
        <v>#N/A</v>
      </c>
      <c r="X425" t="e">
        <f>INDEX(Signed!I$2:'Signed'!I$569,MATCH($B425,Signed!$A$2:'Signed'!$A$531,0))</f>
        <v>#N/A</v>
      </c>
    </row>
    <row r="426" spans="1:24" x14ac:dyDescent="0.3">
      <c r="A426">
        <v>513</v>
      </c>
      <c r="B426" t="s">
        <v>2289</v>
      </c>
      <c r="C426">
        <v>18</v>
      </c>
      <c r="D426">
        <v>2</v>
      </c>
      <c r="E426">
        <v>0</v>
      </c>
      <c r="F426">
        <f t="shared" si="6"/>
        <v>0</v>
      </c>
      <c r="G426">
        <v>1200000</v>
      </c>
      <c r="H426">
        <v>4</v>
      </c>
      <c r="I426" t="s">
        <v>1527</v>
      </c>
      <c r="J426" s="3" t="e">
        <v>#VALUE!</v>
      </c>
      <c r="K426" s="3" t="s">
        <v>1527</v>
      </c>
      <c r="L426" s="3"/>
      <c r="M426">
        <v>10</v>
      </c>
      <c r="N426" t="s">
        <v>15</v>
      </c>
      <c r="O426">
        <v>77</v>
      </c>
      <c r="P426">
        <v>75</v>
      </c>
      <c r="Q426">
        <v>64</v>
      </c>
      <c r="R426">
        <v>52</v>
      </c>
      <c r="S426">
        <v>80</v>
      </c>
      <c r="T426">
        <v>19</v>
      </c>
      <c r="U426" t="e">
        <f>INDEX(Signed!F$2:'Signed'!F$569,MATCH($B426,Signed!$A$2:'Signed'!$A$531,0))</f>
        <v>#N/A</v>
      </c>
      <c r="V426" t="e">
        <f>INDEX(TEAMIDS!B$2:'TEAMIDS'!B$569,MATCH($U426,TEAMIDS!$C$2:'TEAMIDS'!$C$531,0))</f>
        <v>#N/A</v>
      </c>
      <c r="W426" t="e">
        <f>INDEX(Signed!G$2:'Signed'!G$569,MATCH($B426,Signed!$A$2:'Signed'!$A$531,0))</f>
        <v>#N/A</v>
      </c>
      <c r="X426" t="e">
        <f>INDEX(Signed!I$2:'Signed'!I$569,MATCH($B426,Signed!$A$2:'Signed'!$A$531,0))</f>
        <v>#N/A</v>
      </c>
    </row>
    <row r="427" spans="1:24" x14ac:dyDescent="0.3">
      <c r="A427">
        <v>514</v>
      </c>
      <c r="B427" t="s">
        <v>2290</v>
      </c>
      <c r="C427">
        <v>18</v>
      </c>
      <c r="D427">
        <v>2</v>
      </c>
      <c r="E427">
        <v>0</v>
      </c>
      <c r="F427">
        <f t="shared" si="6"/>
        <v>0</v>
      </c>
      <c r="G427">
        <v>1200000</v>
      </c>
      <c r="H427">
        <v>4</v>
      </c>
      <c r="I427" t="s">
        <v>1527</v>
      </c>
      <c r="J427" s="3" t="e">
        <v>#VALUE!</v>
      </c>
      <c r="K427" s="3" t="s">
        <v>1527</v>
      </c>
      <c r="L427" s="3"/>
      <c r="M427">
        <v>31</v>
      </c>
      <c r="N427" t="s">
        <v>15</v>
      </c>
      <c r="O427">
        <v>75</v>
      </c>
      <c r="P427">
        <v>61</v>
      </c>
      <c r="Q427">
        <v>68</v>
      </c>
      <c r="R427">
        <v>50</v>
      </c>
      <c r="S427">
        <v>81</v>
      </c>
      <c r="T427">
        <v>20</v>
      </c>
      <c r="U427" t="e">
        <f>INDEX(Signed!F$2:'Signed'!F$569,MATCH($B427,Signed!$A$2:'Signed'!$A$531,0))</f>
        <v>#N/A</v>
      </c>
      <c r="V427" t="e">
        <f>INDEX(TEAMIDS!B$2:'TEAMIDS'!B$569,MATCH($U427,TEAMIDS!$C$2:'TEAMIDS'!$C$531,0))</f>
        <v>#N/A</v>
      </c>
      <c r="W427" t="e">
        <f>INDEX(Signed!G$2:'Signed'!G$569,MATCH($B427,Signed!$A$2:'Signed'!$A$531,0))</f>
        <v>#N/A</v>
      </c>
      <c r="X427" t="e">
        <f>INDEX(Signed!I$2:'Signed'!I$569,MATCH($B427,Signed!$A$2:'Signed'!$A$531,0))</f>
        <v>#N/A</v>
      </c>
    </row>
    <row r="428" spans="1:24" x14ac:dyDescent="0.3">
      <c r="A428">
        <v>515</v>
      </c>
      <c r="B428" t="s">
        <v>2291</v>
      </c>
      <c r="C428">
        <v>19</v>
      </c>
      <c r="D428">
        <v>2</v>
      </c>
      <c r="E428">
        <v>0</v>
      </c>
      <c r="F428">
        <f t="shared" si="6"/>
        <v>0</v>
      </c>
      <c r="G428">
        <v>1200000</v>
      </c>
      <c r="H428">
        <v>1</v>
      </c>
      <c r="I428" t="s">
        <v>2292</v>
      </c>
      <c r="J428" s="3" t="s">
        <v>2831</v>
      </c>
      <c r="K428" s="3" t="s">
        <v>3210</v>
      </c>
      <c r="L428" s="3"/>
      <c r="M428">
        <v>5</v>
      </c>
      <c r="N428" t="s">
        <v>7</v>
      </c>
      <c r="O428">
        <v>85</v>
      </c>
      <c r="P428">
        <v>78</v>
      </c>
      <c r="Q428">
        <v>76</v>
      </c>
      <c r="R428">
        <v>64</v>
      </c>
      <c r="S428">
        <v>80</v>
      </c>
      <c r="T428">
        <v>19</v>
      </c>
      <c r="U428" t="e">
        <f>INDEX(Signed!F$2:'Signed'!F$569,MATCH($B428,Signed!$A$2:'Signed'!$A$531,0))</f>
        <v>#N/A</v>
      </c>
      <c r="V428" t="e">
        <f>INDEX(TEAMIDS!B$2:'TEAMIDS'!B$569,MATCH($U428,TEAMIDS!$C$2:'TEAMIDS'!$C$531,0))</f>
        <v>#N/A</v>
      </c>
      <c r="W428" t="e">
        <f>INDEX(Signed!G$2:'Signed'!G$569,MATCH($B428,Signed!$A$2:'Signed'!$A$531,0))</f>
        <v>#N/A</v>
      </c>
      <c r="X428" t="e">
        <f>INDEX(Signed!I$2:'Signed'!I$569,MATCH($B428,Signed!$A$2:'Signed'!$A$531,0))</f>
        <v>#N/A</v>
      </c>
    </row>
    <row r="429" spans="1:24" x14ac:dyDescent="0.3">
      <c r="A429">
        <v>516</v>
      </c>
      <c r="B429" t="s">
        <v>2293</v>
      </c>
      <c r="C429">
        <v>20</v>
      </c>
      <c r="D429">
        <v>2</v>
      </c>
      <c r="E429">
        <v>0</v>
      </c>
      <c r="F429">
        <f t="shared" si="6"/>
        <v>0</v>
      </c>
      <c r="G429">
        <v>1200000</v>
      </c>
      <c r="H429">
        <v>2</v>
      </c>
      <c r="I429" t="s">
        <v>1527</v>
      </c>
      <c r="J429" s="3" t="e">
        <v>#VALUE!</v>
      </c>
      <c r="K429" s="3" t="s">
        <v>1527</v>
      </c>
      <c r="L429" s="3"/>
      <c r="M429">
        <v>25</v>
      </c>
      <c r="N429" t="s">
        <v>23</v>
      </c>
      <c r="O429">
        <v>51</v>
      </c>
      <c r="P429">
        <v>69</v>
      </c>
      <c r="Q429">
        <v>40</v>
      </c>
      <c r="R429">
        <v>40</v>
      </c>
      <c r="S429">
        <v>46</v>
      </c>
      <c r="T429">
        <v>19</v>
      </c>
      <c r="U429" t="e">
        <f>INDEX(Signed!F$2:'Signed'!F$569,MATCH($B429,Signed!$A$2:'Signed'!$A$531,0))</f>
        <v>#N/A</v>
      </c>
      <c r="V429" t="e">
        <f>INDEX(TEAMIDS!B$2:'TEAMIDS'!B$569,MATCH($U429,TEAMIDS!$C$2:'TEAMIDS'!$C$531,0))</f>
        <v>#N/A</v>
      </c>
      <c r="W429" t="e">
        <f>INDEX(Signed!G$2:'Signed'!G$569,MATCH($B429,Signed!$A$2:'Signed'!$A$531,0))</f>
        <v>#N/A</v>
      </c>
      <c r="X429" t="e">
        <f>INDEX(Signed!I$2:'Signed'!I$569,MATCH($B429,Signed!$A$2:'Signed'!$A$531,0))</f>
        <v>#N/A</v>
      </c>
    </row>
    <row r="430" spans="1:24" x14ac:dyDescent="0.3">
      <c r="A430">
        <v>517</v>
      </c>
      <c r="B430" t="s">
        <v>2294</v>
      </c>
      <c r="C430">
        <v>21</v>
      </c>
      <c r="D430">
        <v>2</v>
      </c>
      <c r="E430">
        <v>0</v>
      </c>
      <c r="F430">
        <f t="shared" si="6"/>
        <v>0</v>
      </c>
      <c r="G430">
        <v>1200000</v>
      </c>
      <c r="H430">
        <v>2</v>
      </c>
      <c r="I430" t="s">
        <v>1527</v>
      </c>
      <c r="J430" s="3" t="e">
        <v>#VALUE!</v>
      </c>
      <c r="K430" s="3" t="s">
        <v>1527</v>
      </c>
      <c r="L430" s="3"/>
      <c r="M430">
        <v>23</v>
      </c>
      <c r="N430" t="s">
        <v>13</v>
      </c>
      <c r="O430">
        <v>73</v>
      </c>
      <c r="P430">
        <v>61</v>
      </c>
      <c r="Q430">
        <v>62</v>
      </c>
      <c r="R430">
        <v>45</v>
      </c>
      <c r="S430">
        <v>64</v>
      </c>
      <c r="T430">
        <v>20</v>
      </c>
      <c r="U430" t="e">
        <f>INDEX(Signed!F$2:'Signed'!F$569,MATCH($B430,Signed!$A$2:'Signed'!$A$531,0))</f>
        <v>#N/A</v>
      </c>
      <c r="V430" t="e">
        <f>INDEX(TEAMIDS!B$2:'TEAMIDS'!B$569,MATCH($U430,TEAMIDS!$C$2:'TEAMIDS'!$C$531,0))</f>
        <v>#N/A</v>
      </c>
      <c r="W430" t="e">
        <f>INDEX(Signed!G$2:'Signed'!G$569,MATCH($B430,Signed!$A$2:'Signed'!$A$531,0))</f>
        <v>#N/A</v>
      </c>
      <c r="X430" t="e">
        <f>INDEX(Signed!I$2:'Signed'!I$569,MATCH($B430,Signed!$A$2:'Signed'!$A$531,0))</f>
        <v>#N/A</v>
      </c>
    </row>
    <row r="431" spans="1:24" x14ac:dyDescent="0.3">
      <c r="A431">
        <v>518</v>
      </c>
      <c r="B431" t="s">
        <v>2295</v>
      </c>
      <c r="C431">
        <v>22</v>
      </c>
      <c r="D431">
        <v>2</v>
      </c>
      <c r="E431">
        <v>0</v>
      </c>
      <c r="F431">
        <f t="shared" si="6"/>
        <v>0</v>
      </c>
      <c r="G431">
        <v>1200000</v>
      </c>
      <c r="H431">
        <v>1</v>
      </c>
      <c r="I431" t="s">
        <v>1527</v>
      </c>
      <c r="J431" s="3" t="e">
        <v>#VALUE!</v>
      </c>
      <c r="K431" s="3" t="s">
        <v>1527</v>
      </c>
      <c r="L431" s="3"/>
      <c r="M431">
        <v>24</v>
      </c>
      <c r="N431" t="s">
        <v>18</v>
      </c>
      <c r="O431">
        <v>62</v>
      </c>
      <c r="P431">
        <v>66</v>
      </c>
      <c r="Q431">
        <v>40</v>
      </c>
      <c r="R431">
        <v>53</v>
      </c>
      <c r="S431">
        <v>69</v>
      </c>
      <c r="T431">
        <v>22</v>
      </c>
      <c r="U431" t="e">
        <f>INDEX(Signed!F$2:'Signed'!F$569,MATCH($B431,Signed!$A$2:'Signed'!$A$531,0))</f>
        <v>#N/A</v>
      </c>
      <c r="V431" t="e">
        <f>INDEX(TEAMIDS!B$2:'TEAMIDS'!B$569,MATCH($U431,TEAMIDS!$C$2:'TEAMIDS'!$C$531,0))</f>
        <v>#N/A</v>
      </c>
      <c r="W431" t="e">
        <f>INDEX(Signed!G$2:'Signed'!G$569,MATCH($B431,Signed!$A$2:'Signed'!$A$531,0))</f>
        <v>#N/A</v>
      </c>
      <c r="X431" t="e">
        <f>INDEX(Signed!I$2:'Signed'!I$569,MATCH($B431,Signed!$A$2:'Signed'!$A$531,0))</f>
        <v>#N/A</v>
      </c>
    </row>
    <row r="432" spans="1:24" x14ac:dyDescent="0.3">
      <c r="A432">
        <v>519</v>
      </c>
      <c r="B432" t="s">
        <v>2296</v>
      </c>
      <c r="C432">
        <v>23</v>
      </c>
      <c r="D432">
        <v>2</v>
      </c>
      <c r="E432">
        <v>0</v>
      </c>
      <c r="F432">
        <f t="shared" si="6"/>
        <v>0</v>
      </c>
      <c r="G432">
        <v>1200000</v>
      </c>
      <c r="H432">
        <v>0</v>
      </c>
      <c r="I432" t="s">
        <v>2297</v>
      </c>
      <c r="J432" s="3" t="s">
        <v>2843</v>
      </c>
      <c r="K432" s="3" t="s">
        <v>3211</v>
      </c>
      <c r="L432" s="3"/>
      <c r="M432">
        <v>11</v>
      </c>
      <c r="N432" t="s">
        <v>9</v>
      </c>
      <c r="O432">
        <v>61</v>
      </c>
      <c r="P432">
        <v>52</v>
      </c>
      <c r="Q432">
        <v>87</v>
      </c>
      <c r="R432">
        <v>40</v>
      </c>
      <c r="S432">
        <v>57</v>
      </c>
      <c r="T432">
        <v>21</v>
      </c>
      <c r="U432" t="e">
        <f>INDEX(Signed!F$2:'Signed'!F$569,MATCH($B432,Signed!$A$2:'Signed'!$A$531,0))</f>
        <v>#N/A</v>
      </c>
      <c r="V432" t="e">
        <f>INDEX(TEAMIDS!B$2:'TEAMIDS'!B$569,MATCH($U432,TEAMIDS!$C$2:'TEAMIDS'!$C$531,0))</f>
        <v>#N/A</v>
      </c>
      <c r="W432" t="e">
        <f>INDEX(Signed!G$2:'Signed'!G$569,MATCH($B432,Signed!$A$2:'Signed'!$A$531,0))</f>
        <v>#N/A</v>
      </c>
      <c r="X432" t="e">
        <f>INDEX(Signed!I$2:'Signed'!I$569,MATCH($B432,Signed!$A$2:'Signed'!$A$531,0))</f>
        <v>#N/A</v>
      </c>
    </row>
    <row r="433" spans="1:24" x14ac:dyDescent="0.3">
      <c r="A433">
        <v>520</v>
      </c>
      <c r="B433" t="s">
        <v>2298</v>
      </c>
      <c r="C433">
        <v>23</v>
      </c>
      <c r="D433">
        <v>2</v>
      </c>
      <c r="E433">
        <v>0</v>
      </c>
      <c r="F433">
        <f t="shared" si="6"/>
        <v>0</v>
      </c>
      <c r="G433">
        <v>1200000</v>
      </c>
      <c r="H433">
        <v>2</v>
      </c>
      <c r="I433" t="s">
        <v>1527</v>
      </c>
      <c r="J433" s="3" t="e">
        <v>#VALUE!</v>
      </c>
      <c r="K433" s="3" t="s">
        <v>1527</v>
      </c>
      <c r="L433" s="3"/>
      <c r="M433">
        <v>9</v>
      </c>
      <c r="N433" t="s">
        <v>13</v>
      </c>
      <c r="O433">
        <v>64</v>
      </c>
      <c r="P433">
        <v>65</v>
      </c>
      <c r="Q433">
        <v>64</v>
      </c>
      <c r="R433">
        <v>64</v>
      </c>
      <c r="S433">
        <v>60</v>
      </c>
      <c r="T433">
        <v>22</v>
      </c>
      <c r="U433" t="e">
        <f>INDEX(Signed!F$2:'Signed'!F$569,MATCH($B433,Signed!$A$2:'Signed'!$A$531,0))</f>
        <v>#N/A</v>
      </c>
      <c r="V433" t="e">
        <f>INDEX(TEAMIDS!B$2:'TEAMIDS'!B$569,MATCH($U433,TEAMIDS!$C$2:'TEAMIDS'!$C$531,0))</f>
        <v>#N/A</v>
      </c>
      <c r="W433" t="e">
        <f>INDEX(Signed!G$2:'Signed'!G$569,MATCH($B433,Signed!$A$2:'Signed'!$A$531,0))</f>
        <v>#N/A</v>
      </c>
      <c r="X433" t="e">
        <f>INDEX(Signed!I$2:'Signed'!I$569,MATCH($B433,Signed!$A$2:'Signed'!$A$531,0))</f>
        <v>#N/A</v>
      </c>
    </row>
    <row r="434" spans="1:24" x14ac:dyDescent="0.3">
      <c r="A434">
        <v>521</v>
      </c>
      <c r="B434" t="s">
        <v>2299</v>
      </c>
      <c r="C434">
        <v>24</v>
      </c>
      <c r="D434">
        <v>2</v>
      </c>
      <c r="E434">
        <v>0</v>
      </c>
      <c r="F434">
        <f t="shared" si="6"/>
        <v>0</v>
      </c>
      <c r="G434">
        <v>1200000</v>
      </c>
      <c r="H434">
        <v>2</v>
      </c>
      <c r="I434" t="s">
        <v>2300</v>
      </c>
      <c r="J434" s="3" t="s">
        <v>2833</v>
      </c>
      <c r="K434" s="3" t="s">
        <v>3212</v>
      </c>
      <c r="L434" s="3"/>
      <c r="M434">
        <v>5</v>
      </c>
      <c r="N434" t="s">
        <v>18</v>
      </c>
      <c r="O434">
        <v>83</v>
      </c>
      <c r="P434">
        <v>65</v>
      </c>
      <c r="Q434">
        <v>75</v>
      </c>
      <c r="R434">
        <v>67</v>
      </c>
      <c r="S434">
        <v>87</v>
      </c>
      <c r="T434">
        <v>19</v>
      </c>
      <c r="U434" t="e">
        <f>INDEX(Signed!F$2:'Signed'!F$569,MATCH($B434,Signed!$A$2:'Signed'!$A$531,0))</f>
        <v>#N/A</v>
      </c>
      <c r="V434" t="e">
        <f>INDEX(TEAMIDS!B$2:'TEAMIDS'!B$569,MATCH($U434,TEAMIDS!$C$2:'TEAMIDS'!$C$531,0))</f>
        <v>#N/A</v>
      </c>
      <c r="W434" t="e">
        <f>INDEX(Signed!G$2:'Signed'!G$569,MATCH($B434,Signed!$A$2:'Signed'!$A$531,0))</f>
        <v>#N/A</v>
      </c>
      <c r="X434" t="e">
        <f>INDEX(Signed!I$2:'Signed'!I$569,MATCH($B434,Signed!$A$2:'Signed'!$A$531,0))</f>
        <v>#N/A</v>
      </c>
    </row>
    <row r="435" spans="1:24" x14ac:dyDescent="0.3">
      <c r="A435">
        <v>522</v>
      </c>
      <c r="B435" t="s">
        <v>2301</v>
      </c>
      <c r="C435">
        <v>26</v>
      </c>
      <c r="D435">
        <v>2</v>
      </c>
      <c r="E435">
        <v>0</v>
      </c>
      <c r="F435">
        <f t="shared" si="6"/>
        <v>0</v>
      </c>
      <c r="G435">
        <v>1200000</v>
      </c>
      <c r="H435">
        <v>1</v>
      </c>
      <c r="I435" t="s">
        <v>2302</v>
      </c>
      <c r="J435" s="3" t="s">
        <v>2836</v>
      </c>
      <c r="K435" s="3" t="s">
        <v>3213</v>
      </c>
      <c r="L435" s="3"/>
      <c r="M435">
        <v>3</v>
      </c>
      <c r="N435" t="s">
        <v>18</v>
      </c>
      <c r="O435">
        <v>77</v>
      </c>
      <c r="P435">
        <v>76</v>
      </c>
      <c r="Q435">
        <v>64</v>
      </c>
      <c r="R435">
        <v>75</v>
      </c>
      <c r="S435">
        <v>71</v>
      </c>
      <c r="T435">
        <v>19</v>
      </c>
      <c r="U435" t="e">
        <f>INDEX(Signed!F$2:'Signed'!F$569,MATCH($B435,Signed!$A$2:'Signed'!$A$531,0))</f>
        <v>#N/A</v>
      </c>
      <c r="V435" t="e">
        <f>INDEX(TEAMIDS!B$2:'TEAMIDS'!B$569,MATCH($U435,TEAMIDS!$C$2:'TEAMIDS'!$C$531,0))</f>
        <v>#N/A</v>
      </c>
      <c r="W435" t="e">
        <f>INDEX(Signed!G$2:'Signed'!G$569,MATCH($B435,Signed!$A$2:'Signed'!$A$531,0))</f>
        <v>#N/A</v>
      </c>
      <c r="X435" t="e">
        <f>INDEX(Signed!I$2:'Signed'!I$569,MATCH($B435,Signed!$A$2:'Signed'!$A$531,0))</f>
        <v>#N/A</v>
      </c>
    </row>
    <row r="436" spans="1:24" x14ac:dyDescent="0.3">
      <c r="A436">
        <v>523</v>
      </c>
      <c r="B436" t="s">
        <v>2303</v>
      </c>
      <c r="C436">
        <v>26</v>
      </c>
      <c r="D436">
        <v>2</v>
      </c>
      <c r="E436">
        <v>0</v>
      </c>
      <c r="F436">
        <f t="shared" si="6"/>
        <v>0</v>
      </c>
      <c r="G436">
        <v>1200000</v>
      </c>
      <c r="H436">
        <v>3</v>
      </c>
      <c r="I436" t="s">
        <v>1527</v>
      </c>
      <c r="J436" s="3" t="e">
        <v>#VALUE!</v>
      </c>
      <c r="K436" s="3" t="s">
        <v>1527</v>
      </c>
      <c r="L436" s="3"/>
      <c r="M436">
        <v>17</v>
      </c>
      <c r="N436" t="s">
        <v>11</v>
      </c>
      <c r="O436">
        <v>68</v>
      </c>
      <c r="P436">
        <v>64</v>
      </c>
      <c r="Q436">
        <v>61</v>
      </c>
      <c r="R436">
        <v>43</v>
      </c>
      <c r="S436">
        <v>66</v>
      </c>
      <c r="T436">
        <v>19</v>
      </c>
      <c r="U436" t="e">
        <f>INDEX(Signed!F$2:'Signed'!F$569,MATCH($B436,Signed!$A$2:'Signed'!$A$531,0))</f>
        <v>#N/A</v>
      </c>
      <c r="V436" t="e">
        <f>INDEX(TEAMIDS!B$2:'TEAMIDS'!B$569,MATCH($U436,TEAMIDS!$C$2:'TEAMIDS'!$C$531,0))</f>
        <v>#N/A</v>
      </c>
      <c r="W436" t="e">
        <f>INDEX(Signed!G$2:'Signed'!G$569,MATCH($B436,Signed!$A$2:'Signed'!$A$531,0))</f>
        <v>#N/A</v>
      </c>
      <c r="X436" t="e">
        <f>INDEX(Signed!I$2:'Signed'!I$569,MATCH($B436,Signed!$A$2:'Signed'!$A$531,0))</f>
        <v>#N/A</v>
      </c>
    </row>
    <row r="437" spans="1:24" x14ac:dyDescent="0.3">
      <c r="A437">
        <v>524</v>
      </c>
      <c r="B437" t="s">
        <v>2304</v>
      </c>
      <c r="C437">
        <v>29</v>
      </c>
      <c r="D437">
        <v>2</v>
      </c>
      <c r="E437">
        <v>0</v>
      </c>
      <c r="F437">
        <f t="shared" si="6"/>
        <v>0</v>
      </c>
      <c r="G437">
        <v>1200000</v>
      </c>
      <c r="H437">
        <v>2</v>
      </c>
      <c r="I437" t="s">
        <v>2305</v>
      </c>
      <c r="J437" s="3" t="s">
        <v>2839</v>
      </c>
      <c r="K437" s="3" t="s">
        <v>3214</v>
      </c>
      <c r="L437" s="3"/>
      <c r="M437">
        <v>21</v>
      </c>
      <c r="N437" t="s">
        <v>13</v>
      </c>
      <c r="O437">
        <v>88</v>
      </c>
      <c r="P437">
        <v>73</v>
      </c>
      <c r="Q437">
        <v>68</v>
      </c>
      <c r="R437">
        <v>58</v>
      </c>
      <c r="S437">
        <v>85</v>
      </c>
      <c r="T437">
        <v>21</v>
      </c>
      <c r="U437" t="e">
        <f>INDEX(Signed!F$2:'Signed'!F$569,MATCH($B437,Signed!$A$2:'Signed'!$A$531,0))</f>
        <v>#N/A</v>
      </c>
      <c r="V437" t="e">
        <f>INDEX(TEAMIDS!B$2:'TEAMIDS'!B$569,MATCH($U437,TEAMIDS!$C$2:'TEAMIDS'!$C$531,0))</f>
        <v>#N/A</v>
      </c>
      <c r="W437" t="e">
        <f>INDEX(Signed!G$2:'Signed'!G$569,MATCH($B437,Signed!$A$2:'Signed'!$A$531,0))</f>
        <v>#N/A</v>
      </c>
      <c r="X437" t="e">
        <f>INDEX(Signed!I$2:'Signed'!I$569,MATCH($B437,Signed!$A$2:'Signed'!$A$531,0))</f>
        <v>#N/A</v>
      </c>
    </row>
  </sheetData>
  <hyperlinks>
    <hyperlink ref="I381" r:id="rId1" xr:uid="{93F6AA83-DC35-4E84-A71D-0383124BE5E3}"/>
    <hyperlink ref="I46" r:id="rId2" xr:uid="{4F3F1205-E096-48AC-B92C-AE8B97AD8FA7}"/>
    <hyperlink ref="I82" r:id="rId3" xr:uid="{8E1A4825-C8AD-45A2-AEC9-A13CFC43082A}"/>
    <hyperlink ref="K46" r:id="rId4" xr:uid="{24BE902E-A951-4B0E-AB1F-FB8EC9925D2D}"/>
    <hyperlink ref="K335" r:id="rId5" xr:uid="{5283C48E-F9D3-47A2-BB8C-B34A2C514707}"/>
    <hyperlink ref="I409" r:id="rId6" xr:uid="{DCD0540C-8F68-4F0E-8639-85228735D914}"/>
    <hyperlink ref="K80" r:id="rId7" xr:uid="{526393A8-B7FA-492A-B1BD-F52CD7BB005C}"/>
    <hyperlink ref="I399" r:id="rId8" xr:uid="{64B1ECCE-3EB2-4E9E-B4F3-0FC5AB73589F}"/>
    <hyperlink ref="K432" r:id="rId9" xr:uid="{C2CA533D-508F-4893-8484-8BAC88DE403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FC6E-387F-4E7E-9FDF-E65F3A101A8F}">
  <dimension ref="A1:U459"/>
  <sheetViews>
    <sheetView workbookViewId="0">
      <selection activeCell="B1" sqref="B1:O1048576"/>
    </sheetView>
  </sheetViews>
  <sheetFormatPr defaultRowHeight="14.4" x14ac:dyDescent="0.3"/>
  <sheetData>
    <row r="1" spans="1:21" x14ac:dyDescent="0.3">
      <c r="A1" t="s">
        <v>3299</v>
      </c>
      <c r="B1" t="s">
        <v>0</v>
      </c>
      <c r="C1" t="s">
        <v>542</v>
      </c>
      <c r="D1" t="s">
        <v>548</v>
      </c>
      <c r="E1" t="s">
        <v>549</v>
      </c>
      <c r="F1" t="s">
        <v>531</v>
      </c>
      <c r="G1" t="s">
        <v>532</v>
      </c>
      <c r="H1" t="s">
        <v>534</v>
      </c>
      <c r="I1" t="s">
        <v>535</v>
      </c>
      <c r="J1" t="s">
        <v>543</v>
      </c>
      <c r="K1" t="s">
        <v>544</v>
      </c>
      <c r="L1" t="s">
        <v>545</v>
      </c>
      <c r="M1" t="s">
        <v>546</v>
      </c>
      <c r="N1" t="s">
        <v>547</v>
      </c>
      <c r="O1" t="s">
        <v>750</v>
      </c>
      <c r="P1" t="s">
        <v>2472</v>
      </c>
      <c r="Q1" t="s">
        <v>2479</v>
      </c>
      <c r="R1" t="s">
        <v>2462</v>
      </c>
      <c r="S1" t="s">
        <v>2480</v>
      </c>
      <c r="T1" t="s">
        <v>3300</v>
      </c>
      <c r="U1" t="s">
        <v>3301</v>
      </c>
    </row>
    <row r="2" spans="1:21" x14ac:dyDescent="0.3">
      <c r="A2">
        <v>0</v>
      </c>
      <c r="B2" t="s">
        <v>388</v>
      </c>
      <c r="C2">
        <v>21</v>
      </c>
      <c r="D2">
        <v>3</v>
      </c>
      <c r="E2">
        <v>19000000</v>
      </c>
      <c r="F2">
        <v>3</v>
      </c>
      <c r="G2" t="s">
        <v>2966</v>
      </c>
      <c r="H2">
        <v>0</v>
      </c>
      <c r="I2" t="s">
        <v>23</v>
      </c>
      <c r="J2">
        <v>81</v>
      </c>
      <c r="K2">
        <v>79</v>
      </c>
      <c r="L2">
        <v>77</v>
      </c>
      <c r="M2">
        <v>72</v>
      </c>
      <c r="N2">
        <v>72</v>
      </c>
      <c r="O2">
        <v>24</v>
      </c>
      <c r="P2" t="e">
        <f>INDEX(Signed!F$2:'Signed'!F$569,MATCH($B2,Signed!$A$2:'Signed'!$A$531,0))</f>
        <v>#N/A</v>
      </c>
      <c r="Q2" t="e">
        <f>INDEX(TEAMIDS!$B$2:'TEAMIDS'!$B$300,MATCH($P2,TEAMIDS!$C$2:'TEAMIDS'!$C$531,0))</f>
        <v>#N/A</v>
      </c>
      <c r="R2" t="e">
        <f>INDEX(Signed!G$2:'Signed'!G$569,MATCH($B2,Signed!$A$2:'Signed'!$A$531,0))</f>
        <v>#N/A</v>
      </c>
      <c r="S2" t="e">
        <f>INDEX(Signed!I$2:'Signed'!I$569,MATCH($B2,Signed!$A$2:'Signed'!$A$531,0))</f>
        <v>#N/A</v>
      </c>
      <c r="T2">
        <f>_xlfn.IFNA(Q2,C2)</f>
        <v>21</v>
      </c>
      <c r="U2" t="e">
        <f>IF(S2=E2,TRUE,FALSE)</f>
        <v>#N/A</v>
      </c>
    </row>
    <row r="3" spans="1:21" x14ac:dyDescent="0.3">
      <c r="A3">
        <v>1</v>
      </c>
      <c r="B3" t="s">
        <v>218</v>
      </c>
      <c r="C3">
        <v>11</v>
      </c>
      <c r="D3">
        <v>3</v>
      </c>
      <c r="E3">
        <v>1037790</v>
      </c>
      <c r="F3">
        <v>0</v>
      </c>
      <c r="G3" t="s">
        <v>3067</v>
      </c>
      <c r="H3">
        <v>3</v>
      </c>
      <c r="I3" t="s">
        <v>60</v>
      </c>
      <c r="J3">
        <v>73</v>
      </c>
      <c r="K3">
        <v>73</v>
      </c>
      <c r="L3">
        <v>75</v>
      </c>
      <c r="M3">
        <v>45</v>
      </c>
      <c r="N3">
        <v>81</v>
      </c>
      <c r="O3">
        <v>23</v>
      </c>
      <c r="P3" t="e">
        <f>INDEX(Signed!F$2:'Signed'!F$569,MATCH($B3,Signed!$A$2:'Signed'!$A$531,0))</f>
        <v>#N/A</v>
      </c>
      <c r="Q3" t="e">
        <f>INDEX(TEAMIDS!$B$2:'TEAMIDS'!$B$300,MATCH($P3,TEAMIDS!$C$2:'TEAMIDS'!$C$531,0))</f>
        <v>#N/A</v>
      </c>
      <c r="R3" t="e">
        <f>INDEX(Signed!G$2:'Signed'!G$569,MATCH($B3,Signed!$A$2:'Signed'!$A$531,0))</f>
        <v>#N/A</v>
      </c>
      <c r="S3" t="e">
        <f>INDEX(Signed!I$2:'Signed'!I$569,MATCH($B3,Signed!$A$2:'Signed'!$A$531,0))</f>
        <v>#N/A</v>
      </c>
      <c r="T3">
        <f>_xlfn.IFNA(Q3,C3)</f>
        <v>11</v>
      </c>
      <c r="U3" t="e">
        <f>IF(S3=E3,TRUE,FALSE)</f>
        <v>#N/A</v>
      </c>
    </row>
    <row r="4" spans="1:21" x14ac:dyDescent="0.3">
      <c r="A4">
        <v>2</v>
      </c>
      <c r="B4" t="s">
        <v>368</v>
      </c>
      <c r="C4">
        <v>20</v>
      </c>
      <c r="D4">
        <v>2</v>
      </c>
      <c r="E4">
        <v>459414</v>
      </c>
      <c r="F4">
        <v>2</v>
      </c>
      <c r="G4" t="s">
        <v>2902</v>
      </c>
      <c r="H4">
        <v>28</v>
      </c>
      <c r="I4" t="s">
        <v>18</v>
      </c>
      <c r="J4">
        <v>70</v>
      </c>
      <c r="K4">
        <v>68</v>
      </c>
      <c r="L4">
        <v>71</v>
      </c>
      <c r="M4">
        <v>49</v>
      </c>
      <c r="N4">
        <v>74</v>
      </c>
      <c r="O4">
        <v>26</v>
      </c>
      <c r="P4" t="e">
        <f>INDEX(Signed!F$2:'Signed'!F$569,MATCH($B4,Signed!$A$2:'Signed'!$A$531,0))</f>
        <v>#N/A</v>
      </c>
      <c r="Q4" t="e">
        <f>INDEX(TEAMIDS!$B$2:'TEAMIDS'!$B$300,MATCH($P4,TEAMIDS!$C$2:'TEAMIDS'!$C$531,0))</f>
        <v>#N/A</v>
      </c>
      <c r="R4" t="e">
        <f>INDEX(Signed!G$2:'Signed'!G$569,MATCH($B4,Signed!$A$2:'Signed'!$A$531,0))</f>
        <v>#N/A</v>
      </c>
      <c r="S4" t="e">
        <f>INDEX(Signed!I$2:'Signed'!I$569,MATCH($B4,Signed!$A$2:'Signed'!$A$531,0))</f>
        <v>#N/A</v>
      </c>
      <c r="T4">
        <f>_xlfn.IFNA(Q4,C4)</f>
        <v>20</v>
      </c>
      <c r="U4" t="e">
        <f>IF(S4=E4,TRUE,FALSE)</f>
        <v>#N/A</v>
      </c>
    </row>
    <row r="5" spans="1:21" x14ac:dyDescent="0.3">
      <c r="A5">
        <v>3</v>
      </c>
      <c r="B5" t="s">
        <v>38</v>
      </c>
      <c r="C5">
        <v>22</v>
      </c>
      <c r="D5">
        <v>4</v>
      </c>
      <c r="E5">
        <v>27250000</v>
      </c>
      <c r="F5">
        <v>4</v>
      </c>
      <c r="G5" t="s">
        <v>3028</v>
      </c>
      <c r="H5">
        <v>42</v>
      </c>
      <c r="I5" t="s">
        <v>11</v>
      </c>
      <c r="J5">
        <v>90</v>
      </c>
      <c r="K5">
        <v>82</v>
      </c>
      <c r="L5">
        <v>79</v>
      </c>
      <c r="M5">
        <v>72</v>
      </c>
      <c r="N5">
        <v>81</v>
      </c>
      <c r="O5">
        <v>33</v>
      </c>
      <c r="P5" t="str">
        <f>INDEX(Signed!F$2:'Signed'!F$569,MATCH($B5,Signed!$A$2:'Signed'!$A$531,0))</f>
        <v>PHI</v>
      </c>
      <c r="Q5">
        <f>INDEX(TEAMIDS!$B$2:'TEAMIDS'!$B$300,MATCH($P5,TEAMIDS!$C$2:'TEAMIDS'!$C$531,0))</f>
        <v>22</v>
      </c>
      <c r="R5">
        <f>INDEX(Signed!G$2:'Signed'!G$569,MATCH($B5,Signed!$A$2:'Signed'!$A$531,0))</f>
        <v>4</v>
      </c>
      <c r="S5">
        <f>INDEX(Signed!I$2:'Signed'!I$569,MATCH($B5,Signed!$A$2:'Signed'!$A$531,0))</f>
        <v>27250000</v>
      </c>
      <c r="T5">
        <f>_xlfn.IFNA(Q5,C5)</f>
        <v>22</v>
      </c>
      <c r="U5" t="b">
        <f>IF(S5=E5,TRUE,FALSE)</f>
        <v>1</v>
      </c>
    </row>
    <row r="6" spans="1:21" x14ac:dyDescent="0.3">
      <c r="A6">
        <v>4</v>
      </c>
      <c r="B6" t="s">
        <v>460</v>
      </c>
      <c r="C6">
        <v>9</v>
      </c>
      <c r="D6">
        <v>1</v>
      </c>
      <c r="E6">
        <v>2320044</v>
      </c>
      <c r="F6">
        <v>1</v>
      </c>
      <c r="G6" t="s">
        <v>3159</v>
      </c>
      <c r="H6">
        <v>10</v>
      </c>
      <c r="I6" t="s">
        <v>18</v>
      </c>
      <c r="J6">
        <v>77</v>
      </c>
      <c r="K6">
        <v>71</v>
      </c>
      <c r="L6">
        <v>80</v>
      </c>
      <c r="M6">
        <v>58</v>
      </c>
      <c r="N6">
        <v>81</v>
      </c>
      <c r="O6">
        <v>28</v>
      </c>
      <c r="P6" t="str">
        <f>INDEX(Signed!F$2:'Signed'!F$569,MATCH($B6,Signed!$A$2:'Signed'!$A$531,0))</f>
        <v>GSW</v>
      </c>
      <c r="Q6">
        <f>INDEX(TEAMIDS!$B$2:'TEAMIDS'!$B$300,MATCH($P6,TEAMIDS!$C$2:'TEAMIDS'!$C$531,0))</f>
        <v>9</v>
      </c>
      <c r="R6">
        <f>INDEX(Signed!G$2:'Signed'!G$569,MATCH($B6,Signed!$A$2:'Signed'!$A$531,0))</f>
        <v>1</v>
      </c>
      <c r="S6">
        <f>INDEX(Signed!I$2:'Signed'!I$569,MATCH($B6,Signed!$A$2:'Signed'!$A$531,0))</f>
        <v>2320044</v>
      </c>
      <c r="T6">
        <f>_xlfn.IFNA(Q6,C6)</f>
        <v>9</v>
      </c>
      <c r="U6" t="b">
        <f>IF(S6=E6,TRUE,FALSE)</f>
        <v>1</v>
      </c>
    </row>
    <row r="7" spans="1:21" x14ac:dyDescent="0.3">
      <c r="A7">
        <v>5</v>
      </c>
      <c r="B7" t="s">
        <v>253</v>
      </c>
      <c r="C7">
        <v>13</v>
      </c>
      <c r="D7">
        <v>2</v>
      </c>
      <c r="E7">
        <v>2750000</v>
      </c>
      <c r="F7">
        <v>1</v>
      </c>
      <c r="G7" t="s">
        <v>2937</v>
      </c>
      <c r="H7">
        <v>4</v>
      </c>
      <c r="I7" t="s">
        <v>9</v>
      </c>
      <c r="J7">
        <v>76</v>
      </c>
      <c r="K7">
        <v>60</v>
      </c>
      <c r="L7">
        <v>99</v>
      </c>
      <c r="M7">
        <v>54</v>
      </c>
      <c r="N7">
        <v>79</v>
      </c>
      <c r="O7">
        <v>26</v>
      </c>
      <c r="P7" t="str">
        <f>INDEX(Signed!F$2:'Signed'!F$569,MATCH($B7,Signed!$A$2:'Signed'!$A$531,0))</f>
        <v>LAL</v>
      </c>
      <c r="Q7">
        <f>INDEX(TEAMIDS!$B$2:'TEAMIDS'!$B$300,MATCH($P7,TEAMIDS!$C$2:'TEAMIDS'!$C$531,0))</f>
        <v>13</v>
      </c>
      <c r="R7">
        <f>INDEX(Signed!G$2:'Signed'!G$569,MATCH($B7,Signed!$A$2:'Signed'!$A$531,0))</f>
        <v>2</v>
      </c>
      <c r="S7">
        <f>INDEX(Signed!I$2:'Signed'!I$569,MATCH($B7,Signed!$A$2:'Signed'!$A$531,0))</f>
        <v>2750000</v>
      </c>
      <c r="T7">
        <f>_xlfn.IFNA(Q7,C7)</f>
        <v>13</v>
      </c>
      <c r="U7" t="b">
        <f>IF(S7=E7,TRUE,FALSE)</f>
        <v>1</v>
      </c>
    </row>
    <row r="8" spans="1:21" x14ac:dyDescent="0.3">
      <c r="A8">
        <v>6</v>
      </c>
      <c r="B8" t="s">
        <v>26</v>
      </c>
      <c r="C8">
        <v>0</v>
      </c>
      <c r="D8">
        <v>2</v>
      </c>
      <c r="E8">
        <v>2750000</v>
      </c>
      <c r="F8">
        <v>4</v>
      </c>
      <c r="G8" t="s">
        <v>2905</v>
      </c>
      <c r="H8">
        <v>25</v>
      </c>
      <c r="I8" t="s">
        <v>27</v>
      </c>
      <c r="J8">
        <v>82</v>
      </c>
      <c r="K8">
        <v>72</v>
      </c>
      <c r="L8">
        <v>80</v>
      </c>
      <c r="M8">
        <v>67</v>
      </c>
      <c r="N8">
        <v>64</v>
      </c>
      <c r="O8">
        <v>26</v>
      </c>
      <c r="P8" t="e">
        <f>INDEX(Signed!F$2:'Signed'!F$569,MATCH($B8,Signed!$A$2:'Signed'!$A$531,0))</f>
        <v>#N/A</v>
      </c>
      <c r="Q8" t="e">
        <f>INDEX(TEAMIDS!$B$2:'TEAMIDS'!$B$300,MATCH($P8,TEAMIDS!$C$2:'TEAMIDS'!$C$531,0))</f>
        <v>#N/A</v>
      </c>
      <c r="R8" t="e">
        <f>INDEX(Signed!G$2:'Signed'!G$569,MATCH($B8,Signed!$A$2:'Signed'!$A$531,0))</f>
        <v>#N/A</v>
      </c>
      <c r="S8" t="e">
        <f>INDEX(Signed!I$2:'Signed'!I$569,MATCH($B8,Signed!$A$2:'Signed'!$A$531,0))</f>
        <v>#N/A</v>
      </c>
      <c r="T8">
        <f>_xlfn.IFNA(Q8,C8)</f>
        <v>0</v>
      </c>
      <c r="U8" t="e">
        <f>IF(S8=E8,TRUE,FALSE)</f>
        <v>#N/A</v>
      </c>
    </row>
    <row r="9" spans="1:21" x14ac:dyDescent="0.3">
      <c r="A9">
        <v>7</v>
      </c>
      <c r="B9" t="s">
        <v>439</v>
      </c>
      <c r="C9">
        <v>21</v>
      </c>
      <c r="D9">
        <v>3</v>
      </c>
      <c r="E9">
        <v>9720900</v>
      </c>
      <c r="F9">
        <v>3</v>
      </c>
      <c r="G9" t="s">
        <v>3131</v>
      </c>
      <c r="H9">
        <v>8</v>
      </c>
      <c r="I9" t="s">
        <v>23</v>
      </c>
      <c r="J9">
        <v>78</v>
      </c>
      <c r="K9">
        <v>76</v>
      </c>
      <c r="L9">
        <v>76</v>
      </c>
      <c r="M9">
        <v>76</v>
      </c>
      <c r="N9">
        <v>86</v>
      </c>
      <c r="O9">
        <v>29</v>
      </c>
      <c r="P9" t="str">
        <f>INDEX(Signed!F$2:'Signed'!F$569,MATCH($B9,Signed!$A$2:'Signed'!$A$531,0))</f>
        <v>ORL</v>
      </c>
      <c r="Q9">
        <f>INDEX(TEAMIDS!$B$2:'TEAMIDS'!$B$300,MATCH($P9,TEAMIDS!$C$2:'TEAMIDS'!$C$531,0))</f>
        <v>21</v>
      </c>
      <c r="R9">
        <f>INDEX(Signed!G$2:'Signed'!G$569,MATCH($B9,Signed!$A$2:'Signed'!$A$531,0))</f>
        <v>3</v>
      </c>
      <c r="S9">
        <f>INDEX(Signed!I$2:'Signed'!I$569,MATCH($B9,Signed!$A$2:'Signed'!$A$531,0))</f>
        <v>9720900</v>
      </c>
      <c r="T9">
        <f>_xlfn.IFNA(Q9,C9)</f>
        <v>21</v>
      </c>
      <c r="U9" t="b">
        <f>IF(S9=E9,TRUE,FALSE)</f>
        <v>1</v>
      </c>
    </row>
    <row r="10" spans="1:21" x14ac:dyDescent="0.3">
      <c r="A10">
        <v>8</v>
      </c>
      <c r="B10" t="s">
        <v>180</v>
      </c>
      <c r="C10">
        <v>9</v>
      </c>
      <c r="D10">
        <v>1</v>
      </c>
      <c r="E10">
        <v>674691</v>
      </c>
      <c r="F10">
        <v>2</v>
      </c>
      <c r="G10" t="s">
        <v>2882</v>
      </c>
      <c r="H10">
        <v>28</v>
      </c>
      <c r="I10" t="s">
        <v>13</v>
      </c>
      <c r="J10">
        <v>75</v>
      </c>
      <c r="K10">
        <v>67</v>
      </c>
      <c r="L10">
        <v>78</v>
      </c>
      <c r="M10">
        <v>54</v>
      </c>
      <c r="N10">
        <v>55</v>
      </c>
      <c r="O10">
        <v>27</v>
      </c>
      <c r="P10" t="e">
        <f>INDEX(Signed!F$2:'Signed'!F$569,MATCH($B10,Signed!$A$2:'Signed'!$A$531,0))</f>
        <v>#N/A</v>
      </c>
      <c r="Q10" t="e">
        <f>INDEX(TEAMIDS!$B$2:'TEAMIDS'!$B$300,MATCH($P10,TEAMIDS!$C$2:'TEAMIDS'!$C$531,0))</f>
        <v>#N/A</v>
      </c>
      <c r="R10" t="e">
        <f>INDEX(Signed!G$2:'Signed'!G$569,MATCH($B10,Signed!$A$2:'Signed'!$A$531,0))</f>
        <v>#N/A</v>
      </c>
      <c r="S10" t="e">
        <f>INDEX(Signed!I$2:'Signed'!I$569,MATCH($B10,Signed!$A$2:'Signed'!$A$531,0))</f>
        <v>#N/A</v>
      </c>
      <c r="T10">
        <f>_xlfn.IFNA(Q10,C10)</f>
        <v>9</v>
      </c>
      <c r="U10" t="e">
        <f>IF(S10=E10,TRUE,FALSE)</f>
        <v>#N/A</v>
      </c>
    </row>
    <row r="11" spans="1:21" x14ac:dyDescent="0.3">
      <c r="A11">
        <v>9</v>
      </c>
      <c r="B11" t="s">
        <v>214</v>
      </c>
      <c r="C11">
        <v>11</v>
      </c>
      <c r="D11">
        <v>1</v>
      </c>
      <c r="E11">
        <v>419232</v>
      </c>
      <c r="F11">
        <v>3</v>
      </c>
      <c r="G11" t="s">
        <v>3120</v>
      </c>
      <c r="H11">
        <v>24</v>
      </c>
      <c r="I11" t="s">
        <v>13</v>
      </c>
      <c r="J11">
        <v>61</v>
      </c>
      <c r="K11">
        <v>79</v>
      </c>
      <c r="L11">
        <v>40</v>
      </c>
      <c r="M11">
        <v>45</v>
      </c>
      <c r="N11">
        <v>49</v>
      </c>
      <c r="O11">
        <v>23</v>
      </c>
      <c r="P11" t="e">
        <f>INDEX(Signed!F$2:'Signed'!F$569,MATCH($B11,Signed!$A$2:'Signed'!$A$531,0))</f>
        <v>#N/A</v>
      </c>
      <c r="Q11" t="e">
        <f>INDEX(TEAMIDS!$B$2:'TEAMIDS'!$B$300,MATCH($P11,TEAMIDS!$C$2:'TEAMIDS'!$C$531,0))</f>
        <v>#N/A</v>
      </c>
      <c r="R11" t="e">
        <f>INDEX(Signed!G$2:'Signed'!G$569,MATCH($B11,Signed!$A$2:'Signed'!$A$531,0))</f>
        <v>#N/A</v>
      </c>
      <c r="S11" t="e">
        <f>INDEX(Signed!I$2:'Signed'!I$569,MATCH($B11,Signed!$A$2:'Signed'!$A$531,0))</f>
        <v>#N/A</v>
      </c>
      <c r="T11">
        <f>_xlfn.IFNA(Q11,C11)</f>
        <v>11</v>
      </c>
      <c r="U11" t="e">
        <f>IF(S11=E11,TRUE,FALSE)</f>
        <v>#N/A</v>
      </c>
    </row>
    <row r="12" spans="1:21" x14ac:dyDescent="0.3">
      <c r="A12">
        <v>10</v>
      </c>
      <c r="B12" t="s">
        <v>57</v>
      </c>
      <c r="C12">
        <v>2</v>
      </c>
      <c r="D12">
        <v>1</v>
      </c>
      <c r="E12">
        <v>9250000</v>
      </c>
      <c r="F12">
        <v>1</v>
      </c>
      <c r="G12" t="s">
        <v>2883</v>
      </c>
      <c r="H12">
        <v>33</v>
      </c>
      <c r="I12" t="s">
        <v>18</v>
      </c>
      <c r="J12">
        <v>76</v>
      </c>
      <c r="K12">
        <v>72</v>
      </c>
      <c r="L12">
        <v>83</v>
      </c>
      <c r="M12">
        <v>54</v>
      </c>
      <c r="N12">
        <v>72</v>
      </c>
      <c r="O12">
        <v>28</v>
      </c>
      <c r="P12" t="e">
        <f>INDEX(Signed!F$2:'Signed'!F$569,MATCH($B12,Signed!$A$2:'Signed'!$A$531,0))</f>
        <v>#N/A</v>
      </c>
      <c r="Q12" t="e">
        <f>INDEX(TEAMIDS!$B$2:'TEAMIDS'!$B$300,MATCH($P12,TEAMIDS!$C$2:'TEAMIDS'!$C$531,0))</f>
        <v>#N/A</v>
      </c>
      <c r="R12" t="e">
        <f>INDEX(Signed!G$2:'Signed'!G$569,MATCH($B12,Signed!$A$2:'Signed'!$A$531,0))</f>
        <v>#N/A</v>
      </c>
      <c r="S12" t="e">
        <f>INDEX(Signed!I$2:'Signed'!I$569,MATCH($B12,Signed!$A$2:'Signed'!$A$531,0))</f>
        <v>#N/A</v>
      </c>
      <c r="T12">
        <f>_xlfn.IFNA(Q12,C12)</f>
        <v>2</v>
      </c>
      <c r="U12" t="e">
        <f>IF(S12=E12,TRUE,FALSE)</f>
        <v>#N/A</v>
      </c>
    </row>
    <row r="13" spans="1:21" x14ac:dyDescent="0.3">
      <c r="A13">
        <v>11</v>
      </c>
      <c r="B13" t="s">
        <v>361</v>
      </c>
      <c r="C13">
        <v>19</v>
      </c>
      <c r="D13">
        <v>1</v>
      </c>
      <c r="E13">
        <v>1691000</v>
      </c>
      <c r="F13">
        <v>1</v>
      </c>
      <c r="G13" t="s">
        <v>3053</v>
      </c>
      <c r="H13">
        <v>14</v>
      </c>
      <c r="I13" t="s">
        <v>9</v>
      </c>
      <c r="J13">
        <v>80</v>
      </c>
      <c r="K13">
        <v>70</v>
      </c>
      <c r="L13">
        <v>86</v>
      </c>
      <c r="M13">
        <v>54</v>
      </c>
      <c r="N13">
        <v>79</v>
      </c>
      <c r="O13">
        <v>24</v>
      </c>
      <c r="P13" t="e">
        <f>INDEX(Signed!F$2:'Signed'!F$569,MATCH($B13,Signed!$A$2:'Signed'!$A$531,0))</f>
        <v>#N/A</v>
      </c>
      <c r="Q13" t="e">
        <f>INDEX(TEAMIDS!$B$2:'TEAMIDS'!$B$300,MATCH($P13,TEAMIDS!$C$2:'TEAMIDS'!$C$531,0))</f>
        <v>#N/A</v>
      </c>
      <c r="R13" t="e">
        <f>INDEX(Signed!G$2:'Signed'!G$569,MATCH($B13,Signed!$A$2:'Signed'!$A$531,0))</f>
        <v>#N/A</v>
      </c>
      <c r="S13" t="e">
        <f>INDEX(Signed!I$2:'Signed'!I$569,MATCH($B13,Signed!$A$2:'Signed'!$A$531,0))</f>
        <v>#N/A</v>
      </c>
      <c r="T13">
        <f>_xlfn.IFNA(Q13,C13)</f>
        <v>19</v>
      </c>
      <c r="U13" t="e">
        <f>IF(S13=E13,TRUE,FALSE)</f>
        <v>#N/A</v>
      </c>
    </row>
    <row r="14" spans="1:21" x14ac:dyDescent="0.3">
      <c r="A14">
        <v>12</v>
      </c>
      <c r="B14" t="s">
        <v>163</v>
      </c>
      <c r="C14">
        <v>8</v>
      </c>
      <c r="D14">
        <v>2</v>
      </c>
      <c r="E14">
        <v>17509094</v>
      </c>
      <c r="F14">
        <v>4</v>
      </c>
      <c r="G14" t="s">
        <v>3182</v>
      </c>
      <c r="H14">
        <v>0</v>
      </c>
      <c r="I14" t="s">
        <v>15</v>
      </c>
      <c r="J14">
        <v>84</v>
      </c>
      <c r="K14">
        <v>78</v>
      </c>
      <c r="L14">
        <v>43</v>
      </c>
      <c r="M14">
        <v>99</v>
      </c>
      <c r="N14">
        <v>58</v>
      </c>
      <c r="O14">
        <v>26</v>
      </c>
      <c r="P14" t="e">
        <f>INDEX(Signed!F$2:'Signed'!F$569,MATCH($B14,Signed!$A$2:'Signed'!$A$531,0))</f>
        <v>#N/A</v>
      </c>
      <c r="Q14" t="e">
        <f>INDEX(TEAMIDS!$B$2:'TEAMIDS'!$B$300,MATCH($P14,TEAMIDS!$C$2:'TEAMIDS'!$C$531,0))</f>
        <v>#N/A</v>
      </c>
      <c r="R14" t="e">
        <f>INDEX(Signed!G$2:'Signed'!G$569,MATCH($B14,Signed!$A$2:'Signed'!$A$531,0))</f>
        <v>#N/A</v>
      </c>
      <c r="S14" t="e">
        <f>INDEX(Signed!I$2:'Signed'!I$569,MATCH($B14,Signed!$A$2:'Signed'!$A$531,0))</f>
        <v>#N/A</v>
      </c>
      <c r="T14">
        <f>_xlfn.IFNA(Q14,C14)</f>
        <v>8</v>
      </c>
      <c r="U14" t="e">
        <f>IF(S14=E14,TRUE,FALSE)</f>
        <v>#N/A</v>
      </c>
    </row>
    <row r="15" spans="1:21" x14ac:dyDescent="0.3">
      <c r="A15">
        <v>13</v>
      </c>
      <c r="B15" t="s">
        <v>191</v>
      </c>
      <c r="C15">
        <v>14</v>
      </c>
      <c r="D15">
        <v>1</v>
      </c>
      <c r="E15">
        <v>16592592.5</v>
      </c>
      <c r="F15">
        <v>2</v>
      </c>
      <c r="G15" t="s">
        <v>2858</v>
      </c>
      <c r="H15">
        <v>9</v>
      </c>
      <c r="I15" t="s">
        <v>18</v>
      </c>
      <c r="J15">
        <v>78</v>
      </c>
      <c r="K15">
        <v>74</v>
      </c>
      <c r="L15">
        <v>74</v>
      </c>
      <c r="M15">
        <v>58</v>
      </c>
      <c r="N15">
        <v>57</v>
      </c>
      <c r="O15">
        <v>36</v>
      </c>
      <c r="P15" t="e">
        <f>INDEX(Signed!F$2:'Signed'!F$569,MATCH($B15,Signed!$A$2:'Signed'!$A$531,0))</f>
        <v>#N/A</v>
      </c>
      <c r="Q15" t="e">
        <f>INDEX(TEAMIDS!$B$2:'TEAMIDS'!$B$300,MATCH($P15,TEAMIDS!$C$2:'TEAMIDS'!$C$531,0))</f>
        <v>#N/A</v>
      </c>
      <c r="R15" t="e">
        <f>INDEX(Signed!G$2:'Signed'!G$569,MATCH($B15,Signed!$A$2:'Signed'!$A$531,0))</f>
        <v>#N/A</v>
      </c>
      <c r="S15" t="e">
        <f>INDEX(Signed!I$2:'Signed'!I$569,MATCH($B15,Signed!$A$2:'Signed'!$A$531,0))</f>
        <v>#N/A</v>
      </c>
      <c r="T15">
        <f>_xlfn.IFNA(Q15,C15)</f>
        <v>14</v>
      </c>
      <c r="U15" t="e">
        <f>IF(S15=E15,TRUE,FALSE)</f>
        <v>#N/A</v>
      </c>
    </row>
    <row r="16" spans="1:21" x14ac:dyDescent="0.3">
      <c r="A16">
        <v>14</v>
      </c>
      <c r="B16" t="s">
        <v>247</v>
      </c>
      <c r="C16">
        <v>13</v>
      </c>
      <c r="D16">
        <v>0</v>
      </c>
      <c r="E16">
        <v>76236</v>
      </c>
      <c r="F16">
        <v>1</v>
      </c>
      <c r="G16" t="s">
        <v>1527</v>
      </c>
      <c r="H16">
        <v>20</v>
      </c>
      <c r="I16" t="s">
        <v>30</v>
      </c>
      <c r="J16">
        <v>55</v>
      </c>
      <c r="K16">
        <v>79</v>
      </c>
      <c r="L16">
        <v>40</v>
      </c>
      <c r="M16">
        <v>45</v>
      </c>
      <c r="N16">
        <v>60</v>
      </c>
      <c r="O16">
        <v>34</v>
      </c>
      <c r="P16" t="e">
        <f>INDEX(Signed!F$2:'Signed'!F$569,MATCH($B16,Signed!$A$2:'Signed'!$A$531,0))</f>
        <v>#N/A</v>
      </c>
      <c r="Q16" t="e">
        <f>INDEX(TEAMIDS!$B$2:'TEAMIDS'!$B$300,MATCH($P16,TEAMIDS!$C$2:'TEAMIDS'!$C$531,0))</f>
        <v>#N/A</v>
      </c>
      <c r="R16" t="e">
        <f>INDEX(Signed!G$2:'Signed'!G$569,MATCH($B16,Signed!$A$2:'Signed'!$A$531,0))</f>
        <v>#N/A</v>
      </c>
      <c r="S16" t="e">
        <f>INDEX(Signed!I$2:'Signed'!I$569,MATCH($B16,Signed!$A$2:'Signed'!$A$531,0))</f>
        <v>#N/A</v>
      </c>
      <c r="T16">
        <f>_xlfn.IFNA(Q16,C16)</f>
        <v>13</v>
      </c>
      <c r="U16" t="e">
        <f>IF(S16=E16,TRUE,FALSE)</f>
        <v>#N/A</v>
      </c>
    </row>
    <row r="17" spans="1:21" x14ac:dyDescent="0.3">
      <c r="A17">
        <v>15</v>
      </c>
      <c r="B17" t="s">
        <v>367</v>
      </c>
      <c r="C17">
        <v>20</v>
      </c>
      <c r="D17">
        <v>1</v>
      </c>
      <c r="E17">
        <v>10370370.5</v>
      </c>
      <c r="F17">
        <v>1</v>
      </c>
      <c r="G17" t="s">
        <v>2880</v>
      </c>
      <c r="H17">
        <v>21</v>
      </c>
      <c r="I17" t="s">
        <v>7</v>
      </c>
      <c r="J17">
        <v>76</v>
      </c>
      <c r="K17">
        <v>76</v>
      </c>
      <c r="L17">
        <v>76</v>
      </c>
      <c r="M17">
        <v>76</v>
      </c>
      <c r="N17">
        <v>60</v>
      </c>
      <c r="O17">
        <v>26</v>
      </c>
      <c r="P17" t="e">
        <f>INDEX(Signed!F$2:'Signed'!F$569,MATCH($B17,Signed!$A$2:'Signed'!$A$531,0))</f>
        <v>#N/A</v>
      </c>
      <c r="Q17" t="e">
        <f>INDEX(TEAMIDS!$B$2:'TEAMIDS'!$B$300,MATCH($P17,TEAMIDS!$C$2:'TEAMIDS'!$C$531,0))</f>
        <v>#N/A</v>
      </c>
      <c r="R17" t="e">
        <f>INDEX(Signed!G$2:'Signed'!G$569,MATCH($B17,Signed!$A$2:'Signed'!$A$531,0))</f>
        <v>#N/A</v>
      </c>
      <c r="S17" t="e">
        <f>INDEX(Signed!I$2:'Signed'!I$569,MATCH($B17,Signed!$A$2:'Signed'!$A$531,0))</f>
        <v>#N/A</v>
      </c>
      <c r="T17">
        <f>_xlfn.IFNA(Q17,C17)</f>
        <v>20</v>
      </c>
      <c r="U17" t="e">
        <f>IF(S17=E17,TRUE,FALSE)</f>
        <v>#N/A</v>
      </c>
    </row>
    <row r="18" spans="1:21" x14ac:dyDescent="0.3">
      <c r="A18">
        <v>16</v>
      </c>
      <c r="B18" t="s">
        <v>319</v>
      </c>
      <c r="C18">
        <v>17</v>
      </c>
      <c r="D18">
        <v>4</v>
      </c>
      <c r="E18">
        <v>29333450</v>
      </c>
      <c r="F18">
        <v>2</v>
      </c>
      <c r="G18" t="s">
        <v>2963</v>
      </c>
      <c r="H18">
        <v>22</v>
      </c>
      <c r="I18" t="s">
        <v>13</v>
      </c>
      <c r="J18">
        <v>87</v>
      </c>
      <c r="K18">
        <v>73</v>
      </c>
      <c r="L18">
        <v>75</v>
      </c>
      <c r="M18">
        <v>63</v>
      </c>
      <c r="N18">
        <v>69</v>
      </c>
      <c r="O18">
        <v>25</v>
      </c>
      <c r="P18" t="e">
        <f>INDEX(Signed!F$2:'Signed'!F$569,MATCH($B18,Signed!$A$2:'Signed'!$A$531,0))</f>
        <v>#N/A</v>
      </c>
      <c r="Q18" t="e">
        <f>INDEX(TEAMIDS!$B$2:'TEAMIDS'!$B$300,MATCH($P18,TEAMIDS!$C$2:'TEAMIDS'!$C$531,0))</f>
        <v>#N/A</v>
      </c>
      <c r="R18" t="e">
        <f>INDEX(Signed!G$2:'Signed'!G$569,MATCH($B18,Signed!$A$2:'Signed'!$A$531,0))</f>
        <v>#N/A</v>
      </c>
      <c r="S18" t="e">
        <f>INDEX(Signed!I$2:'Signed'!I$569,MATCH($B18,Signed!$A$2:'Signed'!$A$531,0))</f>
        <v>#N/A</v>
      </c>
      <c r="T18">
        <f>_xlfn.IFNA(Q18,C18)</f>
        <v>17</v>
      </c>
      <c r="U18" t="e">
        <f>IF(S18=E18,TRUE,FALSE)</f>
        <v>#N/A</v>
      </c>
    </row>
    <row r="19" spans="1:21" x14ac:dyDescent="0.3">
      <c r="A19">
        <v>17</v>
      </c>
      <c r="B19" t="s">
        <v>434</v>
      </c>
      <c r="C19">
        <v>24</v>
      </c>
      <c r="D19">
        <v>3</v>
      </c>
      <c r="E19">
        <v>996270</v>
      </c>
      <c r="F19">
        <v>1</v>
      </c>
      <c r="G19" t="s">
        <v>3154</v>
      </c>
      <c r="H19">
        <v>24</v>
      </c>
      <c r="I19" t="s">
        <v>30</v>
      </c>
      <c r="J19">
        <v>71</v>
      </c>
      <c r="K19">
        <v>67</v>
      </c>
      <c r="L19">
        <v>76</v>
      </c>
      <c r="M19">
        <v>45</v>
      </c>
      <c r="N19">
        <v>55</v>
      </c>
      <c r="O19">
        <v>20</v>
      </c>
      <c r="P19" t="e">
        <f>INDEX(Signed!F$2:'Signed'!F$569,MATCH($B19,Signed!$A$2:'Signed'!$A$531,0))</f>
        <v>#N/A</v>
      </c>
      <c r="Q19" t="e">
        <f>INDEX(TEAMIDS!$B$2:'TEAMIDS'!$B$300,MATCH($P19,TEAMIDS!$C$2:'TEAMIDS'!$C$531,0))</f>
        <v>#N/A</v>
      </c>
      <c r="R19" t="e">
        <f>INDEX(Signed!G$2:'Signed'!G$569,MATCH($B19,Signed!$A$2:'Signed'!$A$531,0))</f>
        <v>#N/A</v>
      </c>
      <c r="S19" t="e">
        <f>INDEX(Signed!I$2:'Signed'!I$569,MATCH($B19,Signed!$A$2:'Signed'!$A$531,0))</f>
        <v>#N/A</v>
      </c>
      <c r="T19">
        <f>_xlfn.IFNA(Q19,C19)</f>
        <v>24</v>
      </c>
      <c r="U19" t="e">
        <f>IF(S19=E19,TRUE,FALSE)</f>
        <v>#N/A</v>
      </c>
    </row>
    <row r="20" spans="1:21" x14ac:dyDescent="0.3">
      <c r="A20">
        <v>18</v>
      </c>
      <c r="B20" t="s">
        <v>112</v>
      </c>
      <c r="C20">
        <v>5</v>
      </c>
      <c r="D20">
        <v>2</v>
      </c>
      <c r="E20">
        <v>1411520</v>
      </c>
      <c r="F20">
        <v>4</v>
      </c>
      <c r="G20" t="s">
        <v>3095</v>
      </c>
      <c r="H20">
        <v>41</v>
      </c>
      <c r="I20" t="s">
        <v>15</v>
      </c>
      <c r="J20">
        <v>81</v>
      </c>
      <c r="K20">
        <v>69</v>
      </c>
      <c r="L20">
        <v>48</v>
      </c>
      <c r="M20">
        <v>63</v>
      </c>
      <c r="N20">
        <v>70</v>
      </c>
      <c r="O20">
        <v>23</v>
      </c>
      <c r="P20" t="e">
        <f>INDEX(Signed!F$2:'Signed'!F$569,MATCH($B20,Signed!$A$2:'Signed'!$A$531,0))</f>
        <v>#N/A</v>
      </c>
      <c r="Q20" t="e">
        <f>INDEX(TEAMIDS!$B$2:'TEAMIDS'!$B$300,MATCH($P20,TEAMIDS!$C$2:'TEAMIDS'!$C$531,0))</f>
        <v>#N/A</v>
      </c>
      <c r="R20" t="e">
        <f>INDEX(Signed!G$2:'Signed'!G$569,MATCH($B20,Signed!$A$2:'Signed'!$A$531,0))</f>
        <v>#N/A</v>
      </c>
      <c r="S20" t="e">
        <f>INDEX(Signed!I$2:'Signed'!I$569,MATCH($B20,Signed!$A$2:'Signed'!$A$531,0))</f>
        <v>#N/A</v>
      </c>
      <c r="T20">
        <f>_xlfn.IFNA(Q20,C20)</f>
        <v>5</v>
      </c>
      <c r="U20" t="e">
        <f>IF(S20=E20,TRUE,FALSE)</f>
        <v>#N/A</v>
      </c>
    </row>
    <row r="21" spans="1:21" x14ac:dyDescent="0.3">
      <c r="A21">
        <v>19</v>
      </c>
      <c r="B21" t="s">
        <v>339</v>
      </c>
      <c r="C21">
        <v>13</v>
      </c>
      <c r="D21">
        <v>2</v>
      </c>
      <c r="E21">
        <v>17509094</v>
      </c>
      <c r="F21">
        <v>3</v>
      </c>
      <c r="G21" t="s">
        <v>3181</v>
      </c>
      <c r="H21">
        <v>3</v>
      </c>
      <c r="I21" t="s">
        <v>15</v>
      </c>
      <c r="J21">
        <v>99</v>
      </c>
      <c r="K21">
        <v>84</v>
      </c>
      <c r="L21">
        <v>73</v>
      </c>
      <c r="M21">
        <v>94</v>
      </c>
      <c r="N21">
        <v>78</v>
      </c>
      <c r="O21">
        <v>27</v>
      </c>
      <c r="P21" t="e">
        <f>INDEX(Signed!F$2:'Signed'!F$569,MATCH($B21,Signed!$A$2:'Signed'!$A$531,0))</f>
        <v>#N/A</v>
      </c>
      <c r="Q21" t="e">
        <f>INDEX(TEAMIDS!$B$2:'TEAMIDS'!$B$300,MATCH($P21,TEAMIDS!$C$2:'TEAMIDS'!$C$531,0))</f>
        <v>#N/A</v>
      </c>
      <c r="R21" t="e">
        <f>INDEX(Signed!G$2:'Signed'!G$569,MATCH($B21,Signed!$A$2:'Signed'!$A$531,0))</f>
        <v>#N/A</v>
      </c>
      <c r="S21" t="e">
        <f>INDEX(Signed!I$2:'Signed'!I$569,MATCH($B21,Signed!$A$2:'Signed'!$A$531,0))</f>
        <v>#N/A</v>
      </c>
      <c r="T21">
        <f>_xlfn.IFNA(Q21,C21)</f>
        <v>13</v>
      </c>
      <c r="U21" t="e">
        <f>IF(S21=E21,TRUE,FALSE)</f>
        <v>#N/A</v>
      </c>
    </row>
    <row r="22" spans="1:21" x14ac:dyDescent="0.3">
      <c r="A22">
        <v>20</v>
      </c>
      <c r="B22" t="s">
        <v>325</v>
      </c>
      <c r="C22">
        <v>24</v>
      </c>
      <c r="D22">
        <v>1</v>
      </c>
      <c r="E22">
        <v>2564753</v>
      </c>
      <c r="F22">
        <v>3</v>
      </c>
      <c r="G22" t="s">
        <v>3030</v>
      </c>
      <c r="H22">
        <v>43</v>
      </c>
      <c r="I22" t="s">
        <v>13</v>
      </c>
      <c r="J22">
        <v>71</v>
      </c>
      <c r="K22">
        <v>75</v>
      </c>
      <c r="L22">
        <v>82</v>
      </c>
      <c r="M22">
        <v>54</v>
      </c>
      <c r="N22">
        <v>77</v>
      </c>
      <c r="O22">
        <v>34</v>
      </c>
      <c r="P22" t="str">
        <f>INDEX(Signed!F$2:'Signed'!F$569,MATCH($B22,Signed!$A$2:'Signed'!$A$531,0))</f>
        <v>POR</v>
      </c>
      <c r="Q22">
        <f>INDEX(TEAMIDS!$B$2:'TEAMIDS'!$B$300,MATCH($P22,TEAMIDS!$C$2:'TEAMIDS'!$C$531,0))</f>
        <v>24</v>
      </c>
      <c r="R22">
        <f>INDEX(Signed!G$2:'Signed'!G$569,MATCH($B22,Signed!$A$2:'Signed'!$A$531,0))</f>
        <v>1</v>
      </c>
      <c r="S22">
        <f>INDEX(Signed!I$2:'Signed'!I$569,MATCH($B22,Signed!$A$2:'Signed'!$A$531,0))</f>
        <v>2564753</v>
      </c>
      <c r="T22">
        <f>_xlfn.IFNA(Q22,C22)</f>
        <v>24</v>
      </c>
      <c r="U22" t="b">
        <f>IF(S22=E22,TRUE,FALSE)</f>
        <v>1</v>
      </c>
    </row>
    <row r="23" spans="1:21" x14ac:dyDescent="0.3">
      <c r="A23">
        <v>21</v>
      </c>
      <c r="B23" t="s">
        <v>93</v>
      </c>
      <c r="C23">
        <v>4</v>
      </c>
      <c r="D23">
        <v>1</v>
      </c>
      <c r="E23">
        <v>1468807</v>
      </c>
      <c r="F23">
        <v>1</v>
      </c>
      <c r="G23" t="s">
        <v>3050</v>
      </c>
      <c r="H23">
        <v>9</v>
      </c>
      <c r="I23" t="s">
        <v>40</v>
      </c>
      <c r="J23">
        <v>74</v>
      </c>
      <c r="K23">
        <v>68</v>
      </c>
      <c r="L23">
        <v>86</v>
      </c>
      <c r="M23">
        <v>49</v>
      </c>
      <c r="N23">
        <v>65</v>
      </c>
      <c r="O23">
        <v>23</v>
      </c>
      <c r="P23" t="str">
        <f>INDEX(Signed!F$2:'Signed'!F$569,MATCH($B23,Signed!$A$2:'Signed'!$A$531,0))</f>
        <v>TBD</v>
      </c>
      <c r="Q23" t="e">
        <f>INDEX(TEAMIDS!$B$2:'TEAMIDS'!$B$300,MATCH($P23,TEAMIDS!$C$2:'TEAMIDS'!$C$531,0))</f>
        <v>#N/A</v>
      </c>
      <c r="R23" t="str">
        <f>INDEX(Signed!G$2:'Signed'!G$569,MATCH($B23,Signed!$A$2:'Signed'!$A$531,0))</f>
        <v>-</v>
      </c>
      <c r="S23" t="str">
        <f>INDEX(Signed!I$2:'Signed'!I$569,MATCH($B23,Signed!$A$2:'Signed'!$A$531,0))</f>
        <v>-</v>
      </c>
      <c r="T23">
        <f>_xlfn.IFNA(Q23,C23)</f>
        <v>4</v>
      </c>
      <c r="U23" t="b">
        <f>IF(S23=E23,TRUE,FALSE)</f>
        <v>0</v>
      </c>
    </row>
    <row r="24" spans="1:21" x14ac:dyDescent="0.3">
      <c r="A24">
        <v>22</v>
      </c>
      <c r="B24" t="s">
        <v>42</v>
      </c>
      <c r="C24">
        <v>23</v>
      </c>
      <c r="D24">
        <v>1</v>
      </c>
      <c r="E24">
        <v>2596800</v>
      </c>
      <c r="F24">
        <v>4</v>
      </c>
      <c r="G24" t="s">
        <v>2916</v>
      </c>
      <c r="H24">
        <v>46</v>
      </c>
      <c r="I24" t="s">
        <v>11</v>
      </c>
      <c r="J24">
        <v>76</v>
      </c>
      <c r="K24">
        <v>74</v>
      </c>
      <c r="L24">
        <v>76</v>
      </c>
      <c r="M24">
        <v>63</v>
      </c>
      <c r="N24">
        <v>85</v>
      </c>
      <c r="O24">
        <v>33</v>
      </c>
      <c r="P24" t="e">
        <f>INDEX(Signed!F$2:'Signed'!F$569,MATCH($B24,Signed!$A$2:'Signed'!$A$531,0))</f>
        <v>#N/A</v>
      </c>
      <c r="Q24" t="e">
        <f>INDEX(TEAMIDS!$B$2:'TEAMIDS'!$B$300,MATCH($P24,TEAMIDS!$C$2:'TEAMIDS'!$C$531,0))</f>
        <v>#N/A</v>
      </c>
      <c r="R24" t="e">
        <f>INDEX(Signed!G$2:'Signed'!G$569,MATCH($B24,Signed!$A$2:'Signed'!$A$531,0))</f>
        <v>#N/A</v>
      </c>
      <c r="S24" t="e">
        <f>INDEX(Signed!I$2:'Signed'!I$569,MATCH($B24,Signed!$A$2:'Signed'!$A$531,0))</f>
        <v>#N/A</v>
      </c>
      <c r="T24">
        <f>_xlfn.IFNA(Q24,C24)</f>
        <v>23</v>
      </c>
      <c r="U24" t="e">
        <f>IF(S24=E24,TRUE,FALSE)</f>
        <v>#N/A</v>
      </c>
    </row>
    <row r="25" spans="1:21" x14ac:dyDescent="0.3">
      <c r="A25">
        <v>23</v>
      </c>
      <c r="B25" t="s">
        <v>209</v>
      </c>
      <c r="C25">
        <v>10</v>
      </c>
      <c r="D25">
        <v>2</v>
      </c>
      <c r="E25">
        <v>2271991</v>
      </c>
      <c r="F25">
        <v>1</v>
      </c>
      <c r="G25" t="s">
        <v>3194</v>
      </c>
      <c r="H25">
        <v>1</v>
      </c>
      <c r="I25" t="s">
        <v>40</v>
      </c>
      <c r="J25">
        <v>76</v>
      </c>
      <c r="K25">
        <v>76</v>
      </c>
      <c r="L25">
        <v>71</v>
      </c>
      <c r="M25">
        <v>49</v>
      </c>
      <c r="N25">
        <v>52</v>
      </c>
      <c r="O25">
        <v>27</v>
      </c>
      <c r="P25" t="str">
        <f>INDEX(Signed!F$2:'Signed'!F$569,MATCH($B25,Signed!$A$2:'Signed'!$A$531,0))</f>
        <v>HOU</v>
      </c>
      <c r="Q25">
        <f>INDEX(TEAMIDS!$B$2:'TEAMIDS'!$B$300,MATCH($P25,TEAMIDS!$C$2:'TEAMIDS'!$C$531,0))</f>
        <v>10</v>
      </c>
      <c r="R25">
        <f>INDEX(Signed!G$2:'Signed'!G$569,MATCH($B25,Signed!$A$2:'Signed'!$A$531,0))</f>
        <v>2</v>
      </c>
      <c r="S25">
        <f>INDEX(Signed!I$2:'Signed'!I$569,MATCH($B25,Signed!$A$2:'Signed'!$A$531,0))</f>
        <v>2271991</v>
      </c>
      <c r="T25">
        <f>_xlfn.IFNA(Q25,C25)</f>
        <v>10</v>
      </c>
      <c r="U25" t="b">
        <f>IF(S25=E25,TRUE,FALSE)</f>
        <v>1</v>
      </c>
    </row>
    <row r="26" spans="1:21" x14ac:dyDescent="0.3">
      <c r="A26">
        <v>24</v>
      </c>
      <c r="B26" t="s">
        <v>267</v>
      </c>
      <c r="C26">
        <v>13</v>
      </c>
      <c r="D26">
        <v>2</v>
      </c>
      <c r="E26">
        <v>4886175</v>
      </c>
      <c r="F26">
        <v>1</v>
      </c>
      <c r="G26" t="s">
        <v>3130</v>
      </c>
      <c r="H26">
        <v>11</v>
      </c>
      <c r="I26" t="s">
        <v>4</v>
      </c>
      <c r="J26">
        <v>78</v>
      </c>
      <c r="K26">
        <v>74</v>
      </c>
      <c r="L26">
        <v>77</v>
      </c>
      <c r="M26">
        <v>54</v>
      </c>
      <c r="N26">
        <v>85</v>
      </c>
      <c r="O26">
        <v>29</v>
      </c>
      <c r="P26" t="str">
        <f>INDEX(Signed!F$2:'Signed'!F$569,MATCH($B26,Signed!$A$2:'Signed'!$A$531,0))</f>
        <v>LAL</v>
      </c>
      <c r="Q26">
        <f>INDEX(TEAMIDS!$B$2:'TEAMIDS'!$B$300,MATCH($P26,TEAMIDS!$C$2:'TEAMIDS'!$C$531,0))</f>
        <v>13</v>
      </c>
      <c r="R26">
        <f>INDEX(Signed!G$2:'Signed'!G$569,MATCH($B26,Signed!$A$2:'Signed'!$A$531,0))</f>
        <v>2</v>
      </c>
      <c r="S26">
        <f>INDEX(Signed!I$2:'Signed'!I$569,MATCH($B26,Signed!$A$2:'Signed'!$A$531,0))</f>
        <v>4886175</v>
      </c>
      <c r="T26">
        <f>_xlfn.IFNA(Q26,C26)</f>
        <v>13</v>
      </c>
      <c r="U26" t="b">
        <f>IF(S26=E26,TRUE,FALSE)</f>
        <v>1</v>
      </c>
    </row>
    <row r="27" spans="1:21" x14ac:dyDescent="0.3">
      <c r="A27">
        <v>25</v>
      </c>
      <c r="B27" t="s">
        <v>296</v>
      </c>
      <c r="C27">
        <v>15</v>
      </c>
      <c r="D27">
        <v>2</v>
      </c>
      <c r="E27">
        <v>2136640</v>
      </c>
      <c r="F27">
        <v>4</v>
      </c>
      <c r="G27" t="s">
        <v>3107</v>
      </c>
      <c r="H27">
        <v>13</v>
      </c>
      <c r="I27" t="s">
        <v>11</v>
      </c>
      <c r="J27">
        <v>85</v>
      </c>
      <c r="K27">
        <v>73</v>
      </c>
      <c r="L27">
        <v>47</v>
      </c>
      <c r="M27">
        <v>72</v>
      </c>
      <c r="N27">
        <v>73</v>
      </c>
      <c r="O27">
        <v>22</v>
      </c>
      <c r="P27" t="e">
        <f>INDEX(Signed!F$2:'Signed'!F$569,MATCH($B27,Signed!$A$2:'Signed'!$A$531,0))</f>
        <v>#N/A</v>
      </c>
      <c r="Q27" t="e">
        <f>INDEX(TEAMIDS!$B$2:'TEAMIDS'!$B$300,MATCH($P27,TEAMIDS!$C$2:'TEAMIDS'!$C$531,0))</f>
        <v>#N/A</v>
      </c>
      <c r="R27" t="e">
        <f>INDEX(Signed!G$2:'Signed'!G$569,MATCH($B27,Signed!$A$2:'Signed'!$A$531,0))</f>
        <v>#N/A</v>
      </c>
      <c r="S27" t="e">
        <f>INDEX(Signed!I$2:'Signed'!I$569,MATCH($B27,Signed!$A$2:'Signed'!$A$531,0))</f>
        <v>#N/A</v>
      </c>
      <c r="T27">
        <f>_xlfn.IFNA(Q27,C27)</f>
        <v>15</v>
      </c>
      <c r="U27" t="e">
        <f>IF(S27=E27,TRUE,FALSE)</f>
        <v>#N/A</v>
      </c>
    </row>
    <row r="28" spans="1:21" x14ac:dyDescent="0.3">
      <c r="A28">
        <v>26</v>
      </c>
      <c r="B28" t="s">
        <v>466</v>
      </c>
      <c r="C28">
        <v>26</v>
      </c>
      <c r="D28">
        <v>0</v>
      </c>
      <c r="E28">
        <v>160096</v>
      </c>
      <c r="F28">
        <v>2</v>
      </c>
      <c r="G28" t="s">
        <v>1527</v>
      </c>
      <c r="H28">
        <v>26</v>
      </c>
      <c r="I28" t="s">
        <v>13</v>
      </c>
      <c r="J28">
        <v>68</v>
      </c>
      <c r="K28">
        <v>68</v>
      </c>
      <c r="L28">
        <v>68</v>
      </c>
      <c r="M28">
        <v>68</v>
      </c>
      <c r="N28">
        <v>60</v>
      </c>
      <c r="O28">
        <v>26</v>
      </c>
      <c r="P28" t="str">
        <f>INDEX(Signed!F$2:'Signed'!F$569,MATCH($B28,Signed!$A$2:'Signed'!$A$531,0))</f>
        <v>TBD</v>
      </c>
      <c r="Q28" t="e">
        <f>INDEX(TEAMIDS!$B$2:'TEAMIDS'!$B$300,MATCH($P28,TEAMIDS!$C$2:'TEAMIDS'!$C$531,0))</f>
        <v>#N/A</v>
      </c>
      <c r="R28" t="str">
        <f>INDEX(Signed!G$2:'Signed'!G$569,MATCH($B28,Signed!$A$2:'Signed'!$A$531,0))</f>
        <v>-</v>
      </c>
      <c r="S28" t="str">
        <f>INDEX(Signed!I$2:'Signed'!I$569,MATCH($B28,Signed!$A$2:'Signed'!$A$531,0))</f>
        <v>-</v>
      </c>
      <c r="T28">
        <f>_xlfn.IFNA(Q28,C28)</f>
        <v>26</v>
      </c>
      <c r="U28" t="b">
        <f>IF(S28=E28,TRUE,FALSE)</f>
        <v>0</v>
      </c>
    </row>
    <row r="29" spans="1:21" x14ac:dyDescent="0.3">
      <c r="A29">
        <v>27</v>
      </c>
      <c r="B29" t="s">
        <v>404</v>
      </c>
      <c r="C29">
        <v>22</v>
      </c>
      <c r="D29">
        <v>5</v>
      </c>
      <c r="E29">
        <v>34000000</v>
      </c>
      <c r="F29">
        <v>2</v>
      </c>
      <c r="G29" t="s">
        <v>3051</v>
      </c>
      <c r="H29">
        <v>25</v>
      </c>
      <c r="I29" t="s">
        <v>11</v>
      </c>
      <c r="J29">
        <v>95</v>
      </c>
      <c r="K29">
        <v>81</v>
      </c>
      <c r="L29">
        <v>48</v>
      </c>
      <c r="M29">
        <v>81</v>
      </c>
      <c r="N29">
        <v>59</v>
      </c>
      <c r="O29">
        <v>23</v>
      </c>
      <c r="P29" t="e">
        <f>INDEX(Signed!F$2:'Signed'!F$569,MATCH($B29,Signed!$A$2:'Signed'!$A$531,0))</f>
        <v>#N/A</v>
      </c>
      <c r="Q29" t="e">
        <f>INDEX(TEAMIDS!$B$2:'TEAMIDS'!$B$300,MATCH($P29,TEAMIDS!$C$2:'TEAMIDS'!$C$531,0))</f>
        <v>#N/A</v>
      </c>
      <c r="R29" t="e">
        <f>INDEX(Signed!G$2:'Signed'!G$569,MATCH($B29,Signed!$A$2:'Signed'!$A$531,0))</f>
        <v>#N/A</v>
      </c>
      <c r="S29" t="e">
        <f>INDEX(Signed!I$2:'Signed'!I$569,MATCH($B29,Signed!$A$2:'Signed'!$A$531,0))</f>
        <v>#N/A</v>
      </c>
      <c r="T29">
        <f>_xlfn.IFNA(Q29,C29)</f>
        <v>22</v>
      </c>
      <c r="U29" t="e">
        <f>IF(S29=E29,TRUE,FALSE)</f>
        <v>#N/A</v>
      </c>
    </row>
    <row r="30" spans="1:21" x14ac:dyDescent="0.3">
      <c r="A30">
        <v>28</v>
      </c>
      <c r="B30" t="s">
        <v>77</v>
      </c>
      <c r="C30">
        <v>3</v>
      </c>
      <c r="D30">
        <v>1</v>
      </c>
      <c r="E30">
        <v>17000000</v>
      </c>
      <c r="F30">
        <v>4</v>
      </c>
      <c r="G30" t="s">
        <v>3158</v>
      </c>
      <c r="H30">
        <v>8</v>
      </c>
      <c r="I30" t="s">
        <v>23</v>
      </c>
      <c r="J30">
        <v>79</v>
      </c>
      <c r="K30">
        <v>73</v>
      </c>
      <c r="L30">
        <v>42</v>
      </c>
      <c r="M30">
        <v>63</v>
      </c>
      <c r="N30">
        <v>63</v>
      </c>
      <c r="O30">
        <v>27</v>
      </c>
      <c r="P30" t="e">
        <f>INDEX(Signed!F$2:'Signed'!F$569,MATCH($B30,Signed!$A$2:'Signed'!$A$531,0))</f>
        <v>#N/A</v>
      </c>
      <c r="Q30" t="e">
        <f>INDEX(TEAMIDS!$B$2:'TEAMIDS'!$B$300,MATCH($P30,TEAMIDS!$C$2:'TEAMIDS'!$C$531,0))</f>
        <v>#N/A</v>
      </c>
      <c r="R30" t="e">
        <f>INDEX(Signed!G$2:'Signed'!G$569,MATCH($B30,Signed!$A$2:'Signed'!$A$531,0))</f>
        <v>#N/A</v>
      </c>
      <c r="S30" t="e">
        <f>INDEX(Signed!I$2:'Signed'!I$569,MATCH($B30,Signed!$A$2:'Signed'!$A$531,0))</f>
        <v>#N/A</v>
      </c>
      <c r="T30">
        <f>_xlfn.IFNA(Q30,C30)</f>
        <v>3</v>
      </c>
      <c r="U30" t="e">
        <f>IF(S30=E30,TRUE,FALSE)</f>
        <v>#N/A</v>
      </c>
    </row>
    <row r="31" spans="1:21" x14ac:dyDescent="0.3">
      <c r="A31">
        <v>29</v>
      </c>
      <c r="B31" t="s">
        <v>161</v>
      </c>
      <c r="C31">
        <v>8</v>
      </c>
      <c r="D31">
        <v>3</v>
      </c>
      <c r="E31">
        <v>25729973</v>
      </c>
      <c r="F31">
        <v>3</v>
      </c>
      <c r="G31" t="s">
        <v>3087</v>
      </c>
      <c r="H31">
        <v>23</v>
      </c>
      <c r="I31" t="s">
        <v>11</v>
      </c>
      <c r="J31">
        <v>99</v>
      </c>
      <c r="K31">
        <v>75</v>
      </c>
      <c r="L31">
        <v>79</v>
      </c>
      <c r="M31">
        <v>76</v>
      </c>
      <c r="N31">
        <v>74</v>
      </c>
      <c r="O31">
        <v>31</v>
      </c>
      <c r="P31" t="e">
        <f>INDEX(Signed!F$2:'Signed'!F$569,MATCH($B31,Signed!$A$2:'Signed'!$A$531,0))</f>
        <v>#N/A</v>
      </c>
      <c r="Q31" t="e">
        <f>INDEX(TEAMIDS!$B$2:'TEAMIDS'!$B$300,MATCH($P31,TEAMIDS!$C$2:'TEAMIDS'!$C$531,0))</f>
        <v>#N/A</v>
      </c>
      <c r="R31" t="e">
        <f>INDEX(Signed!G$2:'Signed'!G$569,MATCH($B31,Signed!$A$2:'Signed'!$A$531,0))</f>
        <v>#N/A</v>
      </c>
      <c r="S31" t="e">
        <f>INDEX(Signed!I$2:'Signed'!I$569,MATCH($B31,Signed!$A$2:'Signed'!$A$531,0))</f>
        <v>#N/A</v>
      </c>
      <c r="T31">
        <f>_xlfn.IFNA(Q31,C31)</f>
        <v>8</v>
      </c>
      <c r="U31" t="e">
        <f>IF(S31=E31,TRUE,FALSE)</f>
        <v>#N/A</v>
      </c>
    </row>
    <row r="32" spans="1:21" x14ac:dyDescent="0.3">
      <c r="A32">
        <v>30</v>
      </c>
      <c r="B32" t="s">
        <v>414</v>
      </c>
      <c r="C32">
        <v>6</v>
      </c>
      <c r="D32">
        <v>2</v>
      </c>
      <c r="E32">
        <v>3500000</v>
      </c>
      <c r="F32">
        <v>4</v>
      </c>
      <c r="G32" t="s">
        <v>3156</v>
      </c>
      <c r="H32">
        <v>51</v>
      </c>
      <c r="I32" t="s">
        <v>125</v>
      </c>
      <c r="J32">
        <v>83</v>
      </c>
      <c r="K32">
        <v>69</v>
      </c>
      <c r="L32">
        <v>46</v>
      </c>
      <c r="M32">
        <v>63</v>
      </c>
      <c r="N32">
        <v>74</v>
      </c>
      <c r="O32">
        <v>31</v>
      </c>
      <c r="P32" t="str">
        <f>INDEX(Signed!F$2:'Signed'!F$569,MATCH($B32,Signed!$A$2:'Signed'!$A$531,0))</f>
        <v>DAL</v>
      </c>
      <c r="Q32">
        <f>INDEX(TEAMIDS!$B$2:'TEAMIDS'!$B$300,MATCH($P32,TEAMIDS!$C$2:'TEAMIDS'!$C$531,0))</f>
        <v>6</v>
      </c>
      <c r="R32">
        <f>INDEX(Signed!G$2:'Signed'!G$569,MATCH($B32,Signed!$A$2:'Signed'!$A$531,0))</f>
        <v>2</v>
      </c>
      <c r="S32">
        <f>INDEX(Signed!I$2:'Signed'!I$569,MATCH($B32,Signed!$A$2:'Signed'!$A$531,0))</f>
        <v>3500000</v>
      </c>
      <c r="T32">
        <f>_xlfn.IFNA(Q32,C32)</f>
        <v>6</v>
      </c>
      <c r="U32" t="b">
        <f>IF(S32=E32,TRUE,FALSE)</f>
        <v>1</v>
      </c>
    </row>
    <row r="33" spans="1:21" x14ac:dyDescent="0.3">
      <c r="A33">
        <v>31</v>
      </c>
      <c r="B33" t="s">
        <v>521</v>
      </c>
      <c r="C33">
        <v>19</v>
      </c>
      <c r="D33">
        <v>1</v>
      </c>
      <c r="E33">
        <v>15000000</v>
      </c>
      <c r="F33">
        <v>3</v>
      </c>
      <c r="G33" t="s">
        <v>2971</v>
      </c>
      <c r="H33">
        <v>5</v>
      </c>
      <c r="I33" t="s">
        <v>15</v>
      </c>
      <c r="J33">
        <v>84</v>
      </c>
      <c r="K33">
        <v>74</v>
      </c>
      <c r="L33">
        <v>86</v>
      </c>
      <c r="M33">
        <v>76</v>
      </c>
      <c r="N33">
        <v>78</v>
      </c>
      <c r="O33">
        <v>25</v>
      </c>
      <c r="P33" t="str">
        <f>INDEX(Signed!F$2:'Signed'!F$569,MATCH($B33,Signed!$A$2:'Signed'!$A$531,0))</f>
        <v>NYK</v>
      </c>
      <c r="Q33">
        <f>INDEX(TEAMIDS!$B$2:'TEAMIDS'!$B$300,MATCH($P33,TEAMIDS!$C$2:'TEAMIDS'!$C$531,0))</f>
        <v>19</v>
      </c>
      <c r="R33">
        <f>INDEX(Signed!G$2:'Signed'!G$569,MATCH($B33,Signed!$A$2:'Signed'!$A$531,0))</f>
        <v>1</v>
      </c>
      <c r="S33">
        <f>INDEX(Signed!I$2:'Signed'!I$569,MATCH($B33,Signed!$A$2:'Signed'!$A$531,0))</f>
        <v>15000000</v>
      </c>
      <c r="T33">
        <f>_xlfn.IFNA(Q33,C33)</f>
        <v>19</v>
      </c>
      <c r="U33" t="b">
        <f>IF(S33=E33,TRUE,FALSE)</f>
        <v>1</v>
      </c>
    </row>
    <row r="34" spans="1:21" x14ac:dyDescent="0.3">
      <c r="A34">
        <v>32</v>
      </c>
      <c r="B34" t="s">
        <v>463</v>
      </c>
      <c r="C34">
        <v>25</v>
      </c>
      <c r="D34">
        <v>1</v>
      </c>
      <c r="E34">
        <v>8764693</v>
      </c>
      <c r="F34">
        <v>2</v>
      </c>
      <c r="G34" t="s">
        <v>2954</v>
      </c>
      <c r="H34">
        <v>8</v>
      </c>
      <c r="I34" t="s">
        <v>18</v>
      </c>
      <c r="J34">
        <v>83</v>
      </c>
      <c r="K34">
        <v>73</v>
      </c>
      <c r="L34">
        <v>79</v>
      </c>
      <c r="M34">
        <v>58</v>
      </c>
      <c r="N34">
        <v>82</v>
      </c>
      <c r="O34">
        <v>27</v>
      </c>
      <c r="P34" t="e">
        <f>INDEX(Signed!F$2:'Signed'!F$569,MATCH($B34,Signed!$A$2:'Signed'!$A$531,0))</f>
        <v>#N/A</v>
      </c>
      <c r="Q34" t="e">
        <f>INDEX(TEAMIDS!$B$2:'TEAMIDS'!$B$300,MATCH($P34,TEAMIDS!$C$2:'TEAMIDS'!$C$531,0))</f>
        <v>#N/A</v>
      </c>
      <c r="R34" t="e">
        <f>INDEX(Signed!G$2:'Signed'!G$569,MATCH($B34,Signed!$A$2:'Signed'!$A$531,0))</f>
        <v>#N/A</v>
      </c>
      <c r="S34" t="e">
        <f>INDEX(Signed!I$2:'Signed'!I$569,MATCH($B34,Signed!$A$2:'Signed'!$A$531,0))</f>
        <v>#N/A</v>
      </c>
      <c r="T34">
        <f>_xlfn.IFNA(Q34,C34)</f>
        <v>25</v>
      </c>
      <c r="U34" t="e">
        <f>IF(S34=E34,TRUE,FALSE)</f>
        <v>#N/A</v>
      </c>
    </row>
    <row r="35" spans="1:21" x14ac:dyDescent="0.3">
      <c r="A35">
        <v>33</v>
      </c>
      <c r="B35" t="s">
        <v>217</v>
      </c>
      <c r="C35">
        <v>27</v>
      </c>
      <c r="D35">
        <v>4</v>
      </c>
      <c r="E35">
        <v>18275000</v>
      </c>
      <c r="F35">
        <v>2</v>
      </c>
      <c r="G35" t="s">
        <v>3046</v>
      </c>
      <c r="H35">
        <v>44</v>
      </c>
      <c r="I35" t="s">
        <v>13</v>
      </c>
      <c r="J35">
        <v>86</v>
      </c>
      <c r="K35">
        <v>74</v>
      </c>
      <c r="L35">
        <v>92</v>
      </c>
      <c r="M35">
        <v>58</v>
      </c>
      <c r="N35">
        <v>80</v>
      </c>
      <c r="O35">
        <v>31</v>
      </c>
      <c r="P35" t="str">
        <f>INDEX(Signed!F$2:'Signed'!F$569,MATCH($B35,Signed!$A$2:'Signed'!$A$531,0))</f>
        <v>UTH</v>
      </c>
      <c r="Q35">
        <f>INDEX(TEAMIDS!$B$2:'TEAMIDS'!$B$300,MATCH($P35,TEAMIDS!$C$2:'TEAMIDS'!$C$531,0))</f>
        <v>27</v>
      </c>
      <c r="R35">
        <f>INDEX(Signed!G$2:'Signed'!G$569,MATCH($B35,Signed!$A$2:'Signed'!$A$531,0))</f>
        <v>4</v>
      </c>
      <c r="S35">
        <f>INDEX(Signed!I$2:'Signed'!I$569,MATCH($B35,Signed!$A$2:'Signed'!$A$531,0))</f>
        <v>18275000</v>
      </c>
      <c r="T35">
        <f>_xlfn.IFNA(Q35,C35)</f>
        <v>27</v>
      </c>
      <c r="U35" t="b">
        <f>IF(S35=E35,TRUE,FALSE)</f>
        <v>1</v>
      </c>
    </row>
    <row r="36" spans="1:21" x14ac:dyDescent="0.3">
      <c r="A36">
        <v>34</v>
      </c>
      <c r="B36" t="s">
        <v>297</v>
      </c>
      <c r="C36">
        <v>16</v>
      </c>
      <c r="D36">
        <v>0</v>
      </c>
      <c r="E36">
        <v>1000000</v>
      </c>
      <c r="F36">
        <v>2</v>
      </c>
      <c r="G36" t="s">
        <v>1527</v>
      </c>
      <c r="H36">
        <v>50</v>
      </c>
      <c r="I36" t="s">
        <v>18</v>
      </c>
      <c r="J36">
        <v>67</v>
      </c>
      <c r="K36">
        <v>65</v>
      </c>
      <c r="L36">
        <v>55</v>
      </c>
      <c r="M36">
        <v>58</v>
      </c>
      <c r="N36">
        <v>88</v>
      </c>
      <c r="O36">
        <v>24</v>
      </c>
      <c r="P36" t="e">
        <f>INDEX(Signed!F$2:'Signed'!F$569,MATCH($B36,Signed!$A$2:'Signed'!$A$531,0))</f>
        <v>#N/A</v>
      </c>
      <c r="Q36" t="e">
        <f>INDEX(TEAMIDS!$B$2:'TEAMIDS'!$B$300,MATCH($P36,TEAMIDS!$C$2:'TEAMIDS'!$C$531,0))</f>
        <v>#N/A</v>
      </c>
      <c r="R36" t="e">
        <f>INDEX(Signed!G$2:'Signed'!G$569,MATCH($B36,Signed!$A$2:'Signed'!$A$531,0))</f>
        <v>#N/A</v>
      </c>
      <c r="S36" t="e">
        <f>INDEX(Signed!I$2:'Signed'!I$569,MATCH($B36,Signed!$A$2:'Signed'!$A$531,0))</f>
        <v>#N/A</v>
      </c>
      <c r="T36">
        <f>_xlfn.IFNA(Q36,C36)</f>
        <v>16</v>
      </c>
      <c r="U36" t="e">
        <f>IF(S36=E36,TRUE,FALSE)</f>
        <v>#N/A</v>
      </c>
    </row>
    <row r="37" spans="1:21" x14ac:dyDescent="0.3">
      <c r="A37">
        <v>35</v>
      </c>
      <c r="B37" t="s">
        <v>39</v>
      </c>
      <c r="C37">
        <v>1</v>
      </c>
      <c r="D37">
        <v>1</v>
      </c>
      <c r="E37">
        <v>1445697</v>
      </c>
      <c r="F37">
        <v>1</v>
      </c>
      <c r="G37" t="s">
        <v>3176</v>
      </c>
      <c r="H37">
        <v>9</v>
      </c>
      <c r="I37" t="s">
        <v>40</v>
      </c>
      <c r="J37">
        <v>74</v>
      </c>
      <c r="K37">
        <v>74</v>
      </c>
      <c r="L37">
        <v>89</v>
      </c>
      <c r="M37">
        <v>45</v>
      </c>
      <c r="N37">
        <v>85</v>
      </c>
      <c r="O37">
        <v>30</v>
      </c>
      <c r="P37" t="str">
        <f>INDEX(Signed!F$2:'Signed'!F$569,MATCH($B37,Signed!$A$2:'Signed'!$A$531,0))</f>
        <v>BOS</v>
      </c>
      <c r="Q37">
        <f>INDEX(TEAMIDS!$B$2:'TEAMIDS'!$B$300,MATCH($P37,TEAMIDS!$C$2:'TEAMIDS'!$C$531,0))</f>
        <v>1</v>
      </c>
      <c r="R37">
        <f>INDEX(Signed!G$2:'Signed'!G$569,MATCH($B37,Signed!$A$2:'Signed'!$A$531,0))</f>
        <v>1</v>
      </c>
      <c r="S37">
        <f>INDEX(Signed!I$2:'Signed'!I$569,MATCH($B37,Signed!$A$2:'Signed'!$A$531,0))</f>
        <v>1445697</v>
      </c>
      <c r="T37">
        <f>_xlfn.IFNA(Q37,C37)</f>
        <v>1</v>
      </c>
      <c r="U37" t="b">
        <f>IF(S37=E37,TRUE,FALSE)</f>
        <v>1</v>
      </c>
    </row>
    <row r="38" spans="1:21" x14ac:dyDescent="0.3">
      <c r="A38">
        <v>36</v>
      </c>
      <c r="B38" t="s">
        <v>517</v>
      </c>
      <c r="C38">
        <v>29</v>
      </c>
      <c r="D38">
        <v>2</v>
      </c>
      <c r="E38">
        <v>27093019</v>
      </c>
      <c r="F38">
        <v>1</v>
      </c>
      <c r="G38" t="s">
        <v>3179</v>
      </c>
      <c r="H38">
        <v>3</v>
      </c>
      <c r="I38" t="s">
        <v>9</v>
      </c>
      <c r="J38">
        <v>99</v>
      </c>
      <c r="K38">
        <v>76</v>
      </c>
      <c r="L38">
        <v>77</v>
      </c>
      <c r="M38">
        <v>63</v>
      </c>
      <c r="N38">
        <v>80</v>
      </c>
      <c r="O38">
        <v>26</v>
      </c>
      <c r="P38" t="e">
        <f>INDEX(Signed!F$2:'Signed'!F$569,MATCH($B38,Signed!$A$2:'Signed'!$A$531,0))</f>
        <v>#N/A</v>
      </c>
      <c r="Q38" t="e">
        <f>INDEX(TEAMIDS!$B$2:'TEAMIDS'!$B$300,MATCH($P38,TEAMIDS!$C$2:'TEAMIDS'!$C$531,0))</f>
        <v>#N/A</v>
      </c>
      <c r="R38" t="e">
        <f>INDEX(Signed!G$2:'Signed'!G$569,MATCH($B38,Signed!$A$2:'Signed'!$A$531,0))</f>
        <v>#N/A</v>
      </c>
      <c r="S38" t="e">
        <f>INDEX(Signed!I$2:'Signed'!I$569,MATCH($B38,Signed!$A$2:'Signed'!$A$531,0))</f>
        <v>#N/A</v>
      </c>
      <c r="T38">
        <f>_xlfn.IFNA(Q38,C38)</f>
        <v>29</v>
      </c>
      <c r="U38" t="e">
        <f>IF(S38=E38,TRUE,FALSE)</f>
        <v>#N/A</v>
      </c>
    </row>
    <row r="39" spans="1:21" x14ac:dyDescent="0.3">
      <c r="A39">
        <v>37</v>
      </c>
      <c r="B39" t="s">
        <v>262</v>
      </c>
      <c r="C39">
        <v>18</v>
      </c>
      <c r="D39">
        <v>1</v>
      </c>
      <c r="E39">
        <v>6511302.5</v>
      </c>
      <c r="F39">
        <v>2</v>
      </c>
      <c r="G39" t="s">
        <v>3061</v>
      </c>
      <c r="H39">
        <v>14</v>
      </c>
      <c r="I39" t="s">
        <v>23</v>
      </c>
      <c r="J39">
        <v>91</v>
      </c>
      <c r="K39">
        <v>71</v>
      </c>
      <c r="L39">
        <v>73</v>
      </c>
      <c r="M39">
        <v>63</v>
      </c>
      <c r="N39">
        <v>67</v>
      </c>
      <c r="O39">
        <v>22</v>
      </c>
      <c r="P39" t="e">
        <f>INDEX(Signed!F$2:'Signed'!F$569,MATCH($B39,Signed!$A$2:'Signed'!$A$531,0))</f>
        <v>#N/A</v>
      </c>
      <c r="Q39" t="e">
        <f>INDEX(TEAMIDS!$B$2:'TEAMIDS'!$B$300,MATCH($P39,TEAMIDS!$C$2:'TEAMIDS'!$C$531,0))</f>
        <v>#N/A</v>
      </c>
      <c r="R39" t="e">
        <f>INDEX(Signed!G$2:'Signed'!G$569,MATCH($B39,Signed!$A$2:'Signed'!$A$531,0))</f>
        <v>#N/A</v>
      </c>
      <c r="S39" t="e">
        <f>INDEX(Signed!I$2:'Signed'!I$569,MATCH($B39,Signed!$A$2:'Signed'!$A$531,0))</f>
        <v>#N/A</v>
      </c>
      <c r="T39">
        <f>_xlfn.IFNA(Q39,C39)</f>
        <v>18</v>
      </c>
      <c r="U39" t="e">
        <f>IF(S39=E39,TRUE,FALSE)</f>
        <v>#N/A</v>
      </c>
    </row>
    <row r="40" spans="1:21" x14ac:dyDescent="0.3">
      <c r="A40">
        <v>38</v>
      </c>
      <c r="B40" t="s">
        <v>108</v>
      </c>
      <c r="C40">
        <v>5</v>
      </c>
      <c r="D40">
        <v>1</v>
      </c>
      <c r="E40">
        <v>15137500</v>
      </c>
      <c r="F40">
        <v>0</v>
      </c>
      <c r="G40" t="s">
        <v>3166</v>
      </c>
      <c r="H40">
        <v>2</v>
      </c>
      <c r="I40" t="s">
        <v>30</v>
      </c>
      <c r="J40">
        <v>73</v>
      </c>
      <c r="K40">
        <v>73</v>
      </c>
      <c r="L40">
        <v>71</v>
      </c>
      <c r="M40">
        <v>49</v>
      </c>
      <c r="N40">
        <v>78</v>
      </c>
      <c r="O40">
        <v>28</v>
      </c>
      <c r="P40" t="e">
        <f>INDEX(Signed!F$2:'Signed'!F$569,MATCH($B40,Signed!$A$2:'Signed'!$A$531,0))</f>
        <v>#N/A</v>
      </c>
      <c r="Q40" t="e">
        <f>INDEX(TEAMIDS!$B$2:'TEAMIDS'!$B$300,MATCH($P40,TEAMIDS!$C$2:'TEAMIDS'!$C$531,0))</f>
        <v>#N/A</v>
      </c>
      <c r="R40" t="e">
        <f>INDEX(Signed!G$2:'Signed'!G$569,MATCH($B40,Signed!$A$2:'Signed'!$A$531,0))</f>
        <v>#N/A</v>
      </c>
      <c r="S40" t="e">
        <f>INDEX(Signed!I$2:'Signed'!I$569,MATCH($B40,Signed!$A$2:'Signed'!$A$531,0))</f>
        <v>#N/A</v>
      </c>
      <c r="T40">
        <f>_xlfn.IFNA(Q40,C40)</f>
        <v>5</v>
      </c>
      <c r="U40" t="e">
        <f>IF(S40=E40,TRUE,FALSE)</f>
        <v>#N/A</v>
      </c>
    </row>
    <row r="41" spans="1:21" x14ac:dyDescent="0.3">
      <c r="A41">
        <v>39</v>
      </c>
      <c r="B41" t="s">
        <v>306</v>
      </c>
      <c r="C41">
        <v>16</v>
      </c>
      <c r="D41">
        <v>4</v>
      </c>
      <c r="E41">
        <v>13000000</v>
      </c>
      <c r="F41">
        <v>4</v>
      </c>
      <c r="G41" t="s">
        <v>3041</v>
      </c>
      <c r="H41">
        <v>11</v>
      </c>
      <c r="I41" t="s">
        <v>20</v>
      </c>
      <c r="J41">
        <v>85</v>
      </c>
      <c r="K41">
        <v>77</v>
      </c>
      <c r="L41">
        <v>82</v>
      </c>
      <c r="M41">
        <v>70</v>
      </c>
      <c r="N41">
        <v>83</v>
      </c>
      <c r="O41">
        <v>32</v>
      </c>
      <c r="P41" t="str">
        <f>INDEX(Signed!F$2:'Signed'!F$569,MATCH($B41,Signed!$A$2:'Signed'!$A$531,0))</f>
        <v>MIL</v>
      </c>
      <c r="Q41">
        <f>INDEX(TEAMIDS!$B$2:'TEAMIDS'!$B$300,MATCH($P41,TEAMIDS!$C$2:'TEAMIDS'!$C$531,0))</f>
        <v>16</v>
      </c>
      <c r="R41">
        <f>INDEX(Signed!G$2:'Signed'!G$569,MATCH($B41,Signed!$A$2:'Signed'!$A$531,0))</f>
        <v>4</v>
      </c>
      <c r="S41">
        <f>INDEX(Signed!I$2:'Signed'!I$569,MATCH($B41,Signed!$A$2:'Signed'!$A$531,0))</f>
        <v>13000000</v>
      </c>
      <c r="T41">
        <f>_xlfn.IFNA(Q41,C41)</f>
        <v>16</v>
      </c>
      <c r="U41" t="b">
        <f>IF(S41=E41,TRUE,FALSE)</f>
        <v>1</v>
      </c>
    </row>
    <row r="42" spans="1:21" x14ac:dyDescent="0.3">
      <c r="A42">
        <v>40</v>
      </c>
      <c r="B42" t="s">
        <v>164</v>
      </c>
      <c r="C42">
        <v>8</v>
      </c>
      <c r="D42">
        <v>2</v>
      </c>
      <c r="E42">
        <v>751772</v>
      </c>
      <c r="F42">
        <v>1</v>
      </c>
      <c r="G42" t="s">
        <v>3104</v>
      </c>
      <c r="H42">
        <v>6</v>
      </c>
      <c r="I42" t="s">
        <v>9</v>
      </c>
      <c r="J42">
        <v>70</v>
      </c>
      <c r="K42">
        <v>72</v>
      </c>
      <c r="L42">
        <v>59</v>
      </c>
      <c r="M42">
        <v>54</v>
      </c>
      <c r="N42">
        <v>74</v>
      </c>
      <c r="O42">
        <v>23</v>
      </c>
      <c r="P42" t="e">
        <f>INDEX(Signed!F$2:'Signed'!F$569,MATCH($B42,Signed!$A$2:'Signed'!$A$531,0))</f>
        <v>#N/A</v>
      </c>
      <c r="Q42" t="e">
        <f>INDEX(TEAMIDS!$B$2:'TEAMIDS'!$B$300,MATCH($P42,TEAMIDS!$C$2:'TEAMIDS'!$C$531,0))</f>
        <v>#N/A</v>
      </c>
      <c r="R42" t="e">
        <f>INDEX(Signed!G$2:'Signed'!G$569,MATCH($B42,Signed!$A$2:'Signed'!$A$531,0))</f>
        <v>#N/A</v>
      </c>
      <c r="S42" t="e">
        <f>INDEX(Signed!I$2:'Signed'!I$569,MATCH($B42,Signed!$A$2:'Signed'!$A$531,0))</f>
        <v>#N/A</v>
      </c>
      <c r="T42">
        <f>_xlfn.IFNA(Q42,C42)</f>
        <v>8</v>
      </c>
      <c r="U42" t="e">
        <f>IF(S42=E42,TRUE,FALSE)</f>
        <v>#N/A</v>
      </c>
    </row>
    <row r="43" spans="1:21" x14ac:dyDescent="0.3">
      <c r="A43">
        <v>41</v>
      </c>
      <c r="B43" t="s">
        <v>274</v>
      </c>
      <c r="C43">
        <v>14</v>
      </c>
      <c r="D43">
        <v>1</v>
      </c>
      <c r="E43">
        <v>335105.5</v>
      </c>
      <c r="F43">
        <v>2</v>
      </c>
      <c r="G43" t="s">
        <v>2984</v>
      </c>
      <c r="H43">
        <v>20</v>
      </c>
      <c r="I43" t="s">
        <v>23</v>
      </c>
      <c r="J43">
        <v>75</v>
      </c>
      <c r="K43">
        <v>67</v>
      </c>
      <c r="L43">
        <v>81</v>
      </c>
      <c r="M43">
        <v>63</v>
      </c>
      <c r="N43">
        <v>83</v>
      </c>
      <c r="O43">
        <v>24</v>
      </c>
      <c r="P43" t="e">
        <f>INDEX(Signed!F$2:'Signed'!F$569,MATCH($B43,Signed!$A$2:'Signed'!$A$531,0))</f>
        <v>#N/A</v>
      </c>
      <c r="Q43" t="e">
        <f>INDEX(TEAMIDS!$B$2:'TEAMIDS'!$B$300,MATCH($P43,TEAMIDS!$C$2:'TEAMIDS'!$C$531,0))</f>
        <v>#N/A</v>
      </c>
      <c r="R43" t="e">
        <f>INDEX(Signed!G$2:'Signed'!G$569,MATCH($B43,Signed!$A$2:'Signed'!$A$531,0))</f>
        <v>#N/A</v>
      </c>
      <c r="S43" t="e">
        <f>INDEX(Signed!I$2:'Signed'!I$569,MATCH($B43,Signed!$A$2:'Signed'!$A$531,0))</f>
        <v>#N/A</v>
      </c>
      <c r="T43">
        <f>_xlfn.IFNA(Q43,C43)</f>
        <v>14</v>
      </c>
      <c r="U43" t="e">
        <f>IF(S43=E43,TRUE,FALSE)</f>
        <v>#N/A</v>
      </c>
    </row>
    <row r="44" spans="1:21" x14ac:dyDescent="0.3">
      <c r="A44">
        <v>42</v>
      </c>
      <c r="B44" t="s">
        <v>476</v>
      </c>
      <c r="C44">
        <v>26</v>
      </c>
      <c r="D44">
        <v>1</v>
      </c>
      <c r="E44">
        <v>3000000</v>
      </c>
      <c r="F44">
        <v>1</v>
      </c>
      <c r="G44" t="s">
        <v>2940</v>
      </c>
      <c r="H44">
        <v>11</v>
      </c>
      <c r="I44" t="s">
        <v>30</v>
      </c>
      <c r="J44">
        <v>82</v>
      </c>
      <c r="K44">
        <v>68</v>
      </c>
      <c r="L44">
        <v>92</v>
      </c>
      <c r="M44">
        <v>54</v>
      </c>
      <c r="N44">
        <v>88</v>
      </c>
      <c r="O44">
        <v>26</v>
      </c>
      <c r="P44" t="e">
        <f>INDEX(Signed!F$2:'Signed'!F$569,MATCH($B44,Signed!$A$2:'Signed'!$A$531,0))</f>
        <v>#N/A</v>
      </c>
      <c r="Q44" t="e">
        <f>INDEX(TEAMIDS!$B$2:'TEAMIDS'!$B$300,MATCH($P44,TEAMIDS!$C$2:'TEAMIDS'!$C$531,0))</f>
        <v>#N/A</v>
      </c>
      <c r="R44" t="e">
        <f>INDEX(Signed!G$2:'Signed'!G$569,MATCH($B44,Signed!$A$2:'Signed'!$A$531,0))</f>
        <v>#N/A</v>
      </c>
      <c r="S44" t="e">
        <f>INDEX(Signed!I$2:'Signed'!I$569,MATCH($B44,Signed!$A$2:'Signed'!$A$531,0))</f>
        <v>#N/A</v>
      </c>
      <c r="T44">
        <f>_xlfn.IFNA(Q44,C44)</f>
        <v>26</v>
      </c>
      <c r="U44" t="e">
        <f>IF(S44=E44,TRUE,FALSE)</f>
        <v>#N/A</v>
      </c>
    </row>
    <row r="45" spans="1:21" x14ac:dyDescent="0.3">
      <c r="A45">
        <v>43</v>
      </c>
      <c r="B45" t="s">
        <v>450</v>
      </c>
      <c r="C45">
        <v>25</v>
      </c>
      <c r="D45">
        <v>1</v>
      </c>
      <c r="E45">
        <v>4347484</v>
      </c>
      <c r="F45">
        <v>1</v>
      </c>
      <c r="G45" t="s">
        <v>2923</v>
      </c>
      <c r="H45">
        <v>24</v>
      </c>
      <c r="I45" t="s">
        <v>40</v>
      </c>
      <c r="J45">
        <v>93</v>
      </c>
      <c r="K45">
        <v>73</v>
      </c>
      <c r="L45">
        <v>92</v>
      </c>
      <c r="M45">
        <v>63</v>
      </c>
      <c r="N45">
        <v>88</v>
      </c>
      <c r="O45">
        <v>27</v>
      </c>
      <c r="P45" t="e">
        <f>INDEX(Signed!F$2:'Signed'!F$569,MATCH($B45,Signed!$A$2:'Signed'!$A$531,0))</f>
        <v>#N/A</v>
      </c>
      <c r="Q45" t="e">
        <f>INDEX(TEAMIDS!$B$2:'TEAMIDS'!$B$300,MATCH($P45,TEAMIDS!$C$2:'TEAMIDS'!$C$531,0))</f>
        <v>#N/A</v>
      </c>
      <c r="R45" t="e">
        <f>INDEX(Signed!G$2:'Signed'!G$569,MATCH($B45,Signed!$A$2:'Signed'!$A$531,0))</f>
        <v>#N/A</v>
      </c>
      <c r="S45" t="e">
        <f>INDEX(Signed!I$2:'Signed'!I$569,MATCH($B45,Signed!$A$2:'Signed'!$A$531,0))</f>
        <v>#N/A</v>
      </c>
      <c r="T45">
        <f>_xlfn.IFNA(Q45,C45)</f>
        <v>25</v>
      </c>
      <c r="U45" t="e">
        <f>IF(S45=E45,TRUE,FALSE)</f>
        <v>#N/A</v>
      </c>
    </row>
    <row r="46" spans="1:21" x14ac:dyDescent="0.3">
      <c r="A46">
        <v>44</v>
      </c>
      <c r="B46" t="s">
        <v>435</v>
      </c>
      <c r="C46">
        <v>24</v>
      </c>
      <c r="D46">
        <v>0</v>
      </c>
      <c r="E46">
        <v>1000000</v>
      </c>
      <c r="F46">
        <v>1</v>
      </c>
      <c r="G46" t="s">
        <v>2849</v>
      </c>
      <c r="H46">
        <v>3</v>
      </c>
      <c r="I46" t="s">
        <v>30</v>
      </c>
      <c r="J46">
        <v>85</v>
      </c>
      <c r="K46">
        <v>85</v>
      </c>
      <c r="L46">
        <v>85</v>
      </c>
      <c r="M46">
        <v>85</v>
      </c>
      <c r="N46">
        <v>60</v>
      </c>
      <c r="O46">
        <v>26</v>
      </c>
      <c r="P46" t="e">
        <f>INDEX(Signed!F$2:'Signed'!F$569,MATCH($B46,Signed!$A$2:'Signed'!$A$531,0))</f>
        <v>#N/A</v>
      </c>
      <c r="Q46" t="e">
        <f>INDEX(TEAMIDS!$B$2:'TEAMIDS'!$B$300,MATCH($P46,TEAMIDS!$C$2:'TEAMIDS'!$C$531,0))</f>
        <v>#N/A</v>
      </c>
      <c r="R46" t="e">
        <f>INDEX(Signed!G$2:'Signed'!G$569,MATCH($B46,Signed!$A$2:'Signed'!$A$531,0))</f>
        <v>#N/A</v>
      </c>
      <c r="S46" t="e">
        <f>INDEX(Signed!I$2:'Signed'!I$569,MATCH($B46,Signed!$A$2:'Signed'!$A$531,0))</f>
        <v>#N/A</v>
      </c>
      <c r="T46">
        <f>_xlfn.IFNA(Q46,C46)</f>
        <v>24</v>
      </c>
      <c r="U46" t="e">
        <f>IF(S46=E46,TRUE,FALSE)</f>
        <v>#N/A</v>
      </c>
    </row>
    <row r="47" spans="1:21" x14ac:dyDescent="0.3">
      <c r="A47">
        <v>45</v>
      </c>
      <c r="B47" t="s">
        <v>276</v>
      </c>
      <c r="C47">
        <v>29</v>
      </c>
      <c r="D47">
        <v>1</v>
      </c>
      <c r="E47">
        <v>8531745.5</v>
      </c>
      <c r="F47">
        <v>2</v>
      </c>
      <c r="G47" t="s">
        <v>1527</v>
      </c>
      <c r="H47">
        <v>0</v>
      </c>
      <c r="I47" t="s">
        <v>18</v>
      </c>
      <c r="J47">
        <v>73</v>
      </c>
      <c r="K47">
        <v>73</v>
      </c>
      <c r="L47">
        <v>73</v>
      </c>
      <c r="M47">
        <v>73</v>
      </c>
      <c r="N47">
        <v>60</v>
      </c>
      <c r="O47">
        <v>26</v>
      </c>
      <c r="P47" t="e">
        <f>INDEX(Signed!F$2:'Signed'!F$569,MATCH($B47,Signed!$A$2:'Signed'!$A$531,0))</f>
        <v>#N/A</v>
      </c>
      <c r="Q47" t="e">
        <f>INDEX(TEAMIDS!$B$2:'TEAMIDS'!$B$300,MATCH($P47,TEAMIDS!$C$2:'TEAMIDS'!$C$531,0))</f>
        <v>#N/A</v>
      </c>
      <c r="R47" t="e">
        <f>INDEX(Signed!G$2:'Signed'!G$569,MATCH($B47,Signed!$A$2:'Signed'!$A$531,0))</f>
        <v>#N/A</v>
      </c>
      <c r="S47" t="e">
        <f>INDEX(Signed!I$2:'Signed'!I$569,MATCH($B47,Signed!$A$2:'Signed'!$A$531,0))</f>
        <v>#N/A</v>
      </c>
      <c r="T47">
        <f>_xlfn.IFNA(Q47,C47)</f>
        <v>29</v>
      </c>
      <c r="U47" t="e">
        <f>IF(S47=E47,TRUE,FALSE)</f>
        <v>#N/A</v>
      </c>
    </row>
    <row r="48" spans="1:21" x14ac:dyDescent="0.3">
      <c r="A48">
        <v>46</v>
      </c>
      <c r="B48" t="s">
        <v>322</v>
      </c>
      <c r="C48">
        <v>17</v>
      </c>
      <c r="D48">
        <v>0</v>
      </c>
      <c r="E48">
        <v>1000000</v>
      </c>
      <c r="F48">
        <v>1</v>
      </c>
      <c r="G48" t="s">
        <v>2854</v>
      </c>
      <c r="H48">
        <v>9</v>
      </c>
      <c r="I48" t="s">
        <v>9</v>
      </c>
      <c r="J48">
        <v>72</v>
      </c>
      <c r="K48">
        <v>66</v>
      </c>
      <c r="L48">
        <v>70</v>
      </c>
      <c r="M48">
        <v>45</v>
      </c>
      <c r="N48">
        <v>60</v>
      </c>
      <c r="O48">
        <v>30</v>
      </c>
      <c r="P48" t="str">
        <f>INDEX(Signed!F$2:'Signed'!F$569,MATCH($B48,Signed!$A$2:'Signed'!$A$531,0))</f>
        <v>TBD</v>
      </c>
      <c r="Q48" t="e">
        <f>INDEX(TEAMIDS!$B$2:'TEAMIDS'!$B$300,MATCH($P48,TEAMIDS!$C$2:'TEAMIDS'!$C$531,0))</f>
        <v>#N/A</v>
      </c>
      <c r="R48" t="str">
        <f>INDEX(Signed!G$2:'Signed'!G$569,MATCH($B48,Signed!$A$2:'Signed'!$A$531,0))</f>
        <v>-</v>
      </c>
      <c r="S48" t="str">
        <f>INDEX(Signed!I$2:'Signed'!I$569,MATCH($B48,Signed!$A$2:'Signed'!$A$531,0))</f>
        <v>-</v>
      </c>
      <c r="T48">
        <f>_xlfn.IFNA(Q48,C48)</f>
        <v>17</v>
      </c>
      <c r="U48" t="b">
        <f>IF(S48=E48,TRUE,FALSE)</f>
        <v>0</v>
      </c>
    </row>
    <row r="49" spans="1:21" x14ac:dyDescent="0.3">
      <c r="A49">
        <v>47</v>
      </c>
      <c r="B49" t="s">
        <v>451</v>
      </c>
      <c r="C49">
        <v>25</v>
      </c>
      <c r="D49">
        <v>2</v>
      </c>
      <c r="E49">
        <v>1257720</v>
      </c>
      <c r="F49">
        <v>3</v>
      </c>
      <c r="G49" t="s">
        <v>3049</v>
      </c>
      <c r="H49">
        <v>50</v>
      </c>
      <c r="I49" t="s">
        <v>13</v>
      </c>
      <c r="J49">
        <v>65</v>
      </c>
      <c r="K49">
        <v>75</v>
      </c>
      <c r="L49">
        <v>42</v>
      </c>
      <c r="M49">
        <v>54</v>
      </c>
      <c r="N49">
        <v>66</v>
      </c>
      <c r="O49">
        <v>23</v>
      </c>
      <c r="P49" t="e">
        <f>INDEX(Signed!F$2:'Signed'!F$569,MATCH($B49,Signed!$A$2:'Signed'!$A$531,0))</f>
        <v>#N/A</v>
      </c>
      <c r="Q49" t="e">
        <f>INDEX(TEAMIDS!$B$2:'TEAMIDS'!$B$300,MATCH($P49,TEAMIDS!$C$2:'TEAMIDS'!$C$531,0))</f>
        <v>#N/A</v>
      </c>
      <c r="R49" t="e">
        <f>INDEX(Signed!G$2:'Signed'!G$569,MATCH($B49,Signed!$A$2:'Signed'!$A$531,0))</f>
        <v>#N/A</v>
      </c>
      <c r="S49" t="e">
        <f>INDEX(Signed!I$2:'Signed'!I$569,MATCH($B49,Signed!$A$2:'Signed'!$A$531,0))</f>
        <v>#N/A</v>
      </c>
      <c r="T49">
        <f>_xlfn.IFNA(Q49,C49)</f>
        <v>25</v>
      </c>
      <c r="U49" t="e">
        <f>IF(S49=E49,TRUE,FALSE)</f>
        <v>#N/A</v>
      </c>
    </row>
    <row r="50" spans="1:21" x14ac:dyDescent="0.3">
      <c r="A50">
        <v>48</v>
      </c>
      <c r="B50" t="s">
        <v>316</v>
      </c>
      <c r="C50">
        <v>17</v>
      </c>
      <c r="D50">
        <v>0</v>
      </c>
      <c r="E50">
        <v>203695</v>
      </c>
      <c r="F50">
        <v>2</v>
      </c>
      <c r="G50" t="s">
        <v>1527</v>
      </c>
      <c r="H50">
        <v>13</v>
      </c>
      <c r="I50" t="s">
        <v>13</v>
      </c>
      <c r="J50">
        <v>70</v>
      </c>
      <c r="K50">
        <v>62</v>
      </c>
      <c r="L50">
        <v>89</v>
      </c>
      <c r="M50">
        <v>49</v>
      </c>
      <c r="N50">
        <v>88</v>
      </c>
      <c r="O50">
        <v>25</v>
      </c>
      <c r="P50" t="e">
        <f>INDEX(Signed!F$2:'Signed'!F$569,MATCH($B50,Signed!$A$2:'Signed'!$A$531,0))</f>
        <v>#N/A</v>
      </c>
      <c r="Q50" t="e">
        <f>INDEX(TEAMIDS!$B$2:'TEAMIDS'!$B$300,MATCH($P50,TEAMIDS!$C$2:'TEAMIDS'!$C$531,0))</f>
        <v>#N/A</v>
      </c>
      <c r="R50" t="e">
        <f>INDEX(Signed!G$2:'Signed'!G$569,MATCH($B50,Signed!$A$2:'Signed'!$A$531,0))</f>
        <v>#N/A</v>
      </c>
      <c r="S50" t="e">
        <f>INDEX(Signed!I$2:'Signed'!I$569,MATCH($B50,Signed!$A$2:'Signed'!$A$531,0))</f>
        <v>#N/A</v>
      </c>
      <c r="T50">
        <f>_xlfn.IFNA(Q50,C50)</f>
        <v>17</v>
      </c>
      <c r="U50" t="e">
        <f>IF(S50=E50,TRUE,FALSE)</f>
        <v>#N/A</v>
      </c>
    </row>
    <row r="51" spans="1:21" x14ac:dyDescent="0.3">
      <c r="A51">
        <v>49</v>
      </c>
      <c r="B51" t="s">
        <v>62</v>
      </c>
      <c r="C51">
        <v>2</v>
      </c>
      <c r="D51">
        <v>1</v>
      </c>
      <c r="E51">
        <v>2164259</v>
      </c>
      <c r="F51">
        <v>1</v>
      </c>
      <c r="G51" t="s">
        <v>2927</v>
      </c>
      <c r="H51">
        <v>22</v>
      </c>
      <c r="I51" t="s">
        <v>7</v>
      </c>
      <c r="J51">
        <v>83</v>
      </c>
      <c r="K51">
        <v>73</v>
      </c>
      <c r="L51">
        <v>69</v>
      </c>
      <c r="M51">
        <v>58</v>
      </c>
      <c r="N51">
        <v>68</v>
      </c>
      <c r="O51">
        <v>25</v>
      </c>
      <c r="P51" t="e">
        <f>INDEX(Signed!F$2:'Signed'!F$569,MATCH($B51,Signed!$A$2:'Signed'!$A$531,0))</f>
        <v>#N/A</v>
      </c>
      <c r="Q51" t="e">
        <f>INDEX(TEAMIDS!$B$2:'TEAMIDS'!$B$300,MATCH($P51,TEAMIDS!$C$2:'TEAMIDS'!$C$531,0))</f>
        <v>#N/A</v>
      </c>
      <c r="R51" t="e">
        <f>INDEX(Signed!G$2:'Signed'!G$569,MATCH($B51,Signed!$A$2:'Signed'!$A$531,0))</f>
        <v>#N/A</v>
      </c>
      <c r="S51" t="e">
        <f>INDEX(Signed!I$2:'Signed'!I$569,MATCH($B51,Signed!$A$2:'Signed'!$A$531,0))</f>
        <v>#N/A</v>
      </c>
      <c r="T51">
        <f>_xlfn.IFNA(Q51,C51)</f>
        <v>2</v>
      </c>
      <c r="U51" t="e">
        <f>IF(S51=E51,TRUE,FALSE)</f>
        <v>#N/A</v>
      </c>
    </row>
    <row r="52" spans="1:21" x14ac:dyDescent="0.3">
      <c r="A52">
        <v>50</v>
      </c>
      <c r="B52" t="s">
        <v>111</v>
      </c>
      <c r="C52">
        <v>5</v>
      </c>
      <c r="D52">
        <v>1</v>
      </c>
      <c r="E52">
        <v>2841071.5</v>
      </c>
      <c r="F52">
        <v>1</v>
      </c>
      <c r="G52" t="s">
        <v>3048</v>
      </c>
      <c r="H52">
        <v>6</v>
      </c>
      <c r="I52" t="s">
        <v>13</v>
      </c>
      <c r="J52">
        <v>81</v>
      </c>
      <c r="K52">
        <v>67</v>
      </c>
      <c r="L52">
        <v>77</v>
      </c>
      <c r="M52">
        <v>63</v>
      </c>
      <c r="N52">
        <v>77</v>
      </c>
      <c r="O52">
        <v>25</v>
      </c>
      <c r="P52" t="e">
        <f>INDEX(Signed!F$2:'Signed'!F$569,MATCH($B52,Signed!$A$2:'Signed'!$A$531,0))</f>
        <v>#N/A</v>
      </c>
      <c r="Q52" t="e">
        <f>INDEX(TEAMIDS!$B$2:'TEAMIDS'!$B$300,MATCH($P52,TEAMIDS!$C$2:'TEAMIDS'!$C$531,0))</f>
        <v>#N/A</v>
      </c>
      <c r="R52" t="e">
        <f>INDEX(Signed!G$2:'Signed'!G$569,MATCH($B52,Signed!$A$2:'Signed'!$A$531,0))</f>
        <v>#N/A</v>
      </c>
      <c r="S52" t="e">
        <f>INDEX(Signed!I$2:'Signed'!I$569,MATCH($B52,Signed!$A$2:'Signed'!$A$531,0))</f>
        <v>#N/A</v>
      </c>
      <c r="T52">
        <f>_xlfn.IFNA(Q52,C52)</f>
        <v>5</v>
      </c>
      <c r="U52" t="e">
        <f>IF(S52=E52,TRUE,FALSE)</f>
        <v>#N/A</v>
      </c>
    </row>
    <row r="53" spans="1:21" x14ac:dyDescent="0.3">
      <c r="A53">
        <v>51</v>
      </c>
      <c r="B53" t="s">
        <v>92</v>
      </c>
      <c r="C53">
        <v>4</v>
      </c>
      <c r="D53">
        <v>3</v>
      </c>
      <c r="E53">
        <v>1080960</v>
      </c>
      <c r="F53">
        <v>1</v>
      </c>
      <c r="G53" t="s">
        <v>3013</v>
      </c>
      <c r="H53">
        <v>15</v>
      </c>
      <c r="I53" t="s">
        <v>7</v>
      </c>
      <c r="J53">
        <v>74</v>
      </c>
      <c r="K53">
        <v>68</v>
      </c>
      <c r="L53">
        <v>63</v>
      </c>
      <c r="M53">
        <v>58</v>
      </c>
      <c r="N53">
        <v>60</v>
      </c>
      <c r="O53">
        <v>23</v>
      </c>
      <c r="P53" t="e">
        <f>INDEX(Signed!F$2:'Signed'!F$569,MATCH($B53,Signed!$A$2:'Signed'!$A$531,0))</f>
        <v>#N/A</v>
      </c>
      <c r="Q53" t="e">
        <f>INDEX(TEAMIDS!$B$2:'TEAMIDS'!$B$300,MATCH($P53,TEAMIDS!$C$2:'TEAMIDS'!$C$531,0))</f>
        <v>#N/A</v>
      </c>
      <c r="R53" t="e">
        <f>INDEX(Signed!G$2:'Signed'!G$569,MATCH($B53,Signed!$A$2:'Signed'!$A$531,0))</f>
        <v>#N/A</v>
      </c>
      <c r="S53" t="e">
        <f>INDEX(Signed!I$2:'Signed'!I$569,MATCH($B53,Signed!$A$2:'Signed'!$A$531,0))</f>
        <v>#N/A</v>
      </c>
      <c r="T53">
        <f>_xlfn.IFNA(Q53,C53)</f>
        <v>4</v>
      </c>
      <c r="U53" t="e">
        <f>IF(S53=E53,TRUE,FALSE)</f>
        <v>#N/A</v>
      </c>
    </row>
    <row r="54" spans="1:21" x14ac:dyDescent="0.3">
      <c r="A54">
        <v>52</v>
      </c>
      <c r="B54" t="s">
        <v>269</v>
      </c>
      <c r="C54">
        <v>0</v>
      </c>
      <c r="D54">
        <v>1</v>
      </c>
      <c r="E54">
        <v>24604884.5</v>
      </c>
      <c r="F54">
        <v>2</v>
      </c>
      <c r="G54" t="s">
        <v>3169</v>
      </c>
      <c r="H54">
        <v>25</v>
      </c>
      <c r="I54" t="s">
        <v>11</v>
      </c>
      <c r="J54">
        <v>74</v>
      </c>
      <c r="K54">
        <v>76</v>
      </c>
      <c r="L54">
        <v>69</v>
      </c>
      <c r="M54">
        <v>54</v>
      </c>
      <c r="N54">
        <v>87</v>
      </c>
      <c r="O54">
        <v>31</v>
      </c>
      <c r="P54" t="e">
        <f>INDEX(Signed!F$2:'Signed'!F$569,MATCH($B54,Signed!$A$2:'Signed'!$A$531,0))</f>
        <v>#N/A</v>
      </c>
      <c r="Q54" t="e">
        <f>INDEX(TEAMIDS!$B$2:'TEAMIDS'!$B$300,MATCH($P54,TEAMIDS!$C$2:'TEAMIDS'!$C$531,0))</f>
        <v>#N/A</v>
      </c>
      <c r="R54" t="e">
        <f>INDEX(Signed!G$2:'Signed'!G$569,MATCH($B54,Signed!$A$2:'Signed'!$A$531,0))</f>
        <v>#N/A</v>
      </c>
      <c r="S54" t="e">
        <f>INDEX(Signed!I$2:'Signed'!I$569,MATCH($B54,Signed!$A$2:'Signed'!$A$531,0))</f>
        <v>#N/A</v>
      </c>
      <c r="T54">
        <f>_xlfn.IFNA(Q54,C54)</f>
        <v>0</v>
      </c>
      <c r="U54" t="e">
        <f>IF(S54=E54,TRUE,FALSE)</f>
        <v>#N/A</v>
      </c>
    </row>
    <row r="55" spans="1:21" x14ac:dyDescent="0.3">
      <c r="A55">
        <v>53</v>
      </c>
      <c r="B55" t="s">
        <v>468</v>
      </c>
      <c r="C55">
        <v>26</v>
      </c>
      <c r="D55">
        <v>0</v>
      </c>
      <c r="E55">
        <v>838464</v>
      </c>
      <c r="F55">
        <v>3</v>
      </c>
      <c r="G55" t="s">
        <v>3063</v>
      </c>
      <c r="H55">
        <v>7</v>
      </c>
      <c r="I55" t="s">
        <v>11</v>
      </c>
      <c r="J55">
        <v>65</v>
      </c>
      <c r="K55">
        <v>73</v>
      </c>
      <c r="L55">
        <v>46</v>
      </c>
      <c r="M55">
        <v>45</v>
      </c>
      <c r="N55">
        <v>76</v>
      </c>
      <c r="O55">
        <v>23</v>
      </c>
      <c r="P55" t="e">
        <f>INDEX(Signed!F$2:'Signed'!F$569,MATCH($B55,Signed!$A$2:'Signed'!$A$531,0))</f>
        <v>#N/A</v>
      </c>
      <c r="Q55" t="e">
        <f>INDEX(TEAMIDS!$B$2:'TEAMIDS'!$B$300,MATCH($P55,TEAMIDS!$C$2:'TEAMIDS'!$C$531,0))</f>
        <v>#N/A</v>
      </c>
      <c r="R55" t="e">
        <f>INDEX(Signed!G$2:'Signed'!G$569,MATCH($B55,Signed!$A$2:'Signed'!$A$531,0))</f>
        <v>#N/A</v>
      </c>
      <c r="S55" t="e">
        <f>INDEX(Signed!I$2:'Signed'!I$569,MATCH($B55,Signed!$A$2:'Signed'!$A$531,0))</f>
        <v>#N/A</v>
      </c>
      <c r="T55">
        <f>_xlfn.IFNA(Q55,C55)</f>
        <v>26</v>
      </c>
      <c r="U55" t="e">
        <f>IF(S55=E55,TRUE,FALSE)</f>
        <v>#N/A</v>
      </c>
    </row>
    <row r="56" spans="1:21" x14ac:dyDescent="0.3">
      <c r="A56">
        <v>54</v>
      </c>
      <c r="B56" t="s">
        <v>502</v>
      </c>
      <c r="C56">
        <v>28</v>
      </c>
      <c r="D56">
        <v>1</v>
      </c>
      <c r="E56">
        <v>228709</v>
      </c>
      <c r="F56">
        <v>3</v>
      </c>
      <c r="G56" t="s">
        <v>3079</v>
      </c>
      <c r="H56">
        <v>25</v>
      </c>
      <c r="I56" t="s">
        <v>11</v>
      </c>
      <c r="J56">
        <v>71</v>
      </c>
      <c r="K56">
        <v>69</v>
      </c>
      <c r="L56">
        <v>72</v>
      </c>
      <c r="M56">
        <v>49</v>
      </c>
      <c r="N56">
        <v>86</v>
      </c>
      <c r="O56">
        <v>27</v>
      </c>
      <c r="P56" t="e">
        <f>INDEX(Signed!F$2:'Signed'!F$569,MATCH($B56,Signed!$A$2:'Signed'!$A$531,0))</f>
        <v>#N/A</v>
      </c>
      <c r="Q56" t="e">
        <f>INDEX(TEAMIDS!$B$2:'TEAMIDS'!$B$300,MATCH($P56,TEAMIDS!$C$2:'TEAMIDS'!$C$531,0))</f>
        <v>#N/A</v>
      </c>
      <c r="R56" t="e">
        <f>INDEX(Signed!G$2:'Signed'!G$569,MATCH($B56,Signed!$A$2:'Signed'!$A$531,0))</f>
        <v>#N/A</v>
      </c>
      <c r="S56" t="e">
        <f>INDEX(Signed!I$2:'Signed'!I$569,MATCH($B56,Signed!$A$2:'Signed'!$A$531,0))</f>
        <v>#N/A</v>
      </c>
      <c r="T56">
        <f>_xlfn.IFNA(Q56,C56)</f>
        <v>28</v>
      </c>
      <c r="U56" t="e">
        <f>IF(S56=E56,TRUE,FALSE)</f>
        <v>#N/A</v>
      </c>
    </row>
    <row r="57" spans="1:21" x14ac:dyDescent="0.3">
      <c r="A57">
        <v>55</v>
      </c>
      <c r="B57" t="s">
        <v>197</v>
      </c>
      <c r="C57">
        <v>10</v>
      </c>
      <c r="D57">
        <v>0</v>
      </c>
      <c r="E57">
        <v>137376</v>
      </c>
      <c r="F57">
        <v>0</v>
      </c>
      <c r="G57" t="s">
        <v>3009</v>
      </c>
      <c r="H57">
        <v>33</v>
      </c>
      <c r="I57" t="s">
        <v>118</v>
      </c>
      <c r="J57">
        <v>60</v>
      </c>
      <c r="K57">
        <v>74</v>
      </c>
      <c r="L57">
        <v>87</v>
      </c>
      <c r="M57">
        <v>45</v>
      </c>
      <c r="N57">
        <v>60</v>
      </c>
      <c r="O57">
        <v>24</v>
      </c>
      <c r="P57" t="str">
        <f>INDEX(Signed!F$2:'Signed'!F$569,MATCH($B57,Signed!$A$2:'Signed'!$A$531,0))</f>
        <v>TBD</v>
      </c>
      <c r="Q57" t="e">
        <f>INDEX(TEAMIDS!$B$2:'TEAMIDS'!$B$300,MATCH($P57,TEAMIDS!$C$2:'TEAMIDS'!$C$531,0))</f>
        <v>#N/A</v>
      </c>
      <c r="R57" t="str">
        <f>INDEX(Signed!G$2:'Signed'!G$569,MATCH($B57,Signed!$A$2:'Signed'!$A$531,0))</f>
        <v>-</v>
      </c>
      <c r="S57" t="str">
        <f>INDEX(Signed!I$2:'Signed'!I$569,MATCH($B57,Signed!$A$2:'Signed'!$A$531,0))</f>
        <v>-</v>
      </c>
      <c r="T57">
        <f>_xlfn.IFNA(Q57,C57)</f>
        <v>10</v>
      </c>
      <c r="U57" t="b">
        <f>IF(S57=E57,TRUE,FALSE)</f>
        <v>0</v>
      </c>
    </row>
    <row r="58" spans="1:21" x14ac:dyDescent="0.3">
      <c r="A58">
        <v>56</v>
      </c>
      <c r="B58" t="s">
        <v>196</v>
      </c>
      <c r="C58">
        <v>20</v>
      </c>
      <c r="D58">
        <v>3</v>
      </c>
      <c r="E58">
        <v>39932648</v>
      </c>
      <c r="F58">
        <v>0</v>
      </c>
      <c r="G58" t="s">
        <v>2910</v>
      </c>
      <c r="H58">
        <v>3</v>
      </c>
      <c r="I58" t="s">
        <v>118</v>
      </c>
      <c r="J58">
        <v>88</v>
      </c>
      <c r="K58">
        <v>86</v>
      </c>
      <c r="L58">
        <v>79</v>
      </c>
      <c r="M58">
        <v>63</v>
      </c>
      <c r="N58">
        <v>85</v>
      </c>
      <c r="O58">
        <v>34</v>
      </c>
      <c r="P58" t="e">
        <f>INDEX(Signed!F$2:'Signed'!F$569,MATCH($B58,Signed!$A$2:'Signed'!$A$531,0))</f>
        <v>#N/A</v>
      </c>
      <c r="Q58" t="e">
        <f>INDEX(TEAMIDS!$B$2:'TEAMIDS'!$B$300,MATCH($P58,TEAMIDS!$C$2:'TEAMIDS'!$C$531,0))</f>
        <v>#N/A</v>
      </c>
      <c r="R58" t="e">
        <f>INDEX(Signed!G$2:'Signed'!G$569,MATCH($B58,Signed!$A$2:'Signed'!$A$531,0))</f>
        <v>#N/A</v>
      </c>
      <c r="S58" t="e">
        <f>INDEX(Signed!I$2:'Signed'!I$569,MATCH($B58,Signed!$A$2:'Signed'!$A$531,0))</f>
        <v>#N/A</v>
      </c>
      <c r="T58">
        <f>_xlfn.IFNA(Q58,C58)</f>
        <v>20</v>
      </c>
      <c r="U58" t="e">
        <f>IF(S58=E58,TRUE,FALSE)</f>
        <v>#N/A</v>
      </c>
    </row>
    <row r="59" spans="1:21" x14ac:dyDescent="0.3">
      <c r="A59">
        <v>57</v>
      </c>
      <c r="B59" t="s">
        <v>204</v>
      </c>
      <c r="C59">
        <v>10</v>
      </c>
      <c r="D59">
        <v>4</v>
      </c>
      <c r="E59">
        <v>17476012.199999999</v>
      </c>
      <c r="F59">
        <v>4</v>
      </c>
      <c r="G59" t="s">
        <v>2980</v>
      </c>
      <c r="H59">
        <v>15</v>
      </c>
      <c r="I59" t="s">
        <v>11</v>
      </c>
      <c r="J59">
        <v>98</v>
      </c>
      <c r="K59">
        <v>76</v>
      </c>
      <c r="L59">
        <v>41</v>
      </c>
      <c r="M59">
        <v>99</v>
      </c>
      <c r="N59">
        <v>63</v>
      </c>
      <c r="O59">
        <v>25</v>
      </c>
      <c r="P59" t="e">
        <f>INDEX(Signed!F$2:'Signed'!F$569,MATCH($B59,Signed!$A$2:'Signed'!$A$531,0))</f>
        <v>#N/A</v>
      </c>
      <c r="Q59" t="e">
        <f>INDEX(TEAMIDS!$B$2:'TEAMIDS'!$B$300,MATCH($P59,TEAMIDS!$C$2:'TEAMIDS'!$C$531,0))</f>
        <v>#N/A</v>
      </c>
      <c r="R59" t="e">
        <f>INDEX(Signed!G$2:'Signed'!G$569,MATCH($B59,Signed!$A$2:'Signed'!$A$531,0))</f>
        <v>#N/A</v>
      </c>
      <c r="S59" t="e">
        <f>INDEX(Signed!I$2:'Signed'!I$569,MATCH($B59,Signed!$A$2:'Signed'!$A$531,0))</f>
        <v>#N/A</v>
      </c>
      <c r="T59">
        <f>_xlfn.IFNA(Q59,C59)</f>
        <v>10</v>
      </c>
      <c r="U59" t="e">
        <f>IF(S59=E59,TRUE,FALSE)</f>
        <v>#N/A</v>
      </c>
    </row>
    <row r="60" spans="1:21" x14ac:dyDescent="0.3">
      <c r="A60">
        <v>58</v>
      </c>
      <c r="B60" t="s">
        <v>447</v>
      </c>
      <c r="C60">
        <v>25</v>
      </c>
      <c r="D60">
        <v>0</v>
      </c>
      <c r="E60">
        <v>47371</v>
      </c>
      <c r="F60">
        <v>0</v>
      </c>
      <c r="G60" t="s">
        <v>1527</v>
      </c>
      <c r="H60">
        <v>22</v>
      </c>
      <c r="I60" t="s">
        <v>40</v>
      </c>
      <c r="J60">
        <v>67</v>
      </c>
      <c r="K60">
        <v>67</v>
      </c>
      <c r="L60">
        <v>67</v>
      </c>
      <c r="M60">
        <v>67</v>
      </c>
      <c r="N60">
        <v>60</v>
      </c>
      <c r="O60">
        <v>26</v>
      </c>
      <c r="P60" t="e">
        <f>INDEX(Signed!F$2:'Signed'!F$569,MATCH($B60,Signed!$A$2:'Signed'!$A$531,0))</f>
        <v>#N/A</v>
      </c>
      <c r="Q60" t="e">
        <f>INDEX(TEAMIDS!$B$2:'TEAMIDS'!$B$300,MATCH($P60,TEAMIDS!$C$2:'TEAMIDS'!$C$531,0))</f>
        <v>#N/A</v>
      </c>
      <c r="R60" t="e">
        <f>INDEX(Signed!G$2:'Signed'!G$569,MATCH($B60,Signed!$A$2:'Signed'!$A$531,0))</f>
        <v>#N/A</v>
      </c>
      <c r="S60" t="e">
        <f>INDEX(Signed!I$2:'Signed'!I$569,MATCH($B60,Signed!$A$2:'Signed'!$A$531,0))</f>
        <v>#N/A</v>
      </c>
      <c r="T60">
        <f>_xlfn.IFNA(Q60,C60)</f>
        <v>25</v>
      </c>
      <c r="U60" t="e">
        <f>IF(S60=E60,TRUE,FALSE)</f>
        <v>#N/A</v>
      </c>
    </row>
    <row r="61" spans="1:21" x14ac:dyDescent="0.3">
      <c r="A61">
        <v>59</v>
      </c>
      <c r="B61" t="s">
        <v>73</v>
      </c>
      <c r="C61">
        <v>3</v>
      </c>
      <c r="D61">
        <v>2</v>
      </c>
      <c r="E61">
        <v>14471910</v>
      </c>
      <c r="F61">
        <v>4</v>
      </c>
      <c r="G61" t="s">
        <v>2892</v>
      </c>
      <c r="H61">
        <v>40</v>
      </c>
      <c r="I61" t="s">
        <v>20</v>
      </c>
      <c r="J61">
        <v>84</v>
      </c>
      <c r="K61">
        <v>72</v>
      </c>
      <c r="L61">
        <v>45</v>
      </c>
      <c r="M61">
        <v>72</v>
      </c>
      <c r="N61">
        <v>78</v>
      </c>
      <c r="O61">
        <v>27</v>
      </c>
      <c r="P61" t="e">
        <f>INDEX(Signed!F$2:'Signed'!F$569,MATCH($B61,Signed!$A$2:'Signed'!$A$531,0))</f>
        <v>#N/A</v>
      </c>
      <c r="Q61" t="e">
        <f>INDEX(TEAMIDS!$B$2:'TEAMIDS'!$B$300,MATCH($P61,TEAMIDS!$C$2:'TEAMIDS'!$C$531,0))</f>
        <v>#N/A</v>
      </c>
      <c r="R61" t="e">
        <f>INDEX(Signed!G$2:'Signed'!G$569,MATCH($B61,Signed!$A$2:'Signed'!$A$531,0))</f>
        <v>#N/A</v>
      </c>
      <c r="S61" t="e">
        <f>INDEX(Signed!I$2:'Signed'!I$569,MATCH($B61,Signed!$A$2:'Signed'!$A$531,0))</f>
        <v>#N/A</v>
      </c>
      <c r="T61">
        <f>_xlfn.IFNA(Q61,C61)</f>
        <v>3</v>
      </c>
      <c r="U61" t="e">
        <f>IF(S61=E61,TRUE,FALSE)</f>
        <v>#N/A</v>
      </c>
    </row>
    <row r="62" spans="1:21" x14ac:dyDescent="0.3">
      <c r="A62">
        <v>60</v>
      </c>
      <c r="B62" t="s">
        <v>114</v>
      </c>
      <c r="C62">
        <v>5</v>
      </c>
      <c r="D62">
        <v>3</v>
      </c>
      <c r="E62">
        <v>2208390</v>
      </c>
      <c r="F62">
        <v>0</v>
      </c>
      <c r="G62" t="s">
        <v>3140</v>
      </c>
      <c r="H62">
        <v>2</v>
      </c>
      <c r="I62" t="s">
        <v>4</v>
      </c>
      <c r="J62">
        <v>86</v>
      </c>
      <c r="K62">
        <v>68</v>
      </c>
      <c r="L62">
        <v>87</v>
      </c>
      <c r="M62">
        <v>54</v>
      </c>
      <c r="N62">
        <v>83</v>
      </c>
      <c r="O62">
        <v>21</v>
      </c>
      <c r="P62" t="e">
        <f>INDEX(Signed!F$2:'Signed'!F$569,MATCH($B62,Signed!$A$2:'Signed'!$A$531,0))</f>
        <v>#N/A</v>
      </c>
      <c r="Q62" t="e">
        <f>INDEX(TEAMIDS!$B$2:'TEAMIDS'!$B$300,MATCH($P62,TEAMIDS!$C$2:'TEAMIDS'!$C$531,0))</f>
        <v>#N/A</v>
      </c>
      <c r="R62" t="e">
        <f>INDEX(Signed!G$2:'Signed'!G$569,MATCH($B62,Signed!$A$2:'Signed'!$A$531,0))</f>
        <v>#N/A</v>
      </c>
      <c r="S62" t="e">
        <f>INDEX(Signed!I$2:'Signed'!I$569,MATCH($B62,Signed!$A$2:'Signed'!$A$531,0))</f>
        <v>#N/A</v>
      </c>
      <c r="T62">
        <f>_xlfn.IFNA(Q62,C62)</f>
        <v>5</v>
      </c>
      <c r="U62" t="e">
        <f>IF(S62=E62,TRUE,FALSE)</f>
        <v>#N/A</v>
      </c>
    </row>
    <row r="63" spans="1:21" x14ac:dyDescent="0.3">
      <c r="A63">
        <v>61</v>
      </c>
      <c r="B63" t="s">
        <v>223</v>
      </c>
      <c r="C63">
        <v>25</v>
      </c>
      <c r="D63">
        <v>3</v>
      </c>
      <c r="E63">
        <v>12400000</v>
      </c>
      <c r="F63">
        <v>0</v>
      </c>
      <c r="G63" t="s">
        <v>3164</v>
      </c>
      <c r="H63">
        <v>6</v>
      </c>
      <c r="I63" t="s">
        <v>30</v>
      </c>
      <c r="J63">
        <v>75</v>
      </c>
      <c r="K63">
        <v>73</v>
      </c>
      <c r="L63">
        <v>71</v>
      </c>
      <c r="M63">
        <v>54</v>
      </c>
      <c r="N63">
        <v>69</v>
      </c>
      <c r="O63">
        <v>28</v>
      </c>
      <c r="P63" t="str">
        <f>INDEX(Signed!F$2:'Signed'!F$569,MATCH($B63,Signed!$A$2:'Signed'!$A$531,0))</f>
        <v>SAC</v>
      </c>
      <c r="Q63">
        <f>INDEX(TEAMIDS!$B$2:'TEAMIDS'!$B$300,MATCH($P63,TEAMIDS!$C$2:'TEAMIDS'!$C$531,0))</f>
        <v>25</v>
      </c>
      <c r="R63">
        <f>INDEX(Signed!G$2:'Signed'!G$569,MATCH($B63,Signed!$A$2:'Signed'!$A$531,0))</f>
        <v>3</v>
      </c>
      <c r="S63">
        <f>INDEX(Signed!I$2:'Signed'!I$569,MATCH($B63,Signed!$A$2:'Signed'!$A$531,0))</f>
        <v>12400000</v>
      </c>
      <c r="T63">
        <f>_xlfn.IFNA(Q63,C63)</f>
        <v>25</v>
      </c>
      <c r="U63" t="b">
        <f>IF(S63=E63,TRUE,FALSE)</f>
        <v>1</v>
      </c>
    </row>
    <row r="64" spans="1:21" x14ac:dyDescent="0.3">
      <c r="A64">
        <v>62</v>
      </c>
      <c r="B64" t="s">
        <v>126</v>
      </c>
      <c r="C64">
        <v>6</v>
      </c>
      <c r="D64">
        <v>1</v>
      </c>
      <c r="E64">
        <v>12506725</v>
      </c>
      <c r="F64">
        <v>1</v>
      </c>
      <c r="G64" t="s">
        <v>3039</v>
      </c>
      <c r="H64">
        <v>5</v>
      </c>
      <c r="I64" t="s">
        <v>9</v>
      </c>
      <c r="J64">
        <v>71</v>
      </c>
      <c r="K64">
        <v>73</v>
      </c>
      <c r="L64">
        <v>65</v>
      </c>
      <c r="M64">
        <v>49</v>
      </c>
      <c r="N64">
        <v>66</v>
      </c>
      <c r="O64">
        <v>34</v>
      </c>
      <c r="P64" t="e">
        <f>INDEX(Signed!F$2:'Signed'!F$569,MATCH($B64,Signed!$A$2:'Signed'!$A$531,0))</f>
        <v>#N/A</v>
      </c>
      <c r="Q64" t="e">
        <f>INDEX(TEAMIDS!$B$2:'TEAMIDS'!$B$300,MATCH($P64,TEAMIDS!$C$2:'TEAMIDS'!$C$531,0))</f>
        <v>#N/A</v>
      </c>
      <c r="R64" t="e">
        <f>INDEX(Signed!G$2:'Signed'!G$569,MATCH($B64,Signed!$A$2:'Signed'!$A$531,0))</f>
        <v>#N/A</v>
      </c>
      <c r="S64" t="e">
        <f>INDEX(Signed!I$2:'Signed'!I$569,MATCH($B64,Signed!$A$2:'Signed'!$A$531,0))</f>
        <v>#N/A</v>
      </c>
      <c r="T64">
        <f>_xlfn.IFNA(Q64,C64)</f>
        <v>6</v>
      </c>
      <c r="U64" t="e">
        <f>IF(S64=E64,TRUE,FALSE)</f>
        <v>#N/A</v>
      </c>
    </row>
    <row r="65" spans="1:21" x14ac:dyDescent="0.3">
      <c r="A65">
        <v>63</v>
      </c>
      <c r="B65" t="s">
        <v>96</v>
      </c>
      <c r="C65">
        <v>4</v>
      </c>
      <c r="D65">
        <v>2</v>
      </c>
      <c r="E65">
        <v>8052166.666666667</v>
      </c>
      <c r="F65">
        <v>4</v>
      </c>
      <c r="G65" t="s">
        <v>2985</v>
      </c>
      <c r="H65">
        <v>6</v>
      </c>
      <c r="I65" t="s">
        <v>23</v>
      </c>
      <c r="J65">
        <v>76</v>
      </c>
      <c r="K65">
        <v>70</v>
      </c>
      <c r="L65">
        <v>40</v>
      </c>
      <c r="M65">
        <v>58</v>
      </c>
      <c r="N65">
        <v>68</v>
      </c>
      <c r="O65">
        <v>27</v>
      </c>
      <c r="P65" t="e">
        <f>INDEX(Signed!F$2:'Signed'!F$569,MATCH($B65,Signed!$A$2:'Signed'!$A$531,0))</f>
        <v>#N/A</v>
      </c>
      <c r="Q65" t="e">
        <f>INDEX(TEAMIDS!$B$2:'TEAMIDS'!$B$300,MATCH($P65,TEAMIDS!$C$2:'TEAMIDS'!$C$531,0))</f>
        <v>#N/A</v>
      </c>
      <c r="R65" t="e">
        <f>INDEX(Signed!G$2:'Signed'!G$569,MATCH($B65,Signed!$A$2:'Signed'!$A$531,0))</f>
        <v>#N/A</v>
      </c>
      <c r="S65" t="e">
        <f>INDEX(Signed!I$2:'Signed'!I$569,MATCH($B65,Signed!$A$2:'Signed'!$A$531,0))</f>
        <v>#N/A</v>
      </c>
      <c r="T65">
        <f>_xlfn.IFNA(Q65,C65)</f>
        <v>4</v>
      </c>
      <c r="U65" t="e">
        <f>IF(S65=E65,TRUE,FALSE)</f>
        <v>#N/A</v>
      </c>
    </row>
    <row r="66" spans="1:21" x14ac:dyDescent="0.3">
      <c r="A66">
        <v>64</v>
      </c>
      <c r="B66" t="s">
        <v>382</v>
      </c>
      <c r="C66">
        <v>21</v>
      </c>
      <c r="D66">
        <v>1</v>
      </c>
      <c r="E66">
        <v>7250000</v>
      </c>
      <c r="F66">
        <v>0</v>
      </c>
      <c r="G66" t="s">
        <v>3031</v>
      </c>
      <c r="H66">
        <v>14</v>
      </c>
      <c r="I66" t="s">
        <v>118</v>
      </c>
      <c r="J66">
        <v>82</v>
      </c>
      <c r="K66">
        <v>70</v>
      </c>
      <c r="L66">
        <v>91</v>
      </c>
      <c r="M66">
        <v>54</v>
      </c>
      <c r="N66">
        <v>86</v>
      </c>
      <c r="O66">
        <v>32</v>
      </c>
      <c r="P66" t="e">
        <f>INDEX(Signed!F$2:'Signed'!F$569,MATCH($B66,Signed!$A$2:'Signed'!$A$531,0))</f>
        <v>#N/A</v>
      </c>
      <c r="Q66" t="e">
        <f>INDEX(TEAMIDS!$B$2:'TEAMIDS'!$B$300,MATCH($P66,TEAMIDS!$C$2:'TEAMIDS'!$C$531,0))</f>
        <v>#N/A</v>
      </c>
      <c r="R66" t="e">
        <f>INDEX(Signed!G$2:'Signed'!G$569,MATCH($B66,Signed!$A$2:'Signed'!$A$531,0))</f>
        <v>#N/A</v>
      </c>
      <c r="S66" t="e">
        <f>INDEX(Signed!I$2:'Signed'!I$569,MATCH($B66,Signed!$A$2:'Signed'!$A$531,0))</f>
        <v>#N/A</v>
      </c>
      <c r="T66">
        <f>_xlfn.IFNA(Q66,C66)</f>
        <v>21</v>
      </c>
      <c r="U66" t="e">
        <f>IF(S66=E66,TRUE,FALSE)</f>
        <v>#N/A</v>
      </c>
    </row>
    <row r="67" spans="1:21" x14ac:dyDescent="0.3">
      <c r="A67">
        <v>65</v>
      </c>
      <c r="B67" t="s">
        <v>301</v>
      </c>
      <c r="C67">
        <v>16</v>
      </c>
      <c r="D67">
        <v>2</v>
      </c>
      <c r="E67">
        <v>1831800</v>
      </c>
      <c r="F67">
        <v>3</v>
      </c>
      <c r="G67" t="s">
        <v>3006</v>
      </c>
      <c r="H67">
        <v>5</v>
      </c>
      <c r="I67" t="s">
        <v>11</v>
      </c>
      <c r="J67">
        <v>73</v>
      </c>
      <c r="K67">
        <v>69</v>
      </c>
      <c r="L67">
        <v>79</v>
      </c>
      <c r="M67">
        <v>63</v>
      </c>
      <c r="N67">
        <v>54</v>
      </c>
      <c r="O67">
        <v>24</v>
      </c>
      <c r="P67" t="e">
        <f>INDEX(Signed!F$2:'Signed'!F$569,MATCH($B67,Signed!$A$2:'Signed'!$A$531,0))</f>
        <v>#N/A</v>
      </c>
      <c r="Q67" t="e">
        <f>INDEX(TEAMIDS!$B$2:'TEAMIDS'!$B$300,MATCH($P67,TEAMIDS!$C$2:'TEAMIDS'!$C$531,0))</f>
        <v>#N/A</v>
      </c>
      <c r="R67" t="e">
        <f>INDEX(Signed!G$2:'Signed'!G$569,MATCH($B67,Signed!$A$2:'Signed'!$A$531,0))</f>
        <v>#N/A</v>
      </c>
      <c r="S67" t="e">
        <f>INDEX(Signed!I$2:'Signed'!I$569,MATCH($B67,Signed!$A$2:'Signed'!$A$531,0))</f>
        <v>#N/A</v>
      </c>
      <c r="T67">
        <f>_xlfn.IFNA(Q67,C67)</f>
        <v>16</v>
      </c>
      <c r="U67" t="e">
        <f>IF(S67=E67,TRUE,FALSE)</f>
        <v>#N/A</v>
      </c>
    </row>
    <row r="68" spans="1:21" x14ac:dyDescent="0.3">
      <c r="A68">
        <v>66</v>
      </c>
      <c r="B68" t="s">
        <v>187</v>
      </c>
      <c r="C68">
        <v>9</v>
      </c>
      <c r="D68">
        <v>1</v>
      </c>
      <c r="E68">
        <v>1925004</v>
      </c>
      <c r="F68">
        <v>4</v>
      </c>
      <c r="G68" t="s">
        <v>2973</v>
      </c>
      <c r="H68">
        <v>15</v>
      </c>
      <c r="I68" t="s">
        <v>20</v>
      </c>
      <c r="J68">
        <v>85</v>
      </c>
      <c r="K68">
        <v>65</v>
      </c>
      <c r="L68">
        <v>44</v>
      </c>
      <c r="M68">
        <v>54</v>
      </c>
      <c r="N68">
        <v>64</v>
      </c>
      <c r="O68">
        <v>24</v>
      </c>
      <c r="P68" t="e">
        <f>INDEX(Signed!F$2:'Signed'!F$569,MATCH($B68,Signed!$A$2:'Signed'!$A$531,0))</f>
        <v>#N/A</v>
      </c>
      <c r="Q68" t="e">
        <f>INDEX(TEAMIDS!$B$2:'TEAMIDS'!$B$300,MATCH($P68,TEAMIDS!$C$2:'TEAMIDS'!$C$531,0))</f>
        <v>#N/A</v>
      </c>
      <c r="R68" t="e">
        <f>INDEX(Signed!G$2:'Signed'!G$569,MATCH($B68,Signed!$A$2:'Signed'!$A$531,0))</f>
        <v>#N/A</v>
      </c>
      <c r="S68" t="e">
        <f>INDEX(Signed!I$2:'Signed'!I$569,MATCH($B68,Signed!$A$2:'Signed'!$A$531,0))</f>
        <v>#N/A</v>
      </c>
      <c r="T68">
        <f>_xlfn.IFNA(Q68,C68)</f>
        <v>9</v>
      </c>
      <c r="U68" t="e">
        <f>IF(S68=E68,TRUE,FALSE)</f>
        <v>#N/A</v>
      </c>
    </row>
    <row r="69" spans="1:21" x14ac:dyDescent="0.3">
      <c r="A69">
        <v>67</v>
      </c>
      <c r="B69" t="s">
        <v>433</v>
      </c>
      <c r="C69">
        <v>24</v>
      </c>
      <c r="D69">
        <v>2</v>
      </c>
      <c r="E69">
        <v>29802321</v>
      </c>
      <c r="F69">
        <v>0</v>
      </c>
      <c r="G69" t="s">
        <v>3190</v>
      </c>
      <c r="H69">
        <v>0</v>
      </c>
      <c r="I69" t="s">
        <v>30</v>
      </c>
      <c r="J69">
        <v>99</v>
      </c>
      <c r="K69">
        <v>84</v>
      </c>
      <c r="L69">
        <v>81</v>
      </c>
      <c r="M69">
        <v>63</v>
      </c>
      <c r="N69">
        <v>90</v>
      </c>
      <c r="O69">
        <v>29</v>
      </c>
      <c r="P69" t="e">
        <f>INDEX(Signed!F$2:'Signed'!F$569,MATCH($B69,Signed!$A$2:'Signed'!$A$531,0))</f>
        <v>#N/A</v>
      </c>
      <c r="Q69" t="e">
        <f>INDEX(TEAMIDS!$B$2:'TEAMIDS'!$B$300,MATCH($P69,TEAMIDS!$C$2:'TEAMIDS'!$C$531,0))</f>
        <v>#N/A</v>
      </c>
      <c r="R69" t="e">
        <f>INDEX(Signed!G$2:'Signed'!G$569,MATCH($B69,Signed!$A$2:'Signed'!$A$531,0))</f>
        <v>#N/A</v>
      </c>
      <c r="S69" t="e">
        <f>INDEX(Signed!I$2:'Signed'!I$569,MATCH($B69,Signed!$A$2:'Signed'!$A$531,0))</f>
        <v>#N/A</v>
      </c>
      <c r="T69">
        <f>_xlfn.IFNA(Q69,C69)</f>
        <v>24</v>
      </c>
      <c r="U69" t="e">
        <f>IF(S69=E69,TRUE,FALSE)</f>
        <v>#N/A</v>
      </c>
    </row>
    <row r="70" spans="1:21" x14ac:dyDescent="0.3">
      <c r="A70">
        <v>68</v>
      </c>
      <c r="B70" t="s">
        <v>351</v>
      </c>
      <c r="C70">
        <v>19</v>
      </c>
      <c r="D70">
        <v>1</v>
      </c>
      <c r="E70">
        <v>689121</v>
      </c>
      <c r="F70">
        <v>1</v>
      </c>
      <c r="G70" t="s">
        <v>2932</v>
      </c>
      <c r="H70">
        <v>21</v>
      </c>
      <c r="I70" t="s">
        <v>9</v>
      </c>
      <c r="J70">
        <v>79</v>
      </c>
      <c r="K70">
        <v>73</v>
      </c>
      <c r="L70">
        <v>81</v>
      </c>
      <c r="M70">
        <v>58</v>
      </c>
      <c r="N70">
        <v>74</v>
      </c>
      <c r="O70">
        <v>25</v>
      </c>
      <c r="P70" t="e">
        <f>INDEX(Signed!F$2:'Signed'!F$569,MATCH($B70,Signed!$A$2:'Signed'!$A$531,0))</f>
        <v>#N/A</v>
      </c>
      <c r="Q70" t="e">
        <f>INDEX(TEAMIDS!$B$2:'TEAMIDS'!$B$300,MATCH($P70,TEAMIDS!$C$2:'TEAMIDS'!$C$531,0))</f>
        <v>#N/A</v>
      </c>
      <c r="R70" t="e">
        <f>INDEX(Signed!G$2:'Signed'!G$569,MATCH($B70,Signed!$A$2:'Signed'!$A$531,0))</f>
        <v>#N/A</v>
      </c>
      <c r="S70" t="e">
        <f>INDEX(Signed!I$2:'Signed'!I$569,MATCH($B70,Signed!$A$2:'Signed'!$A$531,0))</f>
        <v>#N/A</v>
      </c>
      <c r="T70">
        <f>_xlfn.IFNA(Q70,C70)</f>
        <v>19</v>
      </c>
      <c r="U70" t="e">
        <f>IF(S70=E70,TRUE,FALSE)</f>
        <v>#N/A</v>
      </c>
    </row>
    <row r="71" spans="1:21" x14ac:dyDescent="0.3">
      <c r="A71">
        <v>69</v>
      </c>
      <c r="B71" t="s">
        <v>48</v>
      </c>
      <c r="C71">
        <v>9</v>
      </c>
      <c r="D71">
        <v>4</v>
      </c>
      <c r="E71">
        <v>29250000</v>
      </c>
      <c r="F71">
        <v>0</v>
      </c>
      <c r="G71" t="s">
        <v>2850</v>
      </c>
      <c r="H71">
        <v>1</v>
      </c>
      <c r="I71" t="s">
        <v>9</v>
      </c>
      <c r="J71">
        <v>93</v>
      </c>
      <c r="K71">
        <v>81</v>
      </c>
      <c r="L71">
        <v>81</v>
      </c>
      <c r="M71">
        <v>58</v>
      </c>
      <c r="N71">
        <v>77</v>
      </c>
      <c r="O71">
        <v>24</v>
      </c>
      <c r="P71" t="e">
        <f>INDEX(Signed!F$2:'Signed'!F$569,MATCH($B71,Signed!$A$2:'Signed'!$A$531,0))</f>
        <v>#N/A</v>
      </c>
      <c r="Q71" t="e">
        <f>INDEX(TEAMIDS!$B$2:'TEAMIDS'!$B$300,MATCH($P71,TEAMIDS!$C$2:'TEAMIDS'!$C$531,0))</f>
        <v>#N/A</v>
      </c>
      <c r="R71" t="e">
        <f>INDEX(Signed!G$2:'Signed'!G$569,MATCH($B71,Signed!$A$2:'Signed'!$A$531,0))</f>
        <v>#N/A</v>
      </c>
      <c r="S71" t="e">
        <f>INDEX(Signed!I$2:'Signed'!I$569,MATCH($B71,Signed!$A$2:'Signed'!$A$531,0))</f>
        <v>#N/A</v>
      </c>
      <c r="T71">
        <f>_xlfn.IFNA(Q71,C71)</f>
        <v>9</v>
      </c>
      <c r="U71" t="e">
        <f>IF(S71=E71,TRUE,FALSE)</f>
        <v>#N/A</v>
      </c>
    </row>
    <row r="72" spans="1:21" x14ac:dyDescent="0.3">
      <c r="A72">
        <v>70</v>
      </c>
      <c r="B72" t="s">
        <v>36</v>
      </c>
      <c r="C72">
        <v>1</v>
      </c>
      <c r="D72">
        <v>2</v>
      </c>
      <c r="E72">
        <v>5000000</v>
      </c>
      <c r="F72">
        <v>3</v>
      </c>
      <c r="G72" t="s">
        <v>2860</v>
      </c>
      <c r="H72">
        <v>27</v>
      </c>
      <c r="I72" t="s">
        <v>23</v>
      </c>
      <c r="J72">
        <v>80</v>
      </c>
      <c r="K72">
        <v>72</v>
      </c>
      <c r="L72">
        <v>85</v>
      </c>
      <c r="M72">
        <v>54</v>
      </c>
      <c r="N72">
        <v>73</v>
      </c>
      <c r="O72">
        <v>28</v>
      </c>
      <c r="P72" t="str">
        <f>INDEX(Signed!F$2:'Signed'!F$569,MATCH($B72,Signed!$A$2:'Signed'!$A$531,0))</f>
        <v>BOS</v>
      </c>
      <c r="Q72">
        <f>INDEX(TEAMIDS!$B$2:'TEAMIDS'!$B$300,MATCH($P72,TEAMIDS!$C$2:'TEAMIDS'!$C$531,0))</f>
        <v>1</v>
      </c>
      <c r="R72">
        <f>INDEX(Signed!G$2:'Signed'!G$569,MATCH($B72,Signed!$A$2:'Signed'!$A$531,0))</f>
        <v>2</v>
      </c>
      <c r="S72">
        <f>INDEX(Signed!I$2:'Signed'!I$569,MATCH($B72,Signed!$A$2:'Signed'!$A$531,0))</f>
        <v>5000000</v>
      </c>
      <c r="T72">
        <f>_xlfn.IFNA(Q72,C72)</f>
        <v>1</v>
      </c>
      <c r="U72" t="b">
        <f>IF(S72=E72,TRUE,FALSE)</f>
        <v>1</v>
      </c>
    </row>
    <row r="73" spans="1:21" x14ac:dyDescent="0.3">
      <c r="A73">
        <v>71</v>
      </c>
      <c r="B73" t="s">
        <v>233</v>
      </c>
      <c r="C73">
        <v>20</v>
      </c>
      <c r="D73">
        <v>1</v>
      </c>
      <c r="E73">
        <v>22101569</v>
      </c>
      <c r="F73">
        <v>2</v>
      </c>
      <c r="G73" t="s">
        <v>3034</v>
      </c>
      <c r="H73">
        <v>8</v>
      </c>
      <c r="I73" t="s">
        <v>11</v>
      </c>
      <c r="J73">
        <v>87</v>
      </c>
      <c r="K73">
        <v>77</v>
      </c>
      <c r="L73">
        <v>94</v>
      </c>
      <c r="M73">
        <v>67</v>
      </c>
      <c r="N73">
        <v>89</v>
      </c>
      <c r="O73">
        <v>31</v>
      </c>
      <c r="P73" t="e">
        <f>INDEX(Signed!F$2:'Signed'!F$569,MATCH($B73,Signed!$A$2:'Signed'!$A$531,0))</f>
        <v>#N/A</v>
      </c>
      <c r="Q73" t="e">
        <f>INDEX(TEAMIDS!$B$2:'TEAMIDS'!$B$300,MATCH($P73,TEAMIDS!$C$2:'TEAMIDS'!$C$531,0))</f>
        <v>#N/A</v>
      </c>
      <c r="R73" t="e">
        <f>INDEX(Signed!G$2:'Signed'!G$569,MATCH($B73,Signed!$A$2:'Signed'!$A$531,0))</f>
        <v>#N/A</v>
      </c>
      <c r="S73" t="e">
        <f>INDEX(Signed!I$2:'Signed'!I$569,MATCH($B73,Signed!$A$2:'Signed'!$A$531,0))</f>
        <v>#N/A</v>
      </c>
      <c r="T73">
        <f>_xlfn.IFNA(Q73,C73)</f>
        <v>20</v>
      </c>
      <c r="U73" t="e">
        <f>IF(S73=E73,TRUE,FALSE)</f>
        <v>#N/A</v>
      </c>
    </row>
    <row r="74" spans="1:21" x14ac:dyDescent="0.3">
      <c r="A74">
        <v>72</v>
      </c>
      <c r="B74" t="s">
        <v>501</v>
      </c>
      <c r="C74">
        <v>13</v>
      </c>
      <c r="D74">
        <v>2</v>
      </c>
      <c r="E74">
        <v>15000000</v>
      </c>
      <c r="F74">
        <v>1</v>
      </c>
      <c r="G74" t="s">
        <v>3086</v>
      </c>
      <c r="H74">
        <v>14</v>
      </c>
      <c r="I74" t="s">
        <v>18</v>
      </c>
      <c r="J74">
        <v>81</v>
      </c>
      <c r="K74">
        <v>71</v>
      </c>
      <c r="L74">
        <v>98</v>
      </c>
      <c r="M74">
        <v>58</v>
      </c>
      <c r="N74">
        <v>83</v>
      </c>
      <c r="O74">
        <v>32</v>
      </c>
      <c r="P74" t="str">
        <f>INDEX(Signed!F$2:'Signed'!F$569,MATCH($B74,Signed!$A$2:'Signed'!$A$531,0))</f>
        <v>LAL</v>
      </c>
      <c r="Q74">
        <f>INDEX(TEAMIDS!$B$2:'TEAMIDS'!$B$300,MATCH($P74,TEAMIDS!$C$2:'TEAMIDS'!$C$531,0))</f>
        <v>13</v>
      </c>
      <c r="R74">
        <f>INDEX(Signed!G$2:'Signed'!G$569,MATCH($B74,Signed!$A$2:'Signed'!$A$531,0))</f>
        <v>2</v>
      </c>
      <c r="S74">
        <f>INDEX(Signed!I$2:'Signed'!I$569,MATCH($B74,Signed!$A$2:'Signed'!$A$531,0))</f>
        <v>15000000</v>
      </c>
      <c r="T74">
        <f>_xlfn.IFNA(Q74,C74)</f>
        <v>13</v>
      </c>
      <c r="U74" t="b">
        <f>IF(S74=E74,TRUE,FALSE)</f>
        <v>1</v>
      </c>
    </row>
    <row r="75" spans="1:21" x14ac:dyDescent="0.3">
      <c r="A75">
        <v>73</v>
      </c>
      <c r="B75" t="s">
        <v>493</v>
      </c>
      <c r="C75">
        <v>27</v>
      </c>
      <c r="D75">
        <v>2</v>
      </c>
      <c r="E75">
        <v>9100000</v>
      </c>
      <c r="F75">
        <v>0</v>
      </c>
      <c r="G75" t="s">
        <v>2979</v>
      </c>
      <c r="H75">
        <v>11</v>
      </c>
      <c r="I75" t="s">
        <v>18</v>
      </c>
      <c r="J75">
        <v>75</v>
      </c>
      <c r="K75">
        <v>73</v>
      </c>
      <c r="L75">
        <v>65</v>
      </c>
      <c r="M75">
        <v>49</v>
      </c>
      <c r="N75">
        <v>78</v>
      </c>
      <c r="O75">
        <v>24</v>
      </c>
      <c r="P75" t="e">
        <f>INDEX(Signed!F$2:'Signed'!F$569,MATCH($B75,Signed!$A$2:'Signed'!$A$531,0))</f>
        <v>#N/A</v>
      </c>
      <c r="Q75" t="e">
        <f>INDEX(TEAMIDS!$B$2:'TEAMIDS'!$B$300,MATCH($P75,TEAMIDS!$C$2:'TEAMIDS'!$C$531,0))</f>
        <v>#N/A</v>
      </c>
      <c r="R75" t="e">
        <f>INDEX(Signed!G$2:'Signed'!G$569,MATCH($B75,Signed!$A$2:'Signed'!$A$531,0))</f>
        <v>#N/A</v>
      </c>
      <c r="S75" t="e">
        <f>INDEX(Signed!I$2:'Signed'!I$569,MATCH($B75,Signed!$A$2:'Signed'!$A$531,0))</f>
        <v>#N/A</v>
      </c>
      <c r="T75">
        <f>_xlfn.IFNA(Q75,C75)</f>
        <v>27</v>
      </c>
      <c r="U75" t="e">
        <f>IF(S75=E75,TRUE,FALSE)</f>
        <v>#N/A</v>
      </c>
    </row>
    <row r="76" spans="1:21" x14ac:dyDescent="0.3">
      <c r="A76">
        <v>74</v>
      </c>
      <c r="B76" t="s">
        <v>207</v>
      </c>
      <c r="C76">
        <v>10</v>
      </c>
      <c r="D76">
        <v>3</v>
      </c>
      <c r="E76">
        <v>3717000</v>
      </c>
      <c r="F76">
        <v>2</v>
      </c>
      <c r="G76" t="s">
        <v>1527</v>
      </c>
      <c r="H76">
        <v>25</v>
      </c>
      <c r="I76" t="s">
        <v>7</v>
      </c>
      <c r="J76">
        <v>73</v>
      </c>
      <c r="K76">
        <v>73</v>
      </c>
      <c r="L76">
        <v>73</v>
      </c>
      <c r="M76">
        <v>73</v>
      </c>
      <c r="N76">
        <v>60</v>
      </c>
      <c r="O76">
        <v>26</v>
      </c>
      <c r="P76" t="str">
        <f>INDEX(Signed!F$2:'Signed'!F$569,MATCH($B76,Signed!$A$2:'Signed'!$A$531,0))</f>
        <v>HOU</v>
      </c>
      <c r="Q76">
        <f>INDEX(TEAMIDS!$B$2:'TEAMIDS'!$B$300,MATCH($P76,TEAMIDS!$C$2:'TEAMIDS'!$C$531,0))</f>
        <v>10</v>
      </c>
      <c r="R76">
        <f>INDEX(Signed!G$2:'Signed'!G$569,MATCH($B76,Signed!$A$2:'Signed'!$A$531,0))</f>
        <v>3</v>
      </c>
      <c r="S76">
        <f>INDEX(Signed!I$2:'Signed'!I$569,MATCH($B76,Signed!$A$2:'Signed'!$A$531,0))</f>
        <v>3717000</v>
      </c>
      <c r="T76">
        <f>_xlfn.IFNA(Q76,C76)</f>
        <v>10</v>
      </c>
      <c r="U76" t="b">
        <f>IF(S76=E76,TRUE,FALSE)</f>
        <v>1</v>
      </c>
    </row>
    <row r="77" spans="1:21" x14ac:dyDescent="0.3">
      <c r="A77">
        <v>75</v>
      </c>
      <c r="B77" t="s">
        <v>329</v>
      </c>
      <c r="C77">
        <v>23</v>
      </c>
      <c r="D77">
        <v>1</v>
      </c>
      <c r="E77">
        <v>3004413</v>
      </c>
      <c r="F77">
        <v>3</v>
      </c>
      <c r="G77" t="s">
        <v>2952</v>
      </c>
      <c r="H77">
        <v>9</v>
      </c>
      <c r="I77" t="s">
        <v>11</v>
      </c>
      <c r="J77">
        <v>80</v>
      </c>
      <c r="K77">
        <v>74</v>
      </c>
      <c r="L77">
        <v>80</v>
      </c>
      <c r="M77">
        <v>67</v>
      </c>
      <c r="N77">
        <v>87</v>
      </c>
      <c r="O77">
        <v>26</v>
      </c>
      <c r="P77" t="e">
        <f>INDEX(Signed!F$2:'Signed'!F$569,MATCH($B77,Signed!$A$2:'Signed'!$A$531,0))</f>
        <v>#N/A</v>
      </c>
      <c r="Q77" t="e">
        <f>INDEX(TEAMIDS!$B$2:'TEAMIDS'!$B$300,MATCH($P77,TEAMIDS!$C$2:'TEAMIDS'!$C$531,0))</f>
        <v>#N/A</v>
      </c>
      <c r="R77" t="e">
        <f>INDEX(Signed!G$2:'Signed'!G$569,MATCH($B77,Signed!$A$2:'Signed'!$A$531,0))</f>
        <v>#N/A</v>
      </c>
      <c r="S77" t="e">
        <f>INDEX(Signed!I$2:'Signed'!I$569,MATCH($B77,Signed!$A$2:'Signed'!$A$531,0))</f>
        <v>#N/A</v>
      </c>
      <c r="T77">
        <f>_xlfn.IFNA(Q77,C77)</f>
        <v>23</v>
      </c>
      <c r="U77" t="e">
        <f>IF(S77=E77,TRUE,FALSE)</f>
        <v>#N/A</v>
      </c>
    </row>
    <row r="78" spans="1:21" x14ac:dyDescent="0.3">
      <c r="A78">
        <v>76</v>
      </c>
      <c r="B78" t="s">
        <v>343</v>
      </c>
      <c r="C78">
        <v>18</v>
      </c>
      <c r="D78">
        <v>2</v>
      </c>
      <c r="E78">
        <v>7125000</v>
      </c>
      <c r="F78">
        <v>2</v>
      </c>
      <c r="G78" t="s">
        <v>3192</v>
      </c>
      <c r="H78">
        <v>21</v>
      </c>
      <c r="I78" t="s">
        <v>13</v>
      </c>
      <c r="J78">
        <v>74</v>
      </c>
      <c r="K78">
        <v>68</v>
      </c>
      <c r="L78">
        <v>80</v>
      </c>
      <c r="M78">
        <v>49</v>
      </c>
      <c r="N78">
        <v>78</v>
      </c>
      <c r="O78">
        <v>30</v>
      </c>
      <c r="P78" t="str">
        <f>INDEX(Signed!F$2:'Signed'!F$569,MATCH($B78,Signed!$A$2:'Signed'!$A$531,0))</f>
        <v>NOP</v>
      </c>
      <c r="Q78">
        <f>INDEX(TEAMIDS!$B$2:'TEAMIDS'!$B$300,MATCH($P78,TEAMIDS!$C$2:'TEAMIDS'!$C$531,0))</f>
        <v>18</v>
      </c>
      <c r="R78">
        <f>INDEX(Signed!G$2:'Signed'!G$569,MATCH($B78,Signed!$A$2:'Signed'!$A$531,0))</f>
        <v>2</v>
      </c>
      <c r="S78">
        <f>INDEX(Signed!I$2:'Signed'!I$569,MATCH($B78,Signed!$A$2:'Signed'!$A$531,0))</f>
        <v>7125000</v>
      </c>
      <c r="T78">
        <f>_xlfn.IFNA(Q78,C78)</f>
        <v>18</v>
      </c>
      <c r="U78" t="b">
        <f>IF(S78=E78,TRUE,FALSE)</f>
        <v>1</v>
      </c>
    </row>
    <row r="79" spans="1:21" x14ac:dyDescent="0.3">
      <c r="A79">
        <v>77</v>
      </c>
      <c r="B79" t="s">
        <v>116</v>
      </c>
      <c r="C79">
        <v>6</v>
      </c>
      <c r="D79">
        <v>0</v>
      </c>
      <c r="E79">
        <v>1000000</v>
      </c>
      <c r="F79">
        <v>1</v>
      </c>
      <c r="G79" t="s">
        <v>3106</v>
      </c>
      <c r="H79">
        <v>3</v>
      </c>
      <c r="I79" t="s">
        <v>30</v>
      </c>
      <c r="J79">
        <v>67</v>
      </c>
      <c r="K79">
        <v>65</v>
      </c>
      <c r="L79">
        <v>98</v>
      </c>
      <c r="M79">
        <v>49</v>
      </c>
      <c r="N79">
        <v>56</v>
      </c>
      <c r="O79">
        <v>24</v>
      </c>
      <c r="P79" t="str">
        <f>INDEX(Signed!F$2:'Signed'!F$569,MATCH($B79,Signed!$A$2:'Signed'!$A$531,0))</f>
        <v>TBD</v>
      </c>
      <c r="Q79" t="e">
        <f>INDEX(TEAMIDS!$B$2:'TEAMIDS'!$B$300,MATCH($P79,TEAMIDS!$C$2:'TEAMIDS'!$C$531,0))</f>
        <v>#N/A</v>
      </c>
      <c r="R79" t="str">
        <f>INDEX(Signed!G$2:'Signed'!G$569,MATCH($B79,Signed!$A$2:'Signed'!$A$531,0))</f>
        <v>-</v>
      </c>
      <c r="S79" t="str">
        <f>INDEX(Signed!I$2:'Signed'!I$569,MATCH($B79,Signed!$A$2:'Signed'!$A$531,0))</f>
        <v>-</v>
      </c>
      <c r="T79">
        <f>_xlfn.IFNA(Q79,C79)</f>
        <v>6</v>
      </c>
      <c r="U79" t="b">
        <f>IF(S79=E79,TRUE,FALSE)</f>
        <v>0</v>
      </c>
    </row>
    <row r="80" spans="1:21" x14ac:dyDescent="0.3">
      <c r="A80">
        <v>78</v>
      </c>
      <c r="B80" t="s">
        <v>479</v>
      </c>
      <c r="C80">
        <v>29</v>
      </c>
      <c r="D80">
        <v>1</v>
      </c>
      <c r="E80">
        <v>7000000</v>
      </c>
      <c r="F80">
        <v>3</v>
      </c>
      <c r="G80" t="s">
        <v>3157</v>
      </c>
      <c r="H80">
        <v>42</v>
      </c>
      <c r="I80" t="s">
        <v>11</v>
      </c>
      <c r="J80">
        <v>78</v>
      </c>
      <c r="K80">
        <v>74</v>
      </c>
      <c r="L80">
        <v>93</v>
      </c>
      <c r="M80">
        <v>58</v>
      </c>
      <c r="N80">
        <v>87</v>
      </c>
      <c r="O80">
        <v>27</v>
      </c>
      <c r="P80" t="e">
        <f>INDEX(Signed!F$2:'Signed'!F$569,MATCH($B80,Signed!$A$2:'Signed'!$A$531,0))</f>
        <v>#N/A</v>
      </c>
      <c r="Q80" t="e">
        <f>INDEX(TEAMIDS!$B$2:'TEAMIDS'!$B$300,MATCH($P80,TEAMIDS!$C$2:'TEAMIDS'!$C$531,0))</f>
        <v>#N/A</v>
      </c>
      <c r="R80" t="e">
        <f>INDEX(Signed!G$2:'Signed'!G$569,MATCH($B80,Signed!$A$2:'Signed'!$A$531,0))</f>
        <v>#N/A</v>
      </c>
      <c r="S80" t="e">
        <f>INDEX(Signed!I$2:'Signed'!I$569,MATCH($B80,Signed!$A$2:'Signed'!$A$531,0))</f>
        <v>#N/A</v>
      </c>
      <c r="T80">
        <f>_xlfn.IFNA(Q80,C80)</f>
        <v>29</v>
      </c>
      <c r="U80" t="e">
        <f>IF(S80=E80,TRUE,FALSE)</f>
        <v>#N/A</v>
      </c>
    </row>
    <row r="81" spans="1:21" x14ac:dyDescent="0.3">
      <c r="A81">
        <v>79</v>
      </c>
      <c r="B81" t="s">
        <v>212</v>
      </c>
      <c r="C81">
        <v>11</v>
      </c>
      <c r="D81">
        <v>0</v>
      </c>
      <c r="E81">
        <v>1378242</v>
      </c>
      <c r="F81">
        <v>1</v>
      </c>
      <c r="G81" t="s">
        <v>2960</v>
      </c>
      <c r="H81">
        <v>25</v>
      </c>
      <c r="I81" t="s">
        <v>18</v>
      </c>
      <c r="J81">
        <v>67</v>
      </c>
      <c r="K81">
        <v>69</v>
      </c>
      <c r="L81">
        <v>48</v>
      </c>
      <c r="M81">
        <v>45</v>
      </c>
      <c r="N81">
        <v>60</v>
      </c>
      <c r="O81">
        <v>24</v>
      </c>
      <c r="P81" t="e">
        <f>INDEX(Signed!F$2:'Signed'!F$569,MATCH($B81,Signed!$A$2:'Signed'!$A$531,0))</f>
        <v>#N/A</v>
      </c>
      <c r="Q81" t="e">
        <f>INDEX(TEAMIDS!$B$2:'TEAMIDS'!$B$300,MATCH($P81,TEAMIDS!$C$2:'TEAMIDS'!$C$531,0))</f>
        <v>#N/A</v>
      </c>
      <c r="R81" t="e">
        <f>INDEX(Signed!G$2:'Signed'!G$569,MATCH($B81,Signed!$A$2:'Signed'!$A$531,0))</f>
        <v>#N/A</v>
      </c>
      <c r="S81" t="e">
        <f>INDEX(Signed!I$2:'Signed'!I$569,MATCH($B81,Signed!$A$2:'Signed'!$A$531,0))</f>
        <v>#N/A</v>
      </c>
      <c r="T81">
        <f>_xlfn.IFNA(Q81,C81)</f>
        <v>11</v>
      </c>
      <c r="U81" t="e">
        <f>IF(S81=E81,TRUE,FALSE)</f>
        <v>#N/A</v>
      </c>
    </row>
    <row r="82" spans="1:21" x14ac:dyDescent="0.3">
      <c r="A82">
        <v>80</v>
      </c>
      <c r="B82" t="s">
        <v>448</v>
      </c>
      <c r="C82">
        <v>25</v>
      </c>
      <c r="D82">
        <v>2</v>
      </c>
      <c r="E82">
        <v>3954560</v>
      </c>
      <c r="F82">
        <v>0</v>
      </c>
      <c r="G82" t="s">
        <v>2851</v>
      </c>
      <c r="H82">
        <v>5</v>
      </c>
      <c r="I82" t="s">
        <v>30</v>
      </c>
      <c r="J82">
        <v>89</v>
      </c>
      <c r="K82">
        <v>77</v>
      </c>
      <c r="L82">
        <v>81</v>
      </c>
      <c r="M82">
        <v>58</v>
      </c>
      <c r="N82">
        <v>72</v>
      </c>
      <c r="O82">
        <v>22</v>
      </c>
      <c r="P82" t="e">
        <f>INDEX(Signed!F$2:'Signed'!F$569,MATCH($B82,Signed!$A$2:'Signed'!$A$531,0))</f>
        <v>#N/A</v>
      </c>
      <c r="Q82" t="e">
        <f>INDEX(TEAMIDS!$B$2:'TEAMIDS'!$B$300,MATCH($P82,TEAMIDS!$C$2:'TEAMIDS'!$C$531,0))</f>
        <v>#N/A</v>
      </c>
      <c r="R82" t="e">
        <f>INDEX(Signed!G$2:'Signed'!G$569,MATCH($B82,Signed!$A$2:'Signed'!$A$531,0))</f>
        <v>#N/A</v>
      </c>
      <c r="S82" t="e">
        <f>INDEX(Signed!I$2:'Signed'!I$569,MATCH($B82,Signed!$A$2:'Signed'!$A$531,0))</f>
        <v>#N/A</v>
      </c>
      <c r="T82">
        <f>_xlfn.IFNA(Q82,C82)</f>
        <v>25</v>
      </c>
      <c r="U82" t="e">
        <f>IF(S82=E82,TRUE,FALSE)</f>
        <v>#N/A</v>
      </c>
    </row>
    <row r="83" spans="1:21" x14ac:dyDescent="0.3">
      <c r="A83">
        <v>81</v>
      </c>
      <c r="B83" t="s">
        <v>424</v>
      </c>
      <c r="C83">
        <v>23</v>
      </c>
      <c r="D83">
        <v>3</v>
      </c>
      <c r="E83">
        <v>4432020</v>
      </c>
      <c r="F83">
        <v>4</v>
      </c>
      <c r="G83" t="s">
        <v>3149</v>
      </c>
      <c r="H83">
        <v>22</v>
      </c>
      <c r="I83" t="s">
        <v>27</v>
      </c>
      <c r="J83">
        <v>94</v>
      </c>
      <c r="K83">
        <v>74</v>
      </c>
      <c r="L83">
        <v>42</v>
      </c>
      <c r="M83">
        <v>85</v>
      </c>
      <c r="N83">
        <v>74</v>
      </c>
      <c r="O83">
        <v>21</v>
      </c>
      <c r="P83" t="e">
        <f>INDEX(Signed!F$2:'Signed'!F$569,MATCH($B83,Signed!$A$2:'Signed'!$A$531,0))</f>
        <v>#N/A</v>
      </c>
      <c r="Q83" t="e">
        <f>INDEX(TEAMIDS!$B$2:'TEAMIDS'!$B$300,MATCH($P83,TEAMIDS!$C$2:'TEAMIDS'!$C$531,0))</f>
        <v>#N/A</v>
      </c>
      <c r="R83" t="e">
        <f>INDEX(Signed!G$2:'Signed'!G$569,MATCH($B83,Signed!$A$2:'Signed'!$A$531,0))</f>
        <v>#N/A</v>
      </c>
      <c r="S83" t="e">
        <f>INDEX(Signed!I$2:'Signed'!I$569,MATCH($B83,Signed!$A$2:'Signed'!$A$531,0))</f>
        <v>#N/A</v>
      </c>
      <c r="T83">
        <f>_xlfn.IFNA(Q83,C83)</f>
        <v>23</v>
      </c>
      <c r="U83" t="e">
        <f>IF(S83=E83,TRUE,FALSE)</f>
        <v>#N/A</v>
      </c>
    </row>
    <row r="84" spans="1:21" x14ac:dyDescent="0.3">
      <c r="A84">
        <v>82</v>
      </c>
      <c r="B84" t="s">
        <v>21</v>
      </c>
      <c r="C84">
        <v>0</v>
      </c>
      <c r="D84">
        <v>1</v>
      </c>
      <c r="E84">
        <v>2119311</v>
      </c>
      <c r="F84">
        <v>2</v>
      </c>
      <c r="G84" t="s">
        <v>1527</v>
      </c>
      <c r="H84">
        <v>95</v>
      </c>
      <c r="I84" t="s">
        <v>18</v>
      </c>
      <c r="J84">
        <v>76</v>
      </c>
      <c r="K84">
        <v>68</v>
      </c>
      <c r="L84">
        <v>65</v>
      </c>
      <c r="M84">
        <v>58</v>
      </c>
      <c r="N84">
        <v>63</v>
      </c>
      <c r="O84">
        <v>25</v>
      </c>
      <c r="P84" t="e">
        <f>INDEX(Signed!F$2:'Signed'!F$569,MATCH($B84,Signed!$A$2:'Signed'!$A$531,0))</f>
        <v>#N/A</v>
      </c>
      <c r="Q84" t="e">
        <f>INDEX(TEAMIDS!$B$2:'TEAMIDS'!$B$300,MATCH($P84,TEAMIDS!$C$2:'TEAMIDS'!$C$531,0))</f>
        <v>#N/A</v>
      </c>
      <c r="R84" t="e">
        <f>INDEX(Signed!G$2:'Signed'!G$569,MATCH($B84,Signed!$A$2:'Signed'!$A$531,0))</f>
        <v>#N/A</v>
      </c>
      <c r="S84" t="e">
        <f>INDEX(Signed!I$2:'Signed'!I$569,MATCH($B84,Signed!$A$2:'Signed'!$A$531,0))</f>
        <v>#N/A</v>
      </c>
      <c r="T84">
        <f>_xlfn.IFNA(Q84,C84)</f>
        <v>0</v>
      </c>
      <c r="U84" t="e">
        <f>IF(S84=E84,TRUE,FALSE)</f>
        <v>#N/A</v>
      </c>
    </row>
    <row r="85" spans="1:21" x14ac:dyDescent="0.3">
      <c r="A85">
        <v>83</v>
      </c>
      <c r="B85" t="s">
        <v>357</v>
      </c>
      <c r="C85">
        <v>2</v>
      </c>
      <c r="D85">
        <v>4</v>
      </c>
      <c r="E85">
        <v>9990179</v>
      </c>
      <c r="F85">
        <v>4</v>
      </c>
      <c r="G85" t="s">
        <v>3038</v>
      </c>
      <c r="H85">
        <v>6</v>
      </c>
      <c r="I85" t="s">
        <v>15</v>
      </c>
      <c r="J85">
        <v>90</v>
      </c>
      <c r="K85">
        <v>76</v>
      </c>
      <c r="L85">
        <v>44</v>
      </c>
      <c r="M85">
        <v>99</v>
      </c>
      <c r="N85">
        <v>70</v>
      </c>
      <c r="O85">
        <v>31</v>
      </c>
      <c r="P85" t="str">
        <f>INDEX(Signed!F$2:'Signed'!F$569,MATCH($B85,Signed!$A$2:'Signed'!$A$531,0))</f>
        <v>BKN</v>
      </c>
      <c r="Q85">
        <f>INDEX(TEAMIDS!$B$2:'TEAMIDS'!$B$300,MATCH($P85,TEAMIDS!$C$2:'TEAMIDS'!$C$531,0))</f>
        <v>2</v>
      </c>
      <c r="R85">
        <f>INDEX(Signed!G$2:'Signed'!G$569,MATCH($B85,Signed!$A$2:'Signed'!$A$531,0))</f>
        <v>4</v>
      </c>
      <c r="S85">
        <f>INDEX(Signed!I$2:'Signed'!I$569,MATCH($B85,Signed!$A$2:'Signed'!$A$531,0))</f>
        <v>9990179</v>
      </c>
      <c r="T85">
        <f>_xlfn.IFNA(Q85,C85)</f>
        <v>2</v>
      </c>
      <c r="U85" t="b">
        <f>IF(S85=E85,TRUE,FALSE)</f>
        <v>1</v>
      </c>
    </row>
    <row r="86" spans="1:21" x14ac:dyDescent="0.3">
      <c r="A86">
        <v>84</v>
      </c>
      <c r="B86" t="s">
        <v>417</v>
      </c>
      <c r="C86">
        <v>14</v>
      </c>
      <c r="D86">
        <v>1</v>
      </c>
      <c r="E86">
        <v>1182926</v>
      </c>
      <c r="F86">
        <v>0</v>
      </c>
      <c r="G86" t="s">
        <v>1527</v>
      </c>
      <c r="H86">
        <v>14</v>
      </c>
      <c r="I86" t="s">
        <v>30</v>
      </c>
      <c r="J86">
        <v>71</v>
      </c>
      <c r="K86">
        <v>71</v>
      </c>
      <c r="L86">
        <v>68</v>
      </c>
      <c r="M86">
        <v>54</v>
      </c>
      <c r="N86">
        <v>74</v>
      </c>
      <c r="O86">
        <v>21</v>
      </c>
      <c r="P86" t="e">
        <f>INDEX(Signed!F$2:'Signed'!F$569,MATCH($B86,Signed!$A$2:'Signed'!$A$531,0))</f>
        <v>#N/A</v>
      </c>
      <c r="Q86" t="e">
        <f>INDEX(TEAMIDS!$B$2:'TEAMIDS'!$B$300,MATCH($P86,TEAMIDS!$C$2:'TEAMIDS'!$C$531,0))</f>
        <v>#N/A</v>
      </c>
      <c r="R86" t="e">
        <f>INDEX(Signed!G$2:'Signed'!G$569,MATCH($B86,Signed!$A$2:'Signed'!$A$531,0))</f>
        <v>#N/A</v>
      </c>
      <c r="S86" t="e">
        <f>INDEX(Signed!I$2:'Signed'!I$569,MATCH($B86,Signed!$A$2:'Signed'!$A$531,0))</f>
        <v>#N/A</v>
      </c>
      <c r="T86">
        <f>_xlfn.IFNA(Q86,C86)</f>
        <v>14</v>
      </c>
      <c r="U86" t="e">
        <f>IF(S86=E86,TRUE,FALSE)</f>
        <v>#N/A</v>
      </c>
    </row>
    <row r="87" spans="1:21" x14ac:dyDescent="0.3">
      <c r="A87">
        <v>85</v>
      </c>
      <c r="B87" t="s">
        <v>480</v>
      </c>
      <c r="C87">
        <v>26</v>
      </c>
      <c r="D87">
        <v>1</v>
      </c>
      <c r="E87">
        <v>1933343</v>
      </c>
      <c r="F87">
        <v>0</v>
      </c>
      <c r="G87" t="s">
        <v>3052</v>
      </c>
      <c r="H87">
        <v>5</v>
      </c>
      <c r="I87" t="s">
        <v>9</v>
      </c>
      <c r="J87">
        <v>78</v>
      </c>
      <c r="K87">
        <v>78</v>
      </c>
      <c r="L87">
        <v>78</v>
      </c>
      <c r="M87">
        <v>78</v>
      </c>
      <c r="N87">
        <v>60</v>
      </c>
      <c r="O87">
        <v>26</v>
      </c>
      <c r="P87" t="e">
        <f>INDEX(Signed!F$2:'Signed'!F$569,MATCH($B87,Signed!$A$2:'Signed'!$A$531,0))</f>
        <v>#N/A</v>
      </c>
      <c r="Q87" t="e">
        <f>INDEX(TEAMIDS!$B$2:'TEAMIDS'!$B$300,MATCH($P87,TEAMIDS!$C$2:'TEAMIDS'!$C$531,0))</f>
        <v>#N/A</v>
      </c>
      <c r="R87" t="e">
        <f>INDEX(Signed!G$2:'Signed'!G$569,MATCH($B87,Signed!$A$2:'Signed'!$A$531,0))</f>
        <v>#N/A</v>
      </c>
      <c r="S87" t="e">
        <f>INDEX(Signed!I$2:'Signed'!I$569,MATCH($B87,Signed!$A$2:'Signed'!$A$531,0))</f>
        <v>#N/A</v>
      </c>
      <c r="T87">
        <f>_xlfn.IFNA(Q87,C87)</f>
        <v>26</v>
      </c>
      <c r="U87" t="e">
        <f>IF(S87=E87,TRUE,FALSE)</f>
        <v>#N/A</v>
      </c>
    </row>
    <row r="88" spans="1:21" x14ac:dyDescent="0.3">
      <c r="A88">
        <v>86</v>
      </c>
      <c r="B88" t="s">
        <v>281</v>
      </c>
      <c r="C88">
        <v>6</v>
      </c>
      <c r="D88">
        <v>2</v>
      </c>
      <c r="E88">
        <v>14025000</v>
      </c>
      <c r="F88">
        <v>0</v>
      </c>
      <c r="G88" t="s">
        <v>2970</v>
      </c>
      <c r="H88">
        <v>55</v>
      </c>
      <c r="I88" t="s">
        <v>9</v>
      </c>
      <c r="J88">
        <v>78</v>
      </c>
      <c r="K88">
        <v>74</v>
      </c>
      <c r="L88">
        <v>67</v>
      </c>
      <c r="M88">
        <v>58</v>
      </c>
      <c r="N88">
        <v>78</v>
      </c>
      <c r="O88">
        <v>27</v>
      </c>
      <c r="P88" t="str">
        <f>INDEX(Signed!F$2:'Signed'!F$569,MATCH($B88,Signed!$A$2:'Signed'!$A$531,0))</f>
        <v>DAL</v>
      </c>
      <c r="Q88">
        <f>INDEX(TEAMIDS!$B$2:'TEAMIDS'!$B$300,MATCH($P88,TEAMIDS!$C$2:'TEAMIDS'!$C$531,0))</f>
        <v>6</v>
      </c>
      <c r="R88">
        <f>INDEX(Signed!G$2:'Signed'!G$569,MATCH($B88,Signed!$A$2:'Signed'!$A$531,0))</f>
        <v>2</v>
      </c>
      <c r="S88">
        <f>INDEX(Signed!I$2:'Signed'!I$569,MATCH($B88,Signed!$A$2:'Signed'!$A$531,0))</f>
        <v>14025000</v>
      </c>
      <c r="T88">
        <f>_xlfn.IFNA(Q88,C88)</f>
        <v>6</v>
      </c>
      <c r="U88" t="b">
        <f>IF(S88=E88,TRUE,FALSE)</f>
        <v>1</v>
      </c>
    </row>
    <row r="89" spans="1:21" x14ac:dyDescent="0.3">
      <c r="A89">
        <v>87</v>
      </c>
      <c r="B89" t="s">
        <v>467</v>
      </c>
      <c r="C89">
        <v>26</v>
      </c>
      <c r="D89">
        <v>2</v>
      </c>
      <c r="E89">
        <v>18493316.666666668</v>
      </c>
      <c r="F89">
        <v>1</v>
      </c>
      <c r="G89" t="s">
        <v>3083</v>
      </c>
      <c r="H89">
        <v>10</v>
      </c>
      <c r="I89" t="s">
        <v>7</v>
      </c>
      <c r="J89">
        <v>95</v>
      </c>
      <c r="K89">
        <v>79</v>
      </c>
      <c r="L89">
        <v>40</v>
      </c>
      <c r="M89">
        <v>67</v>
      </c>
      <c r="N89">
        <v>82</v>
      </c>
      <c r="O89">
        <v>30</v>
      </c>
      <c r="P89" t="e">
        <f>INDEX(Signed!F$2:'Signed'!F$569,MATCH($B89,Signed!$A$2:'Signed'!$A$531,0))</f>
        <v>#N/A</v>
      </c>
      <c r="Q89" t="e">
        <f>INDEX(TEAMIDS!$B$2:'TEAMIDS'!$B$300,MATCH($P89,TEAMIDS!$C$2:'TEAMIDS'!$C$531,0))</f>
        <v>#N/A</v>
      </c>
      <c r="R89" t="e">
        <f>INDEX(Signed!G$2:'Signed'!G$569,MATCH($B89,Signed!$A$2:'Signed'!$A$531,0))</f>
        <v>#N/A</v>
      </c>
      <c r="S89" t="e">
        <f>INDEX(Signed!I$2:'Signed'!I$569,MATCH($B89,Signed!$A$2:'Signed'!$A$531,0))</f>
        <v>#N/A</v>
      </c>
      <c r="T89">
        <f>_xlfn.IFNA(Q89,C89)</f>
        <v>26</v>
      </c>
      <c r="U89" t="e">
        <f>IF(S89=E89,TRUE,FALSE)</f>
        <v>#N/A</v>
      </c>
    </row>
    <row r="90" spans="1:21" x14ac:dyDescent="0.3">
      <c r="A90">
        <v>88</v>
      </c>
      <c r="B90" t="s">
        <v>185</v>
      </c>
      <c r="C90">
        <v>13</v>
      </c>
      <c r="D90">
        <v>1</v>
      </c>
      <c r="E90">
        <v>3500000</v>
      </c>
      <c r="F90">
        <v>4</v>
      </c>
      <c r="G90" t="s">
        <v>3135</v>
      </c>
      <c r="H90">
        <v>0</v>
      </c>
      <c r="I90" t="s">
        <v>15</v>
      </c>
      <c r="J90">
        <v>90</v>
      </c>
      <c r="K90">
        <v>82</v>
      </c>
      <c r="L90">
        <v>62</v>
      </c>
      <c r="M90">
        <v>76</v>
      </c>
      <c r="N90">
        <v>73</v>
      </c>
      <c r="O90">
        <v>29</v>
      </c>
      <c r="P90" t="str">
        <f>INDEX(Signed!F$2:'Signed'!F$569,MATCH($B90,Signed!$A$2:'Signed'!$A$531,0))</f>
        <v>LAL</v>
      </c>
      <c r="Q90">
        <f>INDEX(TEAMIDS!$B$2:'TEAMIDS'!$B$300,MATCH($P90,TEAMIDS!$C$2:'TEAMIDS'!$C$531,0))</f>
        <v>13</v>
      </c>
      <c r="R90">
        <f>INDEX(Signed!G$2:'Signed'!G$569,MATCH($B90,Signed!$A$2:'Signed'!$A$531,0))</f>
        <v>1</v>
      </c>
      <c r="S90">
        <f>INDEX(Signed!I$2:'Signed'!I$569,MATCH($B90,Signed!$A$2:'Signed'!$A$531,0))</f>
        <v>3500000</v>
      </c>
      <c r="T90">
        <f>_xlfn.IFNA(Q90,C90)</f>
        <v>13</v>
      </c>
      <c r="U90" t="b">
        <f>IF(S90=E90,TRUE,FALSE)</f>
        <v>1</v>
      </c>
    </row>
    <row r="91" spans="1:21" x14ac:dyDescent="0.3">
      <c r="A91">
        <v>89</v>
      </c>
      <c r="B91" t="s">
        <v>52</v>
      </c>
      <c r="C91">
        <v>26</v>
      </c>
      <c r="D91">
        <v>3</v>
      </c>
      <c r="E91">
        <v>6883333</v>
      </c>
      <c r="F91">
        <v>2</v>
      </c>
      <c r="G91" t="s">
        <v>3081</v>
      </c>
      <c r="H91">
        <v>9</v>
      </c>
      <c r="I91" t="s">
        <v>13</v>
      </c>
      <c r="J91">
        <v>79</v>
      </c>
      <c r="K91">
        <v>75</v>
      </c>
      <c r="L91">
        <v>75</v>
      </c>
      <c r="M91">
        <v>63</v>
      </c>
      <c r="N91">
        <v>75</v>
      </c>
      <c r="O91">
        <v>33</v>
      </c>
      <c r="P91" t="str">
        <f>INDEX(Signed!F$2:'Signed'!F$569,MATCH($B91,Signed!$A$2:'Signed'!$A$531,0))</f>
        <v>SAS</v>
      </c>
      <c r="Q91">
        <f>INDEX(TEAMIDS!$B$2:'TEAMIDS'!$B$300,MATCH($P91,TEAMIDS!$C$2:'TEAMIDS'!$C$531,0))</f>
        <v>26</v>
      </c>
      <c r="R91">
        <f>INDEX(Signed!G$2:'Signed'!G$569,MATCH($B91,Signed!$A$2:'Signed'!$A$531,0))</f>
        <v>3</v>
      </c>
      <c r="S91">
        <f>INDEX(Signed!I$2:'Signed'!I$569,MATCH($B91,Signed!$A$2:'Signed'!$A$531,0))</f>
        <v>6883333</v>
      </c>
      <c r="T91">
        <f>_xlfn.IFNA(Q91,C91)</f>
        <v>26</v>
      </c>
      <c r="U91" t="b">
        <f>IF(S91=E91,TRUE,FALSE)</f>
        <v>1</v>
      </c>
    </row>
    <row r="92" spans="1:21" x14ac:dyDescent="0.3">
      <c r="A92">
        <v>90</v>
      </c>
      <c r="B92" t="s">
        <v>99</v>
      </c>
      <c r="C92">
        <v>5</v>
      </c>
      <c r="D92">
        <v>0</v>
      </c>
      <c r="E92">
        <v>1000000</v>
      </c>
      <c r="F92">
        <v>2</v>
      </c>
      <c r="G92" t="s">
        <v>1527</v>
      </c>
      <c r="H92">
        <v>32</v>
      </c>
      <c r="I92" t="s">
        <v>7</v>
      </c>
      <c r="J92">
        <v>63</v>
      </c>
      <c r="K92">
        <v>69</v>
      </c>
      <c r="L92">
        <v>59</v>
      </c>
      <c r="M92">
        <v>45</v>
      </c>
      <c r="N92">
        <v>99</v>
      </c>
      <c r="O92">
        <v>23</v>
      </c>
      <c r="P92" t="str">
        <f>INDEX(Signed!F$2:'Signed'!F$569,MATCH($B92,Signed!$A$2:'Signed'!$A$531,0))</f>
        <v>TBD</v>
      </c>
      <c r="Q92" t="e">
        <f>INDEX(TEAMIDS!$B$2:'TEAMIDS'!$B$300,MATCH($P92,TEAMIDS!$C$2:'TEAMIDS'!$C$531,0))</f>
        <v>#N/A</v>
      </c>
      <c r="R92" t="str">
        <f>INDEX(Signed!G$2:'Signed'!G$569,MATCH($B92,Signed!$A$2:'Signed'!$A$531,0))</f>
        <v>-</v>
      </c>
      <c r="S92" t="str">
        <f>INDEX(Signed!I$2:'Signed'!I$569,MATCH($B92,Signed!$A$2:'Signed'!$A$531,0))</f>
        <v>-</v>
      </c>
      <c r="T92">
        <f>_xlfn.IFNA(Q92,C92)</f>
        <v>5</v>
      </c>
      <c r="U92" t="b">
        <f>IF(S92=E92,TRUE,FALSE)</f>
        <v>0</v>
      </c>
    </row>
    <row r="93" spans="1:21" x14ac:dyDescent="0.3">
      <c r="A93">
        <v>91</v>
      </c>
      <c r="B93" t="s">
        <v>378</v>
      </c>
      <c r="C93">
        <v>20</v>
      </c>
      <c r="D93">
        <v>2</v>
      </c>
      <c r="E93">
        <v>15500000</v>
      </c>
      <c r="F93">
        <v>0</v>
      </c>
      <c r="G93" t="s">
        <v>2953</v>
      </c>
      <c r="H93">
        <v>17</v>
      </c>
      <c r="I93" t="s">
        <v>60</v>
      </c>
      <c r="J93">
        <v>84</v>
      </c>
      <c r="K93">
        <v>70</v>
      </c>
      <c r="L93">
        <v>75</v>
      </c>
      <c r="M93">
        <v>58</v>
      </c>
      <c r="N93">
        <v>81</v>
      </c>
      <c r="O93">
        <v>26</v>
      </c>
      <c r="P93" t="e">
        <f>INDEX(Signed!F$2:'Signed'!F$569,MATCH($B93,Signed!$A$2:'Signed'!$A$531,0))</f>
        <v>#N/A</v>
      </c>
      <c r="Q93" t="e">
        <f>INDEX(TEAMIDS!$B$2:'TEAMIDS'!$B$300,MATCH($P93,TEAMIDS!$C$2:'TEAMIDS'!$C$531,0))</f>
        <v>#N/A</v>
      </c>
      <c r="R93" t="e">
        <f>INDEX(Signed!G$2:'Signed'!G$569,MATCH($B93,Signed!$A$2:'Signed'!$A$531,0))</f>
        <v>#N/A</v>
      </c>
      <c r="S93" t="e">
        <f>INDEX(Signed!I$2:'Signed'!I$569,MATCH($B93,Signed!$A$2:'Signed'!$A$531,0))</f>
        <v>#N/A</v>
      </c>
      <c r="T93">
        <f>_xlfn.IFNA(Q93,C93)</f>
        <v>20</v>
      </c>
      <c r="U93" t="e">
        <f>IF(S93=E93,TRUE,FALSE)</f>
        <v>#N/A</v>
      </c>
    </row>
    <row r="94" spans="1:21" x14ac:dyDescent="0.3">
      <c r="A94">
        <v>92</v>
      </c>
      <c r="B94" t="s">
        <v>363</v>
      </c>
      <c r="C94">
        <v>19</v>
      </c>
      <c r="D94">
        <v>2</v>
      </c>
      <c r="E94">
        <v>2761200</v>
      </c>
      <c r="F94">
        <v>0</v>
      </c>
      <c r="G94" t="s">
        <v>1527</v>
      </c>
      <c r="H94">
        <v>1</v>
      </c>
      <c r="I94" t="s">
        <v>30</v>
      </c>
      <c r="J94">
        <v>83</v>
      </c>
      <c r="K94">
        <v>71</v>
      </c>
      <c r="L94">
        <v>71</v>
      </c>
      <c r="M94">
        <v>54</v>
      </c>
      <c r="N94">
        <v>63</v>
      </c>
      <c r="O94">
        <v>22</v>
      </c>
      <c r="P94" t="e">
        <f>INDEX(Signed!F$2:'Signed'!F$569,MATCH($B94,Signed!$A$2:'Signed'!$A$531,0))</f>
        <v>#N/A</v>
      </c>
      <c r="Q94" t="e">
        <f>INDEX(TEAMIDS!$B$2:'TEAMIDS'!$B$300,MATCH($P94,TEAMIDS!$C$2:'TEAMIDS'!$C$531,0))</f>
        <v>#N/A</v>
      </c>
      <c r="R94" t="e">
        <f>INDEX(Signed!G$2:'Signed'!G$569,MATCH($B94,Signed!$A$2:'Signed'!$A$531,0))</f>
        <v>#N/A</v>
      </c>
      <c r="S94" t="e">
        <f>INDEX(Signed!I$2:'Signed'!I$569,MATCH($B94,Signed!$A$2:'Signed'!$A$531,0))</f>
        <v>#N/A</v>
      </c>
      <c r="T94">
        <f>_xlfn.IFNA(Q94,C94)</f>
        <v>19</v>
      </c>
      <c r="U94" t="e">
        <f>IF(S94=E94,TRUE,FALSE)</f>
        <v>#N/A</v>
      </c>
    </row>
    <row r="95" spans="1:21" x14ac:dyDescent="0.3">
      <c r="A95">
        <v>93</v>
      </c>
      <c r="B95" t="s">
        <v>97</v>
      </c>
      <c r="C95">
        <v>4</v>
      </c>
      <c r="D95">
        <v>1</v>
      </c>
      <c r="E95">
        <v>2829084.5</v>
      </c>
      <c r="F95">
        <v>2</v>
      </c>
      <c r="G95" t="s">
        <v>2944</v>
      </c>
      <c r="H95">
        <v>45</v>
      </c>
      <c r="I95" t="s">
        <v>18</v>
      </c>
      <c r="J95">
        <v>74</v>
      </c>
      <c r="K95">
        <v>74</v>
      </c>
      <c r="L95">
        <v>74</v>
      </c>
      <c r="M95">
        <v>74</v>
      </c>
      <c r="N95">
        <v>60</v>
      </c>
      <c r="O95">
        <v>26</v>
      </c>
      <c r="P95" t="e">
        <f>INDEX(Signed!F$2:'Signed'!F$569,MATCH($B95,Signed!$A$2:'Signed'!$A$531,0))</f>
        <v>#N/A</v>
      </c>
      <c r="Q95" t="e">
        <f>INDEX(TEAMIDS!$B$2:'TEAMIDS'!$B$300,MATCH($P95,TEAMIDS!$C$2:'TEAMIDS'!$C$531,0))</f>
        <v>#N/A</v>
      </c>
      <c r="R95" t="e">
        <f>INDEX(Signed!G$2:'Signed'!G$569,MATCH($B95,Signed!$A$2:'Signed'!$A$531,0))</f>
        <v>#N/A</v>
      </c>
      <c r="S95" t="e">
        <f>INDEX(Signed!I$2:'Signed'!I$569,MATCH($B95,Signed!$A$2:'Signed'!$A$531,0))</f>
        <v>#N/A</v>
      </c>
      <c r="T95">
        <f>_xlfn.IFNA(Q95,C95)</f>
        <v>4</v>
      </c>
      <c r="U95" t="e">
        <f>IF(S95=E95,TRUE,FALSE)</f>
        <v>#N/A</v>
      </c>
    </row>
    <row r="96" spans="1:21" x14ac:dyDescent="0.3">
      <c r="A96">
        <v>94</v>
      </c>
      <c r="B96" t="s">
        <v>370</v>
      </c>
      <c r="C96">
        <v>20</v>
      </c>
      <c r="D96">
        <v>0</v>
      </c>
      <c r="E96">
        <v>1000000</v>
      </c>
      <c r="F96">
        <v>1</v>
      </c>
      <c r="G96" t="s">
        <v>2964</v>
      </c>
      <c r="H96">
        <v>30</v>
      </c>
      <c r="I96" t="s">
        <v>9</v>
      </c>
      <c r="J96">
        <v>69</v>
      </c>
      <c r="K96">
        <v>71</v>
      </c>
      <c r="L96">
        <v>66</v>
      </c>
      <c r="M96">
        <v>45</v>
      </c>
      <c r="N96">
        <v>66</v>
      </c>
      <c r="O96">
        <v>26</v>
      </c>
      <c r="P96" t="e">
        <f>INDEX(Signed!F$2:'Signed'!F$569,MATCH($B96,Signed!$A$2:'Signed'!$A$531,0))</f>
        <v>#N/A</v>
      </c>
      <c r="Q96" t="e">
        <f>INDEX(TEAMIDS!$B$2:'TEAMIDS'!$B$300,MATCH($P96,TEAMIDS!$C$2:'TEAMIDS'!$C$531,0))</f>
        <v>#N/A</v>
      </c>
      <c r="R96" t="e">
        <f>INDEX(Signed!G$2:'Signed'!G$569,MATCH($B96,Signed!$A$2:'Signed'!$A$531,0))</f>
        <v>#N/A</v>
      </c>
      <c r="S96" t="e">
        <f>INDEX(Signed!I$2:'Signed'!I$569,MATCH($B96,Signed!$A$2:'Signed'!$A$531,0))</f>
        <v>#N/A</v>
      </c>
      <c r="T96">
        <f>_xlfn.IFNA(Q96,C96)</f>
        <v>20</v>
      </c>
      <c r="U96" t="e">
        <f>IF(S96=E96,TRUE,FALSE)</f>
        <v>#N/A</v>
      </c>
    </row>
    <row r="97" spans="1:21" x14ac:dyDescent="0.3">
      <c r="A97">
        <v>95</v>
      </c>
      <c r="B97" t="s">
        <v>488</v>
      </c>
      <c r="C97">
        <v>18</v>
      </c>
      <c r="D97">
        <v>1</v>
      </c>
      <c r="E97">
        <v>8000000</v>
      </c>
      <c r="F97">
        <v>3</v>
      </c>
      <c r="G97" t="s">
        <v>3134</v>
      </c>
      <c r="H97">
        <v>15</v>
      </c>
      <c r="I97" t="s">
        <v>11</v>
      </c>
      <c r="J97">
        <v>89</v>
      </c>
      <c r="K97">
        <v>73</v>
      </c>
      <c r="L97">
        <v>51</v>
      </c>
      <c r="M97">
        <v>72</v>
      </c>
      <c r="N97">
        <v>67</v>
      </c>
      <c r="O97">
        <v>28</v>
      </c>
      <c r="P97" t="e">
        <f>INDEX(Signed!F$2:'Signed'!F$569,MATCH($B97,Signed!$A$2:'Signed'!$A$531,0))</f>
        <v>#N/A</v>
      </c>
      <c r="Q97" t="e">
        <f>INDEX(TEAMIDS!$B$2:'TEAMIDS'!$B$300,MATCH($P97,TEAMIDS!$C$2:'TEAMIDS'!$C$531,0))</f>
        <v>#N/A</v>
      </c>
      <c r="R97" t="e">
        <f>INDEX(Signed!G$2:'Signed'!G$569,MATCH($B97,Signed!$A$2:'Signed'!$A$531,0))</f>
        <v>#N/A</v>
      </c>
      <c r="S97" t="e">
        <f>INDEX(Signed!I$2:'Signed'!I$569,MATCH($B97,Signed!$A$2:'Signed'!$A$531,0))</f>
        <v>#N/A</v>
      </c>
      <c r="T97">
        <f>_xlfn.IFNA(Q97,C97)</f>
        <v>18</v>
      </c>
      <c r="U97" t="e">
        <f>IF(S97=E97,TRUE,FALSE)</f>
        <v>#N/A</v>
      </c>
    </row>
    <row r="98" spans="1:21" x14ac:dyDescent="0.3">
      <c r="A98">
        <v>96</v>
      </c>
      <c r="B98" t="s">
        <v>291</v>
      </c>
      <c r="C98">
        <v>15</v>
      </c>
      <c r="D98">
        <v>0</v>
      </c>
      <c r="E98">
        <v>1000000</v>
      </c>
      <c r="F98">
        <v>2</v>
      </c>
      <c r="G98" t="s">
        <v>1527</v>
      </c>
      <c r="H98">
        <v>5</v>
      </c>
      <c r="I98" t="s">
        <v>7</v>
      </c>
      <c r="J98">
        <v>78</v>
      </c>
      <c r="K98">
        <v>72</v>
      </c>
      <c r="L98">
        <v>69</v>
      </c>
      <c r="M98">
        <v>58</v>
      </c>
      <c r="N98">
        <v>60</v>
      </c>
      <c r="O98">
        <v>23</v>
      </c>
      <c r="P98" t="e">
        <f>INDEX(Signed!F$2:'Signed'!F$569,MATCH($B98,Signed!$A$2:'Signed'!$A$531,0))</f>
        <v>#N/A</v>
      </c>
      <c r="Q98" t="e">
        <f>INDEX(TEAMIDS!$B$2:'TEAMIDS'!$B$300,MATCH($P98,TEAMIDS!$C$2:'TEAMIDS'!$C$531,0))</f>
        <v>#N/A</v>
      </c>
      <c r="R98" t="e">
        <f>INDEX(Signed!G$2:'Signed'!G$569,MATCH($B98,Signed!$A$2:'Signed'!$A$531,0))</f>
        <v>#N/A</v>
      </c>
      <c r="S98" t="e">
        <f>INDEX(Signed!I$2:'Signed'!I$569,MATCH($B98,Signed!$A$2:'Signed'!$A$531,0))</f>
        <v>#N/A</v>
      </c>
      <c r="T98">
        <f>_xlfn.IFNA(Q98,C98)</f>
        <v>15</v>
      </c>
      <c r="U98" t="e">
        <f>IF(S98=E98,TRUE,FALSE)</f>
        <v>#N/A</v>
      </c>
    </row>
    <row r="99" spans="1:21" x14ac:dyDescent="0.3">
      <c r="A99">
        <v>97</v>
      </c>
      <c r="B99" t="s">
        <v>315</v>
      </c>
      <c r="C99">
        <v>8</v>
      </c>
      <c r="D99">
        <v>2</v>
      </c>
      <c r="E99">
        <v>7500000</v>
      </c>
      <c r="F99">
        <v>0</v>
      </c>
      <c r="G99" t="s">
        <v>3044</v>
      </c>
      <c r="H99">
        <v>25</v>
      </c>
      <c r="I99" t="s">
        <v>30</v>
      </c>
      <c r="J99">
        <v>88</v>
      </c>
      <c r="K99">
        <v>73</v>
      </c>
      <c r="L99">
        <v>78</v>
      </c>
      <c r="M99">
        <v>54</v>
      </c>
      <c r="N99">
        <v>85</v>
      </c>
      <c r="O99">
        <v>31</v>
      </c>
      <c r="P99" t="str">
        <f>INDEX(Signed!F$2:'Signed'!F$569,MATCH($B99,Signed!$A$2:'Signed'!$A$531,0))</f>
        <v>DET</v>
      </c>
      <c r="Q99">
        <f>INDEX(TEAMIDS!$B$2:'TEAMIDS'!$B$300,MATCH($P99,TEAMIDS!$C$2:'TEAMIDS'!$C$531,0))</f>
        <v>8</v>
      </c>
      <c r="R99">
        <f>INDEX(Signed!G$2:'Signed'!G$569,MATCH($B99,Signed!$A$2:'Signed'!$A$531,0))</f>
        <v>2</v>
      </c>
      <c r="S99">
        <f>INDEX(Signed!I$2:'Signed'!I$569,MATCH($B99,Signed!$A$2:'Signed'!$A$531,0))</f>
        <v>7500000</v>
      </c>
      <c r="T99">
        <f>_xlfn.IFNA(Q99,C99)</f>
        <v>8</v>
      </c>
      <c r="U99" t="b">
        <f>IF(S99=E99,TRUE,FALSE)</f>
        <v>1</v>
      </c>
    </row>
    <row r="100" spans="1:21" x14ac:dyDescent="0.3">
      <c r="A100">
        <v>98</v>
      </c>
      <c r="B100" t="s">
        <v>465</v>
      </c>
      <c r="C100">
        <v>26</v>
      </c>
      <c r="D100">
        <v>2</v>
      </c>
      <c r="E100">
        <v>1205080</v>
      </c>
      <c r="F100">
        <v>0</v>
      </c>
      <c r="G100" t="s">
        <v>2978</v>
      </c>
      <c r="H100">
        <v>4</v>
      </c>
      <c r="I100" t="s">
        <v>9</v>
      </c>
      <c r="J100">
        <v>82</v>
      </c>
      <c r="K100">
        <v>76</v>
      </c>
      <c r="L100">
        <v>75</v>
      </c>
      <c r="M100">
        <v>58</v>
      </c>
      <c r="N100">
        <v>76</v>
      </c>
      <c r="O100">
        <v>25</v>
      </c>
      <c r="P100" t="e">
        <f>INDEX(Signed!F$2:'Signed'!F$569,MATCH($B100,Signed!$A$2:'Signed'!$A$531,0))</f>
        <v>#N/A</v>
      </c>
      <c r="Q100" t="e">
        <f>INDEX(TEAMIDS!$B$2:'TEAMIDS'!$B$300,MATCH($P100,TEAMIDS!$C$2:'TEAMIDS'!$C$531,0))</f>
        <v>#N/A</v>
      </c>
      <c r="R100" t="e">
        <f>INDEX(Signed!G$2:'Signed'!G$569,MATCH($B100,Signed!$A$2:'Signed'!$A$531,0))</f>
        <v>#N/A</v>
      </c>
      <c r="S100" t="e">
        <f>INDEX(Signed!I$2:'Signed'!I$569,MATCH($B100,Signed!$A$2:'Signed'!$A$531,0))</f>
        <v>#N/A</v>
      </c>
      <c r="T100">
        <f>_xlfn.IFNA(Q100,C100)</f>
        <v>26</v>
      </c>
      <c r="U100" t="e">
        <f>IF(S100=E100,TRUE,FALSE)</f>
        <v>#N/A</v>
      </c>
    </row>
    <row r="101" spans="1:21" x14ac:dyDescent="0.3">
      <c r="A101">
        <v>99</v>
      </c>
      <c r="B101" t="s">
        <v>419</v>
      </c>
      <c r="C101">
        <v>23</v>
      </c>
      <c r="D101">
        <v>4</v>
      </c>
      <c r="E101">
        <v>32272873</v>
      </c>
      <c r="F101">
        <v>1</v>
      </c>
      <c r="G101" t="s">
        <v>3001</v>
      </c>
      <c r="H101">
        <v>1</v>
      </c>
      <c r="I101" t="s">
        <v>18</v>
      </c>
      <c r="J101">
        <v>99</v>
      </c>
      <c r="K101">
        <v>76</v>
      </c>
      <c r="L101">
        <v>72</v>
      </c>
      <c r="M101">
        <v>58</v>
      </c>
      <c r="N101">
        <v>86</v>
      </c>
      <c r="O101">
        <v>23</v>
      </c>
      <c r="P101" t="e">
        <f>INDEX(Signed!F$2:'Signed'!F$569,MATCH($B101,Signed!$A$2:'Signed'!$A$531,0))</f>
        <v>#N/A</v>
      </c>
      <c r="Q101" t="e">
        <f>INDEX(TEAMIDS!$B$2:'TEAMIDS'!$B$300,MATCH($P101,TEAMIDS!$C$2:'TEAMIDS'!$C$531,0))</f>
        <v>#N/A</v>
      </c>
      <c r="R101" t="e">
        <f>INDEX(Signed!G$2:'Signed'!G$569,MATCH($B101,Signed!$A$2:'Signed'!$A$531,0))</f>
        <v>#N/A</v>
      </c>
      <c r="S101" t="e">
        <f>INDEX(Signed!I$2:'Signed'!I$569,MATCH($B101,Signed!$A$2:'Signed'!$A$531,0))</f>
        <v>#N/A</v>
      </c>
      <c r="T101">
        <f>_xlfn.IFNA(Q101,C101)</f>
        <v>23</v>
      </c>
      <c r="U101" t="e">
        <f>IF(S101=E101,TRUE,FALSE)</f>
        <v>#N/A</v>
      </c>
    </row>
    <row r="102" spans="1:21" x14ac:dyDescent="0.3">
      <c r="A102">
        <v>100</v>
      </c>
      <c r="B102" t="s">
        <v>68</v>
      </c>
      <c r="C102">
        <v>3</v>
      </c>
      <c r="D102">
        <v>2</v>
      </c>
      <c r="E102">
        <v>801772</v>
      </c>
      <c r="F102">
        <v>0</v>
      </c>
      <c r="G102" t="s">
        <v>1527</v>
      </c>
      <c r="H102">
        <v>4</v>
      </c>
      <c r="I102" t="s">
        <v>4</v>
      </c>
      <c r="J102">
        <v>68</v>
      </c>
      <c r="K102">
        <v>70</v>
      </c>
      <c r="L102">
        <v>63</v>
      </c>
      <c r="M102">
        <v>45</v>
      </c>
      <c r="N102">
        <v>75</v>
      </c>
      <c r="O102">
        <v>25</v>
      </c>
      <c r="P102" t="e">
        <f>INDEX(Signed!F$2:'Signed'!F$569,MATCH($B102,Signed!$A$2:'Signed'!$A$531,0))</f>
        <v>#N/A</v>
      </c>
      <c r="Q102" t="e">
        <f>INDEX(TEAMIDS!$B$2:'TEAMIDS'!$B$300,MATCH($P102,TEAMIDS!$C$2:'TEAMIDS'!$C$531,0))</f>
        <v>#N/A</v>
      </c>
      <c r="R102" t="e">
        <f>INDEX(Signed!G$2:'Signed'!G$569,MATCH($B102,Signed!$A$2:'Signed'!$A$531,0))</f>
        <v>#N/A</v>
      </c>
      <c r="S102" t="e">
        <f>INDEX(Signed!I$2:'Signed'!I$569,MATCH($B102,Signed!$A$2:'Signed'!$A$531,0))</f>
        <v>#N/A</v>
      </c>
      <c r="T102">
        <f>_xlfn.IFNA(Q102,C102)</f>
        <v>3</v>
      </c>
      <c r="U102" t="e">
        <f>IF(S102=E102,TRUE,FALSE)</f>
        <v>#N/A</v>
      </c>
    </row>
    <row r="103" spans="1:21" x14ac:dyDescent="0.3">
      <c r="A103">
        <v>101</v>
      </c>
      <c r="B103" t="s">
        <v>19</v>
      </c>
      <c r="C103">
        <v>25</v>
      </c>
      <c r="D103">
        <v>3</v>
      </c>
      <c r="E103">
        <v>13333333</v>
      </c>
      <c r="F103">
        <v>4</v>
      </c>
      <c r="G103" t="s">
        <v>2895</v>
      </c>
      <c r="H103">
        <v>3</v>
      </c>
      <c r="I103" t="s">
        <v>20</v>
      </c>
      <c r="J103">
        <v>82</v>
      </c>
      <c r="K103">
        <v>72</v>
      </c>
      <c r="L103">
        <v>83</v>
      </c>
      <c r="M103">
        <v>76</v>
      </c>
      <c r="N103">
        <v>80</v>
      </c>
      <c r="O103">
        <v>30</v>
      </c>
      <c r="P103" t="str">
        <f>INDEX(Signed!F$2:'Signed'!F$569,MATCH($B103,Signed!$A$2:'Signed'!$A$531,0))</f>
        <v>SAC</v>
      </c>
      <c r="Q103">
        <f>INDEX(TEAMIDS!$B$2:'TEAMIDS'!$B$300,MATCH($P103,TEAMIDS!$C$2:'TEAMIDS'!$C$531,0))</f>
        <v>25</v>
      </c>
      <c r="R103">
        <f>INDEX(Signed!G$2:'Signed'!G$569,MATCH($B103,Signed!$A$2:'Signed'!$A$531,0))</f>
        <v>3</v>
      </c>
      <c r="S103">
        <f>INDEX(Signed!I$2:'Signed'!I$569,MATCH($B103,Signed!$A$2:'Signed'!$A$531,0))</f>
        <v>13333333</v>
      </c>
      <c r="T103">
        <f>_xlfn.IFNA(Q103,C103)</f>
        <v>25</v>
      </c>
      <c r="U103" t="b">
        <f>IF(S103=E103,TRUE,FALSE)</f>
        <v>1</v>
      </c>
    </row>
    <row r="104" spans="1:21" x14ac:dyDescent="0.3">
      <c r="A104">
        <v>102</v>
      </c>
      <c r="B104" t="s">
        <v>10</v>
      </c>
      <c r="C104">
        <v>0</v>
      </c>
      <c r="D104">
        <v>0</v>
      </c>
      <c r="E104">
        <v>1544951</v>
      </c>
      <c r="F104">
        <v>4</v>
      </c>
      <c r="G104" t="s">
        <v>3076</v>
      </c>
      <c r="H104">
        <v>32</v>
      </c>
      <c r="I104" t="s">
        <v>11</v>
      </c>
      <c r="J104">
        <v>81</v>
      </c>
      <c r="K104">
        <v>61</v>
      </c>
      <c r="L104">
        <v>48</v>
      </c>
      <c r="M104">
        <v>58</v>
      </c>
      <c r="N104">
        <v>59</v>
      </c>
      <c r="O104">
        <v>23</v>
      </c>
      <c r="P104" t="str">
        <f>INDEX(Signed!F$2:'Signed'!F$569,MATCH($B104,Signed!$A$2:'Signed'!$A$531,0))</f>
        <v>TBD</v>
      </c>
      <c r="Q104" t="e">
        <f>INDEX(TEAMIDS!$B$2:'TEAMIDS'!$B$300,MATCH($P104,TEAMIDS!$C$2:'TEAMIDS'!$C$531,0))</f>
        <v>#N/A</v>
      </c>
      <c r="R104" t="str">
        <f>INDEX(Signed!G$2:'Signed'!G$569,MATCH($B104,Signed!$A$2:'Signed'!$A$531,0))</f>
        <v>-</v>
      </c>
      <c r="S104" t="str">
        <f>INDEX(Signed!I$2:'Signed'!I$569,MATCH($B104,Signed!$A$2:'Signed'!$A$531,0))</f>
        <v>-</v>
      </c>
      <c r="T104">
        <f>_xlfn.IFNA(Q104,C104)</f>
        <v>0</v>
      </c>
      <c r="U104" t="b">
        <f>IF(S104=E104,TRUE,FALSE)</f>
        <v>0</v>
      </c>
    </row>
    <row r="105" spans="1:21" x14ac:dyDescent="0.3">
      <c r="A105">
        <v>103</v>
      </c>
      <c r="B105" t="s">
        <v>277</v>
      </c>
      <c r="C105">
        <v>14</v>
      </c>
      <c r="D105">
        <v>1</v>
      </c>
      <c r="E105">
        <v>689121</v>
      </c>
      <c r="F105">
        <v>2</v>
      </c>
      <c r="G105" t="s">
        <v>3016</v>
      </c>
      <c r="H105">
        <v>24</v>
      </c>
      <c r="I105" t="s">
        <v>18</v>
      </c>
      <c r="J105">
        <v>75</v>
      </c>
      <c r="K105">
        <v>73</v>
      </c>
      <c r="L105">
        <v>82</v>
      </c>
      <c r="M105">
        <v>49</v>
      </c>
      <c r="N105">
        <v>72</v>
      </c>
      <c r="O105">
        <v>24</v>
      </c>
      <c r="P105" t="e">
        <f>INDEX(Signed!F$2:'Signed'!F$569,MATCH($B105,Signed!$A$2:'Signed'!$A$531,0))</f>
        <v>#N/A</v>
      </c>
      <c r="Q105" t="e">
        <f>INDEX(TEAMIDS!$B$2:'TEAMIDS'!$B$300,MATCH($P105,TEAMIDS!$C$2:'TEAMIDS'!$C$531,0))</f>
        <v>#N/A</v>
      </c>
      <c r="R105" t="e">
        <f>INDEX(Signed!G$2:'Signed'!G$569,MATCH($B105,Signed!$A$2:'Signed'!$A$531,0))</f>
        <v>#N/A</v>
      </c>
      <c r="S105" t="e">
        <f>INDEX(Signed!I$2:'Signed'!I$569,MATCH($B105,Signed!$A$2:'Signed'!$A$531,0))</f>
        <v>#N/A</v>
      </c>
      <c r="T105">
        <f>_xlfn.IFNA(Q105,C105)</f>
        <v>14</v>
      </c>
      <c r="U105" t="e">
        <f>IF(S105=E105,TRUE,FALSE)</f>
        <v>#N/A</v>
      </c>
    </row>
    <row r="106" spans="1:21" x14ac:dyDescent="0.3">
      <c r="A106">
        <v>104</v>
      </c>
      <c r="B106" t="s">
        <v>293</v>
      </c>
      <c r="C106">
        <v>15</v>
      </c>
      <c r="D106">
        <v>2</v>
      </c>
      <c r="E106">
        <v>12100000</v>
      </c>
      <c r="F106">
        <v>1</v>
      </c>
      <c r="G106" t="s">
        <v>3198</v>
      </c>
      <c r="H106">
        <v>11</v>
      </c>
      <c r="I106" t="s">
        <v>40</v>
      </c>
      <c r="J106">
        <v>80</v>
      </c>
      <c r="K106">
        <v>72</v>
      </c>
      <c r="L106">
        <v>82</v>
      </c>
      <c r="M106">
        <v>54</v>
      </c>
      <c r="N106">
        <v>49</v>
      </c>
      <c r="O106">
        <v>28</v>
      </c>
      <c r="P106" t="e">
        <f>INDEX(Signed!F$2:'Signed'!F$569,MATCH($B106,Signed!$A$2:'Signed'!$A$531,0))</f>
        <v>#N/A</v>
      </c>
      <c r="Q106" t="e">
        <f>INDEX(TEAMIDS!$B$2:'TEAMIDS'!$B$300,MATCH($P106,TEAMIDS!$C$2:'TEAMIDS'!$C$531,0))</f>
        <v>#N/A</v>
      </c>
      <c r="R106" t="e">
        <f>INDEX(Signed!G$2:'Signed'!G$569,MATCH($B106,Signed!$A$2:'Signed'!$A$531,0))</f>
        <v>#N/A</v>
      </c>
      <c r="S106" t="e">
        <f>INDEX(Signed!I$2:'Signed'!I$569,MATCH($B106,Signed!$A$2:'Signed'!$A$531,0))</f>
        <v>#N/A</v>
      </c>
      <c r="T106">
        <f>_xlfn.IFNA(Q106,C106)</f>
        <v>15</v>
      </c>
      <c r="U106" t="e">
        <f>IF(S106=E106,TRUE,FALSE)</f>
        <v>#N/A</v>
      </c>
    </row>
    <row r="107" spans="1:21" x14ac:dyDescent="0.3">
      <c r="A107">
        <v>105</v>
      </c>
      <c r="B107" t="s">
        <v>219</v>
      </c>
      <c r="C107">
        <v>11</v>
      </c>
      <c r="D107">
        <v>1</v>
      </c>
      <c r="E107">
        <v>3094677.5</v>
      </c>
      <c r="F107">
        <v>3</v>
      </c>
      <c r="G107" t="s">
        <v>3020</v>
      </c>
      <c r="H107">
        <v>11</v>
      </c>
      <c r="I107" t="s">
        <v>15</v>
      </c>
      <c r="J107">
        <v>91</v>
      </c>
      <c r="K107">
        <v>73</v>
      </c>
      <c r="L107">
        <v>44</v>
      </c>
      <c r="M107">
        <v>81</v>
      </c>
      <c r="N107">
        <v>71</v>
      </c>
      <c r="O107">
        <v>23</v>
      </c>
      <c r="P107" t="e">
        <f>INDEX(Signed!F$2:'Signed'!F$569,MATCH($B107,Signed!$A$2:'Signed'!$A$531,0))</f>
        <v>#N/A</v>
      </c>
      <c r="Q107" t="e">
        <f>INDEX(TEAMIDS!$B$2:'TEAMIDS'!$B$300,MATCH($P107,TEAMIDS!$C$2:'TEAMIDS'!$C$531,0))</f>
        <v>#N/A</v>
      </c>
      <c r="R107" t="e">
        <f>INDEX(Signed!G$2:'Signed'!G$569,MATCH($B107,Signed!$A$2:'Signed'!$A$531,0))</f>
        <v>#N/A</v>
      </c>
      <c r="S107" t="e">
        <f>INDEX(Signed!I$2:'Signed'!I$569,MATCH($B107,Signed!$A$2:'Signed'!$A$531,0))</f>
        <v>#N/A</v>
      </c>
      <c r="T107">
        <f>_xlfn.IFNA(Q107,C107)</f>
        <v>11</v>
      </c>
      <c r="U107" t="e">
        <f>IF(S107=E107,TRUE,FALSE)</f>
        <v>#N/A</v>
      </c>
    </row>
    <row r="108" spans="1:21" x14ac:dyDescent="0.3">
      <c r="A108">
        <v>106</v>
      </c>
      <c r="B108" t="s">
        <v>484</v>
      </c>
      <c r="C108">
        <v>27</v>
      </c>
      <c r="D108">
        <v>2</v>
      </c>
      <c r="E108">
        <v>2249080</v>
      </c>
      <c r="F108">
        <v>1</v>
      </c>
      <c r="G108" t="s">
        <v>3056</v>
      </c>
      <c r="H108">
        <v>45</v>
      </c>
      <c r="I108" t="s">
        <v>30</v>
      </c>
      <c r="J108">
        <v>96</v>
      </c>
      <c r="K108">
        <v>78</v>
      </c>
      <c r="L108">
        <v>79</v>
      </c>
      <c r="M108">
        <v>58</v>
      </c>
      <c r="N108">
        <v>80</v>
      </c>
      <c r="O108">
        <v>23</v>
      </c>
      <c r="P108" t="e">
        <f>INDEX(Signed!F$2:'Signed'!F$569,MATCH($B108,Signed!$A$2:'Signed'!$A$531,0))</f>
        <v>#N/A</v>
      </c>
      <c r="Q108" t="e">
        <f>INDEX(TEAMIDS!$B$2:'TEAMIDS'!$B$300,MATCH($P108,TEAMIDS!$C$2:'TEAMIDS'!$C$531,0))</f>
        <v>#N/A</v>
      </c>
      <c r="R108" t="e">
        <f>INDEX(Signed!G$2:'Signed'!G$569,MATCH($B108,Signed!$A$2:'Signed'!$A$531,0))</f>
        <v>#N/A</v>
      </c>
      <c r="S108" t="e">
        <f>INDEX(Signed!I$2:'Signed'!I$569,MATCH($B108,Signed!$A$2:'Signed'!$A$531,0))</f>
        <v>#N/A</v>
      </c>
      <c r="T108">
        <f>_xlfn.IFNA(Q108,C108)</f>
        <v>27</v>
      </c>
      <c r="U108" t="e">
        <f>IF(S108=E108,TRUE,FALSE)</f>
        <v>#N/A</v>
      </c>
    </row>
    <row r="109" spans="1:21" x14ac:dyDescent="0.3">
      <c r="A109">
        <v>107</v>
      </c>
      <c r="B109" t="s">
        <v>299</v>
      </c>
      <c r="C109">
        <v>16</v>
      </c>
      <c r="D109">
        <v>3</v>
      </c>
      <c r="E109">
        <v>1346700</v>
      </c>
      <c r="F109">
        <v>1</v>
      </c>
      <c r="G109" t="s">
        <v>3071</v>
      </c>
      <c r="H109">
        <v>9</v>
      </c>
      <c r="I109" t="s">
        <v>9</v>
      </c>
      <c r="J109">
        <v>71</v>
      </c>
      <c r="K109">
        <v>69</v>
      </c>
      <c r="L109">
        <v>60</v>
      </c>
      <c r="M109">
        <v>49</v>
      </c>
      <c r="N109">
        <v>74</v>
      </c>
      <c r="O109">
        <v>23</v>
      </c>
      <c r="P109" t="e">
        <f>INDEX(Signed!F$2:'Signed'!F$569,MATCH($B109,Signed!$A$2:'Signed'!$A$531,0))</f>
        <v>#N/A</v>
      </c>
      <c r="Q109" t="e">
        <f>INDEX(TEAMIDS!$B$2:'TEAMIDS'!$B$300,MATCH($P109,TEAMIDS!$C$2:'TEAMIDS'!$C$531,0))</f>
        <v>#N/A</v>
      </c>
      <c r="R109" t="e">
        <f>INDEX(Signed!G$2:'Signed'!G$569,MATCH($B109,Signed!$A$2:'Signed'!$A$531,0))</f>
        <v>#N/A</v>
      </c>
      <c r="S109" t="e">
        <f>INDEX(Signed!I$2:'Signed'!I$569,MATCH($B109,Signed!$A$2:'Signed'!$A$531,0))</f>
        <v>#N/A</v>
      </c>
      <c r="T109">
        <f>_xlfn.IFNA(Q109,C109)</f>
        <v>16</v>
      </c>
      <c r="U109" t="e">
        <f>IF(S109=E109,TRUE,FALSE)</f>
        <v>#N/A</v>
      </c>
    </row>
    <row r="110" spans="1:21" x14ac:dyDescent="0.3">
      <c r="A110">
        <v>108</v>
      </c>
      <c r="B110" t="s">
        <v>364</v>
      </c>
      <c r="C110">
        <v>20</v>
      </c>
      <c r="D110">
        <v>0</v>
      </c>
      <c r="E110">
        <v>1000000</v>
      </c>
      <c r="F110">
        <v>2</v>
      </c>
      <c r="G110" t="s">
        <v>1527</v>
      </c>
      <c r="H110">
        <v>15</v>
      </c>
      <c r="I110" t="s">
        <v>13</v>
      </c>
      <c r="J110">
        <v>54</v>
      </c>
      <c r="K110">
        <v>78</v>
      </c>
      <c r="L110">
        <v>40</v>
      </c>
      <c r="M110">
        <v>40</v>
      </c>
      <c r="N110">
        <v>60</v>
      </c>
      <c r="O110">
        <v>25</v>
      </c>
      <c r="P110" t="str">
        <f>INDEX(Signed!F$2:'Signed'!F$569,MATCH($B110,Signed!$A$2:'Signed'!$A$531,0))</f>
        <v>TBD</v>
      </c>
      <c r="Q110" t="e">
        <f>INDEX(TEAMIDS!$B$2:'TEAMIDS'!$B$300,MATCH($P110,TEAMIDS!$C$2:'TEAMIDS'!$C$531,0))</f>
        <v>#N/A</v>
      </c>
      <c r="R110" t="str">
        <f>INDEX(Signed!G$2:'Signed'!G$569,MATCH($B110,Signed!$A$2:'Signed'!$A$531,0))</f>
        <v>-</v>
      </c>
      <c r="S110" t="str">
        <f>INDEX(Signed!I$2:'Signed'!I$569,MATCH($B110,Signed!$A$2:'Signed'!$A$531,0))</f>
        <v>-</v>
      </c>
      <c r="T110">
        <f>_xlfn.IFNA(Q110,C110)</f>
        <v>20</v>
      </c>
      <c r="U110" t="b">
        <f>IF(S110=E110,TRUE,FALSE)</f>
        <v>0</v>
      </c>
    </row>
    <row r="111" spans="1:21" x14ac:dyDescent="0.3">
      <c r="A111">
        <v>109</v>
      </c>
      <c r="B111" t="s">
        <v>122</v>
      </c>
      <c r="C111">
        <v>6</v>
      </c>
      <c r="D111">
        <v>3</v>
      </c>
      <c r="E111">
        <v>4000000</v>
      </c>
      <c r="F111">
        <v>2</v>
      </c>
      <c r="G111" t="s">
        <v>2889</v>
      </c>
      <c r="H111">
        <v>10</v>
      </c>
      <c r="I111" t="s">
        <v>13</v>
      </c>
      <c r="J111">
        <v>76</v>
      </c>
      <c r="K111">
        <v>68</v>
      </c>
      <c r="L111">
        <v>69</v>
      </c>
      <c r="M111">
        <v>63</v>
      </c>
      <c r="N111">
        <v>70</v>
      </c>
      <c r="O111">
        <v>26</v>
      </c>
      <c r="P111" t="str">
        <f>INDEX(Signed!F$2:'Signed'!F$569,MATCH($B111,Signed!$A$2:'Signed'!$A$531,0))</f>
        <v>DAL</v>
      </c>
      <c r="Q111">
        <f>INDEX(TEAMIDS!$B$2:'TEAMIDS'!$B$300,MATCH($P111,TEAMIDS!$C$2:'TEAMIDS'!$C$531,0))</f>
        <v>6</v>
      </c>
      <c r="R111">
        <f>INDEX(Signed!G$2:'Signed'!G$569,MATCH($B111,Signed!$A$2:'Signed'!$A$531,0))</f>
        <v>3</v>
      </c>
      <c r="S111">
        <f>INDEX(Signed!I$2:'Signed'!I$569,MATCH($B111,Signed!$A$2:'Signed'!$A$531,0))</f>
        <v>4000000</v>
      </c>
      <c r="T111">
        <f>_xlfn.IFNA(Q111,C111)</f>
        <v>6</v>
      </c>
      <c r="U111" t="b">
        <f>IF(S111=E111,TRUE,FALSE)</f>
        <v>1</v>
      </c>
    </row>
    <row r="112" spans="1:21" x14ac:dyDescent="0.3">
      <c r="A112">
        <v>110</v>
      </c>
      <c r="B112" t="s">
        <v>224</v>
      </c>
      <c r="C112">
        <v>11</v>
      </c>
      <c r="D112">
        <v>2</v>
      </c>
      <c r="E112">
        <v>7333333.666666667</v>
      </c>
      <c r="F112">
        <v>2</v>
      </c>
      <c r="G112" t="s">
        <v>2874</v>
      </c>
      <c r="H112">
        <v>20</v>
      </c>
      <c r="I112" t="s">
        <v>13</v>
      </c>
      <c r="J112">
        <v>78</v>
      </c>
      <c r="K112">
        <v>70</v>
      </c>
      <c r="L112">
        <v>89</v>
      </c>
      <c r="M112">
        <v>45</v>
      </c>
      <c r="N112">
        <v>83</v>
      </c>
      <c r="O112">
        <v>28</v>
      </c>
      <c r="P112" t="e">
        <f>INDEX(Signed!F$2:'Signed'!F$569,MATCH($B112,Signed!$A$2:'Signed'!$A$531,0))</f>
        <v>#N/A</v>
      </c>
      <c r="Q112" t="e">
        <f>INDEX(TEAMIDS!$B$2:'TEAMIDS'!$B$300,MATCH($P112,TEAMIDS!$C$2:'TEAMIDS'!$C$531,0))</f>
        <v>#N/A</v>
      </c>
      <c r="R112" t="e">
        <f>INDEX(Signed!G$2:'Signed'!G$569,MATCH($B112,Signed!$A$2:'Signed'!$A$531,0))</f>
        <v>#N/A</v>
      </c>
      <c r="S112" t="e">
        <f>INDEX(Signed!I$2:'Signed'!I$569,MATCH($B112,Signed!$A$2:'Signed'!$A$531,0))</f>
        <v>#N/A</v>
      </c>
      <c r="T112">
        <f>_xlfn.IFNA(Q112,C112)</f>
        <v>11</v>
      </c>
      <c r="U112" t="e">
        <f>IF(S112=E112,TRUE,FALSE)</f>
        <v>#N/A</v>
      </c>
    </row>
    <row r="113" spans="1:21" x14ac:dyDescent="0.3">
      <c r="A113">
        <v>111</v>
      </c>
      <c r="B113" t="s">
        <v>183</v>
      </c>
      <c r="C113">
        <v>9</v>
      </c>
      <c r="D113">
        <v>1</v>
      </c>
      <c r="E113">
        <v>18004347.5</v>
      </c>
      <c r="F113">
        <v>3</v>
      </c>
      <c r="G113" t="s">
        <v>3184</v>
      </c>
      <c r="H113">
        <v>23</v>
      </c>
      <c r="I113" t="s">
        <v>7</v>
      </c>
      <c r="J113">
        <v>75</v>
      </c>
      <c r="K113">
        <v>93</v>
      </c>
      <c r="L113">
        <v>72</v>
      </c>
      <c r="M113">
        <v>75</v>
      </c>
      <c r="N113">
        <v>68</v>
      </c>
      <c r="O113">
        <v>30</v>
      </c>
      <c r="P113" t="e">
        <f>INDEX(Signed!F$2:'Signed'!F$569,MATCH($B113,Signed!$A$2:'Signed'!$A$531,0))</f>
        <v>#N/A</v>
      </c>
      <c r="Q113" t="e">
        <f>INDEX(TEAMIDS!$B$2:'TEAMIDS'!$B$300,MATCH($P113,TEAMIDS!$C$2:'TEAMIDS'!$C$531,0))</f>
        <v>#N/A</v>
      </c>
      <c r="R113" t="e">
        <f>INDEX(Signed!G$2:'Signed'!G$569,MATCH($B113,Signed!$A$2:'Signed'!$A$531,0))</f>
        <v>#N/A</v>
      </c>
      <c r="S113" t="e">
        <f>INDEX(Signed!I$2:'Signed'!I$569,MATCH($B113,Signed!$A$2:'Signed'!$A$531,0))</f>
        <v>#N/A</v>
      </c>
      <c r="T113">
        <f>_xlfn.IFNA(Q113,C113)</f>
        <v>9</v>
      </c>
      <c r="U113" t="e">
        <f>IF(S113=E113,TRUE,FALSE)</f>
        <v>#N/A</v>
      </c>
    </row>
    <row r="114" spans="1:21" x14ac:dyDescent="0.3">
      <c r="A114">
        <v>112</v>
      </c>
      <c r="B114" t="s">
        <v>464</v>
      </c>
      <c r="C114">
        <v>26</v>
      </c>
      <c r="D114">
        <v>0</v>
      </c>
      <c r="E114">
        <v>1000000</v>
      </c>
      <c r="F114">
        <v>3</v>
      </c>
      <c r="G114" t="s">
        <v>1527</v>
      </c>
      <c r="H114">
        <v>14</v>
      </c>
      <c r="I114" t="s">
        <v>11</v>
      </c>
      <c r="J114">
        <v>74</v>
      </c>
      <c r="K114">
        <v>60</v>
      </c>
      <c r="L114">
        <v>43</v>
      </c>
      <c r="M114">
        <v>49</v>
      </c>
      <c r="N114">
        <v>84</v>
      </c>
      <c r="O114">
        <v>23</v>
      </c>
      <c r="P114" t="e">
        <f>INDEX(Signed!F$2:'Signed'!F$569,MATCH($B114,Signed!$A$2:'Signed'!$A$531,0))</f>
        <v>#N/A</v>
      </c>
      <c r="Q114" t="e">
        <f>INDEX(TEAMIDS!$B$2:'TEAMIDS'!$B$300,MATCH($P114,TEAMIDS!$C$2:'TEAMIDS'!$C$531,0))</f>
        <v>#N/A</v>
      </c>
      <c r="R114" t="e">
        <f>INDEX(Signed!G$2:'Signed'!G$569,MATCH($B114,Signed!$A$2:'Signed'!$A$531,0))</f>
        <v>#N/A</v>
      </c>
      <c r="S114" t="e">
        <f>INDEX(Signed!I$2:'Signed'!I$569,MATCH($B114,Signed!$A$2:'Signed'!$A$531,0))</f>
        <v>#N/A</v>
      </c>
      <c r="T114">
        <f>_xlfn.IFNA(Q114,C114)</f>
        <v>26</v>
      </c>
      <c r="U114" t="e">
        <f>IF(S114=E114,TRUE,FALSE)</f>
        <v>#N/A</v>
      </c>
    </row>
    <row r="115" spans="1:21" x14ac:dyDescent="0.3">
      <c r="A115">
        <v>113</v>
      </c>
      <c r="B115" t="s">
        <v>266</v>
      </c>
      <c r="C115">
        <v>14</v>
      </c>
      <c r="D115">
        <v>0</v>
      </c>
      <c r="E115">
        <v>47371</v>
      </c>
      <c r="F115">
        <v>1</v>
      </c>
      <c r="G115" t="s">
        <v>1527</v>
      </c>
      <c r="H115">
        <v>8</v>
      </c>
      <c r="I115" t="s">
        <v>30</v>
      </c>
      <c r="J115">
        <v>63</v>
      </c>
      <c r="K115">
        <v>69</v>
      </c>
      <c r="L115">
        <v>40</v>
      </c>
      <c r="M115">
        <v>45</v>
      </c>
      <c r="N115">
        <v>99</v>
      </c>
      <c r="O115">
        <v>26</v>
      </c>
      <c r="P115" t="e">
        <f>INDEX(Signed!F$2:'Signed'!F$569,MATCH($B115,Signed!$A$2:'Signed'!$A$531,0))</f>
        <v>#N/A</v>
      </c>
      <c r="Q115" t="e">
        <f>INDEX(TEAMIDS!$B$2:'TEAMIDS'!$B$300,MATCH($P115,TEAMIDS!$C$2:'TEAMIDS'!$C$531,0))</f>
        <v>#N/A</v>
      </c>
      <c r="R115" t="e">
        <f>INDEX(Signed!G$2:'Signed'!G$569,MATCH($B115,Signed!$A$2:'Signed'!$A$531,0))</f>
        <v>#N/A</v>
      </c>
      <c r="S115" t="e">
        <f>INDEX(Signed!I$2:'Signed'!I$569,MATCH($B115,Signed!$A$2:'Signed'!$A$531,0))</f>
        <v>#N/A</v>
      </c>
      <c r="T115">
        <f>_xlfn.IFNA(Q115,C115)</f>
        <v>14</v>
      </c>
      <c r="U115" t="e">
        <f>IF(S115=E115,TRUE,FALSE)</f>
        <v>#N/A</v>
      </c>
    </row>
    <row r="116" spans="1:21" x14ac:dyDescent="0.3">
      <c r="A116">
        <v>114</v>
      </c>
      <c r="B116" t="s">
        <v>72</v>
      </c>
      <c r="C116">
        <v>3</v>
      </c>
      <c r="D116">
        <v>1</v>
      </c>
      <c r="E116">
        <v>689121</v>
      </c>
      <c r="F116">
        <v>2</v>
      </c>
      <c r="G116" t="s">
        <v>3054</v>
      </c>
      <c r="H116">
        <v>7</v>
      </c>
      <c r="I116" t="s">
        <v>7</v>
      </c>
      <c r="J116">
        <v>77</v>
      </c>
      <c r="K116">
        <v>69</v>
      </c>
      <c r="L116">
        <v>94</v>
      </c>
      <c r="M116">
        <v>49</v>
      </c>
      <c r="N116">
        <v>73</v>
      </c>
      <c r="O116">
        <v>24</v>
      </c>
      <c r="P116" t="e">
        <f>INDEX(Signed!F$2:'Signed'!F$569,MATCH($B116,Signed!$A$2:'Signed'!$A$531,0))</f>
        <v>#N/A</v>
      </c>
      <c r="Q116" t="e">
        <f>INDEX(TEAMIDS!$B$2:'TEAMIDS'!$B$300,MATCH($P116,TEAMIDS!$C$2:'TEAMIDS'!$C$531,0))</f>
        <v>#N/A</v>
      </c>
      <c r="R116" t="e">
        <f>INDEX(Signed!G$2:'Signed'!G$569,MATCH($B116,Signed!$A$2:'Signed'!$A$531,0))</f>
        <v>#N/A</v>
      </c>
      <c r="S116" t="e">
        <f>INDEX(Signed!I$2:'Signed'!I$569,MATCH($B116,Signed!$A$2:'Signed'!$A$531,0))</f>
        <v>#N/A</v>
      </c>
      <c r="T116">
        <f>_xlfn.IFNA(Q116,C116)</f>
        <v>3</v>
      </c>
      <c r="U116" t="e">
        <f>IF(S116=E116,TRUE,FALSE)</f>
        <v>#N/A</v>
      </c>
    </row>
    <row r="117" spans="1:21" x14ac:dyDescent="0.3">
      <c r="A117">
        <v>115</v>
      </c>
      <c r="B117" t="s">
        <v>523</v>
      </c>
      <c r="C117">
        <v>13</v>
      </c>
      <c r="D117">
        <v>1</v>
      </c>
      <c r="E117">
        <v>2564753</v>
      </c>
      <c r="F117">
        <v>4</v>
      </c>
      <c r="G117" t="s">
        <v>2857</v>
      </c>
      <c r="H117">
        <v>21</v>
      </c>
      <c r="I117" t="s">
        <v>15</v>
      </c>
      <c r="J117">
        <v>90</v>
      </c>
      <c r="K117">
        <v>70</v>
      </c>
      <c r="L117">
        <v>41</v>
      </c>
      <c r="M117">
        <v>81</v>
      </c>
      <c r="N117">
        <v>59</v>
      </c>
      <c r="O117">
        <v>34</v>
      </c>
      <c r="P117" t="str">
        <f>INDEX(Signed!F$2:'Signed'!F$569,MATCH($B117,Signed!$A$2:'Signed'!$A$531,0))</f>
        <v>LAL</v>
      </c>
      <c r="Q117">
        <f>INDEX(TEAMIDS!$B$2:'TEAMIDS'!$B$300,MATCH($P117,TEAMIDS!$C$2:'TEAMIDS'!$C$531,0))</f>
        <v>13</v>
      </c>
      <c r="R117">
        <f>INDEX(Signed!G$2:'Signed'!G$569,MATCH($B117,Signed!$A$2:'Signed'!$A$531,0))</f>
        <v>1</v>
      </c>
      <c r="S117">
        <f>INDEX(Signed!I$2:'Signed'!I$569,MATCH($B117,Signed!$A$2:'Signed'!$A$531,0))</f>
        <v>2564753</v>
      </c>
      <c r="T117">
        <f>_xlfn.IFNA(Q117,C117)</f>
        <v>13</v>
      </c>
      <c r="U117" t="b">
        <f>IF(S117=E117,TRUE,FALSE)</f>
        <v>1</v>
      </c>
    </row>
    <row r="118" spans="1:21" x14ac:dyDescent="0.3">
      <c r="A118">
        <v>116</v>
      </c>
      <c r="B118" t="s">
        <v>135</v>
      </c>
      <c r="C118">
        <v>6</v>
      </c>
      <c r="D118">
        <v>1</v>
      </c>
      <c r="E118">
        <v>4815625</v>
      </c>
      <c r="F118">
        <v>3</v>
      </c>
      <c r="G118" t="s">
        <v>2884</v>
      </c>
      <c r="H118">
        <v>7</v>
      </c>
      <c r="I118" t="s">
        <v>15</v>
      </c>
      <c r="J118">
        <v>87</v>
      </c>
      <c r="K118">
        <v>69</v>
      </c>
      <c r="L118">
        <v>68</v>
      </c>
      <c r="M118">
        <v>63</v>
      </c>
      <c r="N118">
        <v>76</v>
      </c>
      <c r="O118">
        <v>28</v>
      </c>
      <c r="P118" t="e">
        <f>INDEX(Signed!F$2:'Signed'!F$569,MATCH($B118,Signed!$A$2:'Signed'!$A$531,0))</f>
        <v>#N/A</v>
      </c>
      <c r="Q118" t="e">
        <f>INDEX(TEAMIDS!$B$2:'TEAMIDS'!$B$300,MATCH($P118,TEAMIDS!$C$2:'TEAMIDS'!$C$531,0))</f>
        <v>#N/A</v>
      </c>
      <c r="R118" t="e">
        <f>INDEX(Signed!G$2:'Signed'!G$569,MATCH($B118,Signed!$A$2:'Signed'!$A$531,0))</f>
        <v>#N/A</v>
      </c>
      <c r="S118" t="e">
        <f>INDEX(Signed!I$2:'Signed'!I$569,MATCH($B118,Signed!$A$2:'Signed'!$A$531,0))</f>
        <v>#N/A</v>
      </c>
      <c r="T118">
        <f>_xlfn.IFNA(Q118,C118)</f>
        <v>6</v>
      </c>
      <c r="U118" t="e">
        <f>IF(S118=E118,TRUE,FALSE)</f>
        <v>#N/A</v>
      </c>
    </row>
    <row r="119" spans="1:21" x14ac:dyDescent="0.3">
      <c r="A119">
        <v>117</v>
      </c>
      <c r="B119" t="s">
        <v>53</v>
      </c>
      <c r="C119">
        <v>2</v>
      </c>
      <c r="D119">
        <v>3</v>
      </c>
      <c r="E119">
        <v>885960</v>
      </c>
      <c r="F119">
        <v>2</v>
      </c>
      <c r="G119" t="s">
        <v>3152</v>
      </c>
      <c r="H119">
        <v>30</v>
      </c>
      <c r="I119" t="s">
        <v>23</v>
      </c>
      <c r="J119">
        <v>69</v>
      </c>
      <c r="K119">
        <v>73</v>
      </c>
      <c r="L119">
        <v>40</v>
      </c>
      <c r="M119">
        <v>45</v>
      </c>
      <c r="N119">
        <v>60</v>
      </c>
      <c r="O119">
        <v>20</v>
      </c>
      <c r="P119" t="e">
        <f>INDEX(Signed!F$2:'Signed'!F$569,MATCH($B119,Signed!$A$2:'Signed'!$A$531,0))</f>
        <v>#N/A</v>
      </c>
      <c r="Q119" t="e">
        <f>INDEX(TEAMIDS!$B$2:'TEAMIDS'!$B$300,MATCH($P119,TEAMIDS!$C$2:'TEAMIDS'!$C$531,0))</f>
        <v>#N/A</v>
      </c>
      <c r="R119" t="e">
        <f>INDEX(Signed!G$2:'Signed'!G$569,MATCH($B119,Signed!$A$2:'Signed'!$A$531,0))</f>
        <v>#N/A</v>
      </c>
      <c r="S119" t="e">
        <f>INDEX(Signed!I$2:'Signed'!I$569,MATCH($B119,Signed!$A$2:'Signed'!$A$531,0))</f>
        <v>#N/A</v>
      </c>
      <c r="T119">
        <f>_xlfn.IFNA(Q119,C119)</f>
        <v>2</v>
      </c>
      <c r="U119" t="e">
        <f>IF(S119=E119,TRUE,FALSE)</f>
        <v>#N/A</v>
      </c>
    </row>
    <row r="120" spans="1:21" x14ac:dyDescent="0.3">
      <c r="A120">
        <v>118</v>
      </c>
      <c r="B120" t="s">
        <v>61</v>
      </c>
      <c r="C120">
        <v>27</v>
      </c>
      <c r="D120">
        <v>2</v>
      </c>
      <c r="E120">
        <v>4886175</v>
      </c>
      <c r="F120">
        <v>4</v>
      </c>
      <c r="G120" t="s">
        <v>3136</v>
      </c>
      <c r="H120">
        <v>17</v>
      </c>
      <c r="I120" t="s">
        <v>11</v>
      </c>
      <c r="J120">
        <v>83</v>
      </c>
      <c r="K120">
        <v>71</v>
      </c>
      <c r="L120">
        <v>47</v>
      </c>
      <c r="M120">
        <v>81</v>
      </c>
      <c r="N120">
        <v>61</v>
      </c>
      <c r="O120">
        <v>30</v>
      </c>
      <c r="P120" t="str">
        <f>INDEX(Signed!F$2:'Signed'!F$569,MATCH($B120,Signed!$A$2:'Signed'!$A$531,0))</f>
        <v>UTH</v>
      </c>
      <c r="Q120">
        <f>INDEX(TEAMIDS!$B$2:'TEAMIDS'!$B$300,MATCH($P120,TEAMIDS!$C$2:'TEAMIDS'!$C$531,0))</f>
        <v>27</v>
      </c>
      <c r="R120">
        <f>INDEX(Signed!G$2:'Signed'!G$569,MATCH($B120,Signed!$A$2:'Signed'!$A$531,0))</f>
        <v>2</v>
      </c>
      <c r="S120">
        <f>INDEX(Signed!I$2:'Signed'!I$569,MATCH($B120,Signed!$A$2:'Signed'!$A$531,0))</f>
        <v>4886175</v>
      </c>
      <c r="T120">
        <f>_xlfn.IFNA(Q120,C120)</f>
        <v>27</v>
      </c>
      <c r="U120" t="b">
        <f>IF(S120=E120,TRUE,FALSE)</f>
        <v>1</v>
      </c>
    </row>
    <row r="121" spans="1:21" x14ac:dyDescent="0.3">
      <c r="A121">
        <v>119</v>
      </c>
      <c r="B121" t="s">
        <v>216</v>
      </c>
      <c r="C121">
        <v>11</v>
      </c>
      <c r="D121">
        <v>2</v>
      </c>
      <c r="E121">
        <v>2080000</v>
      </c>
      <c r="F121">
        <v>1</v>
      </c>
      <c r="G121" t="s">
        <v>3005</v>
      </c>
      <c r="H121">
        <v>5</v>
      </c>
      <c r="I121" t="s">
        <v>9</v>
      </c>
      <c r="J121">
        <v>66</v>
      </c>
      <c r="K121">
        <v>74</v>
      </c>
      <c r="L121">
        <v>59</v>
      </c>
      <c r="M121">
        <v>45</v>
      </c>
      <c r="N121">
        <v>62</v>
      </c>
      <c r="O121">
        <v>24</v>
      </c>
      <c r="P121" t="str">
        <f>INDEX(Signed!F$2:'Signed'!F$569,MATCH($B121,Signed!$A$2:'Signed'!$A$531,0))</f>
        <v>IND</v>
      </c>
      <c r="Q121">
        <f>INDEX(TEAMIDS!$B$2:'TEAMIDS'!$B$300,MATCH($P121,TEAMIDS!$C$2:'TEAMIDS'!$C$531,0))</f>
        <v>11</v>
      </c>
      <c r="R121">
        <f>INDEX(Signed!G$2:'Signed'!G$569,MATCH($B121,Signed!$A$2:'Signed'!$A$531,0))</f>
        <v>2</v>
      </c>
      <c r="S121">
        <f>INDEX(Signed!I$2:'Signed'!I$569,MATCH($B121,Signed!$A$2:'Signed'!$A$531,0))</f>
        <v>2080000</v>
      </c>
      <c r="T121">
        <f>_xlfn.IFNA(Q121,C121)</f>
        <v>11</v>
      </c>
      <c r="U121" t="b">
        <f>IF(S121=E121,TRUE,FALSE)</f>
        <v>1</v>
      </c>
    </row>
    <row r="122" spans="1:21" x14ac:dyDescent="0.3">
      <c r="A122">
        <v>120</v>
      </c>
      <c r="B122" t="s">
        <v>346</v>
      </c>
      <c r="C122">
        <v>19</v>
      </c>
      <c r="D122">
        <v>2</v>
      </c>
      <c r="E122">
        <v>8000000</v>
      </c>
      <c r="F122">
        <v>0</v>
      </c>
      <c r="G122" t="s">
        <v>2900</v>
      </c>
      <c r="H122">
        <v>4</v>
      </c>
      <c r="I122" t="s">
        <v>40</v>
      </c>
      <c r="J122">
        <v>80</v>
      </c>
      <c r="K122">
        <v>74</v>
      </c>
      <c r="L122">
        <v>70</v>
      </c>
      <c r="M122">
        <v>63</v>
      </c>
      <c r="N122">
        <v>73</v>
      </c>
      <c r="O122">
        <v>26</v>
      </c>
      <c r="P122" t="str">
        <f>INDEX(Signed!F$2:'Signed'!F$569,MATCH($B122,Signed!$A$2:'Signed'!$A$531,0))</f>
        <v>NYK</v>
      </c>
      <c r="Q122">
        <f>INDEX(TEAMIDS!$B$2:'TEAMIDS'!$B$300,MATCH($P122,TEAMIDS!$C$2:'TEAMIDS'!$C$531,0))</f>
        <v>19</v>
      </c>
      <c r="R122">
        <f>INDEX(Signed!G$2:'Signed'!G$569,MATCH($B122,Signed!$A$2:'Signed'!$A$531,0))</f>
        <v>2</v>
      </c>
      <c r="S122">
        <f>INDEX(Signed!I$2:'Signed'!I$569,MATCH($B122,Signed!$A$2:'Signed'!$A$531,0))</f>
        <v>8000000</v>
      </c>
      <c r="T122">
        <f>_xlfn.IFNA(Q122,C122)</f>
        <v>19</v>
      </c>
      <c r="U122" t="b">
        <f>IF(S122=E122,TRUE,FALSE)</f>
        <v>1</v>
      </c>
    </row>
    <row r="123" spans="1:21" x14ac:dyDescent="0.3">
      <c r="A123">
        <v>121</v>
      </c>
      <c r="B123" t="s">
        <v>420</v>
      </c>
      <c r="C123">
        <v>23</v>
      </c>
      <c r="D123">
        <v>3</v>
      </c>
      <c r="E123">
        <v>663829</v>
      </c>
      <c r="F123">
        <v>0</v>
      </c>
      <c r="G123" t="s">
        <v>3126</v>
      </c>
      <c r="H123">
        <v>2</v>
      </c>
      <c r="I123" t="s">
        <v>4</v>
      </c>
      <c r="J123">
        <v>71</v>
      </c>
      <c r="K123">
        <v>67</v>
      </c>
      <c r="L123">
        <v>66</v>
      </c>
      <c r="M123">
        <v>49</v>
      </c>
      <c r="N123">
        <v>78</v>
      </c>
      <c r="O123">
        <v>22</v>
      </c>
      <c r="P123" t="e">
        <f>INDEX(Signed!F$2:'Signed'!F$569,MATCH($B123,Signed!$A$2:'Signed'!$A$531,0))</f>
        <v>#N/A</v>
      </c>
      <c r="Q123" t="e">
        <f>INDEX(TEAMIDS!$B$2:'TEAMIDS'!$B$300,MATCH($P123,TEAMIDS!$C$2:'TEAMIDS'!$C$531,0))</f>
        <v>#N/A</v>
      </c>
      <c r="R123" t="e">
        <f>INDEX(Signed!G$2:'Signed'!G$569,MATCH($B123,Signed!$A$2:'Signed'!$A$531,0))</f>
        <v>#N/A</v>
      </c>
      <c r="S123" t="e">
        <f>INDEX(Signed!I$2:'Signed'!I$569,MATCH($B123,Signed!$A$2:'Signed'!$A$531,0))</f>
        <v>#N/A</v>
      </c>
      <c r="T123">
        <f>_xlfn.IFNA(Q123,C123)</f>
        <v>23</v>
      </c>
      <c r="U123" t="e">
        <f>IF(S123=E123,TRUE,FALSE)</f>
        <v>#N/A</v>
      </c>
    </row>
    <row r="124" spans="1:21" x14ac:dyDescent="0.3">
      <c r="A124">
        <v>122</v>
      </c>
      <c r="B124" t="s">
        <v>349</v>
      </c>
      <c r="C124">
        <v>27</v>
      </c>
      <c r="D124">
        <v>1</v>
      </c>
      <c r="E124">
        <v>1737145</v>
      </c>
      <c r="F124">
        <v>0</v>
      </c>
      <c r="G124" t="s">
        <v>3047</v>
      </c>
      <c r="H124">
        <v>1</v>
      </c>
      <c r="I124" t="s">
        <v>9</v>
      </c>
      <c r="J124">
        <v>85</v>
      </c>
      <c r="K124">
        <v>73</v>
      </c>
      <c r="L124">
        <v>73</v>
      </c>
      <c r="M124">
        <v>54</v>
      </c>
      <c r="N124">
        <v>76</v>
      </c>
      <c r="O124">
        <v>24</v>
      </c>
      <c r="P124" t="str">
        <f>INDEX(Signed!F$2:'Signed'!F$569,MATCH($B124,Signed!$A$2:'Signed'!$A$531,0))</f>
        <v>UTH</v>
      </c>
      <c r="Q124">
        <f>INDEX(TEAMIDS!$B$2:'TEAMIDS'!$B$300,MATCH($P124,TEAMIDS!$C$2:'TEAMIDS'!$C$531,0))</f>
        <v>27</v>
      </c>
      <c r="R124">
        <f>INDEX(Signed!G$2:'Signed'!G$569,MATCH($B124,Signed!$A$2:'Signed'!$A$531,0))</f>
        <v>1</v>
      </c>
      <c r="S124">
        <f>INDEX(Signed!I$2:'Signed'!I$569,MATCH($B124,Signed!$A$2:'Signed'!$A$531,0))</f>
        <v>1737145</v>
      </c>
      <c r="T124">
        <f>_xlfn.IFNA(Q124,C124)</f>
        <v>27</v>
      </c>
      <c r="U124" t="b">
        <f>IF(S124=E124,TRUE,FALSE)</f>
        <v>1</v>
      </c>
    </row>
    <row r="125" spans="1:21" x14ac:dyDescent="0.3">
      <c r="A125">
        <v>123</v>
      </c>
      <c r="B125" t="s">
        <v>446</v>
      </c>
      <c r="C125">
        <v>1</v>
      </c>
      <c r="D125">
        <v>2</v>
      </c>
      <c r="E125">
        <v>4886175</v>
      </c>
      <c r="F125">
        <v>4</v>
      </c>
      <c r="G125" t="s">
        <v>3165</v>
      </c>
      <c r="H125">
        <v>0</v>
      </c>
      <c r="I125" t="s">
        <v>15</v>
      </c>
      <c r="J125">
        <v>89</v>
      </c>
      <c r="K125">
        <v>73</v>
      </c>
      <c r="L125">
        <v>42</v>
      </c>
      <c r="M125">
        <v>85</v>
      </c>
      <c r="N125">
        <v>78</v>
      </c>
      <c r="O125">
        <v>27</v>
      </c>
      <c r="P125" t="str">
        <f>INDEX(Signed!F$2:'Signed'!F$569,MATCH($B125,Signed!$A$2:'Signed'!$A$531,0))</f>
        <v>BOS</v>
      </c>
      <c r="Q125">
        <f>INDEX(TEAMIDS!$B$2:'TEAMIDS'!$B$300,MATCH($P125,TEAMIDS!$C$2:'TEAMIDS'!$C$531,0))</f>
        <v>1</v>
      </c>
      <c r="R125">
        <f>INDEX(Signed!G$2:'Signed'!G$569,MATCH($B125,Signed!$A$2:'Signed'!$A$531,0))</f>
        <v>2</v>
      </c>
      <c r="S125">
        <f>INDEX(Signed!I$2:'Signed'!I$569,MATCH($B125,Signed!$A$2:'Signed'!$A$531,0))</f>
        <v>4886175</v>
      </c>
      <c r="T125">
        <f>_xlfn.IFNA(Q125,C125)</f>
        <v>1</v>
      </c>
      <c r="U125" t="b">
        <f>IF(S125=E125,TRUE,FALSE)</f>
        <v>1</v>
      </c>
    </row>
    <row r="126" spans="1:21" x14ac:dyDescent="0.3">
      <c r="A126">
        <v>124</v>
      </c>
      <c r="B126" t="s">
        <v>298</v>
      </c>
      <c r="C126">
        <v>16</v>
      </c>
      <c r="D126">
        <v>4</v>
      </c>
      <c r="E126">
        <v>17000000</v>
      </c>
      <c r="F126">
        <v>0</v>
      </c>
      <c r="G126" t="s">
        <v>3128</v>
      </c>
      <c r="H126">
        <v>6</v>
      </c>
      <c r="I126" t="s">
        <v>60</v>
      </c>
      <c r="J126">
        <v>90</v>
      </c>
      <c r="K126">
        <v>80</v>
      </c>
      <c r="L126">
        <v>73</v>
      </c>
      <c r="M126">
        <v>63</v>
      </c>
      <c r="N126">
        <v>74</v>
      </c>
      <c r="O126">
        <v>30</v>
      </c>
      <c r="P126" t="e">
        <f>INDEX(Signed!F$2:'Signed'!F$569,MATCH($B126,Signed!$A$2:'Signed'!$A$531,0))</f>
        <v>#N/A</v>
      </c>
      <c r="Q126" t="e">
        <f>INDEX(TEAMIDS!$B$2:'TEAMIDS'!$B$300,MATCH($P126,TEAMIDS!$C$2:'TEAMIDS'!$C$531,0))</f>
        <v>#N/A</v>
      </c>
      <c r="R126" t="e">
        <f>INDEX(Signed!G$2:'Signed'!G$569,MATCH($B126,Signed!$A$2:'Signed'!$A$531,0))</f>
        <v>#N/A</v>
      </c>
      <c r="S126" t="e">
        <f>INDEX(Signed!I$2:'Signed'!I$569,MATCH($B126,Signed!$A$2:'Signed'!$A$531,0))</f>
        <v>#N/A</v>
      </c>
      <c r="T126">
        <f>_xlfn.IFNA(Q126,C126)</f>
        <v>16</v>
      </c>
      <c r="U126" t="e">
        <f>IF(S126=E126,TRUE,FALSE)</f>
        <v>#N/A</v>
      </c>
    </row>
    <row r="127" spans="1:21" x14ac:dyDescent="0.3">
      <c r="A127">
        <v>125</v>
      </c>
      <c r="B127" t="s">
        <v>210</v>
      </c>
      <c r="C127">
        <v>10</v>
      </c>
      <c r="D127">
        <v>1</v>
      </c>
      <c r="E127">
        <v>13779052.5</v>
      </c>
      <c r="F127">
        <v>1</v>
      </c>
      <c r="G127" t="s">
        <v>3035</v>
      </c>
      <c r="H127">
        <v>10</v>
      </c>
      <c r="I127" t="s">
        <v>40</v>
      </c>
      <c r="J127">
        <v>84</v>
      </c>
      <c r="K127">
        <v>70</v>
      </c>
      <c r="L127">
        <v>79</v>
      </c>
      <c r="M127">
        <v>49</v>
      </c>
      <c r="N127">
        <v>77</v>
      </c>
      <c r="O127">
        <v>31</v>
      </c>
      <c r="P127" t="e">
        <f>INDEX(Signed!F$2:'Signed'!F$569,MATCH($B127,Signed!$A$2:'Signed'!$A$531,0))</f>
        <v>#N/A</v>
      </c>
      <c r="Q127" t="e">
        <f>INDEX(TEAMIDS!$B$2:'TEAMIDS'!$B$300,MATCH($P127,TEAMIDS!$C$2:'TEAMIDS'!$C$531,0))</f>
        <v>#N/A</v>
      </c>
      <c r="R127" t="e">
        <f>INDEX(Signed!G$2:'Signed'!G$569,MATCH($B127,Signed!$A$2:'Signed'!$A$531,0))</f>
        <v>#N/A</v>
      </c>
      <c r="S127" t="e">
        <f>INDEX(Signed!I$2:'Signed'!I$569,MATCH($B127,Signed!$A$2:'Signed'!$A$531,0))</f>
        <v>#N/A</v>
      </c>
      <c r="T127">
        <f>_xlfn.IFNA(Q127,C127)</f>
        <v>10</v>
      </c>
      <c r="U127" t="e">
        <f>IF(S127=E127,TRUE,FALSE)</f>
        <v>#N/A</v>
      </c>
    </row>
    <row r="128" spans="1:21" x14ac:dyDescent="0.3">
      <c r="A128">
        <v>126</v>
      </c>
      <c r="B128" t="s">
        <v>310</v>
      </c>
      <c r="C128">
        <v>16</v>
      </c>
      <c r="D128">
        <v>2</v>
      </c>
      <c r="E128">
        <v>4666666.666666667</v>
      </c>
      <c r="F128">
        <v>3</v>
      </c>
      <c r="G128" t="s">
        <v>2908</v>
      </c>
      <c r="H128">
        <v>77</v>
      </c>
      <c r="I128" t="s">
        <v>11</v>
      </c>
      <c r="J128">
        <v>76</v>
      </c>
      <c r="K128">
        <v>74</v>
      </c>
      <c r="L128">
        <v>80</v>
      </c>
      <c r="M128">
        <v>63</v>
      </c>
      <c r="N128">
        <v>81</v>
      </c>
      <c r="O128">
        <v>32</v>
      </c>
      <c r="P128" t="e">
        <f>INDEX(Signed!F$2:'Signed'!F$569,MATCH($B128,Signed!$A$2:'Signed'!$A$531,0))</f>
        <v>#N/A</v>
      </c>
      <c r="Q128" t="e">
        <f>INDEX(TEAMIDS!$B$2:'TEAMIDS'!$B$300,MATCH($P128,TEAMIDS!$C$2:'TEAMIDS'!$C$531,0))</f>
        <v>#N/A</v>
      </c>
      <c r="R128" t="e">
        <f>INDEX(Signed!G$2:'Signed'!G$569,MATCH($B128,Signed!$A$2:'Signed'!$A$531,0))</f>
        <v>#N/A</v>
      </c>
      <c r="S128" t="e">
        <f>INDEX(Signed!I$2:'Signed'!I$569,MATCH($B128,Signed!$A$2:'Signed'!$A$531,0))</f>
        <v>#N/A</v>
      </c>
      <c r="T128">
        <f>_xlfn.IFNA(Q128,C128)</f>
        <v>16</v>
      </c>
      <c r="U128" t="e">
        <f>IF(S128=E128,TRUE,FALSE)</f>
        <v>#N/A</v>
      </c>
    </row>
    <row r="129" spans="1:21" x14ac:dyDescent="0.3">
      <c r="A129">
        <v>127</v>
      </c>
      <c r="B129" t="s">
        <v>335</v>
      </c>
      <c r="C129">
        <v>18</v>
      </c>
      <c r="D129">
        <v>1</v>
      </c>
      <c r="E129">
        <v>8736806.5</v>
      </c>
      <c r="F129">
        <v>1</v>
      </c>
      <c r="G129" t="s">
        <v>1527</v>
      </c>
      <c r="H129">
        <v>55</v>
      </c>
      <c r="I129" t="s">
        <v>40</v>
      </c>
      <c r="J129">
        <v>82</v>
      </c>
      <c r="K129">
        <v>66</v>
      </c>
      <c r="L129">
        <v>93</v>
      </c>
      <c r="M129">
        <v>49</v>
      </c>
      <c r="N129">
        <v>75</v>
      </c>
      <c r="O129">
        <v>31</v>
      </c>
      <c r="P129" t="e">
        <f>INDEX(Signed!F$2:'Signed'!F$569,MATCH($B129,Signed!$A$2:'Signed'!$A$531,0))</f>
        <v>#N/A</v>
      </c>
      <c r="Q129" t="e">
        <f>INDEX(TEAMIDS!$B$2:'TEAMIDS'!$B$300,MATCH($P129,TEAMIDS!$C$2:'TEAMIDS'!$C$531,0))</f>
        <v>#N/A</v>
      </c>
      <c r="R129" t="e">
        <f>INDEX(Signed!G$2:'Signed'!G$569,MATCH($B129,Signed!$A$2:'Signed'!$A$531,0))</f>
        <v>#N/A</v>
      </c>
      <c r="S129" t="e">
        <f>INDEX(Signed!I$2:'Signed'!I$569,MATCH($B129,Signed!$A$2:'Signed'!$A$531,0))</f>
        <v>#N/A</v>
      </c>
      <c r="T129">
        <f>_xlfn.IFNA(Q129,C129)</f>
        <v>18</v>
      </c>
      <c r="U129" t="e">
        <f>IF(S129=E129,TRUE,FALSE)</f>
        <v>#N/A</v>
      </c>
    </row>
    <row r="130" spans="1:21" x14ac:dyDescent="0.3">
      <c r="A130">
        <v>128</v>
      </c>
      <c r="B130" t="s">
        <v>384</v>
      </c>
      <c r="C130">
        <v>21</v>
      </c>
      <c r="D130">
        <v>2</v>
      </c>
      <c r="E130">
        <v>11333333.333333334</v>
      </c>
      <c r="F130">
        <v>1</v>
      </c>
      <c r="G130" t="s">
        <v>3183</v>
      </c>
      <c r="H130">
        <v>10</v>
      </c>
      <c r="I130" t="s">
        <v>7</v>
      </c>
      <c r="J130">
        <v>84</v>
      </c>
      <c r="K130">
        <v>70</v>
      </c>
      <c r="L130">
        <v>75</v>
      </c>
      <c r="M130">
        <v>54</v>
      </c>
      <c r="N130">
        <v>80</v>
      </c>
      <c r="O130">
        <v>27</v>
      </c>
      <c r="P130" t="e">
        <f>INDEX(Signed!F$2:'Signed'!F$569,MATCH($B130,Signed!$A$2:'Signed'!$A$531,0))</f>
        <v>#N/A</v>
      </c>
      <c r="Q130" t="e">
        <f>INDEX(TEAMIDS!$B$2:'TEAMIDS'!$B$300,MATCH($P130,TEAMIDS!$C$2:'TEAMIDS'!$C$531,0))</f>
        <v>#N/A</v>
      </c>
      <c r="R130" t="e">
        <f>INDEX(Signed!G$2:'Signed'!G$569,MATCH($B130,Signed!$A$2:'Signed'!$A$531,0))</f>
        <v>#N/A</v>
      </c>
      <c r="S130" t="e">
        <f>INDEX(Signed!I$2:'Signed'!I$569,MATCH($B130,Signed!$A$2:'Signed'!$A$531,0))</f>
        <v>#N/A</v>
      </c>
      <c r="T130">
        <f>_xlfn.IFNA(Q130,C130)</f>
        <v>21</v>
      </c>
      <c r="U130" t="e">
        <f>IF(S130=E130,TRUE,FALSE)</f>
        <v>#N/A</v>
      </c>
    </row>
    <row r="131" spans="1:21" x14ac:dyDescent="0.3">
      <c r="A131">
        <v>129</v>
      </c>
      <c r="B131" t="s">
        <v>438</v>
      </c>
      <c r="C131">
        <v>0</v>
      </c>
      <c r="D131">
        <v>1</v>
      </c>
      <c r="E131">
        <v>18237704.5</v>
      </c>
      <c r="F131">
        <v>2</v>
      </c>
      <c r="G131" t="s">
        <v>3129</v>
      </c>
      <c r="H131">
        <v>1</v>
      </c>
      <c r="I131" t="s">
        <v>7</v>
      </c>
      <c r="J131">
        <v>76</v>
      </c>
      <c r="K131">
        <v>70</v>
      </c>
      <c r="L131">
        <v>49</v>
      </c>
      <c r="M131">
        <v>63</v>
      </c>
      <c r="N131">
        <v>70</v>
      </c>
      <c r="O131">
        <v>31</v>
      </c>
      <c r="P131" t="e">
        <f>INDEX(Signed!F$2:'Signed'!F$569,MATCH($B131,Signed!$A$2:'Signed'!$A$531,0))</f>
        <v>#N/A</v>
      </c>
      <c r="Q131" t="e">
        <f>INDEX(TEAMIDS!$B$2:'TEAMIDS'!$B$300,MATCH($P131,TEAMIDS!$C$2:'TEAMIDS'!$C$531,0))</f>
        <v>#N/A</v>
      </c>
      <c r="R131" t="e">
        <f>INDEX(Signed!G$2:'Signed'!G$569,MATCH($B131,Signed!$A$2:'Signed'!$A$531,0))</f>
        <v>#N/A</v>
      </c>
      <c r="S131" t="e">
        <f>INDEX(Signed!I$2:'Signed'!I$569,MATCH($B131,Signed!$A$2:'Signed'!$A$531,0))</f>
        <v>#N/A</v>
      </c>
      <c r="T131">
        <f>_xlfn.IFNA(Q131,C131)</f>
        <v>0</v>
      </c>
      <c r="U131" t="e">
        <f>IF(S131=E131,TRUE,FALSE)</f>
        <v>#N/A</v>
      </c>
    </row>
    <row r="132" spans="1:21" x14ac:dyDescent="0.3">
      <c r="A132">
        <v>130</v>
      </c>
      <c r="B132" t="s">
        <v>338</v>
      </c>
      <c r="C132">
        <v>18</v>
      </c>
      <c r="D132">
        <v>1</v>
      </c>
      <c r="E132">
        <v>942121</v>
      </c>
      <c r="F132">
        <v>0</v>
      </c>
      <c r="G132" t="s">
        <v>3101</v>
      </c>
      <c r="H132">
        <v>15</v>
      </c>
      <c r="I132" t="s">
        <v>40</v>
      </c>
      <c r="J132">
        <v>75</v>
      </c>
      <c r="K132">
        <v>65</v>
      </c>
      <c r="L132">
        <v>70</v>
      </c>
      <c r="M132">
        <v>49</v>
      </c>
      <c r="N132">
        <v>73</v>
      </c>
      <c r="O132">
        <v>21</v>
      </c>
      <c r="P132" t="e">
        <f>INDEX(Signed!F$2:'Signed'!F$569,MATCH($B132,Signed!$A$2:'Signed'!$A$531,0))</f>
        <v>#N/A</v>
      </c>
      <c r="Q132" t="e">
        <f>INDEX(TEAMIDS!$B$2:'TEAMIDS'!$B$300,MATCH($P132,TEAMIDS!$C$2:'TEAMIDS'!$C$531,0))</f>
        <v>#N/A</v>
      </c>
      <c r="R132" t="e">
        <f>INDEX(Signed!G$2:'Signed'!G$569,MATCH($B132,Signed!$A$2:'Signed'!$A$531,0))</f>
        <v>#N/A</v>
      </c>
      <c r="S132" t="e">
        <f>INDEX(Signed!I$2:'Signed'!I$569,MATCH($B132,Signed!$A$2:'Signed'!$A$531,0))</f>
        <v>#N/A</v>
      </c>
      <c r="T132">
        <f>_xlfn.IFNA(Q132,C132)</f>
        <v>18</v>
      </c>
      <c r="U132" t="e">
        <f>IF(S132=E132,TRUE,FALSE)</f>
        <v>#N/A</v>
      </c>
    </row>
    <row r="133" spans="1:21" x14ac:dyDescent="0.3">
      <c r="A133">
        <v>131</v>
      </c>
      <c r="B133" t="s">
        <v>76</v>
      </c>
      <c r="C133">
        <v>23</v>
      </c>
      <c r="D133">
        <v>1</v>
      </c>
      <c r="E133">
        <v>4767000</v>
      </c>
      <c r="F133">
        <v>3</v>
      </c>
      <c r="G133" t="s">
        <v>2893</v>
      </c>
      <c r="H133">
        <v>44</v>
      </c>
      <c r="I133" t="s">
        <v>20</v>
      </c>
      <c r="J133">
        <v>79</v>
      </c>
      <c r="K133">
        <v>73</v>
      </c>
      <c r="L133">
        <v>79</v>
      </c>
      <c r="M133">
        <v>58</v>
      </c>
      <c r="N133">
        <v>73</v>
      </c>
      <c r="O133">
        <v>27</v>
      </c>
      <c r="P133" t="str">
        <f>INDEX(Signed!F$2:'Signed'!F$569,MATCH($B133,Signed!$A$2:'Signed'!$A$531,0))</f>
        <v>PHX</v>
      </c>
      <c r="Q133">
        <f>INDEX(TEAMIDS!$B$2:'TEAMIDS'!$B$300,MATCH($P133,TEAMIDS!$C$2:'TEAMIDS'!$C$531,0))</f>
        <v>23</v>
      </c>
      <c r="R133">
        <f>INDEX(Signed!G$2:'Signed'!G$569,MATCH($B133,Signed!$A$2:'Signed'!$A$531,0))</f>
        <v>1</v>
      </c>
      <c r="S133">
        <f>INDEX(Signed!I$2:'Signed'!I$569,MATCH($B133,Signed!$A$2:'Signed'!$A$531,0))</f>
        <v>4767000</v>
      </c>
      <c r="T133">
        <f>_xlfn.IFNA(Q133,C133)</f>
        <v>23</v>
      </c>
      <c r="U133" t="b">
        <f>IF(S133=E133,TRUE,FALSE)</f>
        <v>1</v>
      </c>
    </row>
    <row r="134" spans="1:21" x14ac:dyDescent="0.3">
      <c r="A134">
        <v>132</v>
      </c>
      <c r="B134" t="s">
        <v>455</v>
      </c>
      <c r="C134">
        <v>25</v>
      </c>
      <c r="D134">
        <v>1</v>
      </c>
      <c r="E134">
        <v>689121</v>
      </c>
      <c r="F134">
        <v>0</v>
      </c>
      <c r="G134" t="s">
        <v>1527</v>
      </c>
      <c r="H134">
        <v>10</v>
      </c>
      <c r="I134" t="s">
        <v>118</v>
      </c>
      <c r="J134">
        <v>72</v>
      </c>
      <c r="K134">
        <v>72</v>
      </c>
      <c r="L134">
        <v>51</v>
      </c>
      <c r="M134">
        <v>45</v>
      </c>
      <c r="N134">
        <v>67</v>
      </c>
      <c r="O134">
        <v>26</v>
      </c>
      <c r="P134" t="e">
        <f>INDEX(Signed!F$2:'Signed'!F$569,MATCH($B134,Signed!$A$2:'Signed'!$A$531,0))</f>
        <v>#N/A</v>
      </c>
      <c r="Q134" t="e">
        <f>INDEX(TEAMIDS!$B$2:'TEAMIDS'!$B$300,MATCH($P134,TEAMIDS!$C$2:'TEAMIDS'!$C$531,0))</f>
        <v>#N/A</v>
      </c>
      <c r="R134" t="e">
        <f>INDEX(Signed!G$2:'Signed'!G$569,MATCH($B134,Signed!$A$2:'Signed'!$A$531,0))</f>
        <v>#N/A</v>
      </c>
      <c r="S134" t="e">
        <f>INDEX(Signed!I$2:'Signed'!I$569,MATCH($B134,Signed!$A$2:'Signed'!$A$531,0))</f>
        <v>#N/A</v>
      </c>
      <c r="T134">
        <f>_xlfn.IFNA(Q134,C134)</f>
        <v>25</v>
      </c>
      <c r="U134" t="e">
        <f>IF(S134=E134,TRUE,FALSE)</f>
        <v>#N/A</v>
      </c>
    </row>
    <row r="135" spans="1:21" x14ac:dyDescent="0.3">
      <c r="A135">
        <v>133</v>
      </c>
      <c r="B135" t="s">
        <v>358</v>
      </c>
      <c r="C135">
        <v>19</v>
      </c>
      <c r="D135">
        <v>2</v>
      </c>
      <c r="E135">
        <v>3003840</v>
      </c>
      <c r="F135">
        <v>0</v>
      </c>
      <c r="G135" t="s">
        <v>3124</v>
      </c>
      <c r="H135">
        <v>11</v>
      </c>
      <c r="I135" t="s">
        <v>9</v>
      </c>
      <c r="J135">
        <v>70</v>
      </c>
      <c r="K135">
        <v>74</v>
      </c>
      <c r="L135">
        <v>64</v>
      </c>
      <c r="M135">
        <v>49</v>
      </c>
      <c r="N135">
        <v>76</v>
      </c>
      <c r="O135">
        <v>21</v>
      </c>
      <c r="P135" t="e">
        <f>INDEX(Signed!F$2:'Signed'!F$569,MATCH($B135,Signed!$A$2:'Signed'!$A$531,0))</f>
        <v>#N/A</v>
      </c>
      <c r="Q135" t="e">
        <f>INDEX(TEAMIDS!$B$2:'TEAMIDS'!$B$300,MATCH($P135,TEAMIDS!$C$2:'TEAMIDS'!$C$531,0))</f>
        <v>#N/A</v>
      </c>
      <c r="R135" t="e">
        <f>INDEX(Signed!G$2:'Signed'!G$569,MATCH($B135,Signed!$A$2:'Signed'!$A$531,0))</f>
        <v>#N/A</v>
      </c>
      <c r="S135" t="e">
        <f>INDEX(Signed!I$2:'Signed'!I$569,MATCH($B135,Signed!$A$2:'Signed'!$A$531,0))</f>
        <v>#N/A</v>
      </c>
      <c r="T135">
        <f>_xlfn.IFNA(Q135,C135)</f>
        <v>19</v>
      </c>
      <c r="U135" t="e">
        <f>IF(S135=E135,TRUE,FALSE)</f>
        <v>#N/A</v>
      </c>
    </row>
    <row r="136" spans="1:21" x14ac:dyDescent="0.3">
      <c r="A136">
        <v>134</v>
      </c>
      <c r="B136" t="s">
        <v>511</v>
      </c>
      <c r="C136">
        <v>28</v>
      </c>
      <c r="D136">
        <v>1</v>
      </c>
      <c r="E136">
        <v>8826923.5</v>
      </c>
      <c r="F136">
        <v>0</v>
      </c>
      <c r="G136" t="s">
        <v>2933</v>
      </c>
      <c r="H136">
        <v>23</v>
      </c>
      <c r="I136" t="s">
        <v>118</v>
      </c>
      <c r="J136">
        <v>79</v>
      </c>
      <c r="K136">
        <v>73</v>
      </c>
      <c r="L136">
        <v>83</v>
      </c>
      <c r="M136">
        <v>54</v>
      </c>
      <c r="N136">
        <v>83</v>
      </c>
      <c r="O136">
        <v>26</v>
      </c>
      <c r="P136" t="e">
        <f>INDEX(Signed!F$2:'Signed'!F$569,MATCH($B136,Signed!$A$2:'Signed'!$A$531,0))</f>
        <v>#N/A</v>
      </c>
      <c r="Q136" t="e">
        <f>INDEX(TEAMIDS!$B$2:'TEAMIDS'!$B$300,MATCH($P136,TEAMIDS!$C$2:'TEAMIDS'!$C$531,0))</f>
        <v>#N/A</v>
      </c>
      <c r="R136" t="e">
        <f>INDEX(Signed!G$2:'Signed'!G$569,MATCH($B136,Signed!$A$2:'Signed'!$A$531,0))</f>
        <v>#N/A</v>
      </c>
      <c r="S136" t="e">
        <f>INDEX(Signed!I$2:'Signed'!I$569,MATCH($B136,Signed!$A$2:'Signed'!$A$531,0))</f>
        <v>#N/A</v>
      </c>
      <c r="T136">
        <f>_xlfn.IFNA(Q136,C136)</f>
        <v>28</v>
      </c>
      <c r="U136" t="e">
        <f>IF(S136=E136,TRUE,FALSE)</f>
        <v>#N/A</v>
      </c>
    </row>
    <row r="137" spans="1:21" x14ac:dyDescent="0.3">
      <c r="A137">
        <v>135</v>
      </c>
      <c r="B137" t="s">
        <v>239</v>
      </c>
      <c r="C137">
        <v>2</v>
      </c>
      <c r="D137">
        <v>1</v>
      </c>
      <c r="E137">
        <v>4767000</v>
      </c>
      <c r="F137">
        <v>1</v>
      </c>
      <c r="G137" t="s">
        <v>3098</v>
      </c>
      <c r="H137">
        <v>17</v>
      </c>
      <c r="I137" t="s">
        <v>18</v>
      </c>
      <c r="J137">
        <v>76</v>
      </c>
      <c r="K137">
        <v>70</v>
      </c>
      <c r="L137">
        <v>75</v>
      </c>
      <c r="M137">
        <v>54</v>
      </c>
      <c r="N137">
        <v>74</v>
      </c>
      <c r="O137">
        <v>33</v>
      </c>
      <c r="P137" t="str">
        <f>INDEX(Signed!F$2:'Signed'!F$569,MATCH($B137,Signed!$A$2:'Signed'!$A$531,0))</f>
        <v>BKN</v>
      </c>
      <c r="Q137">
        <f>INDEX(TEAMIDS!$B$2:'TEAMIDS'!$B$300,MATCH($P137,TEAMIDS!$C$2:'TEAMIDS'!$C$531,0))</f>
        <v>2</v>
      </c>
      <c r="R137">
        <f>INDEX(Signed!G$2:'Signed'!G$569,MATCH($B137,Signed!$A$2:'Signed'!$A$531,0))</f>
        <v>1</v>
      </c>
      <c r="S137">
        <f>INDEX(Signed!I$2:'Signed'!I$569,MATCH($B137,Signed!$A$2:'Signed'!$A$531,0))</f>
        <v>4767000</v>
      </c>
      <c r="T137">
        <f>_xlfn.IFNA(Q137,C137)</f>
        <v>2</v>
      </c>
      <c r="U137" t="b">
        <f>IF(S137=E137,TRUE,FALSE)</f>
        <v>1</v>
      </c>
    </row>
    <row r="138" spans="1:21" x14ac:dyDescent="0.3">
      <c r="A138">
        <v>136</v>
      </c>
      <c r="B138" t="s">
        <v>199</v>
      </c>
      <c r="C138">
        <v>10</v>
      </c>
      <c r="D138">
        <v>0</v>
      </c>
      <c r="E138">
        <v>1000000</v>
      </c>
      <c r="F138">
        <v>3</v>
      </c>
      <c r="G138" t="s">
        <v>2986</v>
      </c>
      <c r="H138">
        <v>6</v>
      </c>
      <c r="I138" t="s">
        <v>13</v>
      </c>
      <c r="J138">
        <v>65</v>
      </c>
      <c r="K138">
        <v>69</v>
      </c>
      <c r="L138">
        <v>66</v>
      </c>
      <c r="M138">
        <v>49</v>
      </c>
      <c r="N138">
        <v>99</v>
      </c>
      <c r="O138">
        <v>25</v>
      </c>
      <c r="P138" t="e">
        <f>INDEX(Signed!F$2:'Signed'!F$569,MATCH($B138,Signed!$A$2:'Signed'!$A$531,0))</f>
        <v>#N/A</v>
      </c>
      <c r="Q138" t="e">
        <f>INDEX(TEAMIDS!$B$2:'TEAMIDS'!$B$300,MATCH($P138,TEAMIDS!$C$2:'TEAMIDS'!$C$531,0))</f>
        <v>#N/A</v>
      </c>
      <c r="R138" t="e">
        <f>INDEX(Signed!G$2:'Signed'!G$569,MATCH($B138,Signed!$A$2:'Signed'!$A$531,0))</f>
        <v>#N/A</v>
      </c>
      <c r="S138" t="e">
        <f>INDEX(Signed!I$2:'Signed'!I$569,MATCH($B138,Signed!$A$2:'Signed'!$A$531,0))</f>
        <v>#N/A</v>
      </c>
      <c r="T138">
        <f>_xlfn.IFNA(Q138,C138)</f>
        <v>10</v>
      </c>
      <c r="U138" t="e">
        <f>IF(S138=E138,TRUE,FALSE)</f>
        <v>#N/A</v>
      </c>
    </row>
    <row r="139" spans="1:21" x14ac:dyDescent="0.3">
      <c r="A139">
        <v>137</v>
      </c>
      <c r="B139" t="s">
        <v>139</v>
      </c>
      <c r="C139">
        <v>7</v>
      </c>
      <c r="D139">
        <v>3</v>
      </c>
      <c r="E139">
        <v>18500000</v>
      </c>
      <c r="F139">
        <v>1</v>
      </c>
      <c r="G139" t="s">
        <v>2943</v>
      </c>
      <c r="H139">
        <v>14</v>
      </c>
      <c r="I139" t="s">
        <v>40</v>
      </c>
      <c r="J139">
        <v>82</v>
      </c>
      <c r="K139">
        <v>76</v>
      </c>
      <c r="L139">
        <v>75</v>
      </c>
      <c r="M139">
        <v>54</v>
      </c>
      <c r="N139">
        <v>79</v>
      </c>
      <c r="O139">
        <v>25</v>
      </c>
      <c r="P139" t="e">
        <f>INDEX(Signed!F$2:'Signed'!F$569,MATCH($B139,Signed!$A$2:'Signed'!$A$531,0))</f>
        <v>#N/A</v>
      </c>
      <c r="Q139" t="e">
        <f>INDEX(TEAMIDS!$B$2:'TEAMIDS'!$B$300,MATCH($P139,TEAMIDS!$C$2:'TEAMIDS'!$C$531,0))</f>
        <v>#N/A</v>
      </c>
      <c r="R139" t="e">
        <f>INDEX(Signed!G$2:'Signed'!G$569,MATCH($B139,Signed!$A$2:'Signed'!$A$531,0))</f>
        <v>#N/A</v>
      </c>
      <c r="S139" t="e">
        <f>INDEX(Signed!I$2:'Signed'!I$569,MATCH($B139,Signed!$A$2:'Signed'!$A$531,0))</f>
        <v>#N/A</v>
      </c>
      <c r="T139">
        <f>_xlfn.IFNA(Q139,C139)</f>
        <v>7</v>
      </c>
      <c r="U139" t="e">
        <f>IF(S139=E139,TRUE,FALSE)</f>
        <v>#N/A</v>
      </c>
    </row>
    <row r="140" spans="1:21" x14ac:dyDescent="0.3">
      <c r="A140">
        <v>138</v>
      </c>
      <c r="B140" t="s">
        <v>432</v>
      </c>
      <c r="C140">
        <v>24</v>
      </c>
      <c r="D140">
        <v>0</v>
      </c>
      <c r="E140">
        <v>1000000</v>
      </c>
      <c r="F140">
        <v>1</v>
      </c>
      <c r="G140" t="s">
        <v>1527</v>
      </c>
      <c r="H140">
        <v>9</v>
      </c>
      <c r="I140" t="s">
        <v>18</v>
      </c>
      <c r="J140">
        <v>65</v>
      </c>
      <c r="K140">
        <v>73</v>
      </c>
      <c r="L140">
        <v>55</v>
      </c>
      <c r="M140">
        <v>45</v>
      </c>
      <c r="N140">
        <v>42</v>
      </c>
      <c r="O140">
        <v>21</v>
      </c>
      <c r="P140" t="e">
        <f>INDEX(Signed!F$2:'Signed'!F$569,MATCH($B140,Signed!$A$2:'Signed'!$A$531,0))</f>
        <v>#N/A</v>
      </c>
      <c r="Q140" t="e">
        <f>INDEX(TEAMIDS!$B$2:'TEAMIDS'!$B$300,MATCH($P140,TEAMIDS!$C$2:'TEAMIDS'!$C$531,0))</f>
        <v>#N/A</v>
      </c>
      <c r="R140" t="e">
        <f>INDEX(Signed!G$2:'Signed'!G$569,MATCH($B140,Signed!$A$2:'Signed'!$A$531,0))</f>
        <v>#N/A</v>
      </c>
      <c r="S140" t="e">
        <f>INDEX(Signed!I$2:'Signed'!I$569,MATCH($B140,Signed!$A$2:'Signed'!$A$531,0))</f>
        <v>#N/A</v>
      </c>
      <c r="T140">
        <f>_xlfn.IFNA(Q140,C140)</f>
        <v>24</v>
      </c>
      <c r="U140" t="e">
        <f>IF(S140=E140,TRUE,FALSE)</f>
        <v>#N/A</v>
      </c>
    </row>
    <row r="141" spans="1:21" x14ac:dyDescent="0.3">
      <c r="A141">
        <v>139</v>
      </c>
      <c r="B141" t="s">
        <v>309</v>
      </c>
      <c r="C141">
        <v>16</v>
      </c>
      <c r="D141">
        <v>3</v>
      </c>
      <c r="E141">
        <v>9590602</v>
      </c>
      <c r="F141">
        <v>0</v>
      </c>
      <c r="G141" t="s">
        <v>3036</v>
      </c>
      <c r="H141">
        <v>3</v>
      </c>
      <c r="I141" t="s">
        <v>30</v>
      </c>
      <c r="J141">
        <v>77</v>
      </c>
      <c r="K141">
        <v>71</v>
      </c>
      <c r="L141">
        <v>70</v>
      </c>
      <c r="M141">
        <v>54</v>
      </c>
      <c r="N141">
        <v>81</v>
      </c>
      <c r="O141">
        <v>33</v>
      </c>
      <c r="P141" t="str">
        <f>INDEX(Signed!F$2:'Signed'!F$569,MATCH($B141,Signed!$A$2:'Signed'!$A$531,0))</f>
        <v>MIL</v>
      </c>
      <c r="Q141">
        <f>INDEX(TEAMIDS!$B$2:'TEAMIDS'!$B$300,MATCH($P141,TEAMIDS!$C$2:'TEAMIDS'!$C$531,0))</f>
        <v>16</v>
      </c>
      <c r="R141">
        <f>INDEX(Signed!G$2:'Signed'!G$569,MATCH($B141,Signed!$A$2:'Signed'!$A$531,0))</f>
        <v>3</v>
      </c>
      <c r="S141">
        <f>INDEX(Signed!I$2:'Signed'!I$569,MATCH($B141,Signed!$A$2:'Signed'!$A$531,0))</f>
        <v>9590602</v>
      </c>
      <c r="T141">
        <f>_xlfn.IFNA(Q141,C141)</f>
        <v>16</v>
      </c>
      <c r="U141" t="b">
        <f>IF(S141=E141,TRUE,FALSE)</f>
        <v>1</v>
      </c>
    </row>
    <row r="142" spans="1:21" x14ac:dyDescent="0.3">
      <c r="A142">
        <v>140</v>
      </c>
      <c r="B142" t="s">
        <v>489</v>
      </c>
      <c r="C142">
        <v>27</v>
      </c>
      <c r="D142">
        <v>2</v>
      </c>
      <c r="E142">
        <v>504200.33333333331</v>
      </c>
      <c r="F142">
        <v>2</v>
      </c>
      <c r="G142" t="s">
        <v>2922</v>
      </c>
      <c r="H142">
        <v>31</v>
      </c>
      <c r="I142" t="s">
        <v>13</v>
      </c>
      <c r="J142">
        <v>74</v>
      </c>
      <c r="K142">
        <v>70</v>
      </c>
      <c r="L142">
        <v>89</v>
      </c>
      <c r="M142">
        <v>49</v>
      </c>
      <c r="N142">
        <v>82</v>
      </c>
      <c r="O142">
        <v>26</v>
      </c>
      <c r="P142" t="e">
        <f>INDEX(Signed!F$2:'Signed'!F$569,MATCH($B142,Signed!$A$2:'Signed'!$A$531,0))</f>
        <v>#N/A</v>
      </c>
      <c r="Q142" t="e">
        <f>INDEX(TEAMIDS!$B$2:'TEAMIDS'!$B$300,MATCH($P142,TEAMIDS!$C$2:'TEAMIDS'!$C$531,0))</f>
        <v>#N/A</v>
      </c>
      <c r="R142" t="e">
        <f>INDEX(Signed!G$2:'Signed'!G$569,MATCH($B142,Signed!$A$2:'Signed'!$A$531,0))</f>
        <v>#N/A</v>
      </c>
      <c r="S142" t="e">
        <f>INDEX(Signed!I$2:'Signed'!I$569,MATCH($B142,Signed!$A$2:'Signed'!$A$531,0))</f>
        <v>#N/A</v>
      </c>
      <c r="T142">
        <f>_xlfn.IFNA(Q142,C142)</f>
        <v>27</v>
      </c>
      <c r="U142" t="e">
        <f>IF(S142=E142,TRUE,FALSE)</f>
        <v>#N/A</v>
      </c>
    </row>
    <row r="143" spans="1:21" x14ac:dyDescent="0.3">
      <c r="A143">
        <v>141</v>
      </c>
      <c r="B143" t="s">
        <v>200</v>
      </c>
      <c r="C143">
        <v>10</v>
      </c>
      <c r="D143">
        <v>1</v>
      </c>
      <c r="E143">
        <v>2393887</v>
      </c>
      <c r="F143">
        <v>2</v>
      </c>
      <c r="G143" t="s">
        <v>2907</v>
      </c>
      <c r="H143">
        <v>14</v>
      </c>
      <c r="I143" t="s">
        <v>7</v>
      </c>
      <c r="J143">
        <v>77</v>
      </c>
      <c r="K143">
        <v>75</v>
      </c>
      <c r="L143">
        <v>78</v>
      </c>
      <c r="M143">
        <v>54</v>
      </c>
      <c r="N143">
        <v>83</v>
      </c>
      <c r="O143">
        <v>34</v>
      </c>
      <c r="P143" t="e">
        <f>INDEX(Signed!F$2:'Signed'!F$569,MATCH($B143,Signed!$A$2:'Signed'!$A$531,0))</f>
        <v>#N/A</v>
      </c>
      <c r="Q143" t="e">
        <f>INDEX(TEAMIDS!$B$2:'TEAMIDS'!$B$300,MATCH($P143,TEAMIDS!$C$2:'TEAMIDS'!$C$531,0))</f>
        <v>#N/A</v>
      </c>
      <c r="R143" t="e">
        <f>INDEX(Signed!G$2:'Signed'!G$569,MATCH($B143,Signed!$A$2:'Signed'!$A$531,0))</f>
        <v>#N/A</v>
      </c>
      <c r="S143" t="e">
        <f>INDEX(Signed!I$2:'Signed'!I$569,MATCH($B143,Signed!$A$2:'Signed'!$A$531,0))</f>
        <v>#N/A</v>
      </c>
      <c r="T143">
        <f>_xlfn.IFNA(Q143,C143)</f>
        <v>10</v>
      </c>
      <c r="U143" t="e">
        <f>IF(S143=E143,TRUE,FALSE)</f>
        <v>#N/A</v>
      </c>
    </row>
    <row r="144" spans="1:21" x14ac:dyDescent="0.3">
      <c r="A144">
        <v>142</v>
      </c>
      <c r="B144" t="s">
        <v>302</v>
      </c>
      <c r="C144">
        <v>16</v>
      </c>
      <c r="D144">
        <v>2</v>
      </c>
      <c r="E144">
        <v>25842697</v>
      </c>
      <c r="F144">
        <v>2</v>
      </c>
      <c r="G144" t="s">
        <v>2951</v>
      </c>
      <c r="H144">
        <v>34</v>
      </c>
      <c r="I144" t="s">
        <v>15</v>
      </c>
      <c r="J144">
        <v>99</v>
      </c>
      <c r="K144">
        <v>84</v>
      </c>
      <c r="L144">
        <v>58</v>
      </c>
      <c r="M144">
        <v>99</v>
      </c>
      <c r="N144">
        <v>72</v>
      </c>
      <c r="O144">
        <v>25</v>
      </c>
      <c r="P144" t="e">
        <f>INDEX(Signed!F$2:'Signed'!F$569,MATCH($B144,Signed!$A$2:'Signed'!$A$531,0))</f>
        <v>#N/A</v>
      </c>
      <c r="Q144" t="e">
        <f>INDEX(TEAMIDS!$B$2:'TEAMIDS'!$B$300,MATCH($P144,TEAMIDS!$C$2:'TEAMIDS'!$C$531,0))</f>
        <v>#N/A</v>
      </c>
      <c r="R144" t="e">
        <f>INDEX(Signed!G$2:'Signed'!G$569,MATCH($B144,Signed!$A$2:'Signed'!$A$531,0))</f>
        <v>#N/A</v>
      </c>
      <c r="S144" t="e">
        <f>INDEX(Signed!I$2:'Signed'!I$569,MATCH($B144,Signed!$A$2:'Signed'!$A$531,0))</f>
        <v>#N/A</v>
      </c>
      <c r="T144">
        <f>_xlfn.IFNA(Q144,C144)</f>
        <v>16</v>
      </c>
      <c r="U144" t="e">
        <f>IF(S144=E144,TRUE,FALSE)</f>
        <v>#N/A</v>
      </c>
    </row>
    <row r="145" spans="1:21" x14ac:dyDescent="0.3">
      <c r="A145">
        <v>143</v>
      </c>
      <c r="B145" t="s">
        <v>166</v>
      </c>
      <c r="C145">
        <v>9</v>
      </c>
      <c r="D145">
        <v>1</v>
      </c>
      <c r="E145">
        <v>1882867</v>
      </c>
      <c r="F145">
        <v>2</v>
      </c>
      <c r="G145" t="s">
        <v>2926</v>
      </c>
      <c r="H145">
        <v>22</v>
      </c>
      <c r="I145" t="s">
        <v>18</v>
      </c>
      <c r="J145">
        <v>72</v>
      </c>
      <c r="K145">
        <v>74</v>
      </c>
      <c r="L145">
        <v>65</v>
      </c>
      <c r="M145">
        <v>49</v>
      </c>
      <c r="N145">
        <v>79</v>
      </c>
      <c r="O145">
        <v>26</v>
      </c>
      <c r="P145" t="str">
        <f>INDEX(Signed!F$2:'Signed'!F$569,MATCH($B145,Signed!$A$2:'Signed'!$A$531,0))</f>
        <v>GSW</v>
      </c>
      <c r="Q145">
        <f>INDEX(TEAMIDS!$B$2:'TEAMIDS'!$B$300,MATCH($P145,TEAMIDS!$C$2:'TEAMIDS'!$C$531,0))</f>
        <v>9</v>
      </c>
      <c r="R145">
        <f>INDEX(Signed!G$2:'Signed'!G$569,MATCH($B145,Signed!$A$2:'Signed'!$A$531,0))</f>
        <v>1</v>
      </c>
      <c r="S145">
        <f>INDEX(Signed!I$2:'Signed'!I$569,MATCH($B145,Signed!$A$2:'Signed'!$A$531,0))</f>
        <v>1882867</v>
      </c>
      <c r="T145">
        <f>_xlfn.IFNA(Q145,C145)</f>
        <v>9</v>
      </c>
      <c r="U145" t="b">
        <f>IF(S145=E145,TRUE,FALSE)</f>
        <v>1</v>
      </c>
    </row>
    <row r="146" spans="1:21" x14ac:dyDescent="0.3">
      <c r="A146">
        <v>144</v>
      </c>
      <c r="B146" t="s">
        <v>283</v>
      </c>
      <c r="C146">
        <v>15</v>
      </c>
      <c r="D146">
        <v>1</v>
      </c>
      <c r="E146">
        <v>9054587.5</v>
      </c>
      <c r="F146">
        <v>0</v>
      </c>
      <c r="G146" t="s">
        <v>3033</v>
      </c>
      <c r="H146">
        <v>7</v>
      </c>
      <c r="I146" t="s">
        <v>30</v>
      </c>
      <c r="J146">
        <v>83</v>
      </c>
      <c r="K146">
        <v>77</v>
      </c>
      <c r="L146">
        <v>77</v>
      </c>
      <c r="M146">
        <v>54</v>
      </c>
      <c r="N146">
        <v>77</v>
      </c>
      <c r="O146">
        <v>33</v>
      </c>
      <c r="P146" t="e">
        <f>INDEX(Signed!F$2:'Signed'!F$569,MATCH($B146,Signed!$A$2:'Signed'!$A$531,0))</f>
        <v>#N/A</v>
      </c>
      <c r="Q146" t="e">
        <f>INDEX(TEAMIDS!$B$2:'TEAMIDS'!$B$300,MATCH($P146,TEAMIDS!$C$2:'TEAMIDS'!$C$531,0))</f>
        <v>#N/A</v>
      </c>
      <c r="R146" t="e">
        <f>INDEX(Signed!G$2:'Signed'!G$569,MATCH($B146,Signed!$A$2:'Signed'!$A$531,0))</f>
        <v>#N/A</v>
      </c>
      <c r="S146" t="e">
        <f>INDEX(Signed!I$2:'Signed'!I$569,MATCH($B146,Signed!$A$2:'Signed'!$A$531,0))</f>
        <v>#N/A</v>
      </c>
      <c r="T146">
        <f>_xlfn.IFNA(Q146,C146)</f>
        <v>15</v>
      </c>
      <c r="U146" t="e">
        <f>IF(S146=E146,TRUE,FALSE)</f>
        <v>#N/A</v>
      </c>
    </row>
    <row r="147" spans="1:21" x14ac:dyDescent="0.3">
      <c r="A147">
        <v>145</v>
      </c>
      <c r="B147" t="s">
        <v>46</v>
      </c>
      <c r="C147">
        <v>1</v>
      </c>
      <c r="D147">
        <v>2</v>
      </c>
      <c r="E147">
        <v>21304995</v>
      </c>
      <c r="F147">
        <v>2</v>
      </c>
      <c r="G147" t="s">
        <v>3132</v>
      </c>
      <c r="H147">
        <v>20</v>
      </c>
      <c r="I147" t="s">
        <v>13</v>
      </c>
      <c r="J147">
        <v>84</v>
      </c>
      <c r="K147">
        <v>76</v>
      </c>
      <c r="L147">
        <v>74</v>
      </c>
      <c r="M147">
        <v>63</v>
      </c>
      <c r="N147">
        <v>82</v>
      </c>
      <c r="O147">
        <v>30</v>
      </c>
      <c r="P147" t="e">
        <f>INDEX(Signed!F$2:'Signed'!F$569,MATCH($B147,Signed!$A$2:'Signed'!$A$531,0))</f>
        <v>#N/A</v>
      </c>
      <c r="Q147" t="e">
        <f>INDEX(TEAMIDS!$B$2:'TEAMIDS'!$B$300,MATCH($P147,TEAMIDS!$C$2:'TEAMIDS'!$C$531,0))</f>
        <v>#N/A</v>
      </c>
      <c r="R147" t="e">
        <f>INDEX(Signed!G$2:'Signed'!G$569,MATCH($B147,Signed!$A$2:'Signed'!$A$531,0))</f>
        <v>#N/A</v>
      </c>
      <c r="S147" t="e">
        <f>INDEX(Signed!I$2:'Signed'!I$569,MATCH($B147,Signed!$A$2:'Signed'!$A$531,0))</f>
        <v>#N/A</v>
      </c>
      <c r="T147">
        <f>_xlfn.IFNA(Q147,C147)</f>
        <v>1</v>
      </c>
      <c r="U147" t="e">
        <f>IF(S147=E147,TRUE,FALSE)</f>
        <v>#N/A</v>
      </c>
    </row>
    <row r="148" spans="1:21" x14ac:dyDescent="0.3">
      <c r="A148">
        <v>146</v>
      </c>
      <c r="B148" t="s">
        <v>328</v>
      </c>
      <c r="C148">
        <v>17</v>
      </c>
      <c r="D148">
        <v>2</v>
      </c>
      <c r="E148">
        <v>16229213.333333334</v>
      </c>
      <c r="F148">
        <v>4</v>
      </c>
      <c r="G148" t="s">
        <v>2886</v>
      </c>
      <c r="H148">
        <v>5</v>
      </c>
      <c r="I148" t="s">
        <v>15</v>
      </c>
      <c r="J148">
        <v>78</v>
      </c>
      <c r="K148">
        <v>74</v>
      </c>
      <c r="L148">
        <v>75</v>
      </c>
      <c r="M148">
        <v>58</v>
      </c>
      <c r="N148">
        <v>82</v>
      </c>
      <c r="O148">
        <v>30</v>
      </c>
      <c r="P148" t="e">
        <f>INDEX(Signed!F$2:'Signed'!F$569,MATCH($B148,Signed!$A$2:'Signed'!$A$531,0))</f>
        <v>#N/A</v>
      </c>
      <c r="Q148" t="e">
        <f>INDEX(TEAMIDS!$B$2:'TEAMIDS'!$B$300,MATCH($P148,TEAMIDS!$C$2:'TEAMIDS'!$C$531,0))</f>
        <v>#N/A</v>
      </c>
      <c r="R148" t="e">
        <f>INDEX(Signed!G$2:'Signed'!G$569,MATCH($B148,Signed!$A$2:'Signed'!$A$531,0))</f>
        <v>#N/A</v>
      </c>
      <c r="S148" t="e">
        <f>INDEX(Signed!I$2:'Signed'!I$569,MATCH($B148,Signed!$A$2:'Signed'!$A$531,0))</f>
        <v>#N/A</v>
      </c>
      <c r="T148">
        <f>_xlfn.IFNA(Q148,C148)</f>
        <v>17</v>
      </c>
      <c r="U148" t="e">
        <f>IF(S148=E148,TRUE,FALSE)</f>
        <v>#N/A</v>
      </c>
    </row>
    <row r="149" spans="1:21" x14ac:dyDescent="0.3">
      <c r="A149">
        <v>147</v>
      </c>
      <c r="B149" t="s">
        <v>483</v>
      </c>
      <c r="C149">
        <v>14</v>
      </c>
      <c r="D149">
        <v>3</v>
      </c>
      <c r="E149">
        <v>1125930</v>
      </c>
      <c r="F149">
        <v>1</v>
      </c>
      <c r="G149" t="s">
        <v>2996</v>
      </c>
      <c r="H149">
        <v>24</v>
      </c>
      <c r="I149" t="s">
        <v>9</v>
      </c>
      <c r="J149">
        <v>71</v>
      </c>
      <c r="K149">
        <v>67</v>
      </c>
      <c r="L149">
        <v>72</v>
      </c>
      <c r="M149">
        <v>45</v>
      </c>
      <c r="N149">
        <v>74</v>
      </c>
      <c r="O149">
        <v>24</v>
      </c>
      <c r="P149" t="e">
        <f>INDEX(Signed!F$2:'Signed'!F$569,MATCH($B149,Signed!$A$2:'Signed'!$A$531,0))</f>
        <v>#N/A</v>
      </c>
      <c r="Q149" t="e">
        <f>INDEX(TEAMIDS!$B$2:'TEAMIDS'!$B$300,MATCH($P149,TEAMIDS!$C$2:'TEAMIDS'!$C$531,0))</f>
        <v>#N/A</v>
      </c>
      <c r="R149" t="e">
        <f>INDEX(Signed!G$2:'Signed'!G$569,MATCH($B149,Signed!$A$2:'Signed'!$A$531,0))</f>
        <v>#N/A</v>
      </c>
      <c r="S149" t="e">
        <f>INDEX(Signed!I$2:'Signed'!I$569,MATCH($B149,Signed!$A$2:'Signed'!$A$531,0))</f>
        <v>#N/A</v>
      </c>
      <c r="T149">
        <f>_xlfn.IFNA(Q149,C149)</f>
        <v>14</v>
      </c>
      <c r="U149" t="e">
        <f>IF(S149=E149,TRUE,FALSE)</f>
        <v>#N/A</v>
      </c>
    </row>
    <row r="150" spans="1:21" x14ac:dyDescent="0.3">
      <c r="A150">
        <v>148</v>
      </c>
      <c r="B150" t="s">
        <v>372</v>
      </c>
      <c r="C150">
        <v>20</v>
      </c>
      <c r="D150">
        <v>2</v>
      </c>
      <c r="E150">
        <v>751772</v>
      </c>
      <c r="F150">
        <v>1</v>
      </c>
      <c r="G150" t="s">
        <v>3121</v>
      </c>
      <c r="H150">
        <v>22</v>
      </c>
      <c r="I150" t="s">
        <v>18</v>
      </c>
      <c r="J150">
        <v>72</v>
      </c>
      <c r="K150">
        <v>68</v>
      </c>
      <c r="L150">
        <v>42</v>
      </c>
      <c r="M150">
        <v>49</v>
      </c>
      <c r="N150">
        <v>60</v>
      </c>
      <c r="O150">
        <v>21</v>
      </c>
      <c r="P150" t="e">
        <f>INDEX(Signed!F$2:'Signed'!F$569,MATCH($B150,Signed!$A$2:'Signed'!$A$531,0))</f>
        <v>#N/A</v>
      </c>
      <c r="Q150" t="e">
        <f>INDEX(TEAMIDS!$B$2:'TEAMIDS'!$B$300,MATCH($P150,TEAMIDS!$C$2:'TEAMIDS'!$C$531,0))</f>
        <v>#N/A</v>
      </c>
      <c r="R150" t="e">
        <f>INDEX(Signed!G$2:'Signed'!G$569,MATCH($B150,Signed!$A$2:'Signed'!$A$531,0))</f>
        <v>#N/A</v>
      </c>
      <c r="S150" t="e">
        <f>INDEX(Signed!I$2:'Signed'!I$569,MATCH($B150,Signed!$A$2:'Signed'!$A$531,0))</f>
        <v>#N/A</v>
      </c>
      <c r="T150">
        <f>_xlfn.IFNA(Q150,C150)</f>
        <v>20</v>
      </c>
      <c r="U150" t="e">
        <f>IF(S150=E150,TRUE,FALSE)</f>
        <v>#N/A</v>
      </c>
    </row>
    <row r="151" spans="1:21" x14ac:dyDescent="0.3">
      <c r="A151">
        <v>149</v>
      </c>
      <c r="B151" t="s">
        <v>452</v>
      </c>
      <c r="C151">
        <v>25</v>
      </c>
      <c r="D151">
        <v>4</v>
      </c>
      <c r="E151">
        <v>21250000</v>
      </c>
      <c r="F151">
        <v>2</v>
      </c>
      <c r="G151" t="s">
        <v>3177</v>
      </c>
      <c r="H151">
        <v>40</v>
      </c>
      <c r="I151" t="s">
        <v>13</v>
      </c>
      <c r="J151">
        <v>85</v>
      </c>
      <c r="K151">
        <v>73</v>
      </c>
      <c r="L151">
        <v>86</v>
      </c>
      <c r="M151">
        <v>63</v>
      </c>
      <c r="N151">
        <v>81</v>
      </c>
      <c r="O151">
        <v>27</v>
      </c>
      <c r="P151" t="str">
        <f>INDEX(Signed!F$2:'Signed'!F$569,MATCH($B151,Signed!$A$2:'Signed'!$A$531,0))</f>
        <v>SAC</v>
      </c>
      <c r="Q151">
        <f>INDEX(TEAMIDS!$B$2:'TEAMIDS'!$B$300,MATCH($P151,TEAMIDS!$C$2:'TEAMIDS'!$C$531,0))</f>
        <v>25</v>
      </c>
      <c r="R151">
        <f>INDEX(Signed!G$2:'Signed'!G$569,MATCH($B151,Signed!$A$2:'Signed'!$A$531,0))</f>
        <v>4</v>
      </c>
      <c r="S151">
        <f>INDEX(Signed!I$2:'Signed'!I$569,MATCH($B151,Signed!$A$2:'Signed'!$A$531,0))</f>
        <v>21250000</v>
      </c>
      <c r="T151">
        <f>_xlfn.IFNA(Q151,C151)</f>
        <v>25</v>
      </c>
      <c r="U151" t="b">
        <f>IF(S151=E151,TRUE,FALSE)</f>
        <v>1</v>
      </c>
    </row>
    <row r="152" spans="1:21" x14ac:dyDescent="0.3">
      <c r="A152">
        <v>150</v>
      </c>
      <c r="B152" t="s">
        <v>459</v>
      </c>
      <c r="C152">
        <v>25</v>
      </c>
      <c r="D152">
        <v>2</v>
      </c>
      <c r="E152">
        <v>1595280</v>
      </c>
      <c r="F152">
        <v>4</v>
      </c>
      <c r="G152" t="s">
        <v>1527</v>
      </c>
      <c r="H152">
        <v>20</v>
      </c>
      <c r="I152" t="s">
        <v>11</v>
      </c>
      <c r="J152">
        <v>74</v>
      </c>
      <c r="K152">
        <v>74</v>
      </c>
      <c r="L152">
        <v>74</v>
      </c>
      <c r="M152">
        <v>74</v>
      </c>
      <c r="N152">
        <v>60</v>
      </c>
      <c r="O152">
        <v>26</v>
      </c>
      <c r="P152" t="e">
        <f>INDEX(Signed!F$2:'Signed'!F$569,MATCH($B152,Signed!$A$2:'Signed'!$A$531,0))</f>
        <v>#N/A</v>
      </c>
      <c r="Q152" t="e">
        <f>INDEX(TEAMIDS!$B$2:'TEAMIDS'!$B$300,MATCH($P152,TEAMIDS!$C$2:'TEAMIDS'!$C$531,0))</f>
        <v>#N/A</v>
      </c>
      <c r="R152" t="e">
        <f>INDEX(Signed!G$2:'Signed'!G$569,MATCH($B152,Signed!$A$2:'Signed'!$A$531,0))</f>
        <v>#N/A</v>
      </c>
      <c r="S152" t="e">
        <f>INDEX(Signed!I$2:'Signed'!I$569,MATCH($B152,Signed!$A$2:'Signed'!$A$531,0))</f>
        <v>#N/A</v>
      </c>
      <c r="T152">
        <f>_xlfn.IFNA(Q152,C152)</f>
        <v>25</v>
      </c>
      <c r="U152" t="e">
        <f>IF(S152=E152,TRUE,FALSE)</f>
        <v>#N/A</v>
      </c>
    </row>
    <row r="153" spans="1:21" x14ac:dyDescent="0.3">
      <c r="A153">
        <v>151</v>
      </c>
      <c r="B153" t="s">
        <v>290</v>
      </c>
      <c r="C153">
        <v>24</v>
      </c>
      <c r="D153">
        <v>1</v>
      </c>
      <c r="E153">
        <v>12717131.5</v>
      </c>
      <c r="F153">
        <v>4</v>
      </c>
      <c r="G153" t="s">
        <v>3137</v>
      </c>
      <c r="H153">
        <v>21</v>
      </c>
      <c r="I153" t="s">
        <v>20</v>
      </c>
      <c r="J153">
        <v>89</v>
      </c>
      <c r="K153">
        <v>77</v>
      </c>
      <c r="L153">
        <v>45</v>
      </c>
      <c r="M153">
        <v>90</v>
      </c>
      <c r="N153">
        <v>44</v>
      </c>
      <c r="O153">
        <v>30</v>
      </c>
      <c r="P153" t="e">
        <f>INDEX(Signed!F$2:'Signed'!F$569,MATCH($B153,Signed!$A$2:'Signed'!$A$531,0))</f>
        <v>#N/A</v>
      </c>
      <c r="Q153" t="e">
        <f>INDEX(TEAMIDS!$B$2:'TEAMIDS'!$B$300,MATCH($P153,TEAMIDS!$C$2:'TEAMIDS'!$C$531,0))</f>
        <v>#N/A</v>
      </c>
      <c r="R153" t="e">
        <f>INDEX(Signed!G$2:'Signed'!G$569,MATCH($B153,Signed!$A$2:'Signed'!$A$531,0))</f>
        <v>#N/A</v>
      </c>
      <c r="S153" t="e">
        <f>INDEX(Signed!I$2:'Signed'!I$569,MATCH($B153,Signed!$A$2:'Signed'!$A$531,0))</f>
        <v>#N/A</v>
      </c>
      <c r="T153">
        <f>_xlfn.IFNA(Q153,C153)</f>
        <v>24</v>
      </c>
      <c r="U153" t="e">
        <f>IF(S153=E153,TRUE,FALSE)</f>
        <v>#N/A</v>
      </c>
    </row>
    <row r="154" spans="1:21" x14ac:dyDescent="0.3">
      <c r="A154">
        <v>152</v>
      </c>
      <c r="B154" t="s">
        <v>399</v>
      </c>
      <c r="C154">
        <v>22</v>
      </c>
      <c r="D154">
        <v>0</v>
      </c>
      <c r="E154">
        <v>1000000</v>
      </c>
      <c r="F154">
        <v>2</v>
      </c>
      <c r="G154" t="s">
        <v>3150</v>
      </c>
      <c r="H154">
        <v>7</v>
      </c>
      <c r="I154" t="s">
        <v>7</v>
      </c>
      <c r="J154">
        <v>67</v>
      </c>
      <c r="K154">
        <v>65</v>
      </c>
      <c r="L154">
        <v>47</v>
      </c>
      <c r="M154">
        <v>45</v>
      </c>
      <c r="N154">
        <v>60</v>
      </c>
      <c r="O154">
        <v>23</v>
      </c>
      <c r="P154" t="e">
        <f>INDEX(Signed!F$2:'Signed'!F$569,MATCH($B154,Signed!$A$2:'Signed'!$A$531,0))</f>
        <v>#N/A</v>
      </c>
      <c r="Q154" t="e">
        <f>INDEX(TEAMIDS!$B$2:'TEAMIDS'!$B$300,MATCH($P154,TEAMIDS!$C$2:'TEAMIDS'!$C$531,0))</f>
        <v>#N/A</v>
      </c>
      <c r="R154" t="e">
        <f>INDEX(Signed!G$2:'Signed'!G$569,MATCH($B154,Signed!$A$2:'Signed'!$A$531,0))</f>
        <v>#N/A</v>
      </c>
      <c r="S154" t="e">
        <f>INDEX(Signed!I$2:'Signed'!I$569,MATCH($B154,Signed!$A$2:'Signed'!$A$531,0))</f>
        <v>#N/A</v>
      </c>
      <c r="T154">
        <f>_xlfn.IFNA(Q154,C154)</f>
        <v>22</v>
      </c>
      <c r="U154" t="e">
        <f>IF(S154=E154,TRUE,FALSE)</f>
        <v>#N/A</v>
      </c>
    </row>
    <row r="155" spans="1:21" x14ac:dyDescent="0.3">
      <c r="A155">
        <v>153</v>
      </c>
      <c r="B155" t="s">
        <v>524</v>
      </c>
      <c r="C155">
        <v>29</v>
      </c>
      <c r="D155">
        <v>1</v>
      </c>
      <c r="E155">
        <v>15697102.5</v>
      </c>
      <c r="F155">
        <v>4</v>
      </c>
      <c r="G155" t="s">
        <v>2909</v>
      </c>
      <c r="H155">
        <v>28</v>
      </c>
      <c r="I155" t="s">
        <v>15</v>
      </c>
      <c r="J155">
        <v>72</v>
      </c>
      <c r="K155">
        <v>72</v>
      </c>
      <c r="L155">
        <v>48</v>
      </c>
      <c r="M155">
        <v>58</v>
      </c>
      <c r="N155">
        <v>68</v>
      </c>
      <c r="O155">
        <v>33</v>
      </c>
      <c r="P155" t="e">
        <f>INDEX(Signed!F$2:'Signed'!F$569,MATCH($B155,Signed!$A$2:'Signed'!$A$531,0))</f>
        <v>#N/A</v>
      </c>
      <c r="Q155" t="e">
        <f>INDEX(TEAMIDS!$B$2:'TEAMIDS'!$B$300,MATCH($P155,TEAMIDS!$C$2:'TEAMIDS'!$C$531,0))</f>
        <v>#N/A</v>
      </c>
      <c r="R155" t="e">
        <f>INDEX(Signed!G$2:'Signed'!G$569,MATCH($B155,Signed!$A$2:'Signed'!$A$531,0))</f>
        <v>#N/A</v>
      </c>
      <c r="S155" t="e">
        <f>INDEX(Signed!I$2:'Signed'!I$569,MATCH($B155,Signed!$A$2:'Signed'!$A$531,0))</f>
        <v>#N/A</v>
      </c>
      <c r="T155">
        <f>_xlfn.IFNA(Q155,C155)</f>
        <v>29</v>
      </c>
      <c r="U155" t="e">
        <f>IF(S155=E155,TRUE,FALSE)</f>
        <v>#N/A</v>
      </c>
    </row>
    <row r="156" spans="1:21" x14ac:dyDescent="0.3">
      <c r="A156">
        <v>154</v>
      </c>
      <c r="B156" t="s">
        <v>251</v>
      </c>
      <c r="C156">
        <v>29</v>
      </c>
      <c r="D156">
        <v>2</v>
      </c>
      <c r="E156">
        <v>887953.66666666663</v>
      </c>
      <c r="F156">
        <v>2</v>
      </c>
      <c r="G156" t="s">
        <v>3153</v>
      </c>
      <c r="H156">
        <v>17</v>
      </c>
      <c r="I156" t="s">
        <v>23</v>
      </c>
      <c r="J156">
        <v>56</v>
      </c>
      <c r="K156">
        <v>80</v>
      </c>
      <c r="L156">
        <v>40</v>
      </c>
      <c r="M156">
        <v>45</v>
      </c>
      <c r="N156">
        <v>59</v>
      </c>
      <c r="O156">
        <v>20</v>
      </c>
      <c r="P156" t="e">
        <f>INDEX(Signed!F$2:'Signed'!F$569,MATCH($B156,Signed!$A$2:'Signed'!$A$531,0))</f>
        <v>#N/A</v>
      </c>
      <c r="Q156" t="e">
        <f>INDEX(TEAMIDS!$B$2:'TEAMIDS'!$B$300,MATCH($P156,TEAMIDS!$C$2:'TEAMIDS'!$C$531,0))</f>
        <v>#N/A</v>
      </c>
      <c r="R156" t="e">
        <f>INDEX(Signed!G$2:'Signed'!G$569,MATCH($B156,Signed!$A$2:'Signed'!$A$531,0))</f>
        <v>#N/A</v>
      </c>
      <c r="S156" t="e">
        <f>INDEX(Signed!I$2:'Signed'!I$569,MATCH($B156,Signed!$A$2:'Signed'!$A$531,0))</f>
        <v>#N/A</v>
      </c>
      <c r="T156">
        <f>_xlfn.IFNA(Q156,C156)</f>
        <v>29</v>
      </c>
      <c r="U156" t="e">
        <f>IF(S156=E156,TRUE,FALSE)</f>
        <v>#N/A</v>
      </c>
    </row>
    <row r="157" spans="1:21" x14ac:dyDescent="0.3">
      <c r="A157">
        <v>155</v>
      </c>
      <c r="B157" t="s">
        <v>381</v>
      </c>
      <c r="C157">
        <v>21</v>
      </c>
      <c r="D157">
        <v>0</v>
      </c>
      <c r="E157">
        <v>838464</v>
      </c>
      <c r="F157">
        <v>0</v>
      </c>
      <c r="G157" t="s">
        <v>1527</v>
      </c>
      <c r="H157">
        <v>13</v>
      </c>
      <c r="I157" t="s">
        <v>30</v>
      </c>
      <c r="J157">
        <v>69</v>
      </c>
      <c r="K157">
        <v>63</v>
      </c>
      <c r="L157">
        <v>72</v>
      </c>
      <c r="M157">
        <v>49</v>
      </c>
      <c r="N157">
        <v>57</v>
      </c>
      <c r="O157">
        <v>24</v>
      </c>
      <c r="P157" t="e">
        <f>INDEX(Signed!F$2:'Signed'!F$569,MATCH($B157,Signed!$A$2:'Signed'!$A$531,0))</f>
        <v>#N/A</v>
      </c>
      <c r="Q157" t="e">
        <f>INDEX(TEAMIDS!$B$2:'TEAMIDS'!$B$300,MATCH($P157,TEAMIDS!$C$2:'TEAMIDS'!$C$531,0))</f>
        <v>#N/A</v>
      </c>
      <c r="R157" t="e">
        <f>INDEX(Signed!G$2:'Signed'!G$569,MATCH($B157,Signed!$A$2:'Signed'!$A$531,0))</f>
        <v>#N/A</v>
      </c>
      <c r="S157" t="e">
        <f>INDEX(Signed!I$2:'Signed'!I$569,MATCH($B157,Signed!$A$2:'Signed'!$A$531,0))</f>
        <v>#N/A</v>
      </c>
      <c r="T157">
        <f>_xlfn.IFNA(Q157,C157)</f>
        <v>21</v>
      </c>
      <c r="U157" t="e">
        <f>IF(S157=E157,TRUE,FALSE)</f>
        <v>#N/A</v>
      </c>
    </row>
    <row r="158" spans="1:21" x14ac:dyDescent="0.3">
      <c r="A158">
        <v>156</v>
      </c>
      <c r="B158" t="s">
        <v>195</v>
      </c>
      <c r="C158">
        <v>10</v>
      </c>
      <c r="D158">
        <v>2</v>
      </c>
      <c r="E158">
        <v>279488</v>
      </c>
      <c r="F158">
        <v>4</v>
      </c>
      <c r="G158" t="s">
        <v>3122</v>
      </c>
      <c r="H158">
        <v>55</v>
      </c>
      <c r="I158" t="s">
        <v>20</v>
      </c>
      <c r="J158">
        <v>70</v>
      </c>
      <c r="K158">
        <v>64</v>
      </c>
      <c r="L158">
        <v>48</v>
      </c>
      <c r="M158">
        <v>49</v>
      </c>
      <c r="N158">
        <v>78</v>
      </c>
      <c r="O158">
        <v>21</v>
      </c>
      <c r="P158" t="e">
        <f>INDEX(Signed!F$2:'Signed'!F$569,MATCH($B158,Signed!$A$2:'Signed'!$A$531,0))</f>
        <v>#N/A</v>
      </c>
      <c r="Q158" t="e">
        <f>INDEX(TEAMIDS!$B$2:'TEAMIDS'!$B$300,MATCH($P158,TEAMIDS!$C$2:'TEAMIDS'!$C$531,0))</f>
        <v>#N/A</v>
      </c>
      <c r="R158" t="e">
        <f>INDEX(Signed!G$2:'Signed'!G$569,MATCH($B158,Signed!$A$2:'Signed'!$A$531,0))</f>
        <v>#N/A</v>
      </c>
      <c r="S158" t="e">
        <f>INDEX(Signed!I$2:'Signed'!I$569,MATCH($B158,Signed!$A$2:'Signed'!$A$531,0))</f>
        <v>#N/A</v>
      </c>
      <c r="T158">
        <f>_xlfn.IFNA(Q158,C158)</f>
        <v>10</v>
      </c>
      <c r="U158" t="e">
        <f>IF(S158=E158,TRUE,FALSE)</f>
        <v>#N/A</v>
      </c>
    </row>
    <row r="159" spans="1:21" x14ac:dyDescent="0.3">
      <c r="A159">
        <v>157</v>
      </c>
      <c r="B159" t="s">
        <v>348</v>
      </c>
      <c r="C159">
        <v>19</v>
      </c>
      <c r="D159">
        <v>0</v>
      </c>
      <c r="E159">
        <v>1000000</v>
      </c>
      <c r="F159">
        <v>3</v>
      </c>
      <c r="G159" t="s">
        <v>2976</v>
      </c>
      <c r="H159">
        <v>4</v>
      </c>
      <c r="I159" t="s">
        <v>23</v>
      </c>
      <c r="J159">
        <v>72</v>
      </c>
      <c r="K159">
        <v>58</v>
      </c>
      <c r="L159">
        <v>48</v>
      </c>
      <c r="M159">
        <v>49</v>
      </c>
      <c r="N159">
        <v>79</v>
      </c>
      <c r="O159">
        <v>25</v>
      </c>
      <c r="P159" t="e">
        <f>INDEX(Signed!F$2:'Signed'!F$569,MATCH($B159,Signed!$A$2:'Signed'!$A$531,0))</f>
        <v>#N/A</v>
      </c>
      <c r="Q159" t="e">
        <f>INDEX(TEAMIDS!$B$2:'TEAMIDS'!$B$300,MATCH($P159,TEAMIDS!$C$2:'TEAMIDS'!$C$531,0))</f>
        <v>#N/A</v>
      </c>
      <c r="R159" t="e">
        <f>INDEX(Signed!G$2:'Signed'!G$569,MATCH($B159,Signed!$A$2:'Signed'!$A$531,0))</f>
        <v>#N/A</v>
      </c>
      <c r="S159" t="e">
        <f>INDEX(Signed!I$2:'Signed'!I$569,MATCH($B159,Signed!$A$2:'Signed'!$A$531,0))</f>
        <v>#N/A</v>
      </c>
      <c r="T159">
        <f>_xlfn.IFNA(Q159,C159)</f>
        <v>19</v>
      </c>
      <c r="U159" t="e">
        <f>IF(S159=E159,TRUE,FALSE)</f>
        <v>#N/A</v>
      </c>
    </row>
    <row r="160" spans="1:21" x14ac:dyDescent="0.3">
      <c r="A160">
        <v>158</v>
      </c>
      <c r="B160" t="s">
        <v>148</v>
      </c>
      <c r="C160">
        <v>29</v>
      </c>
      <c r="D160">
        <v>1</v>
      </c>
      <c r="E160">
        <v>2320044</v>
      </c>
      <c r="F160">
        <v>0</v>
      </c>
      <c r="G160" t="s">
        <v>3170</v>
      </c>
      <c r="H160">
        <v>22</v>
      </c>
      <c r="I160" t="s">
        <v>149</v>
      </c>
      <c r="J160">
        <v>73</v>
      </c>
      <c r="K160">
        <v>79</v>
      </c>
      <c r="L160">
        <v>63</v>
      </c>
      <c r="M160">
        <v>45</v>
      </c>
      <c r="N160">
        <v>62</v>
      </c>
      <c r="O160">
        <v>31</v>
      </c>
      <c r="P160" t="str">
        <f>INDEX(Signed!F$2:'Signed'!F$569,MATCH($B160,Signed!$A$2:'Signed'!$A$531,0))</f>
        <v>WAS</v>
      </c>
      <c r="Q160">
        <f>INDEX(TEAMIDS!$B$2:'TEAMIDS'!$B$300,MATCH($P160,TEAMIDS!$C$2:'TEAMIDS'!$C$531,0))</f>
        <v>29</v>
      </c>
      <c r="R160">
        <f>INDEX(Signed!G$2:'Signed'!G$569,MATCH($B160,Signed!$A$2:'Signed'!$A$531,0))</f>
        <v>1</v>
      </c>
      <c r="S160">
        <f>INDEX(Signed!I$2:'Signed'!I$569,MATCH($B160,Signed!$A$2:'Signed'!$A$531,0))</f>
        <v>2320044</v>
      </c>
      <c r="T160">
        <f>_xlfn.IFNA(Q160,C160)</f>
        <v>29</v>
      </c>
      <c r="U160" t="b">
        <f>IF(S160=E160,TRUE,FALSE)</f>
        <v>1</v>
      </c>
    </row>
    <row r="161" spans="1:21" x14ac:dyDescent="0.3">
      <c r="A161">
        <v>159</v>
      </c>
      <c r="B161" t="s">
        <v>162</v>
      </c>
      <c r="C161">
        <v>8</v>
      </c>
      <c r="D161">
        <v>0</v>
      </c>
      <c r="E161">
        <v>1000000</v>
      </c>
      <c r="F161">
        <v>0</v>
      </c>
      <c r="G161" t="s">
        <v>1527</v>
      </c>
      <c r="H161">
        <v>15</v>
      </c>
      <c r="I161" t="s">
        <v>40</v>
      </c>
      <c r="J161">
        <v>71</v>
      </c>
      <c r="K161">
        <v>71</v>
      </c>
      <c r="L161">
        <v>71</v>
      </c>
      <c r="M161">
        <v>71</v>
      </c>
      <c r="N161">
        <v>60</v>
      </c>
      <c r="O161">
        <v>26</v>
      </c>
      <c r="P161" t="e">
        <f>INDEX(Signed!F$2:'Signed'!F$569,MATCH($B161,Signed!$A$2:'Signed'!$A$531,0))</f>
        <v>#N/A</v>
      </c>
      <c r="Q161" t="e">
        <f>INDEX(TEAMIDS!$B$2:'TEAMIDS'!$B$300,MATCH($P161,TEAMIDS!$C$2:'TEAMIDS'!$C$531,0))</f>
        <v>#N/A</v>
      </c>
      <c r="R161" t="e">
        <f>INDEX(Signed!G$2:'Signed'!G$569,MATCH($B161,Signed!$A$2:'Signed'!$A$531,0))</f>
        <v>#N/A</v>
      </c>
      <c r="S161" t="e">
        <f>INDEX(Signed!I$2:'Signed'!I$569,MATCH($B161,Signed!$A$2:'Signed'!$A$531,0))</f>
        <v>#N/A</v>
      </c>
      <c r="T161">
        <f>_xlfn.IFNA(Q161,C161)</f>
        <v>8</v>
      </c>
      <c r="U161" t="e">
        <f>IF(S161=E161,TRUE,FALSE)</f>
        <v>#N/A</v>
      </c>
    </row>
    <row r="162" spans="1:21" x14ac:dyDescent="0.3">
      <c r="A162">
        <v>160</v>
      </c>
      <c r="B162" t="s">
        <v>167</v>
      </c>
      <c r="C162">
        <v>29</v>
      </c>
      <c r="D162">
        <v>2</v>
      </c>
      <c r="E162">
        <v>6000000</v>
      </c>
      <c r="F162">
        <v>0</v>
      </c>
      <c r="G162" t="s">
        <v>3151</v>
      </c>
      <c r="H162">
        <v>14</v>
      </c>
      <c r="I162" t="s">
        <v>118</v>
      </c>
      <c r="J162">
        <v>82</v>
      </c>
      <c r="K162">
        <v>71</v>
      </c>
      <c r="L162">
        <v>73</v>
      </c>
      <c r="M162">
        <v>54</v>
      </c>
      <c r="N162">
        <v>75</v>
      </c>
      <c r="O162">
        <v>31</v>
      </c>
      <c r="P162" t="e">
        <f>INDEX(Signed!F$2:'Signed'!F$569,MATCH($B162,Signed!$A$2:'Signed'!$A$531,0))</f>
        <v>#N/A</v>
      </c>
      <c r="Q162" t="e">
        <f>INDEX(TEAMIDS!$B$2:'TEAMIDS'!$B$300,MATCH($P162,TEAMIDS!$C$2:'TEAMIDS'!$C$531,0))</f>
        <v>#N/A</v>
      </c>
      <c r="R162" t="e">
        <f>INDEX(Signed!G$2:'Signed'!G$569,MATCH($B162,Signed!$A$2:'Signed'!$A$531,0))</f>
        <v>#N/A</v>
      </c>
      <c r="S162" t="e">
        <f>INDEX(Signed!I$2:'Signed'!I$569,MATCH($B162,Signed!$A$2:'Signed'!$A$531,0))</f>
        <v>#N/A</v>
      </c>
      <c r="T162">
        <f>_xlfn.IFNA(Q162,C162)</f>
        <v>29</v>
      </c>
      <c r="U162" t="e">
        <f>IF(S162=E162,TRUE,FALSE)</f>
        <v>#N/A</v>
      </c>
    </row>
    <row r="163" spans="1:21" x14ac:dyDescent="0.3">
      <c r="A163">
        <v>161</v>
      </c>
      <c r="B163" t="s">
        <v>280</v>
      </c>
      <c r="C163">
        <v>14</v>
      </c>
      <c r="D163">
        <v>1</v>
      </c>
      <c r="E163">
        <v>689121</v>
      </c>
      <c r="F163">
        <v>3</v>
      </c>
      <c r="G163" t="s">
        <v>3066</v>
      </c>
      <c r="H163">
        <v>10</v>
      </c>
      <c r="I163" t="s">
        <v>11</v>
      </c>
      <c r="J163">
        <v>79</v>
      </c>
      <c r="K163">
        <v>71</v>
      </c>
      <c r="L163">
        <v>45</v>
      </c>
      <c r="M163">
        <v>58</v>
      </c>
      <c r="N163">
        <v>70</v>
      </c>
      <c r="O163">
        <v>23</v>
      </c>
      <c r="P163" t="e">
        <f>INDEX(Signed!F$2:'Signed'!F$569,MATCH($B163,Signed!$A$2:'Signed'!$A$531,0))</f>
        <v>#N/A</v>
      </c>
      <c r="Q163" t="e">
        <f>INDEX(TEAMIDS!$B$2:'TEAMIDS'!$B$300,MATCH($P163,TEAMIDS!$C$2:'TEAMIDS'!$C$531,0))</f>
        <v>#N/A</v>
      </c>
      <c r="R163" t="e">
        <f>INDEX(Signed!G$2:'Signed'!G$569,MATCH($B163,Signed!$A$2:'Signed'!$A$531,0))</f>
        <v>#N/A</v>
      </c>
      <c r="S163" t="e">
        <f>INDEX(Signed!I$2:'Signed'!I$569,MATCH($B163,Signed!$A$2:'Signed'!$A$531,0))</f>
        <v>#N/A</v>
      </c>
      <c r="T163">
        <f>_xlfn.IFNA(Q163,C163)</f>
        <v>14</v>
      </c>
      <c r="U163" t="e">
        <f>IF(S163=E163,TRUE,FALSE)</f>
        <v>#N/A</v>
      </c>
    </row>
    <row r="164" spans="1:21" x14ac:dyDescent="0.3">
      <c r="A164">
        <v>162</v>
      </c>
      <c r="B164" t="s">
        <v>237</v>
      </c>
      <c r="C164">
        <v>12</v>
      </c>
      <c r="D164">
        <v>3</v>
      </c>
      <c r="E164">
        <v>7000000</v>
      </c>
      <c r="F164">
        <v>4</v>
      </c>
      <c r="G164" t="s">
        <v>3094</v>
      </c>
      <c r="H164">
        <v>40</v>
      </c>
      <c r="I164" t="s">
        <v>27</v>
      </c>
      <c r="J164">
        <v>84</v>
      </c>
      <c r="K164">
        <v>72</v>
      </c>
      <c r="L164">
        <v>49</v>
      </c>
      <c r="M164">
        <v>67</v>
      </c>
      <c r="N164">
        <v>79</v>
      </c>
      <c r="O164">
        <v>23</v>
      </c>
      <c r="P164" t="str">
        <f>INDEX(Signed!F$2:'Signed'!F$569,MATCH($B164,Signed!$A$2:'Signed'!$A$531,0))</f>
        <v>LAC</v>
      </c>
      <c r="Q164">
        <f>INDEX(TEAMIDS!$B$2:'TEAMIDS'!$B$300,MATCH($P164,TEAMIDS!$C$2:'TEAMIDS'!$C$531,0))</f>
        <v>12</v>
      </c>
      <c r="R164">
        <f>INDEX(Signed!G$2:'Signed'!G$569,MATCH($B164,Signed!$A$2:'Signed'!$A$531,0))</f>
        <v>3</v>
      </c>
      <c r="S164">
        <f>INDEX(Signed!I$2:'Signed'!I$569,MATCH($B164,Signed!$A$2:'Signed'!$A$531,0))</f>
        <v>7000000</v>
      </c>
      <c r="T164">
        <f>_xlfn.IFNA(Q164,C164)</f>
        <v>12</v>
      </c>
      <c r="U164" t="b">
        <f>IF(S164=E164,TRUE,FALSE)</f>
        <v>1</v>
      </c>
    </row>
    <row r="165" spans="1:21" x14ac:dyDescent="0.3">
      <c r="A165">
        <v>163</v>
      </c>
      <c r="B165" t="s">
        <v>117</v>
      </c>
      <c r="C165">
        <v>6</v>
      </c>
      <c r="D165">
        <v>0</v>
      </c>
      <c r="E165">
        <v>3710850</v>
      </c>
      <c r="F165">
        <v>0</v>
      </c>
      <c r="G165" t="s">
        <v>2955</v>
      </c>
      <c r="H165">
        <v>5</v>
      </c>
      <c r="I165" t="s">
        <v>118</v>
      </c>
      <c r="J165">
        <v>80</v>
      </c>
      <c r="K165">
        <v>76</v>
      </c>
      <c r="L165">
        <v>66</v>
      </c>
      <c r="M165">
        <v>54</v>
      </c>
      <c r="N165">
        <v>70</v>
      </c>
      <c r="O165">
        <v>35</v>
      </c>
      <c r="P165" t="e">
        <f>INDEX(Signed!F$2:'Signed'!F$569,MATCH($B165,Signed!$A$2:'Signed'!$A$531,0))</f>
        <v>#N/A</v>
      </c>
      <c r="Q165" t="e">
        <f>INDEX(TEAMIDS!$B$2:'TEAMIDS'!$B$300,MATCH($P165,TEAMIDS!$C$2:'TEAMIDS'!$C$531,0))</f>
        <v>#N/A</v>
      </c>
      <c r="R165" t="e">
        <f>INDEX(Signed!G$2:'Signed'!G$569,MATCH($B165,Signed!$A$2:'Signed'!$A$531,0))</f>
        <v>#N/A</v>
      </c>
      <c r="S165" t="e">
        <f>INDEX(Signed!I$2:'Signed'!I$569,MATCH($B165,Signed!$A$2:'Signed'!$A$531,0))</f>
        <v>#N/A</v>
      </c>
      <c r="T165">
        <f>_xlfn.IFNA(Q165,C165)</f>
        <v>6</v>
      </c>
      <c r="U165" t="e">
        <f>IF(S165=E165,TRUE,FALSE)</f>
        <v>#N/A</v>
      </c>
    </row>
    <row r="166" spans="1:21" x14ac:dyDescent="0.3">
      <c r="A166">
        <v>164</v>
      </c>
      <c r="B166" t="s">
        <v>415</v>
      </c>
      <c r="C166">
        <v>18</v>
      </c>
      <c r="D166">
        <v>2</v>
      </c>
      <c r="E166">
        <v>13250000</v>
      </c>
      <c r="F166">
        <v>1</v>
      </c>
      <c r="G166" t="s">
        <v>1527</v>
      </c>
      <c r="H166">
        <v>17</v>
      </c>
      <c r="I166" t="s">
        <v>40</v>
      </c>
      <c r="J166">
        <v>80</v>
      </c>
      <c r="K166">
        <v>80</v>
      </c>
      <c r="L166">
        <v>80</v>
      </c>
      <c r="M166">
        <v>80</v>
      </c>
      <c r="N166">
        <v>60</v>
      </c>
      <c r="O166">
        <v>26</v>
      </c>
      <c r="P166" t="str">
        <f>INDEX(Signed!F$2:'Signed'!F$569,MATCH($B166,Signed!$A$2:'Signed'!$A$531,0))</f>
        <v>NOP</v>
      </c>
      <c r="Q166">
        <f>INDEX(TEAMIDS!$B$2:'TEAMIDS'!$B$300,MATCH($P166,TEAMIDS!$C$2:'TEAMIDS'!$C$531,0))</f>
        <v>18</v>
      </c>
      <c r="R166">
        <f>INDEX(Signed!G$2:'Signed'!G$569,MATCH($B166,Signed!$A$2:'Signed'!$A$531,0))</f>
        <v>2</v>
      </c>
      <c r="S166">
        <f>INDEX(Signed!I$2:'Signed'!I$569,MATCH($B166,Signed!$A$2:'Signed'!$A$531,0))</f>
        <v>13250000</v>
      </c>
      <c r="T166">
        <f>_xlfn.IFNA(Q166,C166)</f>
        <v>18</v>
      </c>
      <c r="U166" t="b">
        <f>IF(S166=E166,TRUE,FALSE)</f>
        <v>1</v>
      </c>
    </row>
    <row r="167" spans="1:21" x14ac:dyDescent="0.3">
      <c r="A167">
        <v>165</v>
      </c>
      <c r="B167" t="s">
        <v>64</v>
      </c>
      <c r="C167">
        <v>3</v>
      </c>
      <c r="D167">
        <v>0</v>
      </c>
      <c r="E167">
        <v>1000000</v>
      </c>
      <c r="F167">
        <v>1</v>
      </c>
      <c r="G167" t="s">
        <v>3004</v>
      </c>
      <c r="H167">
        <v>55</v>
      </c>
      <c r="I167" t="s">
        <v>7</v>
      </c>
      <c r="J167">
        <v>65</v>
      </c>
      <c r="K167">
        <v>69</v>
      </c>
      <c r="L167">
        <v>40</v>
      </c>
      <c r="M167">
        <v>49</v>
      </c>
      <c r="N167">
        <v>60</v>
      </c>
      <c r="O167">
        <v>24</v>
      </c>
      <c r="P167" t="str">
        <f>INDEX(Signed!F$2:'Signed'!F$569,MATCH($B167,Signed!$A$2:'Signed'!$A$531,0))</f>
        <v>TBD</v>
      </c>
      <c r="Q167" t="e">
        <f>INDEX(TEAMIDS!$B$2:'TEAMIDS'!$B$300,MATCH($P167,TEAMIDS!$C$2:'TEAMIDS'!$C$531,0))</f>
        <v>#N/A</v>
      </c>
      <c r="R167" t="str">
        <f>INDEX(Signed!G$2:'Signed'!G$569,MATCH($B167,Signed!$A$2:'Signed'!$A$531,0))</f>
        <v>-</v>
      </c>
      <c r="S167" t="str">
        <f>INDEX(Signed!I$2:'Signed'!I$569,MATCH($B167,Signed!$A$2:'Signed'!$A$531,0))</f>
        <v>-</v>
      </c>
      <c r="T167">
        <f>_xlfn.IFNA(Q167,C167)</f>
        <v>3</v>
      </c>
      <c r="U167" t="b">
        <f>IF(S167=E167,TRUE,FALSE)</f>
        <v>0</v>
      </c>
    </row>
    <row r="168" spans="1:21" x14ac:dyDescent="0.3">
      <c r="A168">
        <v>166</v>
      </c>
      <c r="B168" t="s">
        <v>102</v>
      </c>
      <c r="C168">
        <v>5</v>
      </c>
      <c r="D168">
        <v>1</v>
      </c>
      <c r="E168">
        <v>9295000</v>
      </c>
      <c r="F168">
        <v>1</v>
      </c>
      <c r="G168" t="s">
        <v>1527</v>
      </c>
      <c r="H168">
        <v>5</v>
      </c>
      <c r="I168" t="s">
        <v>18</v>
      </c>
      <c r="J168">
        <v>75</v>
      </c>
      <c r="K168">
        <v>75</v>
      </c>
      <c r="L168">
        <v>75</v>
      </c>
      <c r="M168">
        <v>75</v>
      </c>
      <c r="N168">
        <v>60</v>
      </c>
      <c r="O168">
        <v>26</v>
      </c>
      <c r="P168" t="str">
        <f>INDEX(Signed!F$2:'Signed'!F$569,MATCH($B168,Signed!$A$2:'Signed'!$A$531,0))</f>
        <v>TBD</v>
      </c>
      <c r="Q168" t="e">
        <f>INDEX(TEAMIDS!$B$2:'TEAMIDS'!$B$300,MATCH($P168,TEAMIDS!$C$2:'TEAMIDS'!$C$531,0))</f>
        <v>#N/A</v>
      </c>
      <c r="R168" t="str">
        <f>INDEX(Signed!G$2:'Signed'!G$569,MATCH($B168,Signed!$A$2:'Signed'!$A$531,0))</f>
        <v>-</v>
      </c>
      <c r="S168" t="str">
        <f>INDEX(Signed!I$2:'Signed'!I$569,MATCH($B168,Signed!$A$2:'Signed'!$A$531,0))</f>
        <v>-</v>
      </c>
      <c r="T168">
        <f>_xlfn.IFNA(Q168,C168)</f>
        <v>5</v>
      </c>
      <c r="U168" t="b">
        <f>IF(S168=E168,TRUE,FALSE)</f>
        <v>0</v>
      </c>
    </row>
    <row r="169" spans="1:21" x14ac:dyDescent="0.3">
      <c r="A169">
        <v>167</v>
      </c>
      <c r="B169" t="s">
        <v>529</v>
      </c>
      <c r="C169">
        <v>0</v>
      </c>
      <c r="D169">
        <v>2</v>
      </c>
      <c r="E169">
        <v>6500000</v>
      </c>
      <c r="F169">
        <v>3</v>
      </c>
      <c r="G169" t="s">
        <v>2956</v>
      </c>
      <c r="H169">
        <v>2</v>
      </c>
      <c r="I169" t="s">
        <v>13</v>
      </c>
      <c r="J169">
        <v>87</v>
      </c>
      <c r="K169">
        <v>71</v>
      </c>
      <c r="L169">
        <v>70</v>
      </c>
      <c r="M169">
        <v>72</v>
      </c>
      <c r="N169">
        <v>70</v>
      </c>
      <c r="O169">
        <v>25</v>
      </c>
      <c r="P169" t="str">
        <f>INDEX(Signed!F$2:'Signed'!F$569,MATCH($B169,Signed!$A$2:'Signed'!$A$531,0))</f>
        <v>ATL</v>
      </c>
      <c r="Q169" t="e">
        <f>INDEX(TEAMIDS!$B$2:'TEAMIDS'!$B$300,MATCH($P169,TEAMIDS!$C$2:'TEAMIDS'!$C$531,0))</f>
        <v>#N/A</v>
      </c>
      <c r="R169">
        <f>INDEX(Signed!G$2:'Signed'!G$569,MATCH($B169,Signed!$A$2:'Signed'!$A$531,0))</f>
        <v>2</v>
      </c>
      <c r="S169">
        <f>INDEX(Signed!I$2:'Signed'!I$569,MATCH($B169,Signed!$A$2:'Signed'!$A$531,0))</f>
        <v>6500000</v>
      </c>
      <c r="T169">
        <f>_xlfn.IFNA(Q169,C169)</f>
        <v>0</v>
      </c>
      <c r="U169" t="b">
        <f>IF(S169=E169,TRUE,FALSE)</f>
        <v>1</v>
      </c>
    </row>
    <row r="170" spans="1:21" x14ac:dyDescent="0.3">
      <c r="A170">
        <v>168</v>
      </c>
      <c r="B170" t="s">
        <v>182</v>
      </c>
      <c r="C170">
        <v>9</v>
      </c>
      <c r="D170">
        <v>3</v>
      </c>
      <c r="E170">
        <v>892530</v>
      </c>
      <c r="F170">
        <v>2</v>
      </c>
      <c r="G170" t="s">
        <v>3068</v>
      </c>
      <c r="H170">
        <v>10</v>
      </c>
      <c r="I170" t="s">
        <v>18</v>
      </c>
      <c r="J170">
        <v>65</v>
      </c>
      <c r="K170">
        <v>77</v>
      </c>
      <c r="L170">
        <v>47</v>
      </c>
      <c r="M170">
        <v>45</v>
      </c>
      <c r="N170">
        <v>60</v>
      </c>
      <c r="O170">
        <v>22</v>
      </c>
      <c r="P170" t="e">
        <f>INDEX(Signed!F$2:'Signed'!F$569,MATCH($B170,Signed!$A$2:'Signed'!$A$531,0))</f>
        <v>#N/A</v>
      </c>
      <c r="Q170" t="e">
        <f>INDEX(TEAMIDS!$B$2:'TEAMIDS'!$B$300,MATCH($P170,TEAMIDS!$C$2:'TEAMIDS'!$C$531,0))</f>
        <v>#N/A</v>
      </c>
      <c r="R170" t="e">
        <f>INDEX(Signed!G$2:'Signed'!G$569,MATCH($B170,Signed!$A$2:'Signed'!$A$531,0))</f>
        <v>#N/A</v>
      </c>
      <c r="S170" t="e">
        <f>INDEX(Signed!I$2:'Signed'!I$569,MATCH($B170,Signed!$A$2:'Signed'!$A$531,0))</f>
        <v>#N/A</v>
      </c>
      <c r="T170">
        <f>_xlfn.IFNA(Q170,C170)</f>
        <v>9</v>
      </c>
      <c r="U170" t="e">
        <f>IF(S170=E170,TRUE,FALSE)</f>
        <v>#N/A</v>
      </c>
    </row>
    <row r="171" spans="1:21" x14ac:dyDescent="0.3">
      <c r="A171">
        <v>169</v>
      </c>
      <c r="B171" t="s">
        <v>497</v>
      </c>
      <c r="C171">
        <v>14</v>
      </c>
      <c r="D171">
        <v>1</v>
      </c>
      <c r="E171">
        <v>7560679</v>
      </c>
      <c r="F171">
        <v>2</v>
      </c>
      <c r="G171" t="s">
        <v>3180</v>
      </c>
      <c r="H171">
        <v>99</v>
      </c>
      <c r="I171" t="s">
        <v>18</v>
      </c>
      <c r="J171">
        <v>80</v>
      </c>
      <c r="K171">
        <v>72</v>
      </c>
      <c r="L171">
        <v>73</v>
      </c>
      <c r="M171">
        <v>63</v>
      </c>
      <c r="N171">
        <v>71</v>
      </c>
      <c r="O171">
        <v>29</v>
      </c>
      <c r="P171" t="e">
        <f>INDEX(Signed!F$2:'Signed'!F$569,MATCH($B171,Signed!$A$2:'Signed'!$A$531,0))</f>
        <v>#N/A</v>
      </c>
      <c r="Q171" t="e">
        <f>INDEX(TEAMIDS!$B$2:'TEAMIDS'!$B$300,MATCH($P171,TEAMIDS!$C$2:'TEAMIDS'!$C$531,0))</f>
        <v>#N/A</v>
      </c>
      <c r="R171" t="e">
        <f>INDEX(Signed!G$2:'Signed'!G$569,MATCH($B171,Signed!$A$2:'Signed'!$A$531,0))</f>
        <v>#N/A</v>
      </c>
      <c r="S171" t="e">
        <f>INDEX(Signed!I$2:'Signed'!I$569,MATCH($B171,Signed!$A$2:'Signed'!$A$531,0))</f>
        <v>#N/A</v>
      </c>
      <c r="T171">
        <f>_xlfn.IFNA(Q171,C171)</f>
        <v>14</v>
      </c>
      <c r="U171" t="e">
        <f>IF(S171=E171,TRUE,FALSE)</f>
        <v>#N/A</v>
      </c>
    </row>
    <row r="172" spans="1:21" x14ac:dyDescent="0.3">
      <c r="A172">
        <v>170</v>
      </c>
      <c r="B172" t="s">
        <v>341</v>
      </c>
      <c r="C172">
        <v>18</v>
      </c>
      <c r="D172">
        <v>1</v>
      </c>
      <c r="E172">
        <v>783503.5</v>
      </c>
      <c r="F172">
        <v>4</v>
      </c>
      <c r="G172" t="s">
        <v>2999</v>
      </c>
      <c r="H172">
        <v>8</v>
      </c>
      <c r="I172" t="s">
        <v>15</v>
      </c>
      <c r="J172">
        <v>84</v>
      </c>
      <c r="K172">
        <v>70</v>
      </c>
      <c r="L172">
        <v>49</v>
      </c>
      <c r="M172">
        <v>63</v>
      </c>
      <c r="N172">
        <v>65</v>
      </c>
      <c r="O172">
        <v>24</v>
      </c>
      <c r="P172" t="e">
        <f>INDEX(Signed!F$2:'Signed'!F$569,MATCH($B172,Signed!$A$2:'Signed'!$A$531,0))</f>
        <v>#N/A</v>
      </c>
      <c r="Q172" t="e">
        <f>INDEX(TEAMIDS!$B$2:'TEAMIDS'!$B$300,MATCH($P172,TEAMIDS!$C$2:'TEAMIDS'!$C$531,0))</f>
        <v>#N/A</v>
      </c>
      <c r="R172" t="e">
        <f>INDEX(Signed!G$2:'Signed'!G$569,MATCH($B172,Signed!$A$2:'Signed'!$A$531,0))</f>
        <v>#N/A</v>
      </c>
      <c r="S172" t="e">
        <f>INDEX(Signed!I$2:'Signed'!I$569,MATCH($B172,Signed!$A$2:'Signed'!$A$531,0))</f>
        <v>#N/A</v>
      </c>
      <c r="T172">
        <f>_xlfn.IFNA(Q172,C172)</f>
        <v>18</v>
      </c>
      <c r="U172" t="e">
        <f>IF(S172=E172,TRUE,FALSE)</f>
        <v>#N/A</v>
      </c>
    </row>
    <row r="173" spans="1:21" x14ac:dyDescent="0.3">
      <c r="A173">
        <v>171</v>
      </c>
      <c r="B173" t="s">
        <v>87</v>
      </c>
      <c r="C173">
        <v>11</v>
      </c>
      <c r="D173">
        <v>1</v>
      </c>
      <c r="E173">
        <v>1737145</v>
      </c>
      <c r="F173">
        <v>3</v>
      </c>
      <c r="G173" t="s">
        <v>1527</v>
      </c>
      <c r="H173">
        <v>41</v>
      </c>
      <c r="I173" t="s">
        <v>23</v>
      </c>
      <c r="J173">
        <v>81</v>
      </c>
      <c r="K173">
        <v>57</v>
      </c>
      <c r="L173">
        <v>78</v>
      </c>
      <c r="M173">
        <v>76</v>
      </c>
      <c r="N173">
        <v>80</v>
      </c>
      <c r="O173">
        <v>27</v>
      </c>
      <c r="P173" t="str">
        <f>INDEX(Signed!F$2:'Signed'!F$569,MATCH($B173,Signed!$A$2:'Signed'!$A$531,0))</f>
        <v>IND</v>
      </c>
      <c r="Q173">
        <f>INDEX(TEAMIDS!$B$2:'TEAMIDS'!$B$300,MATCH($P173,TEAMIDS!$C$2:'TEAMIDS'!$C$531,0))</f>
        <v>11</v>
      </c>
      <c r="R173">
        <f>INDEX(Signed!G$2:'Signed'!G$569,MATCH($B173,Signed!$A$2:'Signed'!$A$531,0))</f>
        <v>1</v>
      </c>
      <c r="S173">
        <f>INDEX(Signed!I$2:'Signed'!I$569,MATCH($B173,Signed!$A$2:'Signed'!$A$531,0))</f>
        <v>1737145</v>
      </c>
      <c r="T173">
        <f>_xlfn.IFNA(Q173,C173)</f>
        <v>11</v>
      </c>
      <c r="U173" t="b">
        <f>IF(S173=E173,TRUE,FALSE)</f>
        <v>1</v>
      </c>
    </row>
    <row r="174" spans="1:21" x14ac:dyDescent="0.3">
      <c r="A174">
        <v>172</v>
      </c>
      <c r="B174" t="s">
        <v>437</v>
      </c>
      <c r="C174">
        <v>17</v>
      </c>
      <c r="D174">
        <v>3</v>
      </c>
      <c r="E174">
        <v>3761085</v>
      </c>
      <c r="F174">
        <v>2</v>
      </c>
      <c r="G174" t="s">
        <v>2918</v>
      </c>
      <c r="H174">
        <v>10</v>
      </c>
      <c r="I174" t="s">
        <v>23</v>
      </c>
      <c r="J174">
        <v>80</v>
      </c>
      <c r="K174">
        <v>72</v>
      </c>
      <c r="L174">
        <v>72</v>
      </c>
      <c r="M174">
        <v>54</v>
      </c>
      <c r="N174">
        <v>69</v>
      </c>
      <c r="O174">
        <v>26</v>
      </c>
      <c r="P174" t="str">
        <f>INDEX(Signed!F$2:'Signed'!F$569,MATCH($B174,Signed!$A$2:'Signed'!$A$531,0))</f>
        <v>MIN</v>
      </c>
      <c r="Q174">
        <f>INDEX(TEAMIDS!$B$2:'TEAMIDS'!$B$300,MATCH($P174,TEAMIDS!$C$2:'TEAMIDS'!$C$531,0))</f>
        <v>17</v>
      </c>
      <c r="R174">
        <f>INDEX(Signed!G$2:'Signed'!G$569,MATCH($B174,Signed!$A$2:'Signed'!$A$531,0))</f>
        <v>3</v>
      </c>
      <c r="S174">
        <f>INDEX(Signed!I$2:'Signed'!I$569,MATCH($B174,Signed!$A$2:'Signed'!$A$531,0))</f>
        <v>3761085</v>
      </c>
      <c r="T174">
        <f>_xlfn.IFNA(Q174,C174)</f>
        <v>17</v>
      </c>
      <c r="U174" t="b">
        <f>IF(S174=E174,TRUE,FALSE)</f>
        <v>1</v>
      </c>
    </row>
    <row r="175" spans="1:21" x14ac:dyDescent="0.3">
      <c r="A175">
        <v>173</v>
      </c>
      <c r="B175" t="s">
        <v>473</v>
      </c>
      <c r="C175">
        <v>26</v>
      </c>
      <c r="D175">
        <v>1</v>
      </c>
      <c r="E175">
        <v>3351103</v>
      </c>
      <c r="F175">
        <v>4</v>
      </c>
      <c r="G175" t="s">
        <v>2995</v>
      </c>
      <c r="H175">
        <v>25</v>
      </c>
      <c r="I175" t="s">
        <v>20</v>
      </c>
      <c r="J175">
        <v>84</v>
      </c>
      <c r="K175">
        <v>70</v>
      </c>
      <c r="L175">
        <v>45</v>
      </c>
      <c r="M175">
        <v>63</v>
      </c>
      <c r="N175">
        <v>52</v>
      </c>
      <c r="O175">
        <v>24</v>
      </c>
      <c r="P175" t="e">
        <f>INDEX(Signed!F$2:'Signed'!F$569,MATCH($B175,Signed!$A$2:'Signed'!$A$531,0))</f>
        <v>#N/A</v>
      </c>
      <c r="Q175" t="e">
        <f>INDEX(TEAMIDS!$B$2:'TEAMIDS'!$B$300,MATCH($P175,TEAMIDS!$C$2:'TEAMIDS'!$C$531,0))</f>
        <v>#N/A</v>
      </c>
      <c r="R175" t="e">
        <f>INDEX(Signed!G$2:'Signed'!G$569,MATCH($B175,Signed!$A$2:'Signed'!$A$531,0))</f>
        <v>#N/A</v>
      </c>
      <c r="S175" t="e">
        <f>INDEX(Signed!I$2:'Signed'!I$569,MATCH($B175,Signed!$A$2:'Signed'!$A$531,0))</f>
        <v>#N/A</v>
      </c>
      <c r="T175">
        <f>_xlfn.IFNA(Q175,C175)</f>
        <v>26</v>
      </c>
      <c r="U175" t="e">
        <f>IF(S175=E175,TRUE,FALSE)</f>
        <v>#N/A</v>
      </c>
    </row>
    <row r="176" spans="1:21" x14ac:dyDescent="0.3">
      <c r="A176">
        <v>174</v>
      </c>
      <c r="B176" t="s">
        <v>133</v>
      </c>
      <c r="C176">
        <v>6</v>
      </c>
      <c r="D176">
        <v>3</v>
      </c>
      <c r="E176">
        <v>1077610.75</v>
      </c>
      <c r="F176">
        <v>0</v>
      </c>
      <c r="G176" t="s">
        <v>3070</v>
      </c>
      <c r="H176">
        <v>13</v>
      </c>
      <c r="I176" t="s">
        <v>4</v>
      </c>
      <c r="J176">
        <v>80</v>
      </c>
      <c r="K176">
        <v>72</v>
      </c>
      <c r="L176">
        <v>77</v>
      </c>
      <c r="M176">
        <v>49</v>
      </c>
      <c r="N176">
        <v>72</v>
      </c>
      <c r="O176">
        <v>23</v>
      </c>
      <c r="P176" t="e">
        <f>INDEX(Signed!F$2:'Signed'!F$569,MATCH($B176,Signed!$A$2:'Signed'!$A$531,0))</f>
        <v>#N/A</v>
      </c>
      <c r="Q176" t="e">
        <f>INDEX(TEAMIDS!$B$2:'TEAMIDS'!$B$300,MATCH($P176,TEAMIDS!$C$2:'TEAMIDS'!$C$531,0))</f>
        <v>#N/A</v>
      </c>
      <c r="R176" t="e">
        <f>INDEX(Signed!G$2:'Signed'!G$569,MATCH($B176,Signed!$A$2:'Signed'!$A$531,0))</f>
        <v>#N/A</v>
      </c>
      <c r="S176" t="e">
        <f>INDEX(Signed!I$2:'Signed'!I$569,MATCH($B176,Signed!$A$2:'Signed'!$A$531,0))</f>
        <v>#N/A</v>
      </c>
      <c r="T176">
        <f>_xlfn.IFNA(Q176,C176)</f>
        <v>6</v>
      </c>
      <c r="U176" t="e">
        <f>IF(S176=E176,TRUE,FALSE)</f>
        <v>#N/A</v>
      </c>
    </row>
    <row r="177" spans="1:21" x14ac:dyDescent="0.3">
      <c r="A177">
        <v>175</v>
      </c>
      <c r="B177" t="s">
        <v>137</v>
      </c>
      <c r="C177">
        <v>7</v>
      </c>
      <c r="D177">
        <v>1</v>
      </c>
      <c r="E177">
        <v>3972273</v>
      </c>
      <c r="F177">
        <v>0</v>
      </c>
      <c r="G177" t="s">
        <v>3075</v>
      </c>
      <c r="H177">
        <v>27</v>
      </c>
      <c r="I177" t="s">
        <v>40</v>
      </c>
      <c r="J177">
        <v>89</v>
      </c>
      <c r="K177">
        <v>75</v>
      </c>
      <c r="L177">
        <v>80</v>
      </c>
      <c r="M177">
        <v>58</v>
      </c>
      <c r="N177">
        <v>84</v>
      </c>
      <c r="O177">
        <v>23</v>
      </c>
      <c r="P177" t="e">
        <f>INDEX(Signed!F$2:'Signed'!F$569,MATCH($B177,Signed!$A$2:'Signed'!$A$531,0))</f>
        <v>#N/A</v>
      </c>
      <c r="Q177" t="e">
        <f>INDEX(TEAMIDS!$B$2:'TEAMIDS'!$B$300,MATCH($P177,TEAMIDS!$C$2:'TEAMIDS'!$C$531,0))</f>
        <v>#N/A</v>
      </c>
      <c r="R177" t="e">
        <f>INDEX(Signed!G$2:'Signed'!G$569,MATCH($B177,Signed!$A$2:'Signed'!$A$531,0))</f>
        <v>#N/A</v>
      </c>
      <c r="S177" t="e">
        <f>INDEX(Signed!I$2:'Signed'!I$569,MATCH($B177,Signed!$A$2:'Signed'!$A$531,0))</f>
        <v>#N/A</v>
      </c>
      <c r="T177">
        <f>_xlfn.IFNA(Q177,C177)</f>
        <v>7</v>
      </c>
      <c r="U177" t="e">
        <f>IF(S177=E177,TRUE,FALSE)</f>
        <v>#N/A</v>
      </c>
    </row>
    <row r="178" spans="1:21" x14ac:dyDescent="0.3">
      <c r="A178">
        <v>176</v>
      </c>
      <c r="B178" t="s">
        <v>410</v>
      </c>
      <c r="C178">
        <v>22</v>
      </c>
      <c r="D178">
        <v>2</v>
      </c>
      <c r="E178">
        <v>2006445</v>
      </c>
      <c r="F178">
        <v>2</v>
      </c>
      <c r="G178" t="s">
        <v>1527</v>
      </c>
      <c r="H178">
        <v>8</v>
      </c>
      <c r="I178" t="s">
        <v>7</v>
      </c>
      <c r="J178">
        <v>73</v>
      </c>
      <c r="K178">
        <v>73</v>
      </c>
      <c r="L178">
        <v>73</v>
      </c>
      <c r="M178">
        <v>73</v>
      </c>
      <c r="N178">
        <v>60</v>
      </c>
      <c r="O178">
        <v>26</v>
      </c>
      <c r="P178" t="str">
        <f>INDEX(Signed!F$2:'Signed'!F$569,MATCH($B178,Signed!$A$2:'Signed'!$A$531,0))</f>
        <v>PHI</v>
      </c>
      <c r="Q178">
        <f>INDEX(TEAMIDS!$B$2:'TEAMIDS'!$B$300,MATCH($P178,TEAMIDS!$C$2:'TEAMIDS'!$C$531,0))</f>
        <v>22</v>
      </c>
      <c r="R178">
        <f>INDEX(Signed!G$2:'Signed'!G$569,MATCH($B178,Signed!$A$2:'Signed'!$A$531,0))</f>
        <v>2</v>
      </c>
      <c r="S178">
        <f>INDEX(Signed!I$2:'Signed'!I$569,MATCH($B178,Signed!$A$2:'Signed'!$A$531,0))</f>
        <v>2006445</v>
      </c>
      <c r="T178">
        <f>_xlfn.IFNA(Q178,C178)</f>
        <v>22</v>
      </c>
      <c r="U178" t="b">
        <f>IF(S178=E178,TRUE,FALSE)</f>
        <v>1</v>
      </c>
    </row>
    <row r="179" spans="1:21" x14ac:dyDescent="0.3">
      <c r="A179">
        <v>177</v>
      </c>
      <c r="B179" t="s">
        <v>198</v>
      </c>
      <c r="C179">
        <v>10</v>
      </c>
      <c r="D179">
        <v>4</v>
      </c>
      <c r="E179">
        <v>30580770.800000001</v>
      </c>
      <c r="F179">
        <v>1</v>
      </c>
      <c r="G179" t="s">
        <v>3088</v>
      </c>
      <c r="H179">
        <v>13</v>
      </c>
      <c r="I179" t="s">
        <v>9</v>
      </c>
      <c r="J179">
        <v>99</v>
      </c>
      <c r="K179">
        <v>84</v>
      </c>
      <c r="L179">
        <v>81</v>
      </c>
      <c r="M179">
        <v>72</v>
      </c>
      <c r="N179">
        <v>87</v>
      </c>
      <c r="O179">
        <v>30</v>
      </c>
      <c r="P179" t="e">
        <f>INDEX(Signed!F$2:'Signed'!F$569,MATCH($B179,Signed!$A$2:'Signed'!$A$531,0))</f>
        <v>#N/A</v>
      </c>
      <c r="Q179" t="e">
        <f>INDEX(TEAMIDS!$B$2:'TEAMIDS'!$B$300,MATCH($P179,TEAMIDS!$C$2:'TEAMIDS'!$C$531,0))</f>
        <v>#N/A</v>
      </c>
      <c r="R179" t="e">
        <f>INDEX(Signed!G$2:'Signed'!G$569,MATCH($B179,Signed!$A$2:'Signed'!$A$531,0))</f>
        <v>#N/A</v>
      </c>
      <c r="S179" t="e">
        <f>INDEX(Signed!I$2:'Signed'!I$569,MATCH($B179,Signed!$A$2:'Signed'!$A$531,0))</f>
        <v>#N/A</v>
      </c>
      <c r="T179">
        <f>_xlfn.IFNA(Q179,C179)</f>
        <v>10</v>
      </c>
      <c r="U179" t="e">
        <f>IF(S179=E179,TRUE,FALSE)</f>
        <v>#N/A</v>
      </c>
    </row>
    <row r="180" spans="1:21" x14ac:dyDescent="0.3">
      <c r="A180">
        <v>178</v>
      </c>
      <c r="B180" t="s">
        <v>292</v>
      </c>
      <c r="C180">
        <v>15</v>
      </c>
      <c r="D180">
        <v>2</v>
      </c>
      <c r="E180">
        <v>10000366.666666666</v>
      </c>
      <c r="F180">
        <v>2</v>
      </c>
      <c r="G180" t="s">
        <v>3090</v>
      </c>
      <c r="H180">
        <v>16</v>
      </c>
      <c r="I180" t="s">
        <v>23</v>
      </c>
      <c r="J180">
        <v>77</v>
      </c>
      <c r="K180">
        <v>73</v>
      </c>
      <c r="L180">
        <v>74</v>
      </c>
      <c r="M180">
        <v>54</v>
      </c>
      <c r="N180">
        <v>70</v>
      </c>
      <c r="O180">
        <v>33</v>
      </c>
      <c r="P180" t="e">
        <f>INDEX(Signed!F$2:'Signed'!F$569,MATCH($B180,Signed!$A$2:'Signed'!$A$531,0))</f>
        <v>#N/A</v>
      </c>
      <c r="Q180" t="e">
        <f>INDEX(TEAMIDS!$B$2:'TEAMIDS'!$B$300,MATCH($P180,TEAMIDS!$C$2:'TEAMIDS'!$C$531,0))</f>
        <v>#N/A</v>
      </c>
      <c r="R180" t="e">
        <f>INDEX(Signed!G$2:'Signed'!G$569,MATCH($B180,Signed!$A$2:'Signed'!$A$531,0))</f>
        <v>#N/A</v>
      </c>
      <c r="S180" t="e">
        <f>INDEX(Signed!I$2:'Signed'!I$569,MATCH($B180,Signed!$A$2:'Signed'!$A$531,0))</f>
        <v>#N/A</v>
      </c>
      <c r="T180">
        <f>_xlfn.IFNA(Q180,C180)</f>
        <v>15</v>
      </c>
      <c r="U180" t="e">
        <f>IF(S180=E180,TRUE,FALSE)</f>
        <v>#N/A</v>
      </c>
    </row>
    <row r="181" spans="1:21" x14ac:dyDescent="0.3">
      <c r="A181">
        <v>179</v>
      </c>
      <c r="B181" t="s">
        <v>244</v>
      </c>
      <c r="C181">
        <v>12</v>
      </c>
      <c r="D181">
        <v>2</v>
      </c>
      <c r="E181">
        <v>4886175</v>
      </c>
      <c r="F181">
        <v>3</v>
      </c>
      <c r="G181" t="s">
        <v>2856</v>
      </c>
      <c r="H181">
        <v>0</v>
      </c>
      <c r="I181" t="s">
        <v>23</v>
      </c>
      <c r="J181">
        <v>81</v>
      </c>
      <c r="K181">
        <v>75</v>
      </c>
      <c r="L181">
        <v>88</v>
      </c>
      <c r="M181">
        <v>67</v>
      </c>
      <c r="N181">
        <v>78</v>
      </c>
      <c r="O181">
        <v>29</v>
      </c>
      <c r="P181" t="str">
        <f>INDEX(Signed!F$2:'Signed'!F$569,MATCH($B181,Signed!$A$2:'Signed'!$A$531,0))</f>
        <v>LAC</v>
      </c>
      <c r="Q181">
        <f>INDEX(TEAMIDS!$B$2:'TEAMIDS'!$B$300,MATCH($P181,TEAMIDS!$C$2:'TEAMIDS'!$C$531,0))</f>
        <v>12</v>
      </c>
      <c r="R181">
        <f>INDEX(Signed!G$2:'Signed'!G$569,MATCH($B181,Signed!$A$2:'Signed'!$A$531,0))</f>
        <v>2</v>
      </c>
      <c r="S181">
        <f>INDEX(Signed!I$2:'Signed'!I$569,MATCH($B181,Signed!$A$2:'Signed'!$A$531,0))</f>
        <v>4886175</v>
      </c>
      <c r="T181">
        <f>_xlfn.IFNA(Q181,C181)</f>
        <v>12</v>
      </c>
      <c r="U181" t="b">
        <f>IF(S181=E181,TRUE,FALSE)</f>
        <v>1</v>
      </c>
    </row>
    <row r="182" spans="1:21" x14ac:dyDescent="0.3">
      <c r="A182">
        <v>180</v>
      </c>
      <c r="B182" t="s">
        <v>51</v>
      </c>
      <c r="C182">
        <v>13</v>
      </c>
      <c r="D182">
        <v>1</v>
      </c>
      <c r="E182">
        <v>2564753</v>
      </c>
      <c r="F182">
        <v>3</v>
      </c>
      <c r="G182" t="s">
        <v>3024</v>
      </c>
      <c r="H182">
        <v>6</v>
      </c>
      <c r="I182" t="s">
        <v>7</v>
      </c>
      <c r="J182">
        <v>72</v>
      </c>
      <c r="K182">
        <v>70</v>
      </c>
      <c r="L182">
        <v>77</v>
      </c>
      <c r="M182">
        <v>54</v>
      </c>
      <c r="N182">
        <v>69</v>
      </c>
      <c r="O182">
        <v>34</v>
      </c>
      <c r="P182" t="str">
        <f>INDEX(Signed!F$2:'Signed'!F$569,MATCH($B182,Signed!$A$2:'Signed'!$A$531,0))</f>
        <v>LAL</v>
      </c>
      <c r="Q182">
        <f>INDEX(TEAMIDS!$B$2:'TEAMIDS'!$B$300,MATCH($P182,TEAMIDS!$C$2:'TEAMIDS'!$C$531,0))</f>
        <v>13</v>
      </c>
      <c r="R182">
        <f>INDEX(Signed!G$2:'Signed'!G$569,MATCH($B182,Signed!$A$2:'Signed'!$A$531,0))</f>
        <v>1</v>
      </c>
      <c r="S182">
        <f>INDEX(Signed!I$2:'Signed'!I$569,MATCH($B182,Signed!$A$2:'Signed'!$A$531,0))</f>
        <v>2564753</v>
      </c>
      <c r="T182">
        <f>_xlfn.IFNA(Q182,C182)</f>
        <v>13</v>
      </c>
      <c r="U182" t="b">
        <f>IF(S182=E182,TRUE,FALSE)</f>
        <v>1</v>
      </c>
    </row>
    <row r="183" spans="1:21" x14ac:dyDescent="0.3">
      <c r="A183">
        <v>181</v>
      </c>
      <c r="B183" t="s">
        <v>318</v>
      </c>
      <c r="C183">
        <v>17</v>
      </c>
      <c r="D183">
        <v>0</v>
      </c>
      <c r="E183">
        <v>1000000</v>
      </c>
      <c r="F183">
        <v>1</v>
      </c>
      <c r="G183" t="s">
        <v>2991</v>
      </c>
      <c r="H183">
        <v>3</v>
      </c>
      <c r="I183" t="s">
        <v>30</v>
      </c>
      <c r="J183">
        <v>63</v>
      </c>
      <c r="K183">
        <v>69</v>
      </c>
      <c r="L183">
        <v>54</v>
      </c>
      <c r="M183">
        <v>40</v>
      </c>
      <c r="N183">
        <v>49</v>
      </c>
      <c r="O183">
        <v>25</v>
      </c>
      <c r="P183" t="e">
        <f>INDEX(Signed!F$2:'Signed'!F$569,MATCH($B183,Signed!$A$2:'Signed'!$A$531,0))</f>
        <v>#N/A</v>
      </c>
      <c r="Q183" t="e">
        <f>INDEX(TEAMIDS!$B$2:'TEAMIDS'!$B$300,MATCH($P183,TEAMIDS!$C$2:'TEAMIDS'!$C$531,0))</f>
        <v>#N/A</v>
      </c>
      <c r="R183" t="e">
        <f>INDEX(Signed!G$2:'Signed'!G$569,MATCH($B183,Signed!$A$2:'Signed'!$A$531,0))</f>
        <v>#N/A</v>
      </c>
      <c r="S183" t="e">
        <f>INDEX(Signed!I$2:'Signed'!I$569,MATCH($B183,Signed!$A$2:'Signed'!$A$531,0))</f>
        <v>#N/A</v>
      </c>
      <c r="T183">
        <f>_xlfn.IFNA(Q183,C183)</f>
        <v>17</v>
      </c>
      <c r="U183" t="e">
        <f>IF(S183=E183,TRUE,FALSE)</f>
        <v>#N/A</v>
      </c>
    </row>
    <row r="184" spans="1:21" x14ac:dyDescent="0.3">
      <c r="A184">
        <v>182</v>
      </c>
      <c r="B184" t="s">
        <v>271</v>
      </c>
      <c r="C184">
        <v>14</v>
      </c>
      <c r="D184">
        <v>0</v>
      </c>
      <c r="E184">
        <v>1000000</v>
      </c>
      <c r="F184">
        <v>3</v>
      </c>
      <c r="G184" t="s">
        <v>1527</v>
      </c>
      <c r="H184">
        <v>13</v>
      </c>
      <c r="I184" t="s">
        <v>15</v>
      </c>
      <c r="J184">
        <v>87</v>
      </c>
      <c r="K184">
        <v>73</v>
      </c>
      <c r="L184">
        <v>79</v>
      </c>
      <c r="M184">
        <v>63</v>
      </c>
      <c r="N184">
        <v>76</v>
      </c>
      <c r="O184">
        <v>20</v>
      </c>
      <c r="P184" t="e">
        <f>INDEX(Signed!F$2:'Signed'!F$569,MATCH($B184,Signed!$A$2:'Signed'!$A$531,0))</f>
        <v>#N/A</v>
      </c>
      <c r="Q184" t="e">
        <f>INDEX(TEAMIDS!$B$2:'TEAMIDS'!$B$300,MATCH($P184,TEAMIDS!$C$2:'TEAMIDS'!$C$531,0))</f>
        <v>#N/A</v>
      </c>
      <c r="R184" t="e">
        <f>INDEX(Signed!G$2:'Signed'!G$569,MATCH($B184,Signed!$A$2:'Signed'!$A$531,0))</f>
        <v>#N/A</v>
      </c>
      <c r="S184" t="e">
        <f>INDEX(Signed!I$2:'Signed'!I$569,MATCH($B184,Signed!$A$2:'Signed'!$A$531,0))</f>
        <v>#N/A</v>
      </c>
      <c r="T184">
        <f>_xlfn.IFNA(Q184,C184)</f>
        <v>14</v>
      </c>
      <c r="U184" t="e">
        <f>IF(S184=E184,TRUE,FALSE)</f>
        <v>#N/A</v>
      </c>
    </row>
    <row r="185" spans="1:21" x14ac:dyDescent="0.3">
      <c r="A185">
        <v>183</v>
      </c>
      <c r="B185" t="s">
        <v>101</v>
      </c>
      <c r="C185">
        <v>5</v>
      </c>
      <c r="D185">
        <v>0</v>
      </c>
      <c r="E185">
        <v>1000000</v>
      </c>
      <c r="F185">
        <v>3</v>
      </c>
      <c r="G185" t="s">
        <v>2917</v>
      </c>
      <c r="H185">
        <v>4</v>
      </c>
      <c r="I185" t="s">
        <v>13</v>
      </c>
      <c r="J185">
        <v>71</v>
      </c>
      <c r="K185">
        <v>65</v>
      </c>
      <c r="L185">
        <v>58</v>
      </c>
      <c r="M185">
        <v>58</v>
      </c>
      <c r="N185">
        <v>76</v>
      </c>
      <c r="O185">
        <v>26</v>
      </c>
      <c r="P185" t="str">
        <f>INDEX(Signed!F$2:'Signed'!F$569,MATCH($B185,Signed!$A$2:'Signed'!$A$531,0))</f>
        <v>TBD</v>
      </c>
      <c r="Q185" t="e">
        <f>INDEX(TEAMIDS!$B$2:'TEAMIDS'!$B$300,MATCH($P185,TEAMIDS!$C$2:'TEAMIDS'!$C$531,0))</f>
        <v>#N/A</v>
      </c>
      <c r="R185" t="str">
        <f>INDEX(Signed!G$2:'Signed'!G$569,MATCH($B185,Signed!$A$2:'Signed'!$A$531,0))</f>
        <v>-</v>
      </c>
      <c r="S185" t="str">
        <f>INDEX(Signed!I$2:'Signed'!I$569,MATCH($B185,Signed!$A$2:'Signed'!$A$531,0))</f>
        <v>-</v>
      </c>
      <c r="T185">
        <f>_xlfn.IFNA(Q185,C185)</f>
        <v>5</v>
      </c>
      <c r="U185" t="b">
        <f>IF(S185=E185,TRUE,FALSE)</f>
        <v>0</v>
      </c>
    </row>
    <row r="186" spans="1:21" x14ac:dyDescent="0.3">
      <c r="A186">
        <v>184</v>
      </c>
      <c r="B186" t="s">
        <v>140</v>
      </c>
      <c r="C186">
        <v>7</v>
      </c>
      <c r="D186">
        <v>2</v>
      </c>
      <c r="E186">
        <v>751772</v>
      </c>
      <c r="F186">
        <v>2</v>
      </c>
      <c r="G186" t="s">
        <v>3148</v>
      </c>
      <c r="H186">
        <v>8</v>
      </c>
      <c r="I186" t="s">
        <v>23</v>
      </c>
      <c r="J186">
        <v>69</v>
      </c>
      <c r="K186">
        <v>69</v>
      </c>
      <c r="L186">
        <v>43</v>
      </c>
      <c r="M186">
        <v>45</v>
      </c>
      <c r="N186">
        <v>59</v>
      </c>
      <c r="O186">
        <v>21</v>
      </c>
      <c r="P186" t="e">
        <f>INDEX(Signed!F$2:'Signed'!F$569,MATCH($B186,Signed!$A$2:'Signed'!$A$531,0))</f>
        <v>#N/A</v>
      </c>
      <c r="Q186" t="e">
        <f>INDEX(TEAMIDS!$B$2:'TEAMIDS'!$B$300,MATCH($P186,TEAMIDS!$C$2:'TEAMIDS'!$C$531,0))</f>
        <v>#N/A</v>
      </c>
      <c r="R186" t="e">
        <f>INDEX(Signed!G$2:'Signed'!G$569,MATCH($B186,Signed!$A$2:'Signed'!$A$531,0))</f>
        <v>#N/A</v>
      </c>
      <c r="S186" t="e">
        <f>INDEX(Signed!I$2:'Signed'!I$569,MATCH($B186,Signed!$A$2:'Signed'!$A$531,0))</f>
        <v>#N/A</v>
      </c>
      <c r="T186">
        <f>_xlfn.IFNA(Q186,C186)</f>
        <v>7</v>
      </c>
      <c r="U186" t="e">
        <f>IF(S186=E186,TRUE,FALSE)</f>
        <v>#N/A</v>
      </c>
    </row>
    <row r="187" spans="1:21" x14ac:dyDescent="0.3">
      <c r="A187">
        <v>185</v>
      </c>
      <c r="B187" t="s">
        <v>56</v>
      </c>
      <c r="C187">
        <v>2</v>
      </c>
      <c r="D187">
        <v>2</v>
      </c>
      <c r="E187">
        <v>1470320</v>
      </c>
      <c r="F187">
        <v>4</v>
      </c>
      <c r="G187" t="s">
        <v>3111</v>
      </c>
      <c r="H187">
        <v>31</v>
      </c>
      <c r="I187" t="s">
        <v>11</v>
      </c>
      <c r="J187">
        <v>88</v>
      </c>
      <c r="K187">
        <v>74</v>
      </c>
      <c r="L187">
        <v>40</v>
      </c>
      <c r="M187">
        <v>76</v>
      </c>
      <c r="N187">
        <v>70</v>
      </c>
      <c r="O187">
        <v>21</v>
      </c>
      <c r="P187" t="e">
        <f>INDEX(Signed!F$2:'Signed'!F$569,MATCH($B187,Signed!$A$2:'Signed'!$A$531,0))</f>
        <v>#N/A</v>
      </c>
      <c r="Q187" t="e">
        <f>INDEX(TEAMIDS!$B$2:'TEAMIDS'!$B$300,MATCH($P187,TEAMIDS!$C$2:'TEAMIDS'!$C$531,0))</f>
        <v>#N/A</v>
      </c>
      <c r="R187" t="e">
        <f>INDEX(Signed!G$2:'Signed'!G$569,MATCH($B187,Signed!$A$2:'Signed'!$A$531,0))</f>
        <v>#N/A</v>
      </c>
      <c r="S187" t="e">
        <f>INDEX(Signed!I$2:'Signed'!I$569,MATCH($B187,Signed!$A$2:'Signed'!$A$531,0))</f>
        <v>#N/A</v>
      </c>
      <c r="T187">
        <f>_xlfn.IFNA(Q187,C187)</f>
        <v>2</v>
      </c>
      <c r="U187" t="e">
        <f>IF(S187=E187,TRUE,FALSE)</f>
        <v>#N/A</v>
      </c>
    </row>
    <row r="188" spans="1:21" x14ac:dyDescent="0.3">
      <c r="A188">
        <v>186</v>
      </c>
      <c r="B188" t="s">
        <v>254</v>
      </c>
      <c r="C188">
        <v>13</v>
      </c>
      <c r="D188">
        <v>2</v>
      </c>
      <c r="E188">
        <v>4100000</v>
      </c>
      <c r="F188">
        <v>4</v>
      </c>
      <c r="G188" t="s">
        <v>3043</v>
      </c>
      <c r="H188">
        <v>7</v>
      </c>
      <c r="I188" t="s">
        <v>20</v>
      </c>
      <c r="J188">
        <v>89</v>
      </c>
      <c r="K188">
        <v>71</v>
      </c>
      <c r="L188">
        <v>46</v>
      </c>
      <c r="M188">
        <v>76</v>
      </c>
      <c r="N188">
        <v>62</v>
      </c>
      <c r="O188">
        <v>32</v>
      </c>
      <c r="P188" t="str">
        <f>INDEX(Signed!F$2:'Signed'!F$569,MATCH($B188,Signed!$A$2:'Signed'!$A$531,0))</f>
        <v>LAL</v>
      </c>
      <c r="Q188">
        <f>INDEX(TEAMIDS!$B$2:'TEAMIDS'!$B$300,MATCH($P188,TEAMIDS!$C$2:'TEAMIDS'!$C$531,0))</f>
        <v>13</v>
      </c>
      <c r="R188">
        <f>INDEX(Signed!G$2:'Signed'!G$569,MATCH($B188,Signed!$A$2:'Signed'!$A$531,0))</f>
        <v>2</v>
      </c>
      <c r="S188">
        <f>INDEX(Signed!I$2:'Signed'!I$569,MATCH($B188,Signed!$A$2:'Signed'!$A$531,0))</f>
        <v>4100000</v>
      </c>
      <c r="T188">
        <f>_xlfn.IFNA(Q188,C188)</f>
        <v>13</v>
      </c>
      <c r="U188" t="b">
        <f>IF(S188=E188,TRUE,FALSE)</f>
        <v>1</v>
      </c>
    </row>
    <row r="189" spans="1:21" x14ac:dyDescent="0.3">
      <c r="A189">
        <v>187</v>
      </c>
      <c r="B189" t="s">
        <v>366</v>
      </c>
      <c r="C189">
        <v>20</v>
      </c>
      <c r="D189">
        <v>0</v>
      </c>
      <c r="E189">
        <v>1378242</v>
      </c>
      <c r="F189">
        <v>0</v>
      </c>
      <c r="G189" t="s">
        <v>3059</v>
      </c>
      <c r="H189">
        <v>1</v>
      </c>
      <c r="I189" t="s">
        <v>118</v>
      </c>
      <c r="J189">
        <v>59</v>
      </c>
      <c r="K189">
        <v>79</v>
      </c>
      <c r="L189">
        <v>46</v>
      </c>
      <c r="M189">
        <v>49</v>
      </c>
      <c r="N189">
        <v>60</v>
      </c>
      <c r="O189">
        <v>23</v>
      </c>
      <c r="P189" t="e">
        <f>INDEX(Signed!F$2:'Signed'!F$569,MATCH($B189,Signed!$A$2:'Signed'!$A$531,0))</f>
        <v>#N/A</v>
      </c>
      <c r="Q189" t="e">
        <f>INDEX(TEAMIDS!$B$2:'TEAMIDS'!$B$300,MATCH($P189,TEAMIDS!$C$2:'TEAMIDS'!$C$531,0))</f>
        <v>#N/A</v>
      </c>
      <c r="R189" t="e">
        <f>INDEX(Signed!G$2:'Signed'!G$569,MATCH($B189,Signed!$A$2:'Signed'!$A$531,0))</f>
        <v>#N/A</v>
      </c>
      <c r="S189" t="e">
        <f>INDEX(Signed!I$2:'Signed'!I$569,MATCH($B189,Signed!$A$2:'Signed'!$A$531,0))</f>
        <v>#N/A</v>
      </c>
      <c r="T189">
        <f>_xlfn.IFNA(Q189,C189)</f>
        <v>20</v>
      </c>
      <c r="U189" t="e">
        <f>IF(S189=E189,TRUE,FALSE)</f>
        <v>#N/A</v>
      </c>
    </row>
    <row r="190" spans="1:21" x14ac:dyDescent="0.3">
      <c r="A190">
        <v>188</v>
      </c>
      <c r="B190" t="s">
        <v>32</v>
      </c>
      <c r="C190">
        <v>1</v>
      </c>
      <c r="D190">
        <v>1</v>
      </c>
      <c r="E190">
        <v>5852394.5</v>
      </c>
      <c r="F190">
        <v>1</v>
      </c>
      <c r="G190" t="s">
        <v>3065</v>
      </c>
      <c r="H190">
        <v>7</v>
      </c>
      <c r="I190" t="s">
        <v>7</v>
      </c>
      <c r="J190">
        <v>84</v>
      </c>
      <c r="K190">
        <v>74</v>
      </c>
      <c r="L190">
        <v>76</v>
      </c>
      <c r="M190">
        <v>58</v>
      </c>
      <c r="N190">
        <v>65</v>
      </c>
      <c r="O190">
        <v>23</v>
      </c>
      <c r="P190" t="e">
        <f>INDEX(Signed!F$2:'Signed'!F$569,MATCH($B190,Signed!$A$2:'Signed'!$A$531,0))</f>
        <v>#N/A</v>
      </c>
      <c r="Q190" t="e">
        <f>INDEX(TEAMIDS!$B$2:'TEAMIDS'!$B$300,MATCH($P190,TEAMIDS!$C$2:'TEAMIDS'!$C$531,0))</f>
        <v>#N/A</v>
      </c>
      <c r="R190" t="e">
        <f>INDEX(Signed!G$2:'Signed'!G$569,MATCH($B190,Signed!$A$2:'Signed'!$A$531,0))</f>
        <v>#N/A</v>
      </c>
      <c r="S190" t="e">
        <f>INDEX(Signed!I$2:'Signed'!I$569,MATCH($B190,Signed!$A$2:'Signed'!$A$531,0))</f>
        <v>#N/A</v>
      </c>
      <c r="T190">
        <f>_xlfn.IFNA(Q190,C190)</f>
        <v>1</v>
      </c>
      <c r="U190" t="e">
        <f>IF(S190=E190,TRUE,FALSE)</f>
        <v>#N/A</v>
      </c>
    </row>
    <row r="191" spans="1:21" x14ac:dyDescent="0.3">
      <c r="A191">
        <v>189</v>
      </c>
      <c r="B191" t="s">
        <v>34</v>
      </c>
      <c r="C191">
        <v>1</v>
      </c>
      <c r="D191">
        <v>2</v>
      </c>
      <c r="E191">
        <v>4843600</v>
      </c>
      <c r="F191">
        <v>2</v>
      </c>
      <c r="G191" t="s">
        <v>3100</v>
      </c>
      <c r="H191">
        <v>0</v>
      </c>
      <c r="I191" t="s">
        <v>13</v>
      </c>
      <c r="J191">
        <v>88</v>
      </c>
      <c r="K191">
        <v>80</v>
      </c>
      <c r="L191">
        <v>82</v>
      </c>
      <c r="M191">
        <v>67</v>
      </c>
      <c r="N191">
        <v>85</v>
      </c>
      <c r="O191">
        <v>22</v>
      </c>
      <c r="P191" t="e">
        <f>INDEX(Signed!F$2:'Signed'!F$569,MATCH($B191,Signed!$A$2:'Signed'!$A$531,0))</f>
        <v>#N/A</v>
      </c>
      <c r="Q191" t="e">
        <f>INDEX(TEAMIDS!$B$2:'TEAMIDS'!$B$300,MATCH($P191,TEAMIDS!$C$2:'TEAMIDS'!$C$531,0))</f>
        <v>#N/A</v>
      </c>
      <c r="R191" t="e">
        <f>INDEX(Signed!G$2:'Signed'!G$569,MATCH($B191,Signed!$A$2:'Signed'!$A$531,0))</f>
        <v>#N/A</v>
      </c>
      <c r="S191" t="e">
        <f>INDEX(Signed!I$2:'Signed'!I$569,MATCH($B191,Signed!$A$2:'Signed'!$A$531,0))</f>
        <v>#N/A</v>
      </c>
      <c r="T191">
        <f>_xlfn.IFNA(Q191,C191)</f>
        <v>1</v>
      </c>
      <c r="U191" t="e">
        <f>IF(S191=E191,TRUE,FALSE)</f>
        <v>#N/A</v>
      </c>
    </row>
    <row r="192" spans="1:21" x14ac:dyDescent="0.3">
      <c r="A192">
        <v>190</v>
      </c>
      <c r="B192" t="s">
        <v>519</v>
      </c>
      <c r="C192">
        <v>27</v>
      </c>
      <c r="D192">
        <v>1</v>
      </c>
      <c r="E192">
        <v>2564753</v>
      </c>
      <c r="F192">
        <v>2</v>
      </c>
      <c r="G192" t="s">
        <v>3027</v>
      </c>
      <c r="H192">
        <v>32</v>
      </c>
      <c r="I192" t="s">
        <v>23</v>
      </c>
      <c r="J192">
        <v>83</v>
      </c>
      <c r="K192">
        <v>71</v>
      </c>
      <c r="L192">
        <v>76</v>
      </c>
      <c r="M192">
        <v>58</v>
      </c>
      <c r="N192">
        <v>88</v>
      </c>
      <c r="O192">
        <v>33</v>
      </c>
      <c r="P192" t="str">
        <f>INDEX(Signed!F$2:'Signed'!F$569,MATCH($B192,Signed!$A$2:'Signed'!$A$531,0))</f>
        <v>UTH</v>
      </c>
      <c r="Q192">
        <f>INDEX(TEAMIDS!$B$2:'TEAMIDS'!$B$300,MATCH($P192,TEAMIDS!$C$2:'TEAMIDS'!$C$531,0))</f>
        <v>27</v>
      </c>
      <c r="R192">
        <f>INDEX(Signed!G$2:'Signed'!G$569,MATCH($B192,Signed!$A$2:'Signed'!$A$531,0))</f>
        <v>1</v>
      </c>
      <c r="S192">
        <f>INDEX(Signed!I$2:'Signed'!I$569,MATCH($B192,Signed!$A$2:'Signed'!$A$531,0))</f>
        <v>2564753</v>
      </c>
      <c r="T192">
        <f>_xlfn.IFNA(Q192,C192)</f>
        <v>27</v>
      </c>
      <c r="U192" t="b">
        <f>IF(S192=E192,TRUE,FALSE)</f>
        <v>1</v>
      </c>
    </row>
    <row r="193" spans="1:21" x14ac:dyDescent="0.3">
      <c r="A193">
        <v>191</v>
      </c>
      <c r="B193" t="s">
        <v>330</v>
      </c>
      <c r="C193">
        <v>17</v>
      </c>
      <c r="D193">
        <v>1</v>
      </c>
      <c r="E193">
        <v>19000000</v>
      </c>
      <c r="F193">
        <v>0</v>
      </c>
      <c r="G193" t="s">
        <v>3093</v>
      </c>
      <c r="H193">
        <v>0</v>
      </c>
      <c r="I193" t="s">
        <v>4</v>
      </c>
      <c r="J193">
        <v>81</v>
      </c>
      <c r="K193">
        <v>75</v>
      </c>
      <c r="L193">
        <v>74</v>
      </c>
      <c r="M193">
        <v>54</v>
      </c>
      <c r="N193">
        <v>79</v>
      </c>
      <c r="O193">
        <v>31</v>
      </c>
      <c r="P193" t="e">
        <f>INDEX(Signed!F$2:'Signed'!F$569,MATCH($B193,Signed!$A$2:'Signed'!$A$531,0))</f>
        <v>#N/A</v>
      </c>
      <c r="Q193" t="e">
        <f>INDEX(TEAMIDS!$B$2:'TEAMIDS'!$B$300,MATCH($P193,TEAMIDS!$C$2:'TEAMIDS'!$C$531,0))</f>
        <v>#N/A</v>
      </c>
      <c r="R193" t="e">
        <f>INDEX(Signed!G$2:'Signed'!G$569,MATCH($B193,Signed!$A$2:'Signed'!$A$531,0))</f>
        <v>#N/A</v>
      </c>
      <c r="S193" t="e">
        <f>INDEX(Signed!I$2:'Signed'!I$569,MATCH($B193,Signed!$A$2:'Signed'!$A$531,0))</f>
        <v>#N/A</v>
      </c>
      <c r="T193">
        <f>_xlfn.IFNA(Q193,C193)</f>
        <v>17</v>
      </c>
      <c r="U193" t="e">
        <f>IF(S193=E193,TRUE,FALSE)</f>
        <v>#N/A</v>
      </c>
    </row>
    <row r="194" spans="1:21" x14ac:dyDescent="0.3">
      <c r="A194">
        <v>192</v>
      </c>
      <c r="B194" t="s">
        <v>245</v>
      </c>
      <c r="C194">
        <v>29</v>
      </c>
      <c r="D194">
        <v>0</v>
      </c>
      <c r="E194">
        <v>1000000</v>
      </c>
      <c r="F194">
        <v>3</v>
      </c>
      <c r="G194" t="s">
        <v>1527</v>
      </c>
      <c r="H194">
        <v>10</v>
      </c>
      <c r="I194" t="s">
        <v>9</v>
      </c>
      <c r="J194">
        <v>68</v>
      </c>
      <c r="K194">
        <v>64</v>
      </c>
      <c r="L194">
        <v>47</v>
      </c>
      <c r="M194">
        <v>76</v>
      </c>
      <c r="N194">
        <v>49</v>
      </c>
      <c r="O194">
        <v>25</v>
      </c>
      <c r="P194" t="e">
        <f>INDEX(Signed!F$2:'Signed'!F$569,MATCH($B194,Signed!$A$2:'Signed'!$A$531,0))</f>
        <v>#N/A</v>
      </c>
      <c r="Q194" t="e">
        <f>INDEX(TEAMIDS!$B$2:'TEAMIDS'!$B$300,MATCH($P194,TEAMIDS!$C$2:'TEAMIDS'!$C$531,0))</f>
        <v>#N/A</v>
      </c>
      <c r="R194" t="e">
        <f>INDEX(Signed!G$2:'Signed'!G$569,MATCH($B194,Signed!$A$2:'Signed'!$A$531,0))</f>
        <v>#N/A</v>
      </c>
      <c r="S194" t="e">
        <f>INDEX(Signed!I$2:'Signed'!I$569,MATCH($B194,Signed!$A$2:'Signed'!$A$531,0))</f>
        <v>#N/A</v>
      </c>
      <c r="T194">
        <f>_xlfn.IFNA(Q194,C194)</f>
        <v>29</v>
      </c>
      <c r="U194" t="e">
        <f>IF(S194=E194,TRUE,FALSE)</f>
        <v>#N/A</v>
      </c>
    </row>
    <row r="195" spans="1:21" x14ac:dyDescent="0.3">
      <c r="A195">
        <v>193</v>
      </c>
      <c r="B195" t="s">
        <v>371</v>
      </c>
      <c r="C195">
        <v>7</v>
      </c>
      <c r="D195">
        <v>2</v>
      </c>
      <c r="E195">
        <v>6000000</v>
      </c>
      <c r="F195">
        <v>3</v>
      </c>
      <c r="G195" t="s">
        <v>2930</v>
      </c>
      <c r="H195">
        <v>9</v>
      </c>
      <c r="I195" t="s">
        <v>23</v>
      </c>
      <c r="J195">
        <v>86</v>
      </c>
      <c r="K195">
        <v>68</v>
      </c>
      <c r="L195">
        <v>85</v>
      </c>
      <c r="M195">
        <v>63</v>
      </c>
      <c r="N195">
        <v>70</v>
      </c>
      <c r="O195">
        <v>26</v>
      </c>
      <c r="P195" t="e">
        <f>INDEX(Signed!F$2:'Signed'!F$569,MATCH($B195,Signed!$A$2:'Signed'!$A$531,0))</f>
        <v>#N/A</v>
      </c>
      <c r="Q195" t="e">
        <f>INDEX(TEAMIDS!$B$2:'TEAMIDS'!$B$300,MATCH($P195,TEAMIDS!$C$2:'TEAMIDS'!$C$531,0))</f>
        <v>#N/A</v>
      </c>
      <c r="R195" t="e">
        <f>INDEX(Signed!G$2:'Signed'!G$569,MATCH($B195,Signed!$A$2:'Signed'!$A$531,0))</f>
        <v>#N/A</v>
      </c>
      <c r="S195" t="e">
        <f>INDEX(Signed!I$2:'Signed'!I$569,MATCH($B195,Signed!$A$2:'Signed'!$A$531,0))</f>
        <v>#N/A</v>
      </c>
      <c r="T195">
        <f>_xlfn.IFNA(Q195,C195)</f>
        <v>7</v>
      </c>
      <c r="U195" t="e">
        <f>IF(S195=E195,TRUE,FALSE)</f>
        <v>#N/A</v>
      </c>
    </row>
    <row r="196" spans="1:21" x14ac:dyDescent="0.3">
      <c r="A196">
        <v>194</v>
      </c>
      <c r="B196" t="s">
        <v>67</v>
      </c>
      <c r="C196">
        <v>11</v>
      </c>
      <c r="D196">
        <v>3</v>
      </c>
      <c r="E196">
        <v>10500000</v>
      </c>
      <c r="F196">
        <v>1</v>
      </c>
      <c r="G196" t="s">
        <v>3188</v>
      </c>
      <c r="H196">
        <v>3</v>
      </c>
      <c r="I196" t="s">
        <v>9</v>
      </c>
      <c r="J196">
        <v>85</v>
      </c>
      <c r="K196">
        <v>73</v>
      </c>
      <c r="L196">
        <v>77</v>
      </c>
      <c r="M196">
        <v>67</v>
      </c>
      <c r="N196">
        <v>88</v>
      </c>
      <c r="O196">
        <v>27</v>
      </c>
      <c r="P196" t="str">
        <f>INDEX(Signed!F$2:'Signed'!F$569,MATCH($B196,Signed!$A$2:'Signed'!$A$531,0))</f>
        <v>IND</v>
      </c>
      <c r="Q196">
        <f>INDEX(TEAMIDS!$B$2:'TEAMIDS'!$B$300,MATCH($P196,TEAMIDS!$C$2:'TEAMIDS'!$C$531,0))</f>
        <v>11</v>
      </c>
      <c r="R196">
        <f>INDEX(Signed!G$2:'Signed'!G$569,MATCH($B196,Signed!$A$2:'Signed'!$A$531,0))</f>
        <v>3</v>
      </c>
      <c r="S196">
        <f>INDEX(Signed!I$2:'Signed'!I$569,MATCH($B196,Signed!$A$2:'Signed'!$A$531,0))</f>
        <v>10500000</v>
      </c>
      <c r="T196">
        <f>_xlfn.IFNA(Q196,C196)</f>
        <v>11</v>
      </c>
      <c r="U196" t="b">
        <f>IF(S196=E196,TRUE,FALSE)</f>
        <v>1</v>
      </c>
    </row>
    <row r="197" spans="1:21" x14ac:dyDescent="0.3">
      <c r="A197">
        <v>195</v>
      </c>
      <c r="B197" t="s">
        <v>234</v>
      </c>
      <c r="C197">
        <v>12</v>
      </c>
      <c r="D197">
        <v>3</v>
      </c>
      <c r="E197">
        <v>1653480</v>
      </c>
      <c r="F197">
        <v>1</v>
      </c>
      <c r="G197" t="s">
        <v>3077</v>
      </c>
      <c r="H197">
        <v>10</v>
      </c>
      <c r="I197" t="s">
        <v>9</v>
      </c>
      <c r="J197">
        <v>69</v>
      </c>
      <c r="K197">
        <v>71</v>
      </c>
      <c r="L197">
        <v>70</v>
      </c>
      <c r="M197">
        <v>45</v>
      </c>
      <c r="N197">
        <v>66</v>
      </c>
      <c r="O197">
        <v>23</v>
      </c>
      <c r="P197" t="e">
        <f>INDEX(Signed!F$2:'Signed'!F$569,MATCH($B197,Signed!$A$2:'Signed'!$A$531,0))</f>
        <v>#N/A</v>
      </c>
      <c r="Q197" t="e">
        <f>INDEX(TEAMIDS!$B$2:'TEAMIDS'!$B$300,MATCH($P197,TEAMIDS!$C$2:'TEAMIDS'!$C$531,0))</f>
        <v>#N/A</v>
      </c>
      <c r="R197" t="e">
        <f>INDEX(Signed!G$2:'Signed'!G$569,MATCH($B197,Signed!$A$2:'Signed'!$A$531,0))</f>
        <v>#N/A</v>
      </c>
      <c r="S197" t="e">
        <f>INDEX(Signed!I$2:'Signed'!I$569,MATCH($B197,Signed!$A$2:'Signed'!$A$531,0))</f>
        <v>#N/A</v>
      </c>
      <c r="T197">
        <f>_xlfn.IFNA(Q197,C197)</f>
        <v>12</v>
      </c>
      <c r="U197" t="e">
        <f>IF(S197=E197,TRUE,FALSE)</f>
        <v>#N/A</v>
      </c>
    </row>
    <row r="198" spans="1:21" x14ac:dyDescent="0.3">
      <c r="A198">
        <v>196</v>
      </c>
      <c r="B198" t="s">
        <v>272</v>
      </c>
      <c r="C198">
        <v>23</v>
      </c>
      <c r="D198">
        <v>1</v>
      </c>
      <c r="E198">
        <v>1127658</v>
      </c>
      <c r="F198">
        <v>0</v>
      </c>
      <c r="G198" t="s">
        <v>2989</v>
      </c>
      <c r="H198">
        <v>3</v>
      </c>
      <c r="I198" t="s">
        <v>4</v>
      </c>
      <c r="J198">
        <v>66</v>
      </c>
      <c r="K198">
        <v>74</v>
      </c>
      <c r="L198">
        <v>74</v>
      </c>
      <c r="M198">
        <v>49</v>
      </c>
      <c r="N198">
        <v>80</v>
      </c>
      <c r="O198">
        <v>24</v>
      </c>
      <c r="P198" t="e">
        <f>INDEX(Signed!F$2:'Signed'!F$569,MATCH($B198,Signed!$A$2:'Signed'!$A$531,0))</f>
        <v>#N/A</v>
      </c>
      <c r="Q198" t="e">
        <f>INDEX(TEAMIDS!$B$2:'TEAMIDS'!$B$300,MATCH($P198,TEAMIDS!$C$2:'TEAMIDS'!$C$531,0))</f>
        <v>#N/A</v>
      </c>
      <c r="R198" t="e">
        <f>INDEX(Signed!G$2:'Signed'!G$569,MATCH($B198,Signed!$A$2:'Signed'!$A$531,0))</f>
        <v>#N/A</v>
      </c>
      <c r="S198" t="e">
        <f>INDEX(Signed!I$2:'Signed'!I$569,MATCH($B198,Signed!$A$2:'Signed'!$A$531,0))</f>
        <v>#N/A</v>
      </c>
      <c r="T198">
        <f>_xlfn.IFNA(Q198,C198)</f>
        <v>23</v>
      </c>
      <c r="U198" t="e">
        <f>IF(S198=E198,TRUE,FALSE)</f>
        <v>#N/A</v>
      </c>
    </row>
    <row r="199" spans="1:21" x14ac:dyDescent="0.3">
      <c r="A199">
        <v>197</v>
      </c>
      <c r="B199" t="s">
        <v>402</v>
      </c>
      <c r="C199">
        <v>15</v>
      </c>
      <c r="D199">
        <v>4</v>
      </c>
      <c r="E199">
        <v>35197650</v>
      </c>
      <c r="F199">
        <v>1</v>
      </c>
      <c r="G199" t="s">
        <v>3160</v>
      </c>
      <c r="H199">
        <v>23</v>
      </c>
      <c r="I199" t="s">
        <v>7</v>
      </c>
      <c r="J199">
        <v>93</v>
      </c>
      <c r="K199">
        <v>83</v>
      </c>
      <c r="L199">
        <v>76</v>
      </c>
      <c r="M199">
        <v>63</v>
      </c>
      <c r="N199">
        <v>85</v>
      </c>
      <c r="O199">
        <v>30</v>
      </c>
      <c r="P199" t="str">
        <f>INDEX(Signed!F$2:'Signed'!F$569,MATCH($B199,Signed!$A$2:'Signed'!$A$531,0))</f>
        <v>MIA</v>
      </c>
      <c r="Q199">
        <f>INDEX(TEAMIDS!$B$2:'TEAMIDS'!$B$300,MATCH($P199,TEAMIDS!$C$2:'TEAMIDS'!$C$531,0))</f>
        <v>15</v>
      </c>
      <c r="R199">
        <f>INDEX(Signed!G$2:'Signed'!G$569,MATCH($B199,Signed!$A$2:'Signed'!$A$531,0))</f>
        <v>4</v>
      </c>
      <c r="S199">
        <f>INDEX(Signed!I$2:'Signed'!I$569,MATCH($B199,Signed!$A$2:'Signed'!$A$531,0))</f>
        <v>35197650</v>
      </c>
      <c r="T199">
        <f>_xlfn.IFNA(Q199,C199)</f>
        <v>15</v>
      </c>
      <c r="U199" t="b">
        <f>IF(S199=E199,TRUE,FALSE)</f>
        <v>1</v>
      </c>
    </row>
    <row r="200" spans="1:21" x14ac:dyDescent="0.3">
      <c r="A200">
        <v>198</v>
      </c>
      <c r="B200" t="s">
        <v>66</v>
      </c>
      <c r="C200">
        <v>3</v>
      </c>
      <c r="D200">
        <v>0</v>
      </c>
      <c r="E200">
        <v>1000000</v>
      </c>
      <c r="F200">
        <v>0</v>
      </c>
      <c r="G200" t="s">
        <v>2959</v>
      </c>
      <c r="H200">
        <v>31</v>
      </c>
      <c r="I200" t="s">
        <v>30</v>
      </c>
      <c r="J200">
        <v>64</v>
      </c>
      <c r="K200">
        <v>70</v>
      </c>
      <c r="L200">
        <v>49</v>
      </c>
      <c r="M200">
        <v>40</v>
      </c>
      <c r="N200">
        <v>60</v>
      </c>
      <c r="O200">
        <v>24</v>
      </c>
      <c r="P200" t="str">
        <f>INDEX(Signed!F$2:'Signed'!F$569,MATCH($B200,Signed!$A$2:'Signed'!$A$531,0))</f>
        <v>TBD</v>
      </c>
      <c r="Q200" t="e">
        <f>INDEX(TEAMIDS!$B$2:'TEAMIDS'!$B$300,MATCH($P200,TEAMIDS!$C$2:'TEAMIDS'!$C$531,0))</f>
        <v>#N/A</v>
      </c>
      <c r="R200" t="str">
        <f>INDEX(Signed!G$2:'Signed'!G$569,MATCH($B200,Signed!$A$2:'Signed'!$A$531,0))</f>
        <v>-</v>
      </c>
      <c r="S200" t="str">
        <f>INDEX(Signed!I$2:'Signed'!I$569,MATCH($B200,Signed!$A$2:'Signed'!$A$531,0))</f>
        <v>-</v>
      </c>
      <c r="T200">
        <f>_xlfn.IFNA(Q200,C200)</f>
        <v>3</v>
      </c>
      <c r="U200" t="b">
        <f>IF(S200=E200,TRUE,FALSE)</f>
        <v>0</v>
      </c>
    </row>
    <row r="201" spans="1:21" x14ac:dyDescent="0.3">
      <c r="A201">
        <v>199</v>
      </c>
      <c r="B201" t="s">
        <v>50</v>
      </c>
      <c r="C201">
        <v>2</v>
      </c>
      <c r="D201">
        <v>1</v>
      </c>
      <c r="E201">
        <v>8001666.5</v>
      </c>
      <c r="F201">
        <v>1</v>
      </c>
      <c r="G201" t="s">
        <v>2876</v>
      </c>
      <c r="H201">
        <v>12</v>
      </c>
      <c r="I201" t="s">
        <v>18</v>
      </c>
      <c r="J201">
        <v>79</v>
      </c>
      <c r="K201">
        <v>70</v>
      </c>
      <c r="L201">
        <v>97</v>
      </c>
      <c r="M201">
        <v>58</v>
      </c>
      <c r="N201">
        <v>82</v>
      </c>
      <c r="O201">
        <v>28</v>
      </c>
      <c r="P201" t="e">
        <f>INDEX(Signed!F$2:'Signed'!F$569,MATCH($B201,Signed!$A$2:'Signed'!$A$531,0))</f>
        <v>#N/A</v>
      </c>
      <c r="Q201" t="e">
        <f>INDEX(TEAMIDS!$B$2:'TEAMIDS'!$B$300,MATCH($P201,TEAMIDS!$C$2:'TEAMIDS'!$C$531,0))</f>
        <v>#N/A</v>
      </c>
      <c r="R201" t="e">
        <f>INDEX(Signed!G$2:'Signed'!G$569,MATCH($B201,Signed!$A$2:'Signed'!$A$531,0))</f>
        <v>#N/A</v>
      </c>
      <c r="S201" t="e">
        <f>INDEX(Signed!I$2:'Signed'!I$569,MATCH($B201,Signed!$A$2:'Signed'!$A$531,0))</f>
        <v>#N/A</v>
      </c>
      <c r="T201">
        <f>_xlfn.IFNA(Q201,C201)</f>
        <v>2</v>
      </c>
      <c r="U201" t="e">
        <f>IF(S201=E201,TRUE,FALSE)</f>
        <v>#N/A</v>
      </c>
    </row>
    <row r="202" spans="1:21" x14ac:dyDescent="0.3">
      <c r="A202">
        <v>200</v>
      </c>
      <c r="B202" t="s">
        <v>486</v>
      </c>
      <c r="C202">
        <v>27</v>
      </c>
      <c r="D202">
        <v>2</v>
      </c>
      <c r="E202">
        <v>11954546</v>
      </c>
      <c r="F202">
        <v>2</v>
      </c>
      <c r="G202" t="s">
        <v>2915</v>
      </c>
      <c r="H202">
        <v>2</v>
      </c>
      <c r="I202" t="s">
        <v>13</v>
      </c>
      <c r="J202">
        <v>82</v>
      </c>
      <c r="K202">
        <v>74</v>
      </c>
      <c r="L202">
        <v>85</v>
      </c>
      <c r="M202">
        <v>58</v>
      </c>
      <c r="N202">
        <v>70</v>
      </c>
      <c r="O202">
        <v>32</v>
      </c>
      <c r="P202" t="e">
        <f>INDEX(Signed!F$2:'Signed'!F$569,MATCH($B202,Signed!$A$2:'Signed'!$A$531,0))</f>
        <v>#N/A</v>
      </c>
      <c r="Q202" t="e">
        <f>INDEX(TEAMIDS!$B$2:'TEAMIDS'!$B$300,MATCH($P202,TEAMIDS!$C$2:'TEAMIDS'!$C$531,0))</f>
        <v>#N/A</v>
      </c>
      <c r="R202" t="e">
        <f>INDEX(Signed!G$2:'Signed'!G$569,MATCH($B202,Signed!$A$2:'Signed'!$A$531,0))</f>
        <v>#N/A</v>
      </c>
      <c r="S202" t="e">
        <f>INDEX(Signed!I$2:'Signed'!I$569,MATCH($B202,Signed!$A$2:'Signed'!$A$531,0))</f>
        <v>#N/A</v>
      </c>
      <c r="T202">
        <f>_xlfn.IFNA(Q202,C202)</f>
        <v>27</v>
      </c>
      <c r="U202" t="e">
        <f>IF(S202=E202,TRUE,FALSE)</f>
        <v>#N/A</v>
      </c>
    </row>
    <row r="203" spans="1:21" x14ac:dyDescent="0.3">
      <c r="A203">
        <v>201</v>
      </c>
      <c r="B203" t="s">
        <v>408</v>
      </c>
      <c r="C203">
        <v>22</v>
      </c>
      <c r="D203">
        <v>4</v>
      </c>
      <c r="E203">
        <v>5093450</v>
      </c>
      <c r="F203">
        <v>4</v>
      </c>
      <c r="G203" t="s">
        <v>2962</v>
      </c>
      <c r="H203">
        <v>21</v>
      </c>
      <c r="I203" t="s">
        <v>20</v>
      </c>
      <c r="J203">
        <v>99</v>
      </c>
      <c r="K203">
        <v>82</v>
      </c>
      <c r="L203">
        <v>67</v>
      </c>
      <c r="M203">
        <v>99</v>
      </c>
      <c r="N203">
        <v>79</v>
      </c>
      <c r="O203">
        <v>26</v>
      </c>
      <c r="P203" t="e">
        <f>INDEX(Signed!F$2:'Signed'!F$569,MATCH($B203,Signed!$A$2:'Signed'!$A$531,0))</f>
        <v>#N/A</v>
      </c>
      <c r="Q203" t="e">
        <f>INDEX(TEAMIDS!$B$2:'TEAMIDS'!$B$300,MATCH($P203,TEAMIDS!$C$2:'TEAMIDS'!$C$531,0))</f>
        <v>#N/A</v>
      </c>
      <c r="R203" t="e">
        <f>INDEX(Signed!G$2:'Signed'!G$569,MATCH($B203,Signed!$A$2:'Signed'!$A$531,0))</f>
        <v>#N/A</v>
      </c>
      <c r="S203" t="e">
        <f>INDEX(Signed!I$2:'Signed'!I$569,MATCH($B203,Signed!$A$2:'Signed'!$A$531,0))</f>
        <v>#N/A</v>
      </c>
      <c r="T203">
        <f>_xlfn.IFNA(Q203,C203)</f>
        <v>22</v>
      </c>
      <c r="U203" t="e">
        <f>IF(S203=E203,TRUE,FALSE)</f>
        <v>#N/A</v>
      </c>
    </row>
    <row r="204" spans="1:21" x14ac:dyDescent="0.3">
      <c r="A204">
        <v>202</v>
      </c>
      <c r="B204" t="s">
        <v>16</v>
      </c>
      <c r="C204">
        <v>0</v>
      </c>
      <c r="D204">
        <v>2</v>
      </c>
      <c r="E204">
        <v>1661880</v>
      </c>
      <c r="F204">
        <v>3</v>
      </c>
      <c r="G204" t="s">
        <v>3057</v>
      </c>
      <c r="H204">
        <v>20</v>
      </c>
      <c r="I204" t="s">
        <v>11</v>
      </c>
      <c r="J204">
        <v>96</v>
      </c>
      <c r="K204">
        <v>72</v>
      </c>
      <c r="L204">
        <v>77</v>
      </c>
      <c r="M204">
        <v>85</v>
      </c>
      <c r="N204">
        <v>75</v>
      </c>
      <c r="O204">
        <v>22</v>
      </c>
      <c r="P204" t="e">
        <f>INDEX(Signed!F$2:'Signed'!F$569,MATCH($B204,Signed!$A$2:'Signed'!$A$531,0))</f>
        <v>#N/A</v>
      </c>
      <c r="Q204" t="e">
        <f>INDEX(TEAMIDS!$B$2:'TEAMIDS'!$B$300,MATCH($P204,TEAMIDS!$C$2:'TEAMIDS'!$C$531,0))</f>
        <v>#N/A</v>
      </c>
      <c r="R204" t="e">
        <f>INDEX(Signed!G$2:'Signed'!G$569,MATCH($B204,Signed!$A$2:'Signed'!$A$531,0))</f>
        <v>#N/A</v>
      </c>
      <c r="S204" t="e">
        <f>INDEX(Signed!I$2:'Signed'!I$569,MATCH($B204,Signed!$A$2:'Signed'!$A$531,0))</f>
        <v>#N/A</v>
      </c>
      <c r="T204">
        <f>_xlfn.IFNA(Q204,C204)</f>
        <v>0</v>
      </c>
      <c r="U204" t="e">
        <f>IF(S204=E204,TRUE,FALSE)</f>
        <v>#N/A</v>
      </c>
    </row>
    <row r="205" spans="1:21" x14ac:dyDescent="0.3">
      <c r="A205">
        <v>203</v>
      </c>
      <c r="B205" t="s">
        <v>113</v>
      </c>
      <c r="C205">
        <v>5</v>
      </c>
      <c r="D205">
        <v>1</v>
      </c>
      <c r="E205">
        <v>10529931</v>
      </c>
      <c r="F205">
        <v>4</v>
      </c>
      <c r="G205" t="s">
        <v>3186</v>
      </c>
      <c r="H205">
        <v>31</v>
      </c>
      <c r="I205" t="s">
        <v>15</v>
      </c>
      <c r="J205">
        <v>77</v>
      </c>
      <c r="K205">
        <v>77</v>
      </c>
      <c r="L205">
        <v>78</v>
      </c>
      <c r="M205">
        <v>63</v>
      </c>
      <c r="N205">
        <v>59</v>
      </c>
      <c r="O205">
        <v>29</v>
      </c>
      <c r="P205" t="e">
        <f>INDEX(Signed!F$2:'Signed'!F$569,MATCH($B205,Signed!$A$2:'Signed'!$A$531,0))</f>
        <v>#N/A</v>
      </c>
      <c r="Q205" t="e">
        <f>INDEX(TEAMIDS!$B$2:'TEAMIDS'!$B$300,MATCH($P205,TEAMIDS!$C$2:'TEAMIDS'!$C$531,0))</f>
        <v>#N/A</v>
      </c>
      <c r="R205" t="e">
        <f>INDEX(Signed!G$2:'Signed'!G$569,MATCH($B205,Signed!$A$2:'Signed'!$A$531,0))</f>
        <v>#N/A</v>
      </c>
      <c r="S205" t="e">
        <f>INDEX(Signed!I$2:'Signed'!I$569,MATCH($B205,Signed!$A$2:'Signed'!$A$531,0))</f>
        <v>#N/A</v>
      </c>
      <c r="T205">
        <f>_xlfn.IFNA(Q205,C205)</f>
        <v>5</v>
      </c>
      <c r="U205" t="e">
        <f>IF(S205=E205,TRUE,FALSE)</f>
        <v>#N/A</v>
      </c>
    </row>
    <row r="206" spans="1:21" x14ac:dyDescent="0.3">
      <c r="A206">
        <v>204</v>
      </c>
      <c r="B206" t="s">
        <v>515</v>
      </c>
      <c r="C206">
        <v>29</v>
      </c>
      <c r="D206">
        <v>4</v>
      </c>
      <c r="E206">
        <v>28328360</v>
      </c>
      <c r="F206">
        <v>0</v>
      </c>
      <c r="G206" t="s">
        <v>3127</v>
      </c>
      <c r="H206">
        <v>2</v>
      </c>
      <c r="I206" t="s">
        <v>40</v>
      </c>
      <c r="J206">
        <v>94</v>
      </c>
      <c r="K206">
        <v>84</v>
      </c>
      <c r="L206">
        <v>67</v>
      </c>
      <c r="M206">
        <v>58</v>
      </c>
      <c r="N206">
        <v>69</v>
      </c>
      <c r="O206">
        <v>29</v>
      </c>
      <c r="P206" t="e">
        <f>INDEX(Signed!F$2:'Signed'!F$569,MATCH($B206,Signed!$A$2:'Signed'!$A$531,0))</f>
        <v>#N/A</v>
      </c>
      <c r="Q206" t="e">
        <f>INDEX(TEAMIDS!$B$2:'TEAMIDS'!$B$300,MATCH($P206,TEAMIDS!$C$2:'TEAMIDS'!$C$531,0))</f>
        <v>#N/A</v>
      </c>
      <c r="R206" t="e">
        <f>INDEX(Signed!G$2:'Signed'!G$569,MATCH($B206,Signed!$A$2:'Signed'!$A$531,0))</f>
        <v>#N/A</v>
      </c>
      <c r="S206" t="e">
        <f>INDEX(Signed!I$2:'Signed'!I$569,MATCH($B206,Signed!$A$2:'Signed'!$A$531,0))</f>
        <v>#N/A</v>
      </c>
      <c r="T206">
        <f>_xlfn.IFNA(Q206,C206)</f>
        <v>29</v>
      </c>
      <c r="U206" t="e">
        <f>IF(S206=E206,TRUE,FALSE)</f>
        <v>#N/A</v>
      </c>
    </row>
    <row r="207" spans="1:21" x14ac:dyDescent="0.3">
      <c r="A207">
        <v>205</v>
      </c>
      <c r="B207" t="s">
        <v>403</v>
      </c>
      <c r="C207">
        <v>22</v>
      </c>
      <c r="D207">
        <v>3</v>
      </c>
      <c r="E207">
        <v>847112.5</v>
      </c>
      <c r="F207">
        <v>3</v>
      </c>
      <c r="G207" t="s">
        <v>3017</v>
      </c>
      <c r="H207">
        <v>43</v>
      </c>
      <c r="I207" t="s">
        <v>11</v>
      </c>
      <c r="J207">
        <v>75</v>
      </c>
      <c r="K207">
        <v>67</v>
      </c>
      <c r="L207">
        <v>78</v>
      </c>
      <c r="M207">
        <v>58</v>
      </c>
      <c r="N207">
        <v>47</v>
      </c>
      <c r="O207">
        <v>24</v>
      </c>
      <c r="P207" t="e">
        <f>INDEX(Signed!F$2:'Signed'!F$569,MATCH($B207,Signed!$A$2:'Signed'!$A$531,0))</f>
        <v>#N/A</v>
      </c>
      <c r="Q207" t="e">
        <f>INDEX(TEAMIDS!$B$2:'TEAMIDS'!$B$300,MATCH($P207,TEAMIDS!$C$2:'TEAMIDS'!$C$531,0))</f>
        <v>#N/A</v>
      </c>
      <c r="R207" t="e">
        <f>INDEX(Signed!G$2:'Signed'!G$569,MATCH($B207,Signed!$A$2:'Signed'!$A$531,0))</f>
        <v>#N/A</v>
      </c>
      <c r="S207" t="e">
        <f>INDEX(Signed!I$2:'Signed'!I$569,MATCH($B207,Signed!$A$2:'Signed'!$A$531,0))</f>
        <v>#N/A</v>
      </c>
      <c r="T207">
        <f>_xlfn.IFNA(Q207,C207)</f>
        <v>22</v>
      </c>
      <c r="U207" t="e">
        <f>IF(S207=E207,TRUE,FALSE)</f>
        <v>#N/A</v>
      </c>
    </row>
    <row r="208" spans="1:21" x14ac:dyDescent="0.3">
      <c r="A208">
        <v>206</v>
      </c>
      <c r="B208" t="s">
        <v>273</v>
      </c>
      <c r="C208">
        <v>14</v>
      </c>
      <c r="D208">
        <v>3</v>
      </c>
      <c r="E208">
        <v>15000000</v>
      </c>
      <c r="F208">
        <v>4</v>
      </c>
      <c r="G208" t="s">
        <v>3173</v>
      </c>
      <c r="H208">
        <v>17</v>
      </c>
      <c r="I208" t="s">
        <v>20</v>
      </c>
      <c r="J208">
        <v>92</v>
      </c>
      <c r="K208">
        <v>72</v>
      </c>
      <c r="L208">
        <v>65</v>
      </c>
      <c r="M208">
        <v>81</v>
      </c>
      <c r="N208">
        <v>79</v>
      </c>
      <c r="O208">
        <v>27</v>
      </c>
      <c r="P208" t="str">
        <f>INDEX(Signed!F$2:'Signed'!F$569,MATCH($B208,Signed!$A$2:'Signed'!$A$531,0))</f>
        <v>MEM</v>
      </c>
      <c r="Q208">
        <f>INDEX(TEAMIDS!$B$2:'TEAMIDS'!$B$300,MATCH($P208,TEAMIDS!$C$2:'TEAMIDS'!$C$531,0))</f>
        <v>14</v>
      </c>
      <c r="R208">
        <f>INDEX(Signed!G$2:'Signed'!G$569,MATCH($B208,Signed!$A$2:'Signed'!$A$531,0))</f>
        <v>3</v>
      </c>
      <c r="S208">
        <f>INDEX(Signed!I$2:'Signed'!I$569,MATCH($B208,Signed!$A$2:'Signed'!$A$531,0))</f>
        <v>15000000</v>
      </c>
      <c r="T208">
        <f>_xlfn.IFNA(Q208,C208)</f>
        <v>14</v>
      </c>
      <c r="U208" t="b">
        <f>IF(S208=E208,TRUE,FALSE)</f>
        <v>1</v>
      </c>
    </row>
    <row r="209" spans="1:21" x14ac:dyDescent="0.3">
      <c r="A209">
        <v>207</v>
      </c>
      <c r="B209" t="s">
        <v>397</v>
      </c>
      <c r="C209">
        <v>21</v>
      </c>
      <c r="D209">
        <v>2</v>
      </c>
      <c r="E209">
        <v>3591840</v>
      </c>
      <c r="F209">
        <v>2</v>
      </c>
      <c r="G209" t="s">
        <v>3102</v>
      </c>
      <c r="H209">
        <v>1</v>
      </c>
      <c r="I209" t="s">
        <v>11</v>
      </c>
      <c r="J209">
        <v>79</v>
      </c>
      <c r="K209">
        <v>73</v>
      </c>
      <c r="L209">
        <v>72</v>
      </c>
      <c r="M209">
        <v>67</v>
      </c>
      <c r="N209">
        <v>81</v>
      </c>
      <c r="O209">
        <v>22</v>
      </c>
      <c r="P209" t="e">
        <f>INDEX(Signed!F$2:'Signed'!F$569,MATCH($B209,Signed!$A$2:'Signed'!$A$531,0))</f>
        <v>#N/A</v>
      </c>
      <c r="Q209" t="e">
        <f>INDEX(TEAMIDS!$B$2:'TEAMIDS'!$B$300,MATCH($P209,TEAMIDS!$C$2:'TEAMIDS'!$C$531,0))</f>
        <v>#N/A</v>
      </c>
      <c r="R209" t="e">
        <f>INDEX(Signed!G$2:'Signed'!G$569,MATCH($B209,Signed!$A$2:'Signed'!$A$531,0))</f>
        <v>#N/A</v>
      </c>
      <c r="S209" t="e">
        <f>INDEX(Signed!I$2:'Signed'!I$569,MATCH($B209,Signed!$A$2:'Signed'!$A$531,0))</f>
        <v>#N/A</v>
      </c>
      <c r="T209">
        <f>_xlfn.IFNA(Q209,C209)</f>
        <v>21</v>
      </c>
      <c r="U209" t="e">
        <f>IF(S209=E209,TRUE,FALSE)</f>
        <v>#N/A</v>
      </c>
    </row>
    <row r="210" spans="1:21" x14ac:dyDescent="0.3">
      <c r="A210">
        <v>208</v>
      </c>
      <c r="B210" t="s">
        <v>188</v>
      </c>
      <c r="C210">
        <v>17</v>
      </c>
      <c r="D210">
        <v>1</v>
      </c>
      <c r="E210">
        <v>1620564</v>
      </c>
      <c r="F210">
        <v>3</v>
      </c>
      <c r="G210" t="s">
        <v>2968</v>
      </c>
      <c r="H210">
        <v>2</v>
      </c>
      <c r="I210" t="s">
        <v>13</v>
      </c>
      <c r="J210">
        <v>75</v>
      </c>
      <c r="K210">
        <v>75</v>
      </c>
      <c r="L210">
        <v>49</v>
      </c>
      <c r="M210">
        <v>54</v>
      </c>
      <c r="N210">
        <v>60</v>
      </c>
      <c r="O210">
        <v>25</v>
      </c>
      <c r="P210" t="str">
        <f>INDEX(Signed!F$2:'Signed'!F$569,MATCH($B210,Signed!$A$2:'Signed'!$A$531,0))</f>
        <v>MIN</v>
      </c>
      <c r="Q210">
        <f>INDEX(TEAMIDS!$B$2:'TEAMIDS'!$B$300,MATCH($P210,TEAMIDS!$C$2:'TEAMIDS'!$C$531,0))</f>
        <v>17</v>
      </c>
      <c r="R210">
        <f>INDEX(Signed!G$2:'Signed'!G$569,MATCH($B210,Signed!$A$2:'Signed'!$A$531,0))</f>
        <v>1</v>
      </c>
      <c r="S210">
        <f>INDEX(Signed!I$2:'Signed'!I$569,MATCH($B210,Signed!$A$2:'Signed'!$A$531,0))</f>
        <v>1620564</v>
      </c>
      <c r="T210">
        <f>_xlfn.IFNA(Q210,C210)</f>
        <v>17</v>
      </c>
      <c r="U210" t="b">
        <f>IF(S210=E210,TRUE,FALSE)</f>
        <v>1</v>
      </c>
    </row>
    <row r="211" spans="1:21" x14ac:dyDescent="0.3">
      <c r="A211">
        <v>209</v>
      </c>
      <c r="B211" t="s">
        <v>100</v>
      </c>
      <c r="C211">
        <v>5</v>
      </c>
      <c r="D211">
        <v>1</v>
      </c>
      <c r="E211">
        <v>12968750</v>
      </c>
      <c r="F211">
        <v>0</v>
      </c>
      <c r="G211" t="s">
        <v>2873</v>
      </c>
      <c r="H211">
        <v>8</v>
      </c>
      <c r="I211" t="s">
        <v>9</v>
      </c>
      <c r="J211">
        <v>87</v>
      </c>
      <c r="K211">
        <v>71</v>
      </c>
      <c r="L211">
        <v>72</v>
      </c>
      <c r="M211">
        <v>54</v>
      </c>
      <c r="N211">
        <v>83</v>
      </c>
      <c r="O211">
        <v>27</v>
      </c>
      <c r="P211" t="e">
        <f>INDEX(Signed!F$2:'Signed'!F$569,MATCH($B211,Signed!$A$2:'Signed'!$A$531,0))</f>
        <v>#N/A</v>
      </c>
      <c r="Q211" t="e">
        <f>INDEX(TEAMIDS!$B$2:'TEAMIDS'!$B$300,MATCH($P211,TEAMIDS!$C$2:'TEAMIDS'!$C$531,0))</f>
        <v>#N/A</v>
      </c>
      <c r="R211" t="e">
        <f>INDEX(Signed!G$2:'Signed'!G$569,MATCH($B211,Signed!$A$2:'Signed'!$A$531,0))</f>
        <v>#N/A</v>
      </c>
      <c r="S211" t="e">
        <f>INDEX(Signed!I$2:'Signed'!I$569,MATCH($B211,Signed!$A$2:'Signed'!$A$531,0))</f>
        <v>#N/A</v>
      </c>
      <c r="T211">
        <f>_xlfn.IFNA(Q211,C211)</f>
        <v>5</v>
      </c>
      <c r="U211" t="e">
        <f>IF(S211=E211,TRUE,FALSE)</f>
        <v>#N/A</v>
      </c>
    </row>
    <row r="212" spans="1:21" x14ac:dyDescent="0.3">
      <c r="A212">
        <v>210</v>
      </c>
      <c r="B212" t="s">
        <v>498</v>
      </c>
      <c r="C212">
        <v>28</v>
      </c>
      <c r="D212">
        <v>0</v>
      </c>
      <c r="E212">
        <v>1000000</v>
      </c>
      <c r="F212">
        <v>0</v>
      </c>
      <c r="G212" t="s">
        <v>2904</v>
      </c>
      <c r="H212">
        <v>8</v>
      </c>
      <c r="I212" t="s">
        <v>40</v>
      </c>
      <c r="J212">
        <v>68</v>
      </c>
      <c r="K212">
        <v>64</v>
      </c>
      <c r="L212">
        <v>99</v>
      </c>
      <c r="M212">
        <v>45</v>
      </c>
      <c r="N212">
        <v>81</v>
      </c>
      <c r="O212">
        <v>26</v>
      </c>
      <c r="P212" t="str">
        <f>INDEX(Signed!F$2:'Signed'!F$569,MATCH($B212,Signed!$A$2:'Signed'!$A$531,0))</f>
        <v>TBD</v>
      </c>
      <c r="Q212" t="e">
        <f>INDEX(TEAMIDS!$B$2:'TEAMIDS'!$B$300,MATCH($P212,TEAMIDS!$C$2:'TEAMIDS'!$C$531,0))</f>
        <v>#N/A</v>
      </c>
      <c r="R212" t="str">
        <f>INDEX(Signed!G$2:'Signed'!G$569,MATCH($B212,Signed!$A$2:'Signed'!$A$531,0))</f>
        <v>-</v>
      </c>
      <c r="S212" t="str">
        <f>INDEX(Signed!I$2:'Signed'!I$569,MATCH($B212,Signed!$A$2:'Signed'!$A$531,0))</f>
        <v>-</v>
      </c>
      <c r="T212">
        <f>_xlfn.IFNA(Q212,C212)</f>
        <v>28</v>
      </c>
      <c r="U212" t="b">
        <f>IF(S212=E212,TRUE,FALSE)</f>
        <v>0</v>
      </c>
    </row>
    <row r="213" spans="1:21" x14ac:dyDescent="0.3">
      <c r="A213">
        <v>211</v>
      </c>
      <c r="B213" t="s">
        <v>518</v>
      </c>
      <c r="C213">
        <v>29</v>
      </c>
      <c r="D213">
        <v>0</v>
      </c>
      <c r="E213">
        <v>1000000</v>
      </c>
      <c r="F213">
        <v>1</v>
      </c>
      <c r="G213" t="s">
        <v>2885</v>
      </c>
      <c r="H213">
        <v>52</v>
      </c>
      <c r="I213" t="s">
        <v>9</v>
      </c>
      <c r="J213">
        <v>74</v>
      </c>
      <c r="K213">
        <v>64</v>
      </c>
      <c r="L213">
        <v>64</v>
      </c>
      <c r="M213">
        <v>49</v>
      </c>
      <c r="N213">
        <v>79</v>
      </c>
      <c r="O213">
        <v>29</v>
      </c>
      <c r="P213" t="e">
        <f>INDEX(Signed!F$2:'Signed'!F$569,MATCH($B213,Signed!$A$2:'Signed'!$A$531,0))</f>
        <v>#N/A</v>
      </c>
      <c r="Q213" t="e">
        <f>INDEX(TEAMIDS!$B$2:'TEAMIDS'!$B$300,MATCH($P213,TEAMIDS!$C$2:'TEAMIDS'!$C$531,0))</f>
        <v>#N/A</v>
      </c>
      <c r="R213" t="e">
        <f>INDEX(Signed!G$2:'Signed'!G$569,MATCH($B213,Signed!$A$2:'Signed'!$A$531,0))</f>
        <v>#N/A</v>
      </c>
      <c r="S213" t="e">
        <f>INDEX(Signed!I$2:'Signed'!I$569,MATCH($B213,Signed!$A$2:'Signed'!$A$531,0))</f>
        <v>#N/A</v>
      </c>
      <c r="T213">
        <f>_xlfn.IFNA(Q213,C213)</f>
        <v>29</v>
      </c>
      <c r="U213" t="e">
        <f>IF(S213=E213,TRUE,FALSE)</f>
        <v>#N/A</v>
      </c>
    </row>
    <row r="214" spans="1:21" x14ac:dyDescent="0.3">
      <c r="A214">
        <v>212</v>
      </c>
      <c r="B214" t="s">
        <v>257</v>
      </c>
      <c r="C214">
        <v>18</v>
      </c>
      <c r="D214">
        <v>2</v>
      </c>
      <c r="E214">
        <v>1196440</v>
      </c>
      <c r="F214">
        <v>1</v>
      </c>
      <c r="G214" t="s">
        <v>2965</v>
      </c>
      <c r="H214">
        <v>3</v>
      </c>
      <c r="I214" t="s">
        <v>9</v>
      </c>
      <c r="J214">
        <v>76</v>
      </c>
      <c r="K214">
        <v>72</v>
      </c>
      <c r="L214">
        <v>74</v>
      </c>
      <c r="M214">
        <v>58</v>
      </c>
      <c r="N214">
        <v>68</v>
      </c>
      <c r="O214">
        <v>25</v>
      </c>
      <c r="P214" t="e">
        <f>INDEX(Signed!F$2:'Signed'!F$569,MATCH($B214,Signed!$A$2:'Signed'!$A$531,0))</f>
        <v>#N/A</v>
      </c>
      <c r="Q214" t="e">
        <f>INDEX(TEAMIDS!$B$2:'TEAMIDS'!$B$300,MATCH($P214,TEAMIDS!$C$2:'TEAMIDS'!$C$531,0))</f>
        <v>#N/A</v>
      </c>
      <c r="R214" t="e">
        <f>INDEX(Signed!G$2:'Signed'!G$569,MATCH($B214,Signed!$A$2:'Signed'!$A$531,0))</f>
        <v>#N/A</v>
      </c>
      <c r="S214" t="e">
        <f>INDEX(Signed!I$2:'Signed'!I$569,MATCH($B214,Signed!$A$2:'Signed'!$A$531,0))</f>
        <v>#N/A</v>
      </c>
      <c r="T214">
        <f>_xlfn.IFNA(Q214,C214)</f>
        <v>18</v>
      </c>
      <c r="U214" t="e">
        <f>IF(S214=E214,TRUE,FALSE)</f>
        <v>#N/A</v>
      </c>
    </row>
    <row r="215" spans="1:21" x14ac:dyDescent="0.3">
      <c r="A215">
        <v>213</v>
      </c>
      <c r="B215" t="s">
        <v>429</v>
      </c>
      <c r="C215">
        <v>14</v>
      </c>
      <c r="D215">
        <v>2</v>
      </c>
      <c r="E215">
        <v>4367000</v>
      </c>
      <c r="F215">
        <v>2</v>
      </c>
      <c r="G215" t="s">
        <v>3110</v>
      </c>
      <c r="H215">
        <v>20</v>
      </c>
      <c r="I215" t="s">
        <v>13</v>
      </c>
      <c r="J215">
        <v>80</v>
      </c>
      <c r="K215">
        <v>70</v>
      </c>
      <c r="L215">
        <v>72</v>
      </c>
      <c r="M215">
        <v>58</v>
      </c>
      <c r="N215">
        <v>66</v>
      </c>
      <c r="O215">
        <v>23</v>
      </c>
      <c r="P215" t="e">
        <f>INDEX(Signed!F$2:'Signed'!F$569,MATCH($B215,Signed!$A$2:'Signed'!$A$531,0))</f>
        <v>#N/A</v>
      </c>
      <c r="Q215" t="e">
        <f>INDEX(TEAMIDS!$B$2:'TEAMIDS'!$B$300,MATCH($P215,TEAMIDS!$C$2:'TEAMIDS'!$C$531,0))</f>
        <v>#N/A</v>
      </c>
      <c r="R215" t="e">
        <f>INDEX(Signed!G$2:'Signed'!G$569,MATCH($B215,Signed!$A$2:'Signed'!$A$531,0))</f>
        <v>#N/A</v>
      </c>
      <c r="S215" t="e">
        <f>INDEX(Signed!I$2:'Signed'!I$569,MATCH($B215,Signed!$A$2:'Signed'!$A$531,0))</f>
        <v>#N/A</v>
      </c>
      <c r="T215">
        <f>_xlfn.IFNA(Q215,C215)</f>
        <v>14</v>
      </c>
      <c r="U215" t="e">
        <f>IF(S215=E215,TRUE,FALSE)</f>
        <v>#N/A</v>
      </c>
    </row>
    <row r="216" spans="1:21" x14ac:dyDescent="0.3">
      <c r="A216">
        <v>214</v>
      </c>
      <c r="B216" t="s">
        <v>317</v>
      </c>
      <c r="C216">
        <v>17</v>
      </c>
      <c r="D216">
        <v>3</v>
      </c>
      <c r="E216">
        <v>1172850</v>
      </c>
      <c r="F216">
        <v>1</v>
      </c>
      <c r="G216" t="s">
        <v>3103</v>
      </c>
      <c r="H216">
        <v>20</v>
      </c>
      <c r="I216" t="s">
        <v>40</v>
      </c>
      <c r="J216">
        <v>73</v>
      </c>
      <c r="K216">
        <v>67</v>
      </c>
      <c r="L216">
        <v>63</v>
      </c>
      <c r="M216">
        <v>54</v>
      </c>
      <c r="N216">
        <v>72</v>
      </c>
      <c r="O216">
        <v>21</v>
      </c>
      <c r="P216" t="e">
        <f>INDEX(Signed!F$2:'Signed'!F$569,MATCH($B216,Signed!$A$2:'Signed'!$A$531,0))</f>
        <v>#N/A</v>
      </c>
      <c r="Q216" t="e">
        <f>INDEX(TEAMIDS!$B$2:'TEAMIDS'!$B$300,MATCH($P216,TEAMIDS!$C$2:'TEAMIDS'!$C$531,0))</f>
        <v>#N/A</v>
      </c>
      <c r="R216" t="e">
        <f>INDEX(Signed!G$2:'Signed'!G$569,MATCH($B216,Signed!$A$2:'Signed'!$A$531,0))</f>
        <v>#N/A</v>
      </c>
      <c r="S216" t="e">
        <f>INDEX(Signed!I$2:'Signed'!I$569,MATCH($B216,Signed!$A$2:'Signed'!$A$531,0))</f>
        <v>#N/A</v>
      </c>
      <c r="T216">
        <f>_xlfn.IFNA(Q216,C216)</f>
        <v>17</v>
      </c>
      <c r="U216" t="e">
        <f>IF(S216=E216,TRUE,FALSE)</f>
        <v>#N/A</v>
      </c>
    </row>
    <row r="217" spans="1:21" x14ac:dyDescent="0.3">
      <c r="A217">
        <v>215</v>
      </c>
      <c r="B217" t="s">
        <v>287</v>
      </c>
      <c r="C217">
        <v>22</v>
      </c>
      <c r="D217">
        <v>3</v>
      </c>
      <c r="E217">
        <v>7566800</v>
      </c>
      <c r="F217">
        <v>2</v>
      </c>
      <c r="G217" t="s">
        <v>2899</v>
      </c>
      <c r="H217">
        <v>0</v>
      </c>
      <c r="I217" t="s">
        <v>18</v>
      </c>
      <c r="J217">
        <v>86</v>
      </c>
      <c r="K217">
        <v>74</v>
      </c>
      <c r="L217">
        <v>78</v>
      </c>
      <c r="M217">
        <v>58</v>
      </c>
      <c r="N217">
        <v>85</v>
      </c>
      <c r="O217">
        <v>26</v>
      </c>
      <c r="P217" t="e">
        <f>INDEX(Signed!F$2:'Signed'!F$569,MATCH($B217,Signed!$A$2:'Signed'!$A$531,0))</f>
        <v>#N/A</v>
      </c>
      <c r="Q217" t="e">
        <f>INDEX(TEAMIDS!$B$2:'TEAMIDS'!$B$300,MATCH($P217,TEAMIDS!$C$2:'TEAMIDS'!$C$531,0))</f>
        <v>#N/A</v>
      </c>
      <c r="R217" t="e">
        <f>INDEX(Signed!G$2:'Signed'!G$569,MATCH($B217,Signed!$A$2:'Signed'!$A$531,0))</f>
        <v>#N/A</v>
      </c>
      <c r="S217" t="e">
        <f>INDEX(Signed!I$2:'Signed'!I$569,MATCH($B217,Signed!$A$2:'Signed'!$A$531,0))</f>
        <v>#N/A</v>
      </c>
      <c r="T217">
        <f>_xlfn.IFNA(Q217,C217)</f>
        <v>22</v>
      </c>
      <c r="U217" t="e">
        <f>IF(S217=E217,TRUE,FALSE)</f>
        <v>#N/A</v>
      </c>
    </row>
    <row r="218" spans="1:21" x14ac:dyDescent="0.3">
      <c r="A218">
        <v>216</v>
      </c>
      <c r="B218" t="s">
        <v>333</v>
      </c>
      <c r="C218">
        <v>18</v>
      </c>
      <c r="D218">
        <v>3</v>
      </c>
      <c r="E218">
        <v>19559583.25</v>
      </c>
      <c r="F218">
        <v>0</v>
      </c>
      <c r="G218" t="s">
        <v>3089</v>
      </c>
      <c r="H218">
        <v>11</v>
      </c>
      <c r="I218" t="s">
        <v>40</v>
      </c>
      <c r="J218">
        <v>95</v>
      </c>
      <c r="K218">
        <v>77</v>
      </c>
      <c r="L218">
        <v>72</v>
      </c>
      <c r="M218">
        <v>63</v>
      </c>
      <c r="N218">
        <v>76</v>
      </c>
      <c r="O218">
        <v>29</v>
      </c>
      <c r="P218" t="e">
        <f>INDEX(Signed!F$2:'Signed'!F$569,MATCH($B218,Signed!$A$2:'Signed'!$A$531,0))</f>
        <v>#N/A</v>
      </c>
      <c r="Q218" t="e">
        <f>INDEX(TEAMIDS!$B$2:'TEAMIDS'!$B$300,MATCH($P218,TEAMIDS!$C$2:'TEAMIDS'!$C$531,0))</f>
        <v>#N/A</v>
      </c>
      <c r="R218" t="e">
        <f>INDEX(Signed!G$2:'Signed'!G$569,MATCH($B218,Signed!$A$2:'Signed'!$A$531,0))</f>
        <v>#N/A</v>
      </c>
      <c r="S218" t="e">
        <f>INDEX(Signed!I$2:'Signed'!I$569,MATCH($B218,Signed!$A$2:'Signed'!$A$531,0))</f>
        <v>#N/A</v>
      </c>
      <c r="T218">
        <f>_xlfn.IFNA(Q218,C218)</f>
        <v>18</v>
      </c>
      <c r="U218" t="e">
        <f>IF(S218=E218,TRUE,FALSE)</f>
        <v>#N/A</v>
      </c>
    </row>
    <row r="219" spans="1:21" x14ac:dyDescent="0.3">
      <c r="A219">
        <v>217</v>
      </c>
      <c r="B219" t="s">
        <v>147</v>
      </c>
      <c r="C219">
        <v>7</v>
      </c>
      <c r="D219">
        <v>1</v>
      </c>
      <c r="E219">
        <v>2743695</v>
      </c>
      <c r="F219">
        <v>3</v>
      </c>
      <c r="G219" t="s">
        <v>3096</v>
      </c>
      <c r="H219">
        <v>41</v>
      </c>
      <c r="I219" t="s">
        <v>23</v>
      </c>
      <c r="J219">
        <v>75</v>
      </c>
      <c r="K219">
        <v>75</v>
      </c>
      <c r="L219">
        <v>75</v>
      </c>
      <c r="M219">
        <v>75</v>
      </c>
      <c r="N219">
        <v>60</v>
      </c>
      <c r="O219">
        <v>26</v>
      </c>
      <c r="P219" t="e">
        <f>INDEX(Signed!F$2:'Signed'!F$569,MATCH($B219,Signed!$A$2:'Signed'!$A$531,0))</f>
        <v>#N/A</v>
      </c>
      <c r="Q219" t="e">
        <f>INDEX(TEAMIDS!$B$2:'TEAMIDS'!$B$300,MATCH($P219,TEAMIDS!$C$2:'TEAMIDS'!$C$531,0))</f>
        <v>#N/A</v>
      </c>
      <c r="R219" t="e">
        <f>INDEX(Signed!G$2:'Signed'!G$569,MATCH($B219,Signed!$A$2:'Signed'!$A$531,0))</f>
        <v>#N/A</v>
      </c>
      <c r="S219" t="e">
        <f>INDEX(Signed!I$2:'Signed'!I$569,MATCH($B219,Signed!$A$2:'Signed'!$A$531,0))</f>
        <v>#N/A</v>
      </c>
      <c r="T219">
        <f>_xlfn.IFNA(Q219,C219)</f>
        <v>7</v>
      </c>
      <c r="U219" t="e">
        <f>IF(S219=E219,TRUE,FALSE)</f>
        <v>#N/A</v>
      </c>
    </row>
    <row r="220" spans="1:21" x14ac:dyDescent="0.3">
      <c r="A220">
        <v>218</v>
      </c>
      <c r="B220" t="s">
        <v>264</v>
      </c>
      <c r="C220">
        <v>14</v>
      </c>
      <c r="D220">
        <v>0</v>
      </c>
      <c r="E220">
        <v>1000000</v>
      </c>
      <c r="F220">
        <v>1</v>
      </c>
      <c r="G220" t="s">
        <v>1527</v>
      </c>
      <c r="H220">
        <v>4</v>
      </c>
      <c r="I220" t="s">
        <v>13</v>
      </c>
      <c r="J220">
        <v>63</v>
      </c>
      <c r="K220">
        <v>67</v>
      </c>
      <c r="L220">
        <v>49</v>
      </c>
      <c r="M220">
        <v>49</v>
      </c>
      <c r="N220">
        <v>74</v>
      </c>
      <c r="O220">
        <v>28</v>
      </c>
      <c r="P220" t="str">
        <f>INDEX(Signed!F$2:'Signed'!F$569,MATCH($B220,Signed!$A$2:'Signed'!$A$531,0))</f>
        <v>TBD</v>
      </c>
      <c r="Q220" t="e">
        <f>INDEX(TEAMIDS!$B$2:'TEAMIDS'!$B$300,MATCH($P220,TEAMIDS!$C$2:'TEAMIDS'!$C$531,0))</f>
        <v>#N/A</v>
      </c>
      <c r="R220" t="str">
        <f>INDEX(Signed!G$2:'Signed'!G$569,MATCH($B220,Signed!$A$2:'Signed'!$A$531,0))</f>
        <v>-</v>
      </c>
      <c r="S220" t="str">
        <f>INDEX(Signed!I$2:'Signed'!I$569,MATCH($B220,Signed!$A$2:'Signed'!$A$531,0))</f>
        <v>-</v>
      </c>
      <c r="T220">
        <f>_xlfn.IFNA(Q220,C220)</f>
        <v>14</v>
      </c>
      <c r="U220" t="b">
        <f>IF(S220=E220,TRUE,FALSE)</f>
        <v>0</v>
      </c>
    </row>
    <row r="221" spans="1:21" x14ac:dyDescent="0.3">
      <c r="A221">
        <v>219</v>
      </c>
      <c r="B221" t="s">
        <v>347</v>
      </c>
      <c r="C221">
        <v>19</v>
      </c>
      <c r="D221">
        <v>3</v>
      </c>
      <c r="E221">
        <v>20700000</v>
      </c>
      <c r="F221">
        <v>3</v>
      </c>
      <c r="G221" t="s">
        <v>2972</v>
      </c>
      <c r="H221">
        <v>30</v>
      </c>
      <c r="I221" t="s">
        <v>23</v>
      </c>
      <c r="J221">
        <v>96</v>
      </c>
      <c r="K221">
        <v>74</v>
      </c>
      <c r="L221">
        <v>76</v>
      </c>
      <c r="M221">
        <v>81</v>
      </c>
      <c r="N221">
        <v>72</v>
      </c>
      <c r="O221">
        <v>25</v>
      </c>
      <c r="P221" t="str">
        <f>INDEX(Signed!F$2:'Signed'!F$569,MATCH($B221,Signed!$A$2:'Signed'!$A$531,0))</f>
        <v>NYK</v>
      </c>
      <c r="Q221">
        <f>INDEX(TEAMIDS!$B$2:'TEAMIDS'!$B$300,MATCH($P221,TEAMIDS!$C$2:'TEAMIDS'!$C$531,0))</f>
        <v>19</v>
      </c>
      <c r="R221">
        <f>INDEX(Signed!G$2:'Signed'!G$569,MATCH($B221,Signed!$A$2:'Signed'!$A$531,0))</f>
        <v>3</v>
      </c>
      <c r="S221">
        <f>INDEX(Signed!I$2:'Signed'!I$569,MATCH($B221,Signed!$A$2:'Signed'!$A$531,0))</f>
        <v>20700000</v>
      </c>
      <c r="T221">
        <f>_xlfn.IFNA(Q221,C221)</f>
        <v>19</v>
      </c>
      <c r="U221" t="b">
        <f>IF(S221=E221,TRUE,FALSE)</f>
        <v>1</v>
      </c>
    </row>
    <row r="222" spans="1:21" x14ac:dyDescent="0.3">
      <c r="A222">
        <v>220</v>
      </c>
      <c r="B222" t="s">
        <v>228</v>
      </c>
      <c r="C222">
        <v>12</v>
      </c>
      <c r="D222">
        <v>0</v>
      </c>
      <c r="E222">
        <v>94742</v>
      </c>
      <c r="F222">
        <v>1</v>
      </c>
      <c r="G222" t="s">
        <v>1527</v>
      </c>
      <c r="H222">
        <v>11</v>
      </c>
      <c r="I222" t="s">
        <v>9</v>
      </c>
      <c r="J222">
        <v>65</v>
      </c>
      <c r="K222">
        <v>65</v>
      </c>
      <c r="L222">
        <v>65</v>
      </c>
      <c r="M222">
        <v>65</v>
      </c>
      <c r="N222">
        <v>60</v>
      </c>
      <c r="O222">
        <v>26</v>
      </c>
      <c r="P222" t="e">
        <f>INDEX(Signed!F$2:'Signed'!F$569,MATCH($B222,Signed!$A$2:'Signed'!$A$531,0))</f>
        <v>#N/A</v>
      </c>
      <c r="Q222" t="e">
        <f>INDEX(TEAMIDS!$B$2:'TEAMIDS'!$B$300,MATCH($P222,TEAMIDS!$C$2:'TEAMIDS'!$C$531,0))</f>
        <v>#N/A</v>
      </c>
      <c r="R222" t="e">
        <f>INDEX(Signed!G$2:'Signed'!G$569,MATCH($B222,Signed!$A$2:'Signed'!$A$531,0))</f>
        <v>#N/A</v>
      </c>
      <c r="S222" t="e">
        <f>INDEX(Signed!I$2:'Signed'!I$569,MATCH($B222,Signed!$A$2:'Signed'!$A$531,0))</f>
        <v>#N/A</v>
      </c>
      <c r="T222">
        <f>_xlfn.IFNA(Q222,C222)</f>
        <v>12</v>
      </c>
      <c r="U222" t="e">
        <f>IF(S222=E222,TRUE,FALSE)</f>
        <v>#N/A</v>
      </c>
    </row>
    <row r="223" spans="1:21" x14ac:dyDescent="0.3">
      <c r="A223">
        <v>221</v>
      </c>
      <c r="B223" t="s">
        <v>123</v>
      </c>
      <c r="C223">
        <v>6</v>
      </c>
      <c r="D223">
        <v>2</v>
      </c>
      <c r="E223">
        <v>2029600</v>
      </c>
      <c r="F223">
        <v>2</v>
      </c>
      <c r="G223" t="s">
        <v>3011</v>
      </c>
      <c r="H223">
        <v>25</v>
      </c>
      <c r="I223" t="s">
        <v>13</v>
      </c>
      <c r="J223">
        <v>75</v>
      </c>
      <c r="K223">
        <v>69</v>
      </c>
      <c r="L223">
        <v>78</v>
      </c>
      <c r="M223">
        <v>54</v>
      </c>
      <c r="N223">
        <v>78</v>
      </c>
      <c r="O223">
        <v>25</v>
      </c>
      <c r="P223" t="e">
        <f>INDEX(Signed!F$2:'Signed'!F$569,MATCH($B223,Signed!$A$2:'Signed'!$A$531,0))</f>
        <v>#N/A</v>
      </c>
      <c r="Q223" t="e">
        <f>INDEX(TEAMIDS!$B$2:'TEAMIDS'!$B$300,MATCH($P223,TEAMIDS!$C$2:'TEAMIDS'!$C$531,0))</f>
        <v>#N/A</v>
      </c>
      <c r="R223" t="e">
        <f>INDEX(Signed!G$2:'Signed'!G$569,MATCH($B223,Signed!$A$2:'Signed'!$A$531,0))</f>
        <v>#N/A</v>
      </c>
      <c r="S223" t="e">
        <f>INDEX(Signed!I$2:'Signed'!I$569,MATCH($B223,Signed!$A$2:'Signed'!$A$531,0))</f>
        <v>#N/A</v>
      </c>
      <c r="T223">
        <f>_xlfn.IFNA(Q223,C223)</f>
        <v>6</v>
      </c>
      <c r="U223" t="e">
        <f>IF(S223=E223,TRUE,FALSE)</f>
        <v>#N/A</v>
      </c>
    </row>
    <row r="224" spans="1:21" x14ac:dyDescent="0.3">
      <c r="A224">
        <v>222</v>
      </c>
      <c r="B224" t="s">
        <v>401</v>
      </c>
      <c r="C224">
        <v>22</v>
      </c>
      <c r="D224">
        <v>0</v>
      </c>
      <c r="E224">
        <v>2667600</v>
      </c>
      <c r="F224">
        <v>4</v>
      </c>
      <c r="G224" t="s">
        <v>1527</v>
      </c>
      <c r="H224">
        <v>24</v>
      </c>
      <c r="I224" t="s">
        <v>20</v>
      </c>
      <c r="J224">
        <v>64</v>
      </c>
      <c r="K224">
        <v>76</v>
      </c>
      <c r="L224">
        <v>40</v>
      </c>
      <c r="M224">
        <v>49</v>
      </c>
      <c r="N224">
        <v>49</v>
      </c>
      <c r="O224">
        <v>22</v>
      </c>
      <c r="P224" t="e">
        <f>INDEX(Signed!F$2:'Signed'!F$569,MATCH($B224,Signed!$A$2:'Signed'!$A$531,0))</f>
        <v>#N/A</v>
      </c>
      <c r="Q224" t="e">
        <f>INDEX(TEAMIDS!$B$2:'TEAMIDS'!$B$300,MATCH($P224,TEAMIDS!$C$2:'TEAMIDS'!$C$531,0))</f>
        <v>#N/A</v>
      </c>
      <c r="R224" t="e">
        <f>INDEX(Signed!G$2:'Signed'!G$569,MATCH($B224,Signed!$A$2:'Signed'!$A$531,0))</f>
        <v>#N/A</v>
      </c>
      <c r="S224" t="e">
        <f>INDEX(Signed!I$2:'Signed'!I$569,MATCH($B224,Signed!$A$2:'Signed'!$A$531,0))</f>
        <v>#N/A</v>
      </c>
      <c r="T224">
        <f>_xlfn.IFNA(Q224,C224)</f>
        <v>22</v>
      </c>
      <c r="U224" t="e">
        <f>IF(S224=E224,TRUE,FALSE)</f>
        <v>#N/A</v>
      </c>
    </row>
    <row r="225" spans="1:21" x14ac:dyDescent="0.3">
      <c r="A225">
        <v>223</v>
      </c>
      <c r="B225" t="s">
        <v>294</v>
      </c>
      <c r="C225">
        <v>15</v>
      </c>
      <c r="D225">
        <v>3</v>
      </c>
      <c r="E225">
        <v>7362231.5</v>
      </c>
      <c r="F225">
        <v>2</v>
      </c>
      <c r="G225" t="s">
        <v>2998</v>
      </c>
      <c r="H225">
        <v>20</v>
      </c>
      <c r="I225" t="s">
        <v>7</v>
      </c>
      <c r="J225">
        <v>82</v>
      </c>
      <c r="K225">
        <v>74</v>
      </c>
      <c r="L225">
        <v>82</v>
      </c>
      <c r="M225">
        <v>63</v>
      </c>
      <c r="N225">
        <v>62</v>
      </c>
      <c r="O225">
        <v>24</v>
      </c>
      <c r="P225" t="e">
        <f>INDEX(Signed!F$2:'Signed'!F$569,MATCH($B225,Signed!$A$2:'Signed'!$A$531,0))</f>
        <v>#N/A</v>
      </c>
      <c r="Q225" t="e">
        <f>INDEX(TEAMIDS!$B$2:'TEAMIDS'!$B$300,MATCH($P225,TEAMIDS!$C$2:'TEAMIDS'!$C$531,0))</f>
        <v>#N/A</v>
      </c>
      <c r="R225" t="e">
        <f>INDEX(Signed!G$2:'Signed'!G$569,MATCH($B225,Signed!$A$2:'Signed'!$A$531,0))</f>
        <v>#N/A</v>
      </c>
      <c r="S225" t="e">
        <f>INDEX(Signed!I$2:'Signed'!I$569,MATCH($B225,Signed!$A$2:'Signed'!$A$531,0))</f>
        <v>#N/A</v>
      </c>
      <c r="T225">
        <f>_xlfn.IFNA(Q225,C225)</f>
        <v>15</v>
      </c>
      <c r="U225" t="e">
        <f>IF(S225=E225,TRUE,FALSE)</f>
        <v>#N/A</v>
      </c>
    </row>
    <row r="226" spans="1:21" x14ac:dyDescent="0.3">
      <c r="A226">
        <v>224</v>
      </c>
      <c r="B226" t="s">
        <v>441</v>
      </c>
      <c r="C226">
        <v>24</v>
      </c>
      <c r="D226">
        <v>3</v>
      </c>
      <c r="E226">
        <v>9777777.75</v>
      </c>
      <c r="F226">
        <v>4</v>
      </c>
      <c r="G226" t="s">
        <v>2981</v>
      </c>
      <c r="H226">
        <v>27</v>
      </c>
      <c r="I226" t="s">
        <v>20</v>
      </c>
      <c r="J226">
        <v>91</v>
      </c>
      <c r="K226">
        <v>79</v>
      </c>
      <c r="L226">
        <v>46</v>
      </c>
      <c r="M226">
        <v>85</v>
      </c>
      <c r="N226">
        <v>76</v>
      </c>
      <c r="O226">
        <v>25</v>
      </c>
      <c r="P226" t="e">
        <f>INDEX(Signed!F$2:'Signed'!F$569,MATCH($B226,Signed!$A$2:'Signed'!$A$531,0))</f>
        <v>#N/A</v>
      </c>
      <c r="Q226" t="e">
        <f>INDEX(TEAMIDS!$B$2:'TEAMIDS'!$B$300,MATCH($P226,TEAMIDS!$C$2:'TEAMIDS'!$C$531,0))</f>
        <v>#N/A</v>
      </c>
      <c r="R226" t="e">
        <f>INDEX(Signed!G$2:'Signed'!G$569,MATCH($B226,Signed!$A$2:'Signed'!$A$531,0))</f>
        <v>#N/A</v>
      </c>
      <c r="S226" t="e">
        <f>INDEX(Signed!I$2:'Signed'!I$569,MATCH($B226,Signed!$A$2:'Signed'!$A$531,0))</f>
        <v>#N/A</v>
      </c>
      <c r="T226">
        <f>_xlfn.IFNA(Q226,C226)</f>
        <v>24</v>
      </c>
      <c r="U226" t="e">
        <f>IF(S226=E226,TRUE,FALSE)</f>
        <v>#N/A</v>
      </c>
    </row>
    <row r="227" spans="1:21" x14ac:dyDescent="0.3">
      <c r="A227">
        <v>225</v>
      </c>
      <c r="B227" t="s">
        <v>360</v>
      </c>
      <c r="C227">
        <v>19</v>
      </c>
      <c r="D227">
        <v>0</v>
      </c>
      <c r="E227">
        <v>1000000</v>
      </c>
      <c r="F227">
        <v>1</v>
      </c>
      <c r="G227" t="s">
        <v>2992</v>
      </c>
      <c r="H227">
        <v>45</v>
      </c>
      <c r="I227" t="s">
        <v>30</v>
      </c>
      <c r="J227">
        <v>80</v>
      </c>
      <c r="K227">
        <v>68</v>
      </c>
      <c r="L227">
        <v>99</v>
      </c>
      <c r="M227">
        <v>54</v>
      </c>
      <c r="N227">
        <v>77</v>
      </c>
      <c r="O227">
        <v>27</v>
      </c>
      <c r="P227" t="e">
        <f>INDEX(Signed!F$2:'Signed'!F$569,MATCH($B227,Signed!$A$2:'Signed'!$A$531,0))</f>
        <v>#N/A</v>
      </c>
      <c r="Q227" t="e">
        <f>INDEX(TEAMIDS!$B$2:'TEAMIDS'!$B$300,MATCH($P227,TEAMIDS!$C$2:'TEAMIDS'!$C$531,0))</f>
        <v>#N/A</v>
      </c>
      <c r="R227" t="e">
        <f>INDEX(Signed!G$2:'Signed'!G$569,MATCH($B227,Signed!$A$2:'Signed'!$A$531,0))</f>
        <v>#N/A</v>
      </c>
      <c r="S227" t="e">
        <f>INDEX(Signed!I$2:'Signed'!I$569,MATCH($B227,Signed!$A$2:'Signed'!$A$531,0))</f>
        <v>#N/A</v>
      </c>
      <c r="T227">
        <f>_xlfn.IFNA(Q227,C227)</f>
        <v>19</v>
      </c>
      <c r="U227" t="e">
        <f>IF(S227=E227,TRUE,FALSE)</f>
        <v>#N/A</v>
      </c>
    </row>
    <row r="228" spans="1:21" x14ac:dyDescent="0.3">
      <c r="A228">
        <v>226</v>
      </c>
      <c r="B228" t="s">
        <v>154</v>
      </c>
      <c r="C228">
        <v>8</v>
      </c>
      <c r="D228">
        <v>0</v>
      </c>
      <c r="E228">
        <v>1000000</v>
      </c>
      <c r="F228">
        <v>0</v>
      </c>
      <c r="G228" t="s">
        <v>1527</v>
      </c>
      <c r="H228">
        <v>17</v>
      </c>
      <c r="I228" t="s">
        <v>9</v>
      </c>
      <c r="J228">
        <v>53</v>
      </c>
      <c r="K228">
        <v>77</v>
      </c>
      <c r="L228">
        <v>40</v>
      </c>
      <c r="M228">
        <v>54</v>
      </c>
      <c r="N228">
        <v>99</v>
      </c>
      <c r="O228">
        <v>30</v>
      </c>
      <c r="P228" t="e">
        <f>INDEX(Signed!F$2:'Signed'!F$569,MATCH($B228,Signed!$A$2:'Signed'!$A$531,0))</f>
        <v>#N/A</v>
      </c>
      <c r="Q228" t="e">
        <f>INDEX(TEAMIDS!$B$2:'TEAMIDS'!$B$300,MATCH($P228,TEAMIDS!$C$2:'TEAMIDS'!$C$531,0))</f>
        <v>#N/A</v>
      </c>
      <c r="R228" t="e">
        <f>INDEX(Signed!G$2:'Signed'!G$569,MATCH($B228,Signed!$A$2:'Signed'!$A$531,0))</f>
        <v>#N/A</v>
      </c>
      <c r="S228" t="e">
        <f>INDEX(Signed!I$2:'Signed'!I$569,MATCH($B228,Signed!$A$2:'Signed'!$A$531,0))</f>
        <v>#N/A</v>
      </c>
      <c r="T228">
        <f>_xlfn.IFNA(Q228,C228)</f>
        <v>8</v>
      </c>
      <c r="U228" t="e">
        <f>IF(S228=E228,TRUE,FALSE)</f>
        <v>#N/A</v>
      </c>
    </row>
    <row r="229" spans="1:21" x14ac:dyDescent="0.3">
      <c r="A229">
        <v>227</v>
      </c>
      <c r="B229" t="s">
        <v>323</v>
      </c>
      <c r="C229">
        <v>17</v>
      </c>
      <c r="D229">
        <v>4</v>
      </c>
      <c r="E229">
        <v>32741887</v>
      </c>
      <c r="F229">
        <v>4</v>
      </c>
      <c r="G229" t="s">
        <v>3002</v>
      </c>
      <c r="H229">
        <v>32</v>
      </c>
      <c r="I229" t="s">
        <v>20</v>
      </c>
      <c r="J229">
        <v>99</v>
      </c>
      <c r="K229">
        <v>81</v>
      </c>
      <c r="L229">
        <v>87</v>
      </c>
      <c r="M229">
        <v>94</v>
      </c>
      <c r="N229">
        <v>83</v>
      </c>
      <c r="O229">
        <v>24</v>
      </c>
      <c r="P229" t="e">
        <f>INDEX(Signed!F$2:'Signed'!F$569,MATCH($B229,Signed!$A$2:'Signed'!$A$531,0))</f>
        <v>#N/A</v>
      </c>
      <c r="Q229" t="e">
        <f>INDEX(TEAMIDS!$B$2:'TEAMIDS'!$B$300,MATCH($P229,TEAMIDS!$C$2:'TEAMIDS'!$C$531,0))</f>
        <v>#N/A</v>
      </c>
      <c r="R229" t="e">
        <f>INDEX(Signed!G$2:'Signed'!G$569,MATCH($B229,Signed!$A$2:'Signed'!$A$531,0))</f>
        <v>#N/A</v>
      </c>
      <c r="S229" t="e">
        <f>INDEX(Signed!I$2:'Signed'!I$569,MATCH($B229,Signed!$A$2:'Signed'!$A$531,0))</f>
        <v>#N/A</v>
      </c>
      <c r="T229">
        <f>_xlfn.IFNA(Q229,C229)</f>
        <v>17</v>
      </c>
      <c r="U229" t="e">
        <f>IF(S229=E229,TRUE,FALSE)</f>
        <v>#N/A</v>
      </c>
    </row>
    <row r="230" spans="1:21" x14ac:dyDescent="0.3">
      <c r="A230">
        <v>228</v>
      </c>
      <c r="B230" t="s">
        <v>503</v>
      </c>
      <c r="C230">
        <v>12</v>
      </c>
      <c r="D230">
        <v>3</v>
      </c>
      <c r="E230">
        <v>34379100</v>
      </c>
      <c r="F230">
        <v>2</v>
      </c>
      <c r="G230" t="s">
        <v>3167</v>
      </c>
      <c r="H230">
        <v>2</v>
      </c>
      <c r="I230" t="s">
        <v>7</v>
      </c>
      <c r="J230">
        <v>95</v>
      </c>
      <c r="K230">
        <v>96</v>
      </c>
      <c r="L230">
        <v>81</v>
      </c>
      <c r="M230">
        <v>72</v>
      </c>
      <c r="N230">
        <v>84</v>
      </c>
      <c r="O230">
        <v>28</v>
      </c>
      <c r="P230" t="str">
        <f>INDEX(Signed!F$2:'Signed'!F$569,MATCH($B230,Signed!$A$2:'Signed'!$A$531,0))</f>
        <v>LAC</v>
      </c>
      <c r="Q230">
        <f>INDEX(TEAMIDS!$B$2:'TEAMIDS'!$B$300,MATCH($P230,TEAMIDS!$C$2:'TEAMIDS'!$C$531,0))</f>
        <v>12</v>
      </c>
      <c r="R230">
        <f>INDEX(Signed!G$2:'Signed'!G$569,MATCH($B230,Signed!$A$2:'Signed'!$A$531,0))</f>
        <v>3</v>
      </c>
      <c r="S230">
        <f>INDEX(Signed!I$2:'Signed'!I$569,MATCH($B230,Signed!$A$2:'Signed'!$A$531,0))</f>
        <v>34379100</v>
      </c>
      <c r="T230">
        <f>_xlfn.IFNA(Q230,C230)</f>
        <v>12</v>
      </c>
      <c r="U230" t="b">
        <f>IF(S230=E230,TRUE,FALSE)</f>
        <v>1</v>
      </c>
    </row>
    <row r="231" spans="1:21" x14ac:dyDescent="0.3">
      <c r="A231">
        <v>229</v>
      </c>
      <c r="B231" t="s">
        <v>324</v>
      </c>
      <c r="C231">
        <v>17</v>
      </c>
      <c r="D231">
        <v>2</v>
      </c>
      <c r="E231">
        <v>751772</v>
      </c>
      <c r="F231">
        <v>2</v>
      </c>
      <c r="G231" t="s">
        <v>3007</v>
      </c>
      <c r="H231">
        <v>33</v>
      </c>
      <c r="I231" t="s">
        <v>23</v>
      </c>
      <c r="J231">
        <v>71</v>
      </c>
      <c r="K231">
        <v>67</v>
      </c>
      <c r="L231">
        <v>57</v>
      </c>
      <c r="M231">
        <v>54</v>
      </c>
      <c r="N231">
        <v>63</v>
      </c>
      <c r="O231">
        <v>24</v>
      </c>
      <c r="P231" t="e">
        <f>INDEX(Signed!F$2:'Signed'!F$569,MATCH($B231,Signed!$A$2:'Signed'!$A$531,0))</f>
        <v>#N/A</v>
      </c>
      <c r="Q231" t="e">
        <f>INDEX(TEAMIDS!$B$2:'TEAMIDS'!$B$300,MATCH($P231,TEAMIDS!$C$2:'TEAMIDS'!$C$531,0))</f>
        <v>#N/A</v>
      </c>
      <c r="R231" t="e">
        <f>INDEX(Signed!G$2:'Signed'!G$569,MATCH($B231,Signed!$A$2:'Signed'!$A$531,0))</f>
        <v>#N/A</v>
      </c>
      <c r="S231" t="e">
        <f>INDEX(Signed!I$2:'Signed'!I$569,MATCH($B231,Signed!$A$2:'Signed'!$A$531,0))</f>
        <v>#N/A</v>
      </c>
      <c r="T231">
        <f>_xlfn.IFNA(Q231,C231)</f>
        <v>17</v>
      </c>
      <c r="U231" t="e">
        <f>IF(S231=E231,TRUE,FALSE)</f>
        <v>#N/A</v>
      </c>
    </row>
    <row r="232" spans="1:21" x14ac:dyDescent="0.3">
      <c r="A232">
        <v>230</v>
      </c>
      <c r="B232" t="s">
        <v>295</v>
      </c>
      <c r="C232">
        <v>15</v>
      </c>
      <c r="D232">
        <v>2</v>
      </c>
      <c r="E232">
        <v>7935137.333333333</v>
      </c>
      <c r="F232">
        <v>4</v>
      </c>
      <c r="G232" t="s">
        <v>2866</v>
      </c>
      <c r="H232">
        <v>9</v>
      </c>
      <c r="I232" t="s">
        <v>20</v>
      </c>
      <c r="J232">
        <v>81</v>
      </c>
      <c r="K232">
        <v>77</v>
      </c>
      <c r="L232">
        <v>78</v>
      </c>
      <c r="M232">
        <v>63</v>
      </c>
      <c r="N232">
        <v>81</v>
      </c>
      <c r="O232">
        <v>29</v>
      </c>
      <c r="P232" t="e">
        <f>INDEX(Signed!F$2:'Signed'!F$569,MATCH($B232,Signed!$A$2:'Signed'!$A$531,0))</f>
        <v>#N/A</v>
      </c>
      <c r="Q232" t="e">
        <f>INDEX(TEAMIDS!$B$2:'TEAMIDS'!$B$300,MATCH($P232,TEAMIDS!$C$2:'TEAMIDS'!$C$531,0))</f>
        <v>#N/A</v>
      </c>
      <c r="R232" t="e">
        <f>INDEX(Signed!G$2:'Signed'!G$569,MATCH($B232,Signed!$A$2:'Signed'!$A$531,0))</f>
        <v>#N/A</v>
      </c>
      <c r="S232" t="e">
        <f>INDEX(Signed!I$2:'Signed'!I$569,MATCH($B232,Signed!$A$2:'Signed'!$A$531,0))</f>
        <v>#N/A</v>
      </c>
      <c r="T232">
        <f>_xlfn.IFNA(Q232,C232)</f>
        <v>15</v>
      </c>
      <c r="U232" t="e">
        <f>IF(S232=E232,TRUE,FALSE)</f>
        <v>#N/A</v>
      </c>
    </row>
    <row r="233" spans="1:21" x14ac:dyDescent="0.3">
      <c r="A233">
        <v>231</v>
      </c>
      <c r="B233" t="s">
        <v>431</v>
      </c>
      <c r="C233">
        <v>23</v>
      </c>
      <c r="D233">
        <v>2</v>
      </c>
      <c r="E233">
        <v>15000000</v>
      </c>
      <c r="F233">
        <v>2</v>
      </c>
      <c r="G233" t="s">
        <v>1527</v>
      </c>
      <c r="H233">
        <v>12</v>
      </c>
      <c r="I233" t="s">
        <v>7</v>
      </c>
      <c r="J233">
        <v>85</v>
      </c>
      <c r="K233">
        <v>73</v>
      </c>
      <c r="L233">
        <v>71</v>
      </c>
      <c r="M233">
        <v>63</v>
      </c>
      <c r="N233">
        <v>77</v>
      </c>
      <c r="O233">
        <v>24</v>
      </c>
      <c r="P233" t="str">
        <f>INDEX(Signed!F$2:'Signed'!F$569,MATCH($B233,Signed!$A$2:'Signed'!$A$531,0))</f>
        <v>PHX</v>
      </c>
      <c r="Q233">
        <f>INDEX(TEAMIDS!$B$2:'TEAMIDS'!$B$300,MATCH($P233,TEAMIDS!$C$2:'TEAMIDS'!$C$531,0))</f>
        <v>23</v>
      </c>
      <c r="R233">
        <f>INDEX(Signed!G$2:'Signed'!G$569,MATCH($B233,Signed!$A$2:'Signed'!$A$531,0))</f>
        <v>2</v>
      </c>
      <c r="S233">
        <f>INDEX(Signed!I$2:'Signed'!I$569,MATCH($B233,Signed!$A$2:'Signed'!$A$531,0))</f>
        <v>15000000</v>
      </c>
      <c r="T233">
        <f>_xlfn.IFNA(Q233,C233)</f>
        <v>23</v>
      </c>
      <c r="U233" t="b">
        <f>IF(S233=E233,TRUE,FALSE)</f>
        <v>1</v>
      </c>
    </row>
    <row r="234" spans="1:21" x14ac:dyDescent="0.3">
      <c r="A234">
        <v>232</v>
      </c>
      <c r="B234" t="s">
        <v>65</v>
      </c>
      <c r="C234">
        <v>1</v>
      </c>
      <c r="D234">
        <v>4</v>
      </c>
      <c r="E234">
        <v>35197650</v>
      </c>
      <c r="F234">
        <v>0</v>
      </c>
      <c r="G234" t="s">
        <v>3175</v>
      </c>
      <c r="H234">
        <v>8</v>
      </c>
      <c r="I234" t="s">
        <v>60</v>
      </c>
      <c r="J234">
        <v>99</v>
      </c>
      <c r="K234">
        <v>77</v>
      </c>
      <c r="L234">
        <v>78</v>
      </c>
      <c r="M234">
        <v>58</v>
      </c>
      <c r="N234">
        <v>83</v>
      </c>
      <c r="O234">
        <v>29</v>
      </c>
      <c r="P234" t="str">
        <f>INDEX(Signed!F$2:'Signed'!F$569,MATCH($B234,Signed!$A$2:'Signed'!$A$531,0))</f>
        <v>BOS</v>
      </c>
      <c r="Q234">
        <f>INDEX(TEAMIDS!$B$2:'TEAMIDS'!$B$300,MATCH($P234,TEAMIDS!$C$2:'TEAMIDS'!$C$531,0))</f>
        <v>1</v>
      </c>
      <c r="R234">
        <f>INDEX(Signed!G$2:'Signed'!G$569,MATCH($B234,Signed!$A$2:'Signed'!$A$531,0))</f>
        <v>4</v>
      </c>
      <c r="S234">
        <f>INDEX(Signed!I$2:'Signed'!I$569,MATCH($B234,Signed!$A$2:'Signed'!$A$531,0))</f>
        <v>35197650</v>
      </c>
      <c r="T234">
        <f>_xlfn.IFNA(Q234,C234)</f>
        <v>1</v>
      </c>
      <c r="U234" t="b">
        <f>IF(S234=E234,TRUE,FALSE)</f>
        <v>1</v>
      </c>
    </row>
    <row r="235" spans="1:21" x14ac:dyDescent="0.3">
      <c r="A235">
        <v>233</v>
      </c>
      <c r="B235" t="s">
        <v>342</v>
      </c>
      <c r="C235">
        <v>18</v>
      </c>
      <c r="D235">
        <v>1</v>
      </c>
      <c r="E235">
        <v>419232</v>
      </c>
      <c r="F235">
        <v>2</v>
      </c>
      <c r="G235" t="s">
        <v>1527</v>
      </c>
      <c r="H235">
        <v>34</v>
      </c>
      <c r="I235" t="s">
        <v>7</v>
      </c>
      <c r="J235">
        <v>71</v>
      </c>
      <c r="K235">
        <v>71</v>
      </c>
      <c r="L235">
        <v>74</v>
      </c>
      <c r="M235">
        <v>63</v>
      </c>
      <c r="N235">
        <v>67</v>
      </c>
      <c r="O235">
        <v>25</v>
      </c>
      <c r="P235" t="e">
        <f>INDEX(Signed!F$2:'Signed'!F$569,MATCH($B235,Signed!$A$2:'Signed'!$A$531,0))</f>
        <v>#N/A</v>
      </c>
      <c r="Q235" t="e">
        <f>INDEX(TEAMIDS!$B$2:'TEAMIDS'!$B$300,MATCH($P235,TEAMIDS!$C$2:'TEAMIDS'!$C$531,0))</f>
        <v>#N/A</v>
      </c>
      <c r="R235" t="e">
        <f>INDEX(Signed!G$2:'Signed'!G$569,MATCH($B235,Signed!$A$2:'Signed'!$A$531,0))</f>
        <v>#N/A</v>
      </c>
      <c r="S235" t="e">
        <f>INDEX(Signed!I$2:'Signed'!I$569,MATCH($B235,Signed!$A$2:'Signed'!$A$531,0))</f>
        <v>#N/A</v>
      </c>
      <c r="T235">
        <f>_xlfn.IFNA(Q235,C235)</f>
        <v>18</v>
      </c>
      <c r="U235" t="e">
        <f>IF(S235=E235,TRUE,FALSE)</f>
        <v>#N/A</v>
      </c>
    </row>
    <row r="236" spans="1:21" x14ac:dyDescent="0.3">
      <c r="A236">
        <v>234</v>
      </c>
      <c r="B236" t="s">
        <v>8</v>
      </c>
      <c r="C236">
        <v>24</v>
      </c>
      <c r="D236">
        <v>1</v>
      </c>
      <c r="E236">
        <v>9044943.5</v>
      </c>
      <c r="F236">
        <v>1</v>
      </c>
      <c r="G236" t="s">
        <v>3199</v>
      </c>
      <c r="H236">
        <v>24</v>
      </c>
      <c r="I236" t="s">
        <v>9</v>
      </c>
      <c r="J236">
        <v>80</v>
      </c>
      <c r="K236">
        <v>72</v>
      </c>
      <c r="L236">
        <v>71</v>
      </c>
      <c r="M236">
        <v>58</v>
      </c>
      <c r="N236">
        <v>72</v>
      </c>
      <c r="O236">
        <v>30</v>
      </c>
      <c r="P236" t="e">
        <f>INDEX(Signed!F$2:'Signed'!F$569,MATCH($B236,Signed!$A$2:'Signed'!$A$531,0))</f>
        <v>#N/A</v>
      </c>
      <c r="Q236" t="e">
        <f>INDEX(TEAMIDS!$B$2:'TEAMIDS'!$B$300,MATCH($P236,TEAMIDS!$C$2:'TEAMIDS'!$C$531,0))</f>
        <v>#N/A</v>
      </c>
      <c r="R236" t="e">
        <f>INDEX(Signed!G$2:'Signed'!G$569,MATCH($B236,Signed!$A$2:'Signed'!$A$531,0))</f>
        <v>#N/A</v>
      </c>
      <c r="S236" t="e">
        <f>INDEX(Signed!I$2:'Signed'!I$569,MATCH($B236,Signed!$A$2:'Signed'!$A$531,0))</f>
        <v>#N/A</v>
      </c>
      <c r="T236">
        <f>_xlfn.IFNA(Q236,C236)</f>
        <v>24</v>
      </c>
      <c r="U236" t="e">
        <f>IF(S236=E236,TRUE,FALSE)</f>
        <v>#N/A</v>
      </c>
    </row>
    <row r="237" spans="1:21" x14ac:dyDescent="0.3">
      <c r="A237">
        <v>235</v>
      </c>
      <c r="B237" t="s">
        <v>248</v>
      </c>
      <c r="C237">
        <v>13</v>
      </c>
      <c r="D237">
        <v>2</v>
      </c>
      <c r="E237">
        <v>8291514</v>
      </c>
      <c r="F237">
        <v>1</v>
      </c>
      <c r="G237" t="s">
        <v>2897</v>
      </c>
      <c r="H237">
        <v>1</v>
      </c>
      <c r="I237" t="s">
        <v>9</v>
      </c>
      <c r="J237">
        <v>79</v>
      </c>
      <c r="K237">
        <v>71</v>
      </c>
      <c r="L237">
        <v>76</v>
      </c>
      <c r="M237">
        <v>54</v>
      </c>
      <c r="N237">
        <v>86</v>
      </c>
      <c r="O237">
        <v>27</v>
      </c>
      <c r="P237" t="str">
        <f>INDEX(Signed!F$2:'Signed'!F$569,MATCH($B237,Signed!$A$2:'Signed'!$A$531,0))</f>
        <v>LAL</v>
      </c>
      <c r="Q237">
        <f>INDEX(TEAMIDS!$B$2:'TEAMIDS'!$B$300,MATCH($P237,TEAMIDS!$C$2:'TEAMIDS'!$C$531,0))</f>
        <v>13</v>
      </c>
      <c r="R237">
        <f>INDEX(Signed!G$2:'Signed'!G$569,MATCH($B237,Signed!$A$2:'Signed'!$A$531,0))</f>
        <v>2</v>
      </c>
      <c r="S237">
        <f>INDEX(Signed!I$2:'Signed'!I$569,MATCH($B237,Signed!$A$2:'Signed'!$A$531,0))</f>
        <v>8291514</v>
      </c>
      <c r="T237">
        <f>_xlfn.IFNA(Q237,C237)</f>
        <v>13</v>
      </c>
      <c r="U237" t="b">
        <f>IF(S237=E237,TRUE,FALSE)</f>
        <v>1</v>
      </c>
    </row>
    <row r="238" spans="1:21" x14ac:dyDescent="0.3">
      <c r="A238">
        <v>236</v>
      </c>
      <c r="B238" t="s">
        <v>181</v>
      </c>
      <c r="C238">
        <v>2</v>
      </c>
      <c r="D238">
        <v>4</v>
      </c>
      <c r="E238">
        <v>41063925</v>
      </c>
      <c r="F238">
        <v>2</v>
      </c>
      <c r="G238" t="s">
        <v>3025</v>
      </c>
      <c r="H238">
        <v>7</v>
      </c>
      <c r="I238" t="s">
        <v>23</v>
      </c>
      <c r="J238">
        <v>99</v>
      </c>
      <c r="K238">
        <v>85</v>
      </c>
      <c r="L238">
        <v>78</v>
      </c>
      <c r="M238">
        <v>67</v>
      </c>
      <c r="N238">
        <v>88</v>
      </c>
      <c r="O238">
        <v>31</v>
      </c>
      <c r="P238" t="str">
        <f>INDEX(Signed!F$2:'Signed'!F$569,MATCH($B238,Signed!$A$2:'Signed'!$A$531,0))</f>
        <v>BKN</v>
      </c>
      <c r="Q238">
        <f>INDEX(TEAMIDS!$B$2:'TEAMIDS'!$B$300,MATCH($P238,TEAMIDS!$C$2:'TEAMIDS'!$C$531,0))</f>
        <v>2</v>
      </c>
      <c r="R238">
        <f>INDEX(Signed!G$2:'Signed'!G$569,MATCH($B238,Signed!$A$2:'Signed'!$A$531,0))</f>
        <v>4</v>
      </c>
      <c r="S238">
        <f>INDEX(Signed!I$2:'Signed'!I$569,MATCH($B238,Signed!$A$2:'Signed'!$A$531,0))</f>
        <v>41063925</v>
      </c>
      <c r="T238">
        <f>_xlfn.IFNA(Q238,C238)</f>
        <v>2</v>
      </c>
      <c r="U238" t="b">
        <f>IF(S238=E238,TRUE,FALSE)</f>
        <v>1</v>
      </c>
    </row>
    <row r="239" spans="1:21" x14ac:dyDescent="0.3">
      <c r="A239">
        <v>237</v>
      </c>
      <c r="B239" t="s">
        <v>25</v>
      </c>
      <c r="C239">
        <v>0</v>
      </c>
      <c r="D239">
        <v>3</v>
      </c>
      <c r="E239">
        <v>1221810</v>
      </c>
      <c r="F239">
        <v>1</v>
      </c>
      <c r="G239" t="s">
        <v>3113</v>
      </c>
      <c r="H239">
        <v>4</v>
      </c>
      <c r="I239" t="s">
        <v>7</v>
      </c>
      <c r="J239">
        <v>78</v>
      </c>
      <c r="K239">
        <v>70</v>
      </c>
      <c r="L239">
        <v>84</v>
      </c>
      <c r="M239">
        <v>54</v>
      </c>
      <c r="N239">
        <v>72</v>
      </c>
      <c r="O239">
        <v>21</v>
      </c>
      <c r="P239" t="e">
        <f>INDEX(Signed!F$2:'Signed'!F$569,MATCH($B239,Signed!$A$2:'Signed'!$A$531,0))</f>
        <v>#N/A</v>
      </c>
      <c r="Q239" t="e">
        <f>INDEX(TEAMIDS!$B$2:'TEAMIDS'!$B$300,MATCH($P239,TEAMIDS!$C$2:'TEAMIDS'!$C$531,0))</f>
        <v>#N/A</v>
      </c>
      <c r="R239" t="e">
        <f>INDEX(Signed!G$2:'Signed'!G$569,MATCH($B239,Signed!$A$2:'Signed'!$A$531,0))</f>
        <v>#N/A</v>
      </c>
      <c r="S239" t="e">
        <f>INDEX(Signed!I$2:'Signed'!I$569,MATCH($B239,Signed!$A$2:'Signed'!$A$531,0))</f>
        <v>#N/A</v>
      </c>
      <c r="T239">
        <f>_xlfn.IFNA(Q239,C239)</f>
        <v>0</v>
      </c>
      <c r="U239" t="e">
        <f>IF(S239=E239,TRUE,FALSE)</f>
        <v>#N/A</v>
      </c>
    </row>
    <row r="240" spans="1:21" x14ac:dyDescent="0.3">
      <c r="A240">
        <v>238</v>
      </c>
      <c r="B240" t="s">
        <v>353</v>
      </c>
      <c r="C240">
        <v>19</v>
      </c>
      <c r="D240">
        <v>3</v>
      </c>
      <c r="E240">
        <v>2030010</v>
      </c>
      <c r="F240">
        <v>2</v>
      </c>
      <c r="G240" t="s">
        <v>3147</v>
      </c>
      <c r="H240">
        <v>20</v>
      </c>
      <c r="I240" t="s">
        <v>23</v>
      </c>
      <c r="J240">
        <v>79</v>
      </c>
      <c r="K240">
        <v>69</v>
      </c>
      <c r="L240">
        <v>76</v>
      </c>
      <c r="M240">
        <v>63</v>
      </c>
      <c r="N240">
        <v>71</v>
      </c>
      <c r="O240">
        <v>20</v>
      </c>
      <c r="P240" t="e">
        <f>INDEX(Signed!F$2:'Signed'!F$569,MATCH($B240,Signed!$A$2:'Signed'!$A$531,0))</f>
        <v>#N/A</v>
      </c>
      <c r="Q240" t="e">
        <f>INDEX(TEAMIDS!$B$2:'TEAMIDS'!$B$300,MATCH($P240,TEAMIDS!$C$2:'TEAMIDS'!$C$531,0))</f>
        <v>#N/A</v>
      </c>
      <c r="R240" t="e">
        <f>INDEX(Signed!G$2:'Signed'!G$569,MATCH($B240,Signed!$A$2:'Signed'!$A$531,0))</f>
        <v>#N/A</v>
      </c>
      <c r="S240" t="e">
        <f>INDEX(Signed!I$2:'Signed'!I$569,MATCH($B240,Signed!$A$2:'Signed'!$A$531,0))</f>
        <v>#N/A</v>
      </c>
      <c r="T240">
        <f>_xlfn.IFNA(Q240,C240)</f>
        <v>19</v>
      </c>
      <c r="U240" t="e">
        <f>IF(S240=E240,TRUE,FALSE)</f>
        <v>#N/A</v>
      </c>
    </row>
    <row r="241" spans="1:21" x14ac:dyDescent="0.3">
      <c r="A241">
        <v>239</v>
      </c>
      <c r="B241" t="s">
        <v>105</v>
      </c>
      <c r="C241">
        <v>5</v>
      </c>
      <c r="D241">
        <v>4</v>
      </c>
      <c r="E241">
        <v>28903805</v>
      </c>
      <c r="F241">
        <v>3</v>
      </c>
      <c r="G241" t="s">
        <v>3042</v>
      </c>
      <c r="H241">
        <v>0</v>
      </c>
      <c r="I241" t="s">
        <v>11</v>
      </c>
      <c r="J241">
        <v>87</v>
      </c>
      <c r="K241">
        <v>83</v>
      </c>
      <c r="L241">
        <v>79</v>
      </c>
      <c r="M241">
        <v>90</v>
      </c>
      <c r="N241">
        <v>89</v>
      </c>
      <c r="O241">
        <v>31</v>
      </c>
      <c r="P241" t="e">
        <f>INDEX(Signed!F$2:'Signed'!F$569,MATCH($B241,Signed!$A$2:'Signed'!$A$531,0))</f>
        <v>#N/A</v>
      </c>
      <c r="Q241" t="e">
        <f>INDEX(TEAMIDS!$B$2:'TEAMIDS'!$B$300,MATCH($P241,TEAMIDS!$C$2:'TEAMIDS'!$C$531,0))</f>
        <v>#N/A</v>
      </c>
      <c r="R241" t="e">
        <f>INDEX(Signed!G$2:'Signed'!G$569,MATCH($B241,Signed!$A$2:'Signed'!$A$531,0))</f>
        <v>#N/A</v>
      </c>
      <c r="S241" t="e">
        <f>INDEX(Signed!I$2:'Signed'!I$569,MATCH($B241,Signed!$A$2:'Signed'!$A$531,0))</f>
        <v>#N/A</v>
      </c>
      <c r="T241">
        <f>_xlfn.IFNA(Q241,C241)</f>
        <v>5</v>
      </c>
      <c r="U241" t="e">
        <f>IF(S241=E241,TRUE,FALSE)</f>
        <v>#N/A</v>
      </c>
    </row>
    <row r="242" spans="1:21" x14ac:dyDescent="0.3">
      <c r="A242">
        <v>240</v>
      </c>
      <c r="B242" t="s">
        <v>192</v>
      </c>
      <c r="C242">
        <v>9</v>
      </c>
      <c r="D242">
        <v>3</v>
      </c>
      <c r="E242">
        <v>5000000</v>
      </c>
      <c r="F242">
        <v>3</v>
      </c>
      <c r="G242" t="s">
        <v>3018</v>
      </c>
      <c r="H242">
        <v>5</v>
      </c>
      <c r="I242" t="s">
        <v>23</v>
      </c>
      <c r="J242">
        <v>83</v>
      </c>
      <c r="K242">
        <v>69</v>
      </c>
      <c r="L242">
        <v>46</v>
      </c>
      <c r="M242">
        <v>63</v>
      </c>
      <c r="N242">
        <v>61</v>
      </c>
      <c r="O242">
        <v>24</v>
      </c>
      <c r="P242" t="str">
        <f>INDEX(Signed!F$2:'Signed'!F$569,MATCH($B242,Signed!$A$2:'Signed'!$A$531,0))</f>
        <v>GSW</v>
      </c>
      <c r="Q242">
        <f>INDEX(TEAMIDS!$B$2:'TEAMIDS'!$B$300,MATCH($P242,TEAMIDS!$C$2:'TEAMIDS'!$C$531,0))</f>
        <v>9</v>
      </c>
      <c r="R242">
        <f>INDEX(Signed!G$2:'Signed'!G$569,MATCH($B242,Signed!$A$2:'Signed'!$A$531,0))</f>
        <v>3</v>
      </c>
      <c r="S242">
        <f>INDEX(Signed!I$2:'Signed'!I$569,MATCH($B242,Signed!$A$2:'Signed'!$A$531,0))</f>
        <v>5000000</v>
      </c>
      <c r="T242">
        <f>_xlfn.IFNA(Q242,C242)</f>
        <v>9</v>
      </c>
      <c r="U242" t="b">
        <f>IF(S242=E242,TRUE,FALSE)</f>
        <v>1</v>
      </c>
    </row>
    <row r="243" spans="1:21" x14ac:dyDescent="0.3">
      <c r="A243">
        <v>241</v>
      </c>
      <c r="B243" t="s">
        <v>393</v>
      </c>
      <c r="C243">
        <v>21</v>
      </c>
      <c r="D243">
        <v>2</v>
      </c>
      <c r="E243">
        <v>3000000</v>
      </c>
      <c r="F243">
        <v>4</v>
      </c>
      <c r="G243" t="s">
        <v>2891</v>
      </c>
      <c r="H243">
        <v>24</v>
      </c>
      <c r="I243" t="s">
        <v>23</v>
      </c>
      <c r="J243">
        <v>80</v>
      </c>
      <c r="K243">
        <v>68</v>
      </c>
      <c r="L243">
        <v>44</v>
      </c>
      <c r="M243">
        <v>58</v>
      </c>
      <c r="N243">
        <v>69</v>
      </c>
      <c r="O243">
        <v>27</v>
      </c>
      <c r="P243" t="str">
        <f>INDEX(Signed!F$2:'Signed'!F$569,MATCH($B243,Signed!$A$2:'Signed'!$A$531,0))</f>
        <v>ORL</v>
      </c>
      <c r="Q243">
        <f>INDEX(TEAMIDS!$B$2:'TEAMIDS'!$B$300,MATCH($P243,TEAMIDS!$C$2:'TEAMIDS'!$C$531,0))</f>
        <v>21</v>
      </c>
      <c r="R243">
        <f>INDEX(Signed!G$2:'Signed'!G$569,MATCH($B243,Signed!$A$2:'Signed'!$A$531,0))</f>
        <v>2</v>
      </c>
      <c r="S243">
        <f>INDEX(Signed!I$2:'Signed'!I$569,MATCH($B243,Signed!$A$2:'Signed'!$A$531,0))</f>
        <v>3000000</v>
      </c>
      <c r="T243">
        <f>_xlfn.IFNA(Q243,C243)</f>
        <v>21</v>
      </c>
      <c r="U243" t="b">
        <f>IF(S243=E243,TRUE,FALSE)</f>
        <v>1</v>
      </c>
    </row>
    <row r="244" spans="1:21" x14ac:dyDescent="0.3">
      <c r="A244">
        <v>242</v>
      </c>
      <c r="B244" t="s">
        <v>300</v>
      </c>
      <c r="C244">
        <v>16</v>
      </c>
      <c r="D244">
        <v>5</v>
      </c>
      <c r="E244">
        <v>35500000</v>
      </c>
      <c r="F244">
        <v>1</v>
      </c>
      <c r="G244" t="s">
        <v>3191</v>
      </c>
      <c r="H244">
        <v>22</v>
      </c>
      <c r="I244" t="s">
        <v>13</v>
      </c>
      <c r="J244">
        <v>89</v>
      </c>
      <c r="K244">
        <v>77</v>
      </c>
      <c r="L244">
        <v>83</v>
      </c>
      <c r="M244">
        <v>67</v>
      </c>
      <c r="N244">
        <v>83</v>
      </c>
      <c r="O244">
        <v>28</v>
      </c>
      <c r="P244" t="str">
        <f>INDEX(Signed!F$2:'Signed'!F$569,MATCH($B244,Signed!$A$2:'Signed'!$A$531,0))</f>
        <v>MIL</v>
      </c>
      <c r="Q244">
        <f>INDEX(TEAMIDS!$B$2:'TEAMIDS'!$B$300,MATCH($P244,TEAMIDS!$C$2:'TEAMIDS'!$C$531,0))</f>
        <v>16</v>
      </c>
      <c r="R244">
        <f>INDEX(Signed!G$2:'Signed'!G$569,MATCH($B244,Signed!$A$2:'Signed'!$A$531,0))</f>
        <v>5</v>
      </c>
      <c r="S244">
        <f>INDEX(Signed!I$2:'Signed'!I$569,MATCH($B244,Signed!$A$2:'Signed'!$A$531,0))</f>
        <v>35500000</v>
      </c>
      <c r="T244">
        <f>_xlfn.IFNA(Q244,C244)</f>
        <v>16</v>
      </c>
      <c r="U244" t="b">
        <f>IF(S244=E244,TRUE,FALSE)</f>
        <v>1</v>
      </c>
    </row>
    <row r="245" spans="1:21" x14ac:dyDescent="0.3">
      <c r="A245">
        <v>243</v>
      </c>
      <c r="B245" t="s">
        <v>158</v>
      </c>
      <c r="C245">
        <v>8</v>
      </c>
      <c r="D245">
        <v>2</v>
      </c>
      <c r="E245">
        <v>558976</v>
      </c>
      <c r="F245">
        <v>1</v>
      </c>
      <c r="G245" t="s">
        <v>3058</v>
      </c>
      <c r="H245">
        <v>13</v>
      </c>
      <c r="I245" t="s">
        <v>30</v>
      </c>
      <c r="J245">
        <v>64</v>
      </c>
      <c r="K245">
        <v>74</v>
      </c>
      <c r="L245">
        <v>64</v>
      </c>
      <c r="M245">
        <v>45</v>
      </c>
      <c r="N245">
        <v>63</v>
      </c>
      <c r="O245">
        <v>23</v>
      </c>
      <c r="P245" t="e">
        <f>INDEX(Signed!F$2:'Signed'!F$569,MATCH($B245,Signed!$A$2:'Signed'!$A$531,0))</f>
        <v>#N/A</v>
      </c>
      <c r="Q245" t="e">
        <f>INDEX(TEAMIDS!$B$2:'TEAMIDS'!$B$300,MATCH($P245,TEAMIDS!$C$2:'TEAMIDS'!$C$531,0))</f>
        <v>#N/A</v>
      </c>
      <c r="R245" t="e">
        <f>INDEX(Signed!G$2:'Signed'!G$569,MATCH($B245,Signed!$A$2:'Signed'!$A$531,0))</f>
        <v>#N/A</v>
      </c>
      <c r="S245" t="e">
        <f>INDEX(Signed!I$2:'Signed'!I$569,MATCH($B245,Signed!$A$2:'Signed'!$A$531,0))</f>
        <v>#N/A</v>
      </c>
      <c r="T245">
        <f>_xlfn.IFNA(Q245,C245)</f>
        <v>8</v>
      </c>
      <c r="U245" t="e">
        <f>IF(S245=E245,TRUE,FALSE)</f>
        <v>#N/A</v>
      </c>
    </row>
    <row r="246" spans="1:21" x14ac:dyDescent="0.3">
      <c r="A246">
        <v>244</v>
      </c>
      <c r="B246" t="s">
        <v>178</v>
      </c>
      <c r="C246">
        <v>9</v>
      </c>
      <c r="D246">
        <v>5</v>
      </c>
      <c r="E246">
        <v>37980720</v>
      </c>
      <c r="F246">
        <v>1</v>
      </c>
      <c r="G246" t="s">
        <v>3172</v>
      </c>
      <c r="H246">
        <v>11</v>
      </c>
      <c r="I246" t="s">
        <v>7</v>
      </c>
      <c r="J246">
        <v>96</v>
      </c>
      <c r="K246">
        <v>80</v>
      </c>
      <c r="L246">
        <v>87</v>
      </c>
      <c r="M246">
        <v>58</v>
      </c>
      <c r="N246">
        <v>81</v>
      </c>
      <c r="O246">
        <v>30</v>
      </c>
      <c r="P246" t="str">
        <f>INDEX(Signed!F$2:'Signed'!F$569,MATCH($B246,Signed!$A$2:'Signed'!$A$531,0))</f>
        <v>GSW</v>
      </c>
      <c r="Q246">
        <f>INDEX(TEAMIDS!$B$2:'TEAMIDS'!$B$300,MATCH($P246,TEAMIDS!$C$2:'TEAMIDS'!$C$531,0))</f>
        <v>9</v>
      </c>
      <c r="R246">
        <f>INDEX(Signed!G$2:'Signed'!G$569,MATCH($B246,Signed!$A$2:'Signed'!$A$531,0))</f>
        <v>5</v>
      </c>
      <c r="S246">
        <f>INDEX(Signed!I$2:'Signed'!I$569,MATCH($B246,Signed!$A$2:'Signed'!$A$531,0))</f>
        <v>37980720</v>
      </c>
      <c r="T246">
        <f>_xlfn.IFNA(Q246,C246)</f>
        <v>9</v>
      </c>
      <c r="U246" t="b">
        <f>IF(S246=E246,TRUE,FALSE)</f>
        <v>1</v>
      </c>
    </row>
    <row r="247" spans="1:21" x14ac:dyDescent="0.3">
      <c r="A247">
        <v>245</v>
      </c>
      <c r="B247" t="s">
        <v>119</v>
      </c>
      <c r="C247">
        <v>6</v>
      </c>
      <c r="D247">
        <v>0</v>
      </c>
      <c r="E247">
        <v>1000000</v>
      </c>
      <c r="F247">
        <v>3</v>
      </c>
      <c r="G247" t="s">
        <v>3117</v>
      </c>
      <c r="H247">
        <v>37</v>
      </c>
      <c r="I247" t="s">
        <v>11</v>
      </c>
      <c r="J247">
        <v>55</v>
      </c>
      <c r="K247">
        <v>79</v>
      </c>
      <c r="L247">
        <v>41</v>
      </c>
      <c r="M247">
        <v>45</v>
      </c>
      <c r="N247">
        <v>49</v>
      </c>
      <c r="O247">
        <v>22</v>
      </c>
      <c r="P247" t="e">
        <f>INDEX(Signed!F$2:'Signed'!F$569,MATCH($B247,Signed!$A$2:'Signed'!$A$531,0))</f>
        <v>#N/A</v>
      </c>
      <c r="Q247" t="e">
        <f>INDEX(TEAMIDS!$B$2:'TEAMIDS'!$B$300,MATCH($P247,TEAMIDS!$C$2:'TEAMIDS'!$C$531,0))</f>
        <v>#N/A</v>
      </c>
      <c r="R247" t="e">
        <f>INDEX(Signed!G$2:'Signed'!G$569,MATCH($B247,Signed!$A$2:'Signed'!$A$531,0))</f>
        <v>#N/A</v>
      </c>
      <c r="S247" t="e">
        <f>INDEX(Signed!I$2:'Signed'!I$569,MATCH($B247,Signed!$A$2:'Signed'!$A$531,0))</f>
        <v>#N/A</v>
      </c>
      <c r="T247">
        <f>_xlfn.IFNA(Q247,C247)</f>
        <v>6</v>
      </c>
      <c r="U247" t="e">
        <f>IF(S247=E247,TRUE,FALSE)</f>
        <v>#N/A</v>
      </c>
    </row>
    <row r="248" spans="1:21" x14ac:dyDescent="0.3">
      <c r="A248">
        <v>246</v>
      </c>
      <c r="B248" t="s">
        <v>82</v>
      </c>
      <c r="C248">
        <v>4</v>
      </c>
      <c r="D248">
        <v>1</v>
      </c>
      <c r="E248">
        <v>4784503.5</v>
      </c>
      <c r="F248">
        <v>0</v>
      </c>
      <c r="G248" t="s">
        <v>2931</v>
      </c>
      <c r="H248">
        <v>32</v>
      </c>
      <c r="I248" t="s">
        <v>40</v>
      </c>
      <c r="J248">
        <v>79</v>
      </c>
      <c r="K248">
        <v>71</v>
      </c>
      <c r="L248">
        <v>78</v>
      </c>
      <c r="M248">
        <v>58</v>
      </c>
      <c r="N248">
        <v>79</v>
      </c>
      <c r="O248">
        <v>26</v>
      </c>
      <c r="P248" t="e">
        <f>INDEX(Signed!F$2:'Signed'!F$569,MATCH($B248,Signed!$A$2:'Signed'!$A$531,0))</f>
        <v>#N/A</v>
      </c>
      <c r="Q248" t="e">
        <f>INDEX(TEAMIDS!$B$2:'TEAMIDS'!$B$300,MATCH($P248,TEAMIDS!$C$2:'TEAMIDS'!$C$531,0))</f>
        <v>#N/A</v>
      </c>
      <c r="R248" t="e">
        <f>INDEX(Signed!G$2:'Signed'!G$569,MATCH($B248,Signed!$A$2:'Signed'!$A$531,0))</f>
        <v>#N/A</v>
      </c>
      <c r="S248" t="e">
        <f>INDEX(Signed!I$2:'Signed'!I$569,MATCH($B248,Signed!$A$2:'Signed'!$A$531,0))</f>
        <v>#N/A</v>
      </c>
      <c r="T248">
        <f>_xlfn.IFNA(Q248,C248)</f>
        <v>4</v>
      </c>
      <c r="U248" t="e">
        <f>IF(S248=E248,TRUE,FALSE)</f>
        <v>#N/A</v>
      </c>
    </row>
    <row r="249" spans="1:21" x14ac:dyDescent="0.3">
      <c r="A249">
        <v>247</v>
      </c>
      <c r="B249" t="s">
        <v>124</v>
      </c>
      <c r="C249">
        <v>6</v>
      </c>
      <c r="D249">
        <v>5</v>
      </c>
      <c r="E249">
        <v>31650600</v>
      </c>
      <c r="F249">
        <v>3</v>
      </c>
      <c r="G249" t="s">
        <v>2982</v>
      </c>
      <c r="H249">
        <v>6</v>
      </c>
      <c r="I249" t="s">
        <v>125</v>
      </c>
      <c r="J249">
        <v>88</v>
      </c>
      <c r="K249">
        <v>88</v>
      </c>
      <c r="L249">
        <v>88</v>
      </c>
      <c r="M249">
        <v>88</v>
      </c>
      <c r="N249">
        <v>60</v>
      </c>
      <c r="O249">
        <v>26</v>
      </c>
      <c r="P249" t="str">
        <f>INDEX(Signed!F$2:'Signed'!F$569,MATCH($B249,Signed!$A$2:'Signed'!$A$531,0))</f>
        <v>DAL</v>
      </c>
      <c r="Q249">
        <f>INDEX(TEAMIDS!$B$2:'TEAMIDS'!$B$300,MATCH($P249,TEAMIDS!$C$2:'TEAMIDS'!$C$531,0))</f>
        <v>6</v>
      </c>
      <c r="R249">
        <f>INDEX(Signed!G$2:'Signed'!G$569,MATCH($B249,Signed!$A$2:'Signed'!$A$531,0))</f>
        <v>5</v>
      </c>
      <c r="S249">
        <f>INDEX(Signed!I$2:'Signed'!I$569,MATCH($B249,Signed!$A$2:'Signed'!$A$531,0))</f>
        <v>31650600</v>
      </c>
      <c r="T249">
        <f>_xlfn.IFNA(Q249,C249)</f>
        <v>6</v>
      </c>
      <c r="U249" t="b">
        <f>IF(S249=E249,TRUE,FALSE)</f>
        <v>1</v>
      </c>
    </row>
    <row r="250" spans="1:21" x14ac:dyDescent="0.3">
      <c r="A250">
        <v>248</v>
      </c>
      <c r="B250" t="s">
        <v>278</v>
      </c>
      <c r="C250">
        <v>14</v>
      </c>
      <c r="D250">
        <v>3</v>
      </c>
      <c r="E250">
        <v>9289075</v>
      </c>
      <c r="F250">
        <v>2</v>
      </c>
      <c r="G250" t="s">
        <v>2939</v>
      </c>
      <c r="H250">
        <v>1</v>
      </c>
      <c r="I250" t="s">
        <v>23</v>
      </c>
      <c r="J250">
        <v>81</v>
      </c>
      <c r="K250">
        <v>67</v>
      </c>
      <c r="L250">
        <v>60</v>
      </c>
      <c r="M250">
        <v>67</v>
      </c>
      <c r="N250">
        <v>57</v>
      </c>
      <c r="O250">
        <v>26</v>
      </c>
      <c r="P250" t="e">
        <f>INDEX(Signed!F$2:'Signed'!F$569,MATCH($B250,Signed!$A$2:'Signed'!$A$531,0))</f>
        <v>#N/A</v>
      </c>
      <c r="Q250" t="e">
        <f>INDEX(TEAMIDS!$B$2:'TEAMIDS'!$B$300,MATCH($P250,TEAMIDS!$C$2:'TEAMIDS'!$C$531,0))</f>
        <v>#N/A</v>
      </c>
      <c r="R250" t="e">
        <f>INDEX(Signed!G$2:'Signed'!G$569,MATCH($B250,Signed!$A$2:'Signed'!$A$531,0))</f>
        <v>#N/A</v>
      </c>
      <c r="S250" t="e">
        <f>INDEX(Signed!I$2:'Signed'!I$569,MATCH($B250,Signed!$A$2:'Signed'!$A$531,0))</f>
        <v>#N/A</v>
      </c>
      <c r="T250">
        <f>_xlfn.IFNA(Q250,C250)</f>
        <v>14</v>
      </c>
      <c r="U250" t="e">
        <f>IF(S250=E250,TRUE,FALSE)</f>
        <v>#N/A</v>
      </c>
    </row>
    <row r="251" spans="1:21" x14ac:dyDescent="0.3">
      <c r="A251">
        <v>249</v>
      </c>
      <c r="B251" t="s">
        <v>252</v>
      </c>
      <c r="C251">
        <v>13</v>
      </c>
      <c r="D251">
        <v>2</v>
      </c>
      <c r="E251">
        <v>1221480</v>
      </c>
      <c r="F251">
        <v>3</v>
      </c>
      <c r="G251" t="s">
        <v>2994</v>
      </c>
      <c r="H251">
        <v>0</v>
      </c>
      <c r="I251" t="s">
        <v>23</v>
      </c>
      <c r="J251">
        <v>91</v>
      </c>
      <c r="K251">
        <v>75</v>
      </c>
      <c r="L251">
        <v>68</v>
      </c>
      <c r="M251">
        <v>67</v>
      </c>
      <c r="N251">
        <v>74</v>
      </c>
      <c r="O251">
        <v>24</v>
      </c>
      <c r="P251" t="e">
        <f>INDEX(Signed!F$2:'Signed'!F$569,MATCH($B251,Signed!$A$2:'Signed'!$A$531,0))</f>
        <v>#N/A</v>
      </c>
      <c r="Q251" t="e">
        <f>INDEX(TEAMIDS!$B$2:'TEAMIDS'!$B$300,MATCH($P251,TEAMIDS!$C$2:'TEAMIDS'!$C$531,0))</f>
        <v>#N/A</v>
      </c>
      <c r="R251" t="e">
        <f>INDEX(Signed!G$2:'Signed'!G$569,MATCH($B251,Signed!$A$2:'Signed'!$A$531,0))</f>
        <v>#N/A</v>
      </c>
      <c r="S251" t="e">
        <f>INDEX(Signed!I$2:'Signed'!I$569,MATCH($B251,Signed!$A$2:'Signed'!$A$531,0))</f>
        <v>#N/A</v>
      </c>
      <c r="T251">
        <f>_xlfn.IFNA(Q251,C251)</f>
        <v>13</v>
      </c>
      <c r="U251" t="e">
        <f>IF(S251=E251,TRUE,FALSE)</f>
        <v>#N/A</v>
      </c>
    </row>
    <row r="252" spans="1:21" x14ac:dyDescent="0.3">
      <c r="A252">
        <v>250</v>
      </c>
      <c r="B252" t="s">
        <v>499</v>
      </c>
      <c r="C252">
        <v>28</v>
      </c>
      <c r="D252">
        <v>1</v>
      </c>
      <c r="E252">
        <v>32248148</v>
      </c>
      <c r="F252">
        <v>0</v>
      </c>
      <c r="G252" t="s">
        <v>2947</v>
      </c>
      <c r="H252">
        <v>7</v>
      </c>
      <c r="I252" t="s">
        <v>118</v>
      </c>
      <c r="J252">
        <v>86</v>
      </c>
      <c r="K252">
        <v>85</v>
      </c>
      <c r="L252">
        <v>78</v>
      </c>
      <c r="M252">
        <v>63</v>
      </c>
      <c r="N252">
        <v>82</v>
      </c>
      <c r="O252">
        <v>34</v>
      </c>
      <c r="P252" t="e">
        <f>INDEX(Signed!F$2:'Signed'!F$569,MATCH($B252,Signed!$A$2:'Signed'!$A$531,0))</f>
        <v>#N/A</v>
      </c>
      <c r="Q252" t="e">
        <f>INDEX(TEAMIDS!$B$2:'TEAMIDS'!$B$300,MATCH($P252,TEAMIDS!$C$2:'TEAMIDS'!$C$531,0))</f>
        <v>#N/A</v>
      </c>
      <c r="R252" t="e">
        <f>INDEX(Signed!G$2:'Signed'!G$569,MATCH($B252,Signed!$A$2:'Signed'!$A$531,0))</f>
        <v>#N/A</v>
      </c>
      <c r="S252" t="e">
        <f>INDEX(Signed!I$2:'Signed'!I$569,MATCH($B252,Signed!$A$2:'Signed'!$A$531,0))</f>
        <v>#N/A</v>
      </c>
      <c r="T252">
        <f>_xlfn.IFNA(Q252,C252)</f>
        <v>28</v>
      </c>
      <c r="U252" t="e">
        <f>IF(S252=E252,TRUE,FALSE)</f>
        <v>#N/A</v>
      </c>
    </row>
    <row r="253" spans="1:21" x14ac:dyDescent="0.3">
      <c r="A253">
        <v>251</v>
      </c>
      <c r="B253" t="s">
        <v>220</v>
      </c>
      <c r="C253">
        <v>11</v>
      </c>
      <c r="D253">
        <v>0</v>
      </c>
      <c r="E253">
        <v>4449000</v>
      </c>
      <c r="F253">
        <v>4</v>
      </c>
      <c r="G253" t="s">
        <v>1527</v>
      </c>
      <c r="H253">
        <v>10</v>
      </c>
      <c r="I253" t="s">
        <v>11</v>
      </c>
      <c r="J253">
        <v>75</v>
      </c>
      <c r="K253">
        <v>71</v>
      </c>
      <c r="L253">
        <v>40</v>
      </c>
      <c r="M253">
        <v>54</v>
      </c>
      <c r="N253">
        <v>80</v>
      </c>
      <c r="O253">
        <v>30</v>
      </c>
      <c r="P253" t="e">
        <f>INDEX(Signed!F$2:'Signed'!F$569,MATCH($B253,Signed!$A$2:'Signed'!$A$531,0))</f>
        <v>#N/A</v>
      </c>
      <c r="Q253" t="e">
        <f>INDEX(TEAMIDS!$B$2:'TEAMIDS'!$B$300,MATCH($P253,TEAMIDS!$C$2:'TEAMIDS'!$C$531,0))</f>
        <v>#N/A</v>
      </c>
      <c r="R253" t="e">
        <f>INDEX(Signed!G$2:'Signed'!G$569,MATCH($B253,Signed!$A$2:'Signed'!$A$531,0))</f>
        <v>#N/A</v>
      </c>
      <c r="S253" t="e">
        <f>INDEX(Signed!I$2:'Signed'!I$569,MATCH($B253,Signed!$A$2:'Signed'!$A$531,0))</f>
        <v>#N/A</v>
      </c>
      <c r="T253">
        <f>_xlfn.IFNA(Q253,C253)</f>
        <v>11</v>
      </c>
      <c r="U253" t="e">
        <f>IF(S253=E253,TRUE,FALSE)</f>
        <v>#N/A</v>
      </c>
    </row>
    <row r="254" spans="1:21" x14ac:dyDescent="0.3">
      <c r="A254">
        <v>252</v>
      </c>
      <c r="B254" t="s">
        <v>29</v>
      </c>
      <c r="C254">
        <v>2</v>
      </c>
      <c r="D254">
        <v>4</v>
      </c>
      <c r="E254">
        <v>34122650</v>
      </c>
      <c r="F254">
        <v>0</v>
      </c>
      <c r="G254" t="s">
        <v>3162</v>
      </c>
      <c r="H254">
        <v>11</v>
      </c>
      <c r="I254" t="s">
        <v>30</v>
      </c>
      <c r="J254">
        <v>99</v>
      </c>
      <c r="K254">
        <v>84</v>
      </c>
      <c r="L254">
        <v>87</v>
      </c>
      <c r="M254">
        <v>63</v>
      </c>
      <c r="N254">
        <v>86</v>
      </c>
      <c r="O254">
        <v>28</v>
      </c>
      <c r="P254" t="str">
        <f>INDEX(Signed!F$2:'Signed'!F$569,MATCH($B254,Signed!$A$2:'Signed'!$A$531,0))</f>
        <v>BKN</v>
      </c>
      <c r="Q254">
        <f>INDEX(TEAMIDS!$B$2:'TEAMIDS'!$B$300,MATCH($P254,TEAMIDS!$C$2:'TEAMIDS'!$C$531,0))</f>
        <v>2</v>
      </c>
      <c r="R254">
        <f>INDEX(Signed!G$2:'Signed'!G$569,MATCH($B254,Signed!$A$2:'Signed'!$A$531,0))</f>
        <v>4</v>
      </c>
      <c r="S254">
        <f>INDEX(Signed!I$2:'Signed'!I$569,MATCH($B254,Signed!$A$2:'Signed'!$A$531,0))</f>
        <v>34122650</v>
      </c>
      <c r="T254">
        <f>_xlfn.IFNA(Q254,C254)</f>
        <v>2</v>
      </c>
      <c r="U254" t="b">
        <f>IF(S254=E254,TRUE,FALSE)</f>
        <v>1</v>
      </c>
    </row>
    <row r="255" spans="1:21" x14ac:dyDescent="0.3">
      <c r="A255">
        <v>253</v>
      </c>
      <c r="B255" t="s">
        <v>471</v>
      </c>
      <c r="C255">
        <v>26</v>
      </c>
      <c r="D255">
        <v>2</v>
      </c>
      <c r="E255">
        <v>18449005</v>
      </c>
      <c r="F255">
        <v>3</v>
      </c>
      <c r="G255" t="s">
        <v>2920</v>
      </c>
      <c r="H255">
        <v>12</v>
      </c>
      <c r="I255" t="s">
        <v>15</v>
      </c>
      <c r="J255">
        <v>97</v>
      </c>
      <c r="K255">
        <v>79</v>
      </c>
      <c r="L255">
        <v>42</v>
      </c>
      <c r="M255">
        <v>81</v>
      </c>
      <c r="N255">
        <v>84</v>
      </c>
      <c r="O255">
        <v>34</v>
      </c>
      <c r="P255" t="e">
        <f>INDEX(Signed!F$2:'Signed'!F$569,MATCH($B255,Signed!$A$2:'Signed'!$A$531,0))</f>
        <v>#N/A</v>
      </c>
      <c r="Q255" t="e">
        <f>INDEX(TEAMIDS!$B$2:'TEAMIDS'!$B$300,MATCH($P255,TEAMIDS!$C$2:'TEAMIDS'!$C$531,0))</f>
        <v>#N/A</v>
      </c>
      <c r="R255" t="e">
        <f>INDEX(Signed!G$2:'Signed'!G$569,MATCH($B255,Signed!$A$2:'Signed'!$A$531,0))</f>
        <v>#N/A</v>
      </c>
      <c r="S255" t="e">
        <f>INDEX(Signed!I$2:'Signed'!I$569,MATCH($B255,Signed!$A$2:'Signed'!$A$531,0))</f>
        <v>#N/A</v>
      </c>
      <c r="T255">
        <f>_xlfn.IFNA(Q255,C255)</f>
        <v>26</v>
      </c>
      <c r="U255" t="e">
        <f>IF(S255=E255,TRUE,FALSE)</f>
        <v>#N/A</v>
      </c>
    </row>
    <row r="256" spans="1:21" x14ac:dyDescent="0.3">
      <c r="A256">
        <v>254</v>
      </c>
      <c r="B256" t="s">
        <v>242</v>
      </c>
      <c r="C256">
        <v>12</v>
      </c>
      <c r="D256">
        <v>3</v>
      </c>
      <c r="E256">
        <v>924690</v>
      </c>
      <c r="F256">
        <v>0</v>
      </c>
      <c r="G256" t="s">
        <v>3062</v>
      </c>
      <c r="H256">
        <v>1</v>
      </c>
      <c r="I256" t="s">
        <v>18</v>
      </c>
      <c r="J256">
        <v>78</v>
      </c>
      <c r="K256">
        <v>74</v>
      </c>
      <c r="L256">
        <v>91</v>
      </c>
      <c r="M256">
        <v>49</v>
      </c>
      <c r="N256">
        <v>80</v>
      </c>
      <c r="O256">
        <v>23</v>
      </c>
      <c r="P256" t="e">
        <f>INDEX(Signed!F$2:'Signed'!F$569,MATCH($B256,Signed!$A$2:'Signed'!$A$531,0))</f>
        <v>#N/A</v>
      </c>
      <c r="Q256" t="e">
        <f>INDEX(TEAMIDS!$B$2:'TEAMIDS'!$B$300,MATCH($P256,TEAMIDS!$C$2:'TEAMIDS'!$C$531,0))</f>
        <v>#N/A</v>
      </c>
      <c r="R256" t="e">
        <f>INDEX(Signed!G$2:'Signed'!G$569,MATCH($B256,Signed!$A$2:'Signed'!$A$531,0))</f>
        <v>#N/A</v>
      </c>
      <c r="S256" t="e">
        <f>INDEX(Signed!I$2:'Signed'!I$569,MATCH($B256,Signed!$A$2:'Signed'!$A$531,0))</f>
        <v>#N/A</v>
      </c>
      <c r="T256">
        <f>_xlfn.IFNA(Q256,C256)</f>
        <v>12</v>
      </c>
      <c r="U256" t="e">
        <f>IF(S256=E256,TRUE,FALSE)</f>
        <v>#N/A</v>
      </c>
    </row>
    <row r="257" spans="1:21" x14ac:dyDescent="0.3">
      <c r="A257">
        <v>255</v>
      </c>
      <c r="B257" t="s">
        <v>165</v>
      </c>
      <c r="C257">
        <v>8</v>
      </c>
      <c r="D257">
        <v>1</v>
      </c>
      <c r="E257">
        <v>7166666.5</v>
      </c>
      <c r="F257">
        <v>1</v>
      </c>
      <c r="G257" t="s">
        <v>2879</v>
      </c>
      <c r="H257">
        <v>9</v>
      </c>
      <c r="I257" t="s">
        <v>4</v>
      </c>
      <c r="J257">
        <v>74</v>
      </c>
      <c r="K257">
        <v>70</v>
      </c>
      <c r="L257">
        <v>78</v>
      </c>
      <c r="M257">
        <v>49</v>
      </c>
      <c r="N257">
        <v>83</v>
      </c>
      <c r="O257">
        <v>28</v>
      </c>
      <c r="P257" t="e">
        <f>INDEX(Signed!F$2:'Signed'!F$569,MATCH($B257,Signed!$A$2:'Signed'!$A$531,0))</f>
        <v>#N/A</v>
      </c>
      <c r="Q257" t="e">
        <f>INDEX(TEAMIDS!$B$2:'TEAMIDS'!$B$300,MATCH($P257,TEAMIDS!$C$2:'TEAMIDS'!$C$531,0))</f>
        <v>#N/A</v>
      </c>
      <c r="R257" t="e">
        <f>INDEX(Signed!G$2:'Signed'!G$569,MATCH($B257,Signed!$A$2:'Signed'!$A$531,0))</f>
        <v>#N/A</v>
      </c>
      <c r="S257" t="e">
        <f>INDEX(Signed!I$2:'Signed'!I$569,MATCH($B257,Signed!$A$2:'Signed'!$A$531,0))</f>
        <v>#N/A</v>
      </c>
      <c r="T257">
        <f>_xlfn.IFNA(Q257,C257)</f>
        <v>8</v>
      </c>
      <c r="U257" t="e">
        <f>IF(S257=E257,TRUE,FALSE)</f>
        <v>#N/A</v>
      </c>
    </row>
    <row r="258" spans="1:21" x14ac:dyDescent="0.3">
      <c r="A258">
        <v>256</v>
      </c>
      <c r="B258" t="s">
        <v>115</v>
      </c>
      <c r="C258">
        <v>5</v>
      </c>
      <c r="D258">
        <v>0</v>
      </c>
      <c r="E258">
        <v>1000000</v>
      </c>
      <c r="F258">
        <v>3</v>
      </c>
      <c r="G258" t="s">
        <v>1527</v>
      </c>
      <c r="H258">
        <v>22</v>
      </c>
      <c r="I258" t="s">
        <v>23</v>
      </c>
      <c r="J258">
        <v>83</v>
      </c>
      <c r="K258">
        <v>75</v>
      </c>
      <c r="L258">
        <v>74</v>
      </c>
      <c r="M258">
        <v>76</v>
      </c>
      <c r="N258">
        <v>71</v>
      </c>
      <c r="O258">
        <v>27</v>
      </c>
      <c r="P258" t="e">
        <f>INDEX(Signed!F$2:'Signed'!F$569,MATCH($B258,Signed!$A$2:'Signed'!$A$531,0))</f>
        <v>#N/A</v>
      </c>
      <c r="Q258" t="e">
        <f>INDEX(TEAMIDS!$B$2:'TEAMIDS'!$B$300,MATCH($P258,TEAMIDS!$C$2:'TEAMIDS'!$C$531,0))</f>
        <v>#N/A</v>
      </c>
      <c r="R258" t="e">
        <f>INDEX(Signed!G$2:'Signed'!G$569,MATCH($B258,Signed!$A$2:'Signed'!$A$531,0))</f>
        <v>#N/A</v>
      </c>
      <c r="S258" t="e">
        <f>INDEX(Signed!I$2:'Signed'!I$569,MATCH($B258,Signed!$A$2:'Signed'!$A$531,0))</f>
        <v>#N/A</v>
      </c>
      <c r="T258">
        <f>_xlfn.IFNA(Q258,C258)</f>
        <v>5</v>
      </c>
      <c r="U258" t="e">
        <f>IF(S258=E258,TRUE,FALSE)</f>
        <v>#N/A</v>
      </c>
    </row>
    <row r="259" spans="1:21" x14ac:dyDescent="0.3">
      <c r="A259">
        <v>257</v>
      </c>
      <c r="B259" t="s">
        <v>88</v>
      </c>
      <c r="C259">
        <v>4</v>
      </c>
      <c r="D259">
        <v>2</v>
      </c>
      <c r="E259">
        <v>3278840</v>
      </c>
      <c r="F259">
        <v>3</v>
      </c>
      <c r="G259" t="s">
        <v>3112</v>
      </c>
      <c r="H259">
        <v>24</v>
      </c>
      <c r="I259" t="s">
        <v>20</v>
      </c>
      <c r="J259">
        <v>90</v>
      </c>
      <c r="K259">
        <v>76</v>
      </c>
      <c r="L259">
        <v>79</v>
      </c>
      <c r="M259">
        <v>81</v>
      </c>
      <c r="N259">
        <v>86</v>
      </c>
      <c r="O259">
        <v>22</v>
      </c>
      <c r="P259" t="e">
        <f>INDEX(Signed!F$2:'Signed'!F$569,MATCH($B259,Signed!$A$2:'Signed'!$A$531,0))</f>
        <v>#N/A</v>
      </c>
      <c r="Q259" t="e">
        <f>INDEX(TEAMIDS!$B$2:'TEAMIDS'!$B$300,MATCH($P259,TEAMIDS!$C$2:'TEAMIDS'!$C$531,0))</f>
        <v>#N/A</v>
      </c>
      <c r="R259" t="e">
        <f>INDEX(Signed!G$2:'Signed'!G$569,MATCH($B259,Signed!$A$2:'Signed'!$A$531,0))</f>
        <v>#N/A</v>
      </c>
      <c r="S259" t="e">
        <f>INDEX(Signed!I$2:'Signed'!I$569,MATCH($B259,Signed!$A$2:'Signed'!$A$531,0))</f>
        <v>#N/A</v>
      </c>
      <c r="T259">
        <f>_xlfn.IFNA(Q259,C259)</f>
        <v>4</v>
      </c>
      <c r="U259" t="e">
        <f>IF(S259=E259,TRUE,FALSE)</f>
        <v>#N/A</v>
      </c>
    </row>
    <row r="260" spans="1:21" x14ac:dyDescent="0.3">
      <c r="A260">
        <v>258</v>
      </c>
      <c r="B260" t="s">
        <v>250</v>
      </c>
      <c r="C260">
        <v>13</v>
      </c>
      <c r="D260">
        <v>3</v>
      </c>
      <c r="E260">
        <v>28327643.25</v>
      </c>
      <c r="F260">
        <v>2</v>
      </c>
      <c r="G260" t="s">
        <v>2853</v>
      </c>
      <c r="H260">
        <v>23</v>
      </c>
      <c r="I260" t="s">
        <v>13</v>
      </c>
      <c r="J260">
        <v>99</v>
      </c>
      <c r="K260">
        <v>88</v>
      </c>
      <c r="L260">
        <v>76</v>
      </c>
      <c r="M260">
        <v>81</v>
      </c>
      <c r="N260">
        <v>70</v>
      </c>
      <c r="O260">
        <v>35</v>
      </c>
      <c r="P260" t="e">
        <f>INDEX(Signed!F$2:'Signed'!F$569,MATCH($B260,Signed!$A$2:'Signed'!$A$531,0))</f>
        <v>#N/A</v>
      </c>
      <c r="Q260" t="e">
        <f>INDEX(TEAMIDS!$B$2:'TEAMIDS'!$B$300,MATCH($P260,TEAMIDS!$C$2:'TEAMIDS'!$C$531,0))</f>
        <v>#N/A</v>
      </c>
      <c r="R260" t="e">
        <f>INDEX(Signed!G$2:'Signed'!G$569,MATCH($B260,Signed!$A$2:'Signed'!$A$531,0))</f>
        <v>#N/A</v>
      </c>
      <c r="S260" t="e">
        <f>INDEX(Signed!I$2:'Signed'!I$569,MATCH($B260,Signed!$A$2:'Signed'!$A$531,0))</f>
        <v>#N/A</v>
      </c>
      <c r="T260">
        <f>_xlfn.IFNA(Q260,C260)</f>
        <v>13</v>
      </c>
      <c r="U260" t="e">
        <f>IF(S260=E260,TRUE,FALSE)</f>
        <v>#N/A</v>
      </c>
    </row>
    <row r="261" spans="1:21" x14ac:dyDescent="0.3">
      <c r="A261">
        <v>259</v>
      </c>
      <c r="B261" t="s">
        <v>475</v>
      </c>
      <c r="C261">
        <v>26</v>
      </c>
      <c r="D261">
        <v>0</v>
      </c>
      <c r="E261">
        <v>1000000</v>
      </c>
      <c r="F261">
        <v>1</v>
      </c>
      <c r="G261" t="s">
        <v>3143</v>
      </c>
      <c r="H261">
        <v>1</v>
      </c>
      <c r="I261" t="s">
        <v>40</v>
      </c>
      <c r="J261">
        <v>68</v>
      </c>
      <c r="K261">
        <v>78</v>
      </c>
      <c r="L261">
        <v>84</v>
      </c>
      <c r="M261">
        <v>45</v>
      </c>
      <c r="N261">
        <v>79</v>
      </c>
      <c r="O261">
        <v>21</v>
      </c>
      <c r="P261" t="e">
        <f>INDEX(Signed!F$2:'Signed'!F$569,MATCH($B261,Signed!$A$2:'Signed'!$A$531,0))</f>
        <v>#N/A</v>
      </c>
      <c r="Q261" t="e">
        <f>INDEX(TEAMIDS!$B$2:'TEAMIDS'!$B$300,MATCH($P261,TEAMIDS!$C$2:'TEAMIDS'!$C$531,0))</f>
        <v>#N/A</v>
      </c>
      <c r="R261" t="e">
        <f>INDEX(Signed!G$2:'Signed'!G$569,MATCH($B261,Signed!$A$2:'Signed'!$A$531,0))</f>
        <v>#N/A</v>
      </c>
      <c r="S261" t="e">
        <f>INDEX(Signed!I$2:'Signed'!I$569,MATCH($B261,Signed!$A$2:'Signed'!$A$531,0))</f>
        <v>#N/A</v>
      </c>
      <c r="T261">
        <f>_xlfn.IFNA(Q261,C261)</f>
        <v>26</v>
      </c>
      <c r="U261" t="e">
        <f>IF(S261=E261,TRUE,FALSE)</f>
        <v>#N/A</v>
      </c>
    </row>
    <row r="262" spans="1:21" x14ac:dyDescent="0.3">
      <c r="A262">
        <v>260</v>
      </c>
      <c r="B262" t="s">
        <v>246</v>
      </c>
      <c r="C262">
        <v>18</v>
      </c>
      <c r="D262">
        <v>2</v>
      </c>
      <c r="E262">
        <v>5393760</v>
      </c>
      <c r="F262">
        <v>0</v>
      </c>
      <c r="G262" t="s">
        <v>3115</v>
      </c>
      <c r="H262">
        <v>2</v>
      </c>
      <c r="I262" t="s">
        <v>18</v>
      </c>
      <c r="J262">
        <v>79</v>
      </c>
      <c r="K262">
        <v>75</v>
      </c>
      <c r="L262">
        <v>73</v>
      </c>
      <c r="M262">
        <v>63</v>
      </c>
      <c r="N262">
        <v>41</v>
      </c>
      <c r="O262">
        <v>22</v>
      </c>
      <c r="P262" t="e">
        <f>INDEX(Signed!F$2:'Signed'!F$569,MATCH($B262,Signed!$A$2:'Signed'!$A$531,0))</f>
        <v>#N/A</v>
      </c>
      <c r="Q262" t="e">
        <f>INDEX(TEAMIDS!$B$2:'TEAMIDS'!$B$300,MATCH($P262,TEAMIDS!$C$2:'TEAMIDS'!$C$531,0))</f>
        <v>#N/A</v>
      </c>
      <c r="R262" t="e">
        <f>INDEX(Signed!G$2:'Signed'!G$569,MATCH($B262,Signed!$A$2:'Signed'!$A$531,0))</f>
        <v>#N/A</v>
      </c>
      <c r="S262" t="e">
        <f>INDEX(Signed!I$2:'Signed'!I$569,MATCH($B262,Signed!$A$2:'Signed'!$A$531,0))</f>
        <v>#N/A</v>
      </c>
      <c r="T262">
        <f>_xlfn.IFNA(Q262,C262)</f>
        <v>18</v>
      </c>
      <c r="U262" t="e">
        <f>IF(S262=E262,TRUE,FALSE)</f>
        <v>#N/A</v>
      </c>
    </row>
    <row r="263" spans="1:21" x14ac:dyDescent="0.3">
      <c r="A263">
        <v>261</v>
      </c>
      <c r="B263" t="s">
        <v>231</v>
      </c>
      <c r="C263">
        <v>12</v>
      </c>
      <c r="D263">
        <v>2</v>
      </c>
      <c r="E263">
        <v>5333333.333333333</v>
      </c>
      <c r="F263">
        <v>1</v>
      </c>
      <c r="G263" t="s">
        <v>2912</v>
      </c>
      <c r="H263">
        <v>23</v>
      </c>
      <c r="I263" t="s">
        <v>60</v>
      </c>
      <c r="J263">
        <v>92</v>
      </c>
      <c r="K263">
        <v>78</v>
      </c>
      <c r="L263">
        <v>79</v>
      </c>
      <c r="M263">
        <v>54</v>
      </c>
      <c r="N263">
        <v>87</v>
      </c>
      <c r="O263">
        <v>33</v>
      </c>
      <c r="P263" t="e">
        <f>INDEX(Signed!F$2:'Signed'!F$569,MATCH($B263,Signed!$A$2:'Signed'!$A$531,0))</f>
        <v>#N/A</v>
      </c>
      <c r="Q263" t="e">
        <f>INDEX(TEAMIDS!$B$2:'TEAMIDS'!$B$300,MATCH($P263,TEAMIDS!$C$2:'TEAMIDS'!$C$531,0))</f>
        <v>#N/A</v>
      </c>
      <c r="R263" t="e">
        <f>INDEX(Signed!G$2:'Signed'!G$569,MATCH($B263,Signed!$A$2:'Signed'!$A$531,0))</f>
        <v>#N/A</v>
      </c>
      <c r="S263" t="e">
        <f>INDEX(Signed!I$2:'Signed'!I$569,MATCH($B263,Signed!$A$2:'Signed'!$A$531,0))</f>
        <v>#N/A</v>
      </c>
      <c r="T263">
        <f>_xlfn.IFNA(Q263,C263)</f>
        <v>12</v>
      </c>
      <c r="U263" t="e">
        <f>IF(S263=E263,TRUE,FALSE)</f>
        <v>#N/A</v>
      </c>
    </row>
    <row r="264" spans="1:21" x14ac:dyDescent="0.3">
      <c r="A264">
        <v>262</v>
      </c>
      <c r="B264" t="s">
        <v>241</v>
      </c>
      <c r="C264">
        <v>12</v>
      </c>
      <c r="D264">
        <v>0</v>
      </c>
      <c r="E264">
        <v>4320500</v>
      </c>
      <c r="F264">
        <v>3</v>
      </c>
      <c r="G264" t="s">
        <v>1527</v>
      </c>
      <c r="H264">
        <v>12</v>
      </c>
      <c r="I264" t="s">
        <v>13</v>
      </c>
      <c r="J264">
        <v>74</v>
      </c>
      <c r="K264">
        <v>76</v>
      </c>
      <c r="L264">
        <v>74</v>
      </c>
      <c r="M264">
        <v>49</v>
      </c>
      <c r="N264">
        <v>39</v>
      </c>
      <c r="O264">
        <v>33</v>
      </c>
      <c r="P264" t="e">
        <f>INDEX(Signed!F$2:'Signed'!F$569,MATCH($B264,Signed!$A$2:'Signed'!$A$531,0))</f>
        <v>#N/A</v>
      </c>
      <c r="Q264" t="e">
        <f>INDEX(TEAMIDS!$B$2:'TEAMIDS'!$B$300,MATCH($P264,TEAMIDS!$C$2:'TEAMIDS'!$C$531,0))</f>
        <v>#N/A</v>
      </c>
      <c r="R264" t="e">
        <f>INDEX(Signed!G$2:'Signed'!G$569,MATCH($B264,Signed!$A$2:'Signed'!$A$531,0))</f>
        <v>#N/A</v>
      </c>
      <c r="S264" t="e">
        <f>INDEX(Signed!I$2:'Signed'!I$569,MATCH($B264,Signed!$A$2:'Signed'!$A$531,0))</f>
        <v>#N/A</v>
      </c>
      <c r="T264">
        <f>_xlfn.IFNA(Q264,C264)</f>
        <v>12</v>
      </c>
      <c r="U264" t="e">
        <f>IF(S264=E264,TRUE,FALSE)</f>
        <v>#N/A</v>
      </c>
    </row>
    <row r="265" spans="1:21" x14ac:dyDescent="0.3">
      <c r="A265">
        <v>263</v>
      </c>
      <c r="B265" t="s">
        <v>120</v>
      </c>
      <c r="C265">
        <v>6</v>
      </c>
      <c r="D265">
        <v>3</v>
      </c>
      <c r="E265">
        <v>3561000</v>
      </c>
      <c r="F265">
        <v>1</v>
      </c>
      <c r="G265" t="s">
        <v>3078</v>
      </c>
      <c r="H265">
        <v>77</v>
      </c>
      <c r="I265" t="s">
        <v>7</v>
      </c>
      <c r="J265">
        <v>93</v>
      </c>
      <c r="K265">
        <v>81</v>
      </c>
      <c r="L265">
        <v>72</v>
      </c>
      <c r="M265">
        <v>76</v>
      </c>
      <c r="N265">
        <v>70</v>
      </c>
      <c r="O265">
        <v>21</v>
      </c>
      <c r="P265" t="e">
        <f>INDEX(Signed!F$2:'Signed'!F$569,MATCH($B265,Signed!$A$2:'Signed'!$A$531,0))</f>
        <v>#N/A</v>
      </c>
      <c r="Q265" t="e">
        <f>INDEX(TEAMIDS!$B$2:'TEAMIDS'!$B$300,MATCH($P265,TEAMIDS!$C$2:'TEAMIDS'!$C$531,0))</f>
        <v>#N/A</v>
      </c>
      <c r="R265" t="e">
        <f>INDEX(Signed!G$2:'Signed'!G$569,MATCH($B265,Signed!$A$2:'Signed'!$A$531,0))</f>
        <v>#N/A</v>
      </c>
      <c r="S265" t="e">
        <f>INDEX(Signed!I$2:'Signed'!I$569,MATCH($B265,Signed!$A$2:'Signed'!$A$531,0))</f>
        <v>#N/A</v>
      </c>
      <c r="T265">
        <f>_xlfn.IFNA(Q265,C265)</f>
        <v>6</v>
      </c>
      <c r="U265" t="e">
        <f>IF(S265=E265,TRUE,FALSE)</f>
        <v>#N/A</v>
      </c>
    </row>
    <row r="266" spans="1:21" x14ac:dyDescent="0.3">
      <c r="A266">
        <v>264</v>
      </c>
      <c r="B266" t="s">
        <v>157</v>
      </c>
      <c r="C266">
        <v>8</v>
      </c>
      <c r="D266">
        <v>2</v>
      </c>
      <c r="E266">
        <v>2367480</v>
      </c>
      <c r="F266">
        <v>1</v>
      </c>
      <c r="G266" t="s">
        <v>3060</v>
      </c>
      <c r="H266">
        <v>5</v>
      </c>
      <c r="I266" t="s">
        <v>9</v>
      </c>
      <c r="J266">
        <v>79</v>
      </c>
      <c r="K266">
        <v>71</v>
      </c>
      <c r="L266">
        <v>86</v>
      </c>
      <c r="M266">
        <v>54</v>
      </c>
      <c r="N266">
        <v>83</v>
      </c>
      <c r="O266">
        <v>23</v>
      </c>
      <c r="P266" t="e">
        <f>INDEX(Signed!F$2:'Signed'!F$569,MATCH($B266,Signed!$A$2:'Signed'!$A$531,0))</f>
        <v>#N/A</v>
      </c>
      <c r="Q266" t="e">
        <f>INDEX(TEAMIDS!$B$2:'TEAMIDS'!$B$300,MATCH($P266,TEAMIDS!$C$2:'TEAMIDS'!$C$531,0))</f>
        <v>#N/A</v>
      </c>
      <c r="R266" t="e">
        <f>INDEX(Signed!G$2:'Signed'!G$569,MATCH($B266,Signed!$A$2:'Signed'!$A$531,0))</f>
        <v>#N/A</v>
      </c>
      <c r="S266" t="e">
        <f>INDEX(Signed!I$2:'Signed'!I$569,MATCH($B266,Signed!$A$2:'Signed'!$A$531,0))</f>
        <v>#N/A</v>
      </c>
      <c r="T266">
        <f>_xlfn.IFNA(Q266,C266)</f>
        <v>8</v>
      </c>
      <c r="U266" t="e">
        <f>IF(S266=E266,TRUE,FALSE)</f>
        <v>#N/A</v>
      </c>
    </row>
    <row r="267" spans="1:21" x14ac:dyDescent="0.3">
      <c r="A267">
        <v>265</v>
      </c>
      <c r="B267" t="s">
        <v>356</v>
      </c>
      <c r="C267">
        <v>4</v>
      </c>
      <c r="D267">
        <v>2</v>
      </c>
      <c r="E267">
        <v>2250000</v>
      </c>
      <c r="F267">
        <v>4</v>
      </c>
      <c r="G267" t="s">
        <v>2974</v>
      </c>
      <c r="H267">
        <v>2</v>
      </c>
      <c r="I267" t="s">
        <v>27</v>
      </c>
      <c r="J267">
        <v>72</v>
      </c>
      <c r="K267">
        <v>70</v>
      </c>
      <c r="L267">
        <v>80</v>
      </c>
      <c r="M267">
        <v>54</v>
      </c>
      <c r="N267">
        <v>82</v>
      </c>
      <c r="O267">
        <v>24</v>
      </c>
      <c r="P267" t="str">
        <f>INDEX(Signed!F$2:'Signed'!F$569,MATCH($B267,Signed!$A$2:'Signed'!$A$531,0))</f>
        <v>CHI</v>
      </c>
      <c r="Q267">
        <f>INDEX(TEAMIDS!$B$2:'TEAMIDS'!$B$300,MATCH($P267,TEAMIDS!$C$2:'TEAMIDS'!$C$531,0))</f>
        <v>4</v>
      </c>
      <c r="R267">
        <f>INDEX(Signed!G$2:'Signed'!G$569,MATCH($B267,Signed!$A$2:'Signed'!$A$531,0))</f>
        <v>2</v>
      </c>
      <c r="S267">
        <f>INDEX(Signed!I$2:'Signed'!I$569,MATCH($B267,Signed!$A$2:'Signed'!$A$531,0))</f>
        <v>2250000</v>
      </c>
      <c r="T267">
        <f>_xlfn.IFNA(Q267,C267)</f>
        <v>4</v>
      </c>
      <c r="U267" t="b">
        <f>IF(S267=E267,TRUE,FALSE)</f>
        <v>1</v>
      </c>
    </row>
    <row r="268" spans="1:21" x14ac:dyDescent="0.3">
      <c r="A268">
        <v>266</v>
      </c>
      <c r="B268" t="s">
        <v>312</v>
      </c>
      <c r="C268">
        <v>11</v>
      </c>
      <c r="D268">
        <v>4</v>
      </c>
      <c r="E268">
        <v>21250000</v>
      </c>
      <c r="F268">
        <v>0</v>
      </c>
      <c r="G268" t="s">
        <v>2888</v>
      </c>
      <c r="H268">
        <v>13</v>
      </c>
      <c r="I268" t="s">
        <v>9</v>
      </c>
      <c r="J268">
        <v>90</v>
      </c>
      <c r="K268">
        <v>76</v>
      </c>
      <c r="L268">
        <v>92</v>
      </c>
      <c r="M268">
        <v>63</v>
      </c>
      <c r="N268">
        <v>92</v>
      </c>
      <c r="O268">
        <v>27</v>
      </c>
      <c r="P268" t="str">
        <f>INDEX(Signed!F$2:'Signed'!F$569,MATCH($B268,Signed!$A$2:'Signed'!$A$531,0))</f>
        <v>IND</v>
      </c>
      <c r="Q268">
        <f>INDEX(TEAMIDS!$B$2:'TEAMIDS'!$B$300,MATCH($P268,TEAMIDS!$C$2:'TEAMIDS'!$C$531,0))</f>
        <v>11</v>
      </c>
      <c r="R268">
        <f>INDEX(Signed!G$2:'Signed'!G$569,MATCH($B268,Signed!$A$2:'Signed'!$A$531,0))</f>
        <v>4</v>
      </c>
      <c r="S268">
        <f>INDEX(Signed!I$2:'Signed'!I$569,MATCH($B268,Signed!$A$2:'Signed'!$A$531,0))</f>
        <v>21250000</v>
      </c>
      <c r="T268">
        <f>_xlfn.IFNA(Q268,C268)</f>
        <v>11</v>
      </c>
      <c r="U268" t="b">
        <f>IF(S268=E268,TRUE,FALSE)</f>
        <v>1</v>
      </c>
    </row>
    <row r="269" spans="1:21" x14ac:dyDescent="0.3">
      <c r="A269">
        <v>267</v>
      </c>
      <c r="B269" t="s">
        <v>500</v>
      </c>
      <c r="C269">
        <v>28</v>
      </c>
      <c r="D269">
        <v>1</v>
      </c>
      <c r="E269">
        <v>228709</v>
      </c>
      <c r="F269">
        <v>2</v>
      </c>
      <c r="G269" t="s">
        <v>2896</v>
      </c>
      <c r="H269">
        <v>13</v>
      </c>
      <c r="I269" t="s">
        <v>7</v>
      </c>
      <c r="J269">
        <v>70</v>
      </c>
      <c r="K269">
        <v>66</v>
      </c>
      <c r="L269">
        <v>99</v>
      </c>
      <c r="M269">
        <v>45</v>
      </c>
      <c r="N269">
        <v>74</v>
      </c>
      <c r="O269">
        <v>27</v>
      </c>
      <c r="P269" t="e">
        <f>INDEX(Signed!F$2:'Signed'!F$569,MATCH($B269,Signed!$A$2:'Signed'!$A$531,0))</f>
        <v>#N/A</v>
      </c>
      <c r="Q269" t="e">
        <f>INDEX(TEAMIDS!$B$2:'TEAMIDS'!$B$300,MATCH($P269,TEAMIDS!$C$2:'TEAMIDS'!$C$531,0))</f>
        <v>#N/A</v>
      </c>
      <c r="R269" t="e">
        <f>INDEX(Signed!G$2:'Signed'!G$569,MATCH($B269,Signed!$A$2:'Signed'!$A$531,0))</f>
        <v>#N/A</v>
      </c>
      <c r="S269" t="e">
        <f>INDEX(Signed!I$2:'Signed'!I$569,MATCH($B269,Signed!$A$2:'Signed'!$A$531,0))</f>
        <v>#N/A</v>
      </c>
      <c r="T269">
        <f>_xlfn.IFNA(Q269,C269)</f>
        <v>28</v>
      </c>
      <c r="U269" t="e">
        <f>IF(S269=E269,TRUE,FALSE)</f>
        <v>#N/A</v>
      </c>
    </row>
    <row r="270" spans="1:21" x14ac:dyDescent="0.3">
      <c r="A270">
        <v>268</v>
      </c>
      <c r="B270" t="s">
        <v>152</v>
      </c>
      <c r="C270">
        <v>7</v>
      </c>
      <c r="D270">
        <v>1</v>
      </c>
      <c r="E270">
        <v>2252777</v>
      </c>
      <c r="F270">
        <v>1</v>
      </c>
      <c r="G270" t="s">
        <v>3055</v>
      </c>
      <c r="H270">
        <v>25</v>
      </c>
      <c r="I270" t="s">
        <v>9</v>
      </c>
      <c r="J270">
        <v>82</v>
      </c>
      <c r="K270">
        <v>74</v>
      </c>
      <c r="L270">
        <v>87</v>
      </c>
      <c r="M270">
        <v>54</v>
      </c>
      <c r="N270">
        <v>84</v>
      </c>
      <c r="O270">
        <v>23</v>
      </c>
      <c r="P270" t="e">
        <f>INDEX(Signed!F$2:'Signed'!F$569,MATCH($B270,Signed!$A$2:'Signed'!$A$531,0))</f>
        <v>#N/A</v>
      </c>
      <c r="Q270" t="e">
        <f>INDEX(TEAMIDS!$B$2:'TEAMIDS'!$B$300,MATCH($P270,TEAMIDS!$C$2:'TEAMIDS'!$C$531,0))</f>
        <v>#N/A</v>
      </c>
      <c r="R270" t="e">
        <f>INDEX(Signed!G$2:'Signed'!G$569,MATCH($B270,Signed!$A$2:'Signed'!$A$531,0))</f>
        <v>#N/A</v>
      </c>
      <c r="S270" t="e">
        <f>INDEX(Signed!I$2:'Signed'!I$569,MATCH($B270,Signed!$A$2:'Signed'!$A$531,0))</f>
        <v>#N/A</v>
      </c>
      <c r="T270">
        <f>_xlfn.IFNA(Q270,C270)</f>
        <v>7</v>
      </c>
      <c r="U270" t="e">
        <f>IF(S270=E270,TRUE,FALSE)</f>
        <v>#N/A</v>
      </c>
    </row>
    <row r="271" spans="1:21" x14ac:dyDescent="0.3">
      <c r="A271">
        <v>269</v>
      </c>
      <c r="B271" t="s">
        <v>75</v>
      </c>
      <c r="C271">
        <v>3</v>
      </c>
      <c r="D271">
        <v>2</v>
      </c>
      <c r="E271">
        <v>2491960</v>
      </c>
      <c r="F271">
        <v>1</v>
      </c>
      <c r="G271" t="s">
        <v>3108</v>
      </c>
      <c r="H271">
        <v>1</v>
      </c>
      <c r="I271" t="s">
        <v>30</v>
      </c>
      <c r="J271">
        <v>76</v>
      </c>
      <c r="K271">
        <v>74</v>
      </c>
      <c r="L271">
        <v>73</v>
      </c>
      <c r="M271">
        <v>49</v>
      </c>
      <c r="N271">
        <v>87</v>
      </c>
      <c r="O271">
        <v>22</v>
      </c>
      <c r="P271" t="e">
        <f>INDEX(Signed!F$2:'Signed'!F$569,MATCH($B271,Signed!$A$2:'Signed'!$A$531,0))</f>
        <v>#N/A</v>
      </c>
      <c r="Q271" t="e">
        <f>INDEX(TEAMIDS!$B$2:'TEAMIDS'!$B$300,MATCH($P271,TEAMIDS!$C$2:'TEAMIDS'!$C$531,0))</f>
        <v>#N/A</v>
      </c>
      <c r="R271" t="e">
        <f>INDEX(Signed!G$2:'Signed'!G$569,MATCH($B271,Signed!$A$2:'Signed'!$A$531,0))</f>
        <v>#N/A</v>
      </c>
      <c r="S271" t="e">
        <f>INDEX(Signed!I$2:'Signed'!I$569,MATCH($B271,Signed!$A$2:'Signed'!$A$531,0))</f>
        <v>#N/A</v>
      </c>
      <c r="T271">
        <f>_xlfn.IFNA(Q271,C271)</f>
        <v>3</v>
      </c>
      <c r="U271" t="e">
        <f>IF(S271=E271,TRUE,FALSE)</f>
        <v>#N/A</v>
      </c>
    </row>
    <row r="272" spans="1:21" x14ac:dyDescent="0.3">
      <c r="A272">
        <v>270</v>
      </c>
      <c r="B272" t="s">
        <v>507</v>
      </c>
      <c r="C272">
        <v>28</v>
      </c>
      <c r="D272">
        <v>1</v>
      </c>
      <c r="E272">
        <v>12059512.5</v>
      </c>
      <c r="F272">
        <v>4</v>
      </c>
      <c r="G272" t="s">
        <v>3026</v>
      </c>
      <c r="H272">
        <v>33</v>
      </c>
      <c r="I272" t="s">
        <v>27</v>
      </c>
      <c r="J272">
        <v>86</v>
      </c>
      <c r="K272">
        <v>80</v>
      </c>
      <c r="L272">
        <v>80</v>
      </c>
      <c r="M272">
        <v>76</v>
      </c>
      <c r="N272">
        <v>75</v>
      </c>
      <c r="O272">
        <v>35</v>
      </c>
      <c r="P272" t="e">
        <f>INDEX(Signed!F$2:'Signed'!F$569,MATCH($B272,Signed!$A$2:'Signed'!$A$531,0))</f>
        <v>#N/A</v>
      </c>
      <c r="Q272" t="e">
        <f>INDEX(TEAMIDS!$B$2:'TEAMIDS'!$B$300,MATCH($P272,TEAMIDS!$C$2:'TEAMIDS'!$C$531,0))</f>
        <v>#N/A</v>
      </c>
      <c r="R272" t="e">
        <f>INDEX(Signed!G$2:'Signed'!G$569,MATCH($B272,Signed!$A$2:'Signed'!$A$531,0))</f>
        <v>#N/A</v>
      </c>
      <c r="S272" t="e">
        <f>INDEX(Signed!I$2:'Signed'!I$569,MATCH($B272,Signed!$A$2:'Signed'!$A$531,0))</f>
        <v>#N/A</v>
      </c>
      <c r="T272">
        <f>_xlfn.IFNA(Q272,C272)</f>
        <v>28</v>
      </c>
      <c r="U272" t="e">
        <f>IF(S272=E272,TRUE,FALSE)</f>
        <v>#N/A</v>
      </c>
    </row>
    <row r="273" spans="1:21" x14ac:dyDescent="0.3">
      <c r="A273">
        <v>271</v>
      </c>
      <c r="B273" t="s">
        <v>478</v>
      </c>
      <c r="C273">
        <v>26</v>
      </c>
      <c r="D273">
        <v>1</v>
      </c>
      <c r="E273">
        <v>6000000</v>
      </c>
      <c r="F273">
        <v>1</v>
      </c>
      <c r="G273" t="s">
        <v>3021</v>
      </c>
      <c r="H273">
        <v>18</v>
      </c>
      <c r="I273" t="s">
        <v>9</v>
      </c>
      <c r="J273">
        <v>79</v>
      </c>
      <c r="K273">
        <v>71</v>
      </c>
      <c r="L273">
        <v>81</v>
      </c>
      <c r="M273">
        <v>54</v>
      </c>
      <c r="N273">
        <v>89</v>
      </c>
      <c r="O273">
        <v>34</v>
      </c>
      <c r="P273" t="e">
        <f>INDEX(Signed!F$2:'Signed'!F$569,MATCH($B273,Signed!$A$2:'Signed'!$A$531,0))</f>
        <v>#N/A</v>
      </c>
      <c r="Q273" t="e">
        <f>INDEX(TEAMIDS!$B$2:'TEAMIDS'!$B$300,MATCH($P273,TEAMIDS!$C$2:'TEAMIDS'!$C$531,0))</f>
        <v>#N/A</v>
      </c>
      <c r="R273" t="e">
        <f>INDEX(Signed!G$2:'Signed'!G$569,MATCH($B273,Signed!$A$2:'Signed'!$A$531,0))</f>
        <v>#N/A</v>
      </c>
      <c r="S273" t="e">
        <f>INDEX(Signed!I$2:'Signed'!I$569,MATCH($B273,Signed!$A$2:'Signed'!$A$531,0))</f>
        <v>#N/A</v>
      </c>
      <c r="T273">
        <f>_xlfn.IFNA(Q273,C273)</f>
        <v>26</v>
      </c>
      <c r="U273" t="e">
        <f>IF(S273=E273,TRUE,FALSE)</f>
        <v>#N/A</v>
      </c>
    </row>
    <row r="274" spans="1:21" x14ac:dyDescent="0.3">
      <c r="A274">
        <v>272</v>
      </c>
      <c r="B274" t="s">
        <v>175</v>
      </c>
      <c r="C274">
        <v>9</v>
      </c>
      <c r="D274">
        <v>0</v>
      </c>
      <c r="E274">
        <v>1000000</v>
      </c>
      <c r="F274">
        <v>2</v>
      </c>
      <c r="G274" t="s">
        <v>3069</v>
      </c>
      <c r="H274">
        <v>32</v>
      </c>
      <c r="I274" t="s">
        <v>7</v>
      </c>
      <c r="J274">
        <v>72</v>
      </c>
      <c r="K274">
        <v>62</v>
      </c>
      <c r="L274">
        <v>99</v>
      </c>
      <c r="M274">
        <v>45</v>
      </c>
      <c r="N274">
        <v>79</v>
      </c>
      <c r="O274">
        <v>24</v>
      </c>
      <c r="P274" t="str">
        <f>INDEX(Signed!F$2:'Signed'!F$569,MATCH($B274,Signed!$A$2:'Signed'!$A$531,0))</f>
        <v>TBD</v>
      </c>
      <c r="Q274" t="e">
        <f>INDEX(TEAMIDS!$B$2:'TEAMIDS'!$B$300,MATCH($P274,TEAMIDS!$C$2:'TEAMIDS'!$C$531,0))</f>
        <v>#N/A</v>
      </c>
      <c r="R274" t="str">
        <f>INDEX(Signed!G$2:'Signed'!G$569,MATCH($B274,Signed!$A$2:'Signed'!$A$531,0))</f>
        <v>-</v>
      </c>
      <c r="S274" t="str">
        <f>INDEX(Signed!I$2:'Signed'!I$569,MATCH($B274,Signed!$A$2:'Signed'!$A$531,0))</f>
        <v>-</v>
      </c>
      <c r="T274">
        <f>_xlfn.IFNA(Q274,C274)</f>
        <v>9</v>
      </c>
      <c r="U274" t="b">
        <f>IF(S274=E274,TRUE,FALSE)</f>
        <v>0</v>
      </c>
    </row>
    <row r="275" spans="1:21" x14ac:dyDescent="0.3">
      <c r="A275">
        <v>273</v>
      </c>
      <c r="B275" t="s">
        <v>45</v>
      </c>
      <c r="C275">
        <v>19</v>
      </c>
      <c r="D275">
        <v>1</v>
      </c>
      <c r="E275">
        <v>15000000</v>
      </c>
      <c r="F275">
        <v>2</v>
      </c>
      <c r="G275" t="s">
        <v>1527</v>
      </c>
      <c r="H275">
        <v>13</v>
      </c>
      <c r="I275" t="s">
        <v>23</v>
      </c>
      <c r="J275">
        <v>79</v>
      </c>
      <c r="K275">
        <v>79</v>
      </c>
      <c r="L275">
        <v>79</v>
      </c>
      <c r="M275">
        <v>79</v>
      </c>
      <c r="N275">
        <v>60</v>
      </c>
      <c r="O275">
        <v>26</v>
      </c>
      <c r="P275" t="e">
        <f>INDEX(Signed!F$2:'Signed'!F$569,MATCH($B275,Signed!$A$2:'Signed'!$A$531,0))</f>
        <v>#N/A</v>
      </c>
      <c r="Q275" t="e">
        <f>INDEX(TEAMIDS!$B$2:'TEAMIDS'!$B$300,MATCH($P275,TEAMIDS!$C$2:'TEAMIDS'!$C$531,0))</f>
        <v>#N/A</v>
      </c>
      <c r="R275" t="e">
        <f>INDEX(Signed!G$2:'Signed'!G$569,MATCH($B275,Signed!$A$2:'Signed'!$A$531,0))</f>
        <v>#N/A</v>
      </c>
      <c r="S275" t="e">
        <f>INDEX(Signed!I$2:'Signed'!I$569,MATCH($B275,Signed!$A$2:'Signed'!$A$531,0))</f>
        <v>#N/A</v>
      </c>
      <c r="T275">
        <f>_xlfn.IFNA(Q275,C275)</f>
        <v>19</v>
      </c>
      <c r="U275" t="e">
        <f>IF(S275=E275,TRUE,FALSE)</f>
        <v>#N/A</v>
      </c>
    </row>
    <row r="276" spans="1:21" x14ac:dyDescent="0.3">
      <c r="A276">
        <v>274</v>
      </c>
      <c r="B276" t="s">
        <v>44</v>
      </c>
      <c r="C276">
        <v>1</v>
      </c>
      <c r="D276">
        <v>3</v>
      </c>
      <c r="E276">
        <v>12999975</v>
      </c>
      <c r="F276">
        <v>1</v>
      </c>
      <c r="G276" t="s">
        <v>2924</v>
      </c>
      <c r="H276">
        <v>36</v>
      </c>
      <c r="I276" t="s">
        <v>40</v>
      </c>
      <c r="J276">
        <v>79</v>
      </c>
      <c r="K276">
        <v>79</v>
      </c>
      <c r="L276">
        <v>80</v>
      </c>
      <c r="M276">
        <v>54</v>
      </c>
      <c r="N276">
        <v>80</v>
      </c>
      <c r="O276">
        <v>26</v>
      </c>
      <c r="P276" t="e">
        <f>INDEX(Signed!F$2:'Signed'!F$569,MATCH($B276,Signed!$A$2:'Signed'!$A$531,0))</f>
        <v>#N/A</v>
      </c>
      <c r="Q276" t="e">
        <f>INDEX(TEAMIDS!$B$2:'TEAMIDS'!$B$300,MATCH($P276,TEAMIDS!$C$2:'TEAMIDS'!$C$531,0))</f>
        <v>#N/A</v>
      </c>
      <c r="R276" t="e">
        <f>INDEX(Signed!G$2:'Signed'!G$569,MATCH($B276,Signed!$A$2:'Signed'!$A$531,0))</f>
        <v>#N/A</v>
      </c>
      <c r="S276" t="e">
        <f>INDEX(Signed!I$2:'Signed'!I$569,MATCH($B276,Signed!$A$2:'Signed'!$A$531,0))</f>
        <v>#N/A</v>
      </c>
      <c r="T276">
        <f>_xlfn.IFNA(Q276,C276)</f>
        <v>1</v>
      </c>
      <c r="U276" t="e">
        <f>IF(S276=E276,TRUE,FALSE)</f>
        <v>#N/A</v>
      </c>
    </row>
    <row r="277" spans="1:21" x14ac:dyDescent="0.3">
      <c r="A277">
        <v>275</v>
      </c>
      <c r="B277" t="s">
        <v>359</v>
      </c>
      <c r="C277">
        <v>24</v>
      </c>
      <c r="D277">
        <v>2</v>
      </c>
      <c r="E277">
        <v>1830141</v>
      </c>
      <c r="F277">
        <v>1</v>
      </c>
      <c r="G277" t="s">
        <v>2941</v>
      </c>
      <c r="H277">
        <v>8</v>
      </c>
      <c r="I277" t="s">
        <v>13</v>
      </c>
      <c r="J277">
        <v>76</v>
      </c>
      <c r="K277">
        <v>70</v>
      </c>
      <c r="L277">
        <v>62</v>
      </c>
      <c r="M277">
        <v>58</v>
      </c>
      <c r="N277">
        <v>75</v>
      </c>
      <c r="O277">
        <v>25</v>
      </c>
      <c r="P277" t="str">
        <f>INDEX(Signed!F$2:'Signed'!F$569,MATCH($B277,Signed!$A$2:'Signed'!$A$531,0))</f>
        <v>POR</v>
      </c>
      <c r="Q277">
        <f>INDEX(TEAMIDS!$B$2:'TEAMIDS'!$B$300,MATCH($P277,TEAMIDS!$C$2:'TEAMIDS'!$C$531,0))</f>
        <v>24</v>
      </c>
      <c r="R277">
        <f>INDEX(Signed!G$2:'Signed'!G$569,MATCH($B277,Signed!$A$2:'Signed'!$A$531,0))</f>
        <v>2</v>
      </c>
      <c r="S277">
        <f>INDEX(Signed!I$2:'Signed'!I$569,MATCH($B277,Signed!$A$2:'Signed'!$A$531,0))</f>
        <v>1830141</v>
      </c>
      <c r="T277">
        <f>_xlfn.IFNA(Q277,C277)</f>
        <v>24</v>
      </c>
      <c r="U277" t="b">
        <f>IF(S277=E277,TRUE,FALSE)</f>
        <v>1</v>
      </c>
    </row>
    <row r="278" spans="1:21" x14ac:dyDescent="0.3">
      <c r="A278">
        <v>276</v>
      </c>
      <c r="B278" t="s">
        <v>396</v>
      </c>
      <c r="C278">
        <v>21</v>
      </c>
      <c r="D278">
        <v>2</v>
      </c>
      <c r="E278">
        <v>6028360</v>
      </c>
      <c r="F278">
        <v>0</v>
      </c>
      <c r="G278" t="s">
        <v>3118</v>
      </c>
      <c r="H278">
        <v>20</v>
      </c>
      <c r="I278" t="s">
        <v>40</v>
      </c>
      <c r="J278">
        <v>76</v>
      </c>
      <c r="K278">
        <v>72</v>
      </c>
      <c r="L278">
        <v>64</v>
      </c>
      <c r="M278">
        <v>58</v>
      </c>
      <c r="N278">
        <v>56</v>
      </c>
      <c r="O278">
        <v>21</v>
      </c>
      <c r="P278" t="e">
        <f>INDEX(Signed!F$2:'Signed'!F$569,MATCH($B278,Signed!$A$2:'Signed'!$A$531,0))</f>
        <v>#N/A</v>
      </c>
      <c r="Q278" t="e">
        <f>INDEX(TEAMIDS!$B$2:'TEAMIDS'!$B$300,MATCH($P278,TEAMIDS!$C$2:'TEAMIDS'!$C$531,0))</f>
        <v>#N/A</v>
      </c>
      <c r="R278" t="e">
        <f>INDEX(Signed!G$2:'Signed'!G$569,MATCH($B278,Signed!$A$2:'Signed'!$A$531,0))</f>
        <v>#N/A</v>
      </c>
      <c r="S278" t="e">
        <f>INDEX(Signed!I$2:'Signed'!I$569,MATCH($B278,Signed!$A$2:'Signed'!$A$531,0))</f>
        <v>#N/A</v>
      </c>
      <c r="T278">
        <f>_xlfn.IFNA(Q278,C278)</f>
        <v>21</v>
      </c>
      <c r="U278" t="e">
        <f>IF(S278=E278,TRUE,FALSE)</f>
        <v>#N/A</v>
      </c>
    </row>
    <row r="279" spans="1:21" x14ac:dyDescent="0.3">
      <c r="A279">
        <v>277</v>
      </c>
      <c r="B279" t="s">
        <v>377</v>
      </c>
      <c r="C279">
        <v>8</v>
      </c>
      <c r="D279">
        <v>2</v>
      </c>
      <c r="E279">
        <v>3280000</v>
      </c>
      <c r="F279">
        <v>3</v>
      </c>
      <c r="G279" t="s">
        <v>3168</v>
      </c>
      <c r="H279">
        <v>5</v>
      </c>
      <c r="I279" t="s">
        <v>11</v>
      </c>
      <c r="J279">
        <v>77</v>
      </c>
      <c r="K279">
        <v>71</v>
      </c>
      <c r="L279">
        <v>74</v>
      </c>
      <c r="M279">
        <v>63</v>
      </c>
      <c r="N279">
        <v>76</v>
      </c>
      <c r="O279">
        <v>30</v>
      </c>
      <c r="P279" t="str">
        <f>INDEX(Signed!F$2:'Signed'!F$569,MATCH($B279,Signed!$A$2:'Signed'!$A$531,0))</f>
        <v>DET</v>
      </c>
      <c r="Q279">
        <f>INDEX(TEAMIDS!$B$2:'TEAMIDS'!$B$300,MATCH($P279,TEAMIDS!$C$2:'TEAMIDS'!$C$531,0))</f>
        <v>8</v>
      </c>
      <c r="R279">
        <f>INDEX(Signed!G$2:'Signed'!G$569,MATCH($B279,Signed!$A$2:'Signed'!$A$531,0))</f>
        <v>2</v>
      </c>
      <c r="S279">
        <f>INDEX(Signed!I$2:'Signed'!I$569,MATCH($B279,Signed!$A$2:'Signed'!$A$531,0))</f>
        <v>3280000</v>
      </c>
      <c r="T279">
        <f>_xlfn.IFNA(Q279,C279)</f>
        <v>8</v>
      </c>
      <c r="U279" t="b">
        <f>IF(S279=E279,TRUE,FALSE)</f>
        <v>1</v>
      </c>
    </row>
    <row r="280" spans="1:21" x14ac:dyDescent="0.3">
      <c r="A280">
        <v>278</v>
      </c>
      <c r="B280" t="s">
        <v>454</v>
      </c>
      <c r="C280">
        <v>25</v>
      </c>
      <c r="D280">
        <v>0</v>
      </c>
      <c r="E280">
        <v>1000000</v>
      </c>
      <c r="F280">
        <v>3</v>
      </c>
      <c r="G280" t="s">
        <v>3142</v>
      </c>
      <c r="H280">
        <v>35</v>
      </c>
      <c r="I280" t="s">
        <v>15</v>
      </c>
      <c r="J280">
        <v>88</v>
      </c>
      <c r="K280">
        <v>74</v>
      </c>
      <c r="L280">
        <v>70</v>
      </c>
      <c r="M280">
        <v>76</v>
      </c>
      <c r="N280">
        <v>68</v>
      </c>
      <c r="O280">
        <v>21</v>
      </c>
      <c r="P280" t="e">
        <f>INDEX(Signed!F$2:'Signed'!F$569,MATCH($B280,Signed!$A$2:'Signed'!$A$531,0))</f>
        <v>#N/A</v>
      </c>
      <c r="Q280" t="e">
        <f>INDEX(TEAMIDS!$B$2:'TEAMIDS'!$B$300,MATCH($P280,TEAMIDS!$C$2:'TEAMIDS'!$C$531,0))</f>
        <v>#N/A</v>
      </c>
      <c r="R280" t="e">
        <f>INDEX(Signed!G$2:'Signed'!G$569,MATCH($B280,Signed!$A$2:'Signed'!$A$531,0))</f>
        <v>#N/A</v>
      </c>
      <c r="S280" t="e">
        <f>INDEX(Signed!I$2:'Signed'!I$569,MATCH($B280,Signed!$A$2:'Signed'!$A$531,0))</f>
        <v>#N/A</v>
      </c>
      <c r="T280">
        <f>_xlfn.IFNA(Q280,C280)</f>
        <v>25</v>
      </c>
      <c r="U280" t="e">
        <f>IF(S280=E280,TRUE,FALSE)</f>
        <v>#N/A</v>
      </c>
    </row>
    <row r="281" spans="1:21" x14ac:dyDescent="0.3">
      <c r="A281">
        <v>279</v>
      </c>
      <c r="B281" t="s">
        <v>71</v>
      </c>
      <c r="C281">
        <v>3</v>
      </c>
      <c r="D281">
        <v>1</v>
      </c>
      <c r="E281">
        <v>7043750</v>
      </c>
      <c r="F281">
        <v>3</v>
      </c>
      <c r="G281" t="s">
        <v>2911</v>
      </c>
      <c r="H281">
        <v>2</v>
      </c>
      <c r="I281" t="s">
        <v>23</v>
      </c>
      <c r="J281">
        <v>79</v>
      </c>
      <c r="K281">
        <v>73</v>
      </c>
      <c r="L281">
        <v>80</v>
      </c>
      <c r="M281">
        <v>63</v>
      </c>
      <c r="N281">
        <v>76</v>
      </c>
      <c r="O281">
        <v>33</v>
      </c>
      <c r="P281" t="e">
        <f>INDEX(Signed!F$2:'Signed'!F$569,MATCH($B281,Signed!$A$2:'Signed'!$A$531,0))</f>
        <v>#N/A</v>
      </c>
      <c r="Q281" t="e">
        <f>INDEX(TEAMIDS!$B$2:'TEAMIDS'!$B$300,MATCH($P281,TEAMIDS!$C$2:'TEAMIDS'!$C$531,0))</f>
        <v>#N/A</v>
      </c>
      <c r="R281" t="e">
        <f>INDEX(Signed!G$2:'Signed'!G$569,MATCH($B281,Signed!$A$2:'Signed'!$A$531,0))</f>
        <v>#N/A</v>
      </c>
      <c r="S281" t="e">
        <f>INDEX(Signed!I$2:'Signed'!I$569,MATCH($B281,Signed!$A$2:'Signed'!$A$531,0))</f>
        <v>#N/A</v>
      </c>
      <c r="T281">
        <f>_xlfn.IFNA(Q281,C281)</f>
        <v>3</v>
      </c>
      <c r="U281" t="e">
        <f>IF(S281=E281,TRUE,FALSE)</f>
        <v>#N/A</v>
      </c>
    </row>
    <row r="282" spans="1:21" x14ac:dyDescent="0.3">
      <c r="A282">
        <v>280</v>
      </c>
      <c r="B282" t="s">
        <v>151</v>
      </c>
      <c r="C282">
        <v>7</v>
      </c>
      <c r="D282">
        <v>1</v>
      </c>
      <c r="E282">
        <v>13479452</v>
      </c>
      <c r="F282">
        <v>4</v>
      </c>
      <c r="G282" t="s">
        <v>2861</v>
      </c>
      <c r="H282">
        <v>24</v>
      </c>
      <c r="I282" t="s">
        <v>15</v>
      </c>
      <c r="J282">
        <v>84</v>
      </c>
      <c r="K282">
        <v>72</v>
      </c>
      <c r="L282">
        <v>41</v>
      </c>
      <c r="M282">
        <v>67</v>
      </c>
      <c r="N282">
        <v>55</v>
      </c>
      <c r="O282">
        <v>30</v>
      </c>
      <c r="P282" t="e">
        <f>INDEX(Signed!F$2:'Signed'!F$569,MATCH($B282,Signed!$A$2:'Signed'!$A$531,0))</f>
        <v>#N/A</v>
      </c>
      <c r="Q282" t="e">
        <f>INDEX(TEAMIDS!$B$2:'TEAMIDS'!$B$300,MATCH($P282,TEAMIDS!$C$2:'TEAMIDS'!$C$531,0))</f>
        <v>#N/A</v>
      </c>
      <c r="R282" t="e">
        <f>INDEX(Signed!G$2:'Signed'!G$569,MATCH($B282,Signed!$A$2:'Signed'!$A$531,0))</f>
        <v>#N/A</v>
      </c>
      <c r="S282" t="e">
        <f>INDEX(Signed!I$2:'Signed'!I$569,MATCH($B282,Signed!$A$2:'Signed'!$A$531,0))</f>
        <v>#N/A</v>
      </c>
      <c r="T282">
        <f>_xlfn.IFNA(Q282,C282)</f>
        <v>7</v>
      </c>
      <c r="U282" t="e">
        <f>IF(S282=E282,TRUE,FALSE)</f>
        <v>#N/A</v>
      </c>
    </row>
    <row r="283" spans="1:21" x14ac:dyDescent="0.3">
      <c r="A283">
        <v>281</v>
      </c>
      <c r="B283" t="s">
        <v>109</v>
      </c>
      <c r="C283">
        <v>5</v>
      </c>
      <c r="D283">
        <v>1</v>
      </c>
      <c r="E283">
        <v>9607500</v>
      </c>
      <c r="F283">
        <v>0</v>
      </c>
      <c r="G283" t="s">
        <v>2868</v>
      </c>
      <c r="H283">
        <v>8</v>
      </c>
      <c r="I283" t="s">
        <v>40</v>
      </c>
      <c r="J283">
        <v>73</v>
      </c>
      <c r="K283">
        <v>73</v>
      </c>
      <c r="L283">
        <v>75</v>
      </c>
      <c r="M283">
        <v>49</v>
      </c>
      <c r="N283">
        <v>80</v>
      </c>
      <c r="O283">
        <v>29</v>
      </c>
      <c r="P283" t="e">
        <f>INDEX(Signed!F$2:'Signed'!F$569,MATCH($B283,Signed!$A$2:'Signed'!$A$531,0))</f>
        <v>#N/A</v>
      </c>
      <c r="Q283" t="e">
        <f>INDEX(TEAMIDS!$B$2:'TEAMIDS'!$B$300,MATCH($P283,TEAMIDS!$C$2:'TEAMIDS'!$C$531,0))</f>
        <v>#N/A</v>
      </c>
      <c r="R283" t="e">
        <f>INDEX(Signed!G$2:'Signed'!G$569,MATCH($B283,Signed!$A$2:'Signed'!$A$531,0))</f>
        <v>#N/A</v>
      </c>
      <c r="S283" t="e">
        <f>INDEX(Signed!I$2:'Signed'!I$569,MATCH($B283,Signed!$A$2:'Signed'!$A$531,0))</f>
        <v>#N/A</v>
      </c>
      <c r="T283">
        <f>_xlfn.IFNA(Q283,C283)</f>
        <v>5</v>
      </c>
      <c r="U283" t="e">
        <f>IF(S283=E283,TRUE,FALSE)</f>
        <v>#N/A</v>
      </c>
    </row>
    <row r="284" spans="1:21" x14ac:dyDescent="0.3">
      <c r="A284">
        <v>282</v>
      </c>
      <c r="B284" t="s">
        <v>442</v>
      </c>
      <c r="C284">
        <v>12</v>
      </c>
      <c r="D284">
        <v>1</v>
      </c>
      <c r="E284">
        <v>11174156.5</v>
      </c>
      <c r="F284">
        <v>2</v>
      </c>
      <c r="G284" t="s">
        <v>3185</v>
      </c>
      <c r="H284">
        <v>4</v>
      </c>
      <c r="I284" t="s">
        <v>23</v>
      </c>
      <c r="J284">
        <v>79</v>
      </c>
      <c r="K284">
        <v>69</v>
      </c>
      <c r="L284">
        <v>62</v>
      </c>
      <c r="M284">
        <v>63</v>
      </c>
      <c r="N284">
        <v>66</v>
      </c>
      <c r="O284">
        <v>26</v>
      </c>
      <c r="P284" t="e">
        <f>INDEX(Signed!F$2:'Signed'!F$569,MATCH($B284,Signed!$A$2:'Signed'!$A$531,0))</f>
        <v>#N/A</v>
      </c>
      <c r="Q284" t="e">
        <f>INDEX(TEAMIDS!$B$2:'TEAMIDS'!$B$300,MATCH($P284,TEAMIDS!$C$2:'TEAMIDS'!$C$531,0))</f>
        <v>#N/A</v>
      </c>
      <c r="R284" t="e">
        <f>INDEX(Signed!G$2:'Signed'!G$569,MATCH($B284,Signed!$A$2:'Signed'!$A$531,0))</f>
        <v>#N/A</v>
      </c>
      <c r="S284" t="e">
        <f>INDEX(Signed!I$2:'Signed'!I$569,MATCH($B284,Signed!$A$2:'Signed'!$A$531,0))</f>
        <v>#N/A</v>
      </c>
      <c r="T284">
        <f>_xlfn.IFNA(Q284,C284)</f>
        <v>12</v>
      </c>
      <c r="U284" t="e">
        <f>IF(S284=E284,TRUE,FALSE)</f>
        <v>#N/A</v>
      </c>
    </row>
    <row r="285" spans="1:21" x14ac:dyDescent="0.3">
      <c r="A285">
        <v>283</v>
      </c>
      <c r="B285" t="s">
        <v>130</v>
      </c>
      <c r="C285">
        <v>6</v>
      </c>
      <c r="D285">
        <v>4</v>
      </c>
      <c r="E285">
        <v>8975000</v>
      </c>
      <c r="F285">
        <v>3</v>
      </c>
      <c r="G285" t="s">
        <v>2913</v>
      </c>
      <c r="H285">
        <v>42</v>
      </c>
      <c r="I285" t="s">
        <v>15</v>
      </c>
      <c r="J285">
        <v>76</v>
      </c>
      <c r="K285">
        <v>72</v>
      </c>
      <c r="L285">
        <v>78</v>
      </c>
      <c r="M285">
        <v>63</v>
      </c>
      <c r="N285">
        <v>77</v>
      </c>
      <c r="O285">
        <v>28</v>
      </c>
      <c r="P285" t="str">
        <f>INDEX(Signed!F$2:'Signed'!F$569,MATCH($B285,Signed!$A$2:'Signed'!$A$531,0))</f>
        <v>DAL</v>
      </c>
      <c r="Q285">
        <f>INDEX(TEAMIDS!$B$2:'TEAMIDS'!$B$300,MATCH($P285,TEAMIDS!$C$2:'TEAMIDS'!$C$531,0))</f>
        <v>6</v>
      </c>
      <c r="R285">
        <f>INDEX(Signed!G$2:'Signed'!G$569,MATCH($B285,Signed!$A$2:'Signed'!$A$531,0))</f>
        <v>4</v>
      </c>
      <c r="S285">
        <f>INDEX(Signed!I$2:'Signed'!I$569,MATCH($B285,Signed!$A$2:'Signed'!$A$531,0))</f>
        <v>8975000</v>
      </c>
      <c r="T285">
        <f>_xlfn.IFNA(Q285,C285)</f>
        <v>6</v>
      </c>
      <c r="U285" t="b">
        <f>IF(S285=E285,TRUE,FALSE)</f>
        <v>1</v>
      </c>
    </row>
    <row r="286" spans="1:21" x14ac:dyDescent="0.3">
      <c r="A286">
        <v>284</v>
      </c>
      <c r="B286" t="s">
        <v>387</v>
      </c>
      <c r="C286">
        <v>21</v>
      </c>
      <c r="D286">
        <v>2</v>
      </c>
      <c r="E286">
        <v>822284</v>
      </c>
      <c r="F286">
        <v>1</v>
      </c>
      <c r="G286" t="s">
        <v>1527</v>
      </c>
      <c r="H286">
        <v>35</v>
      </c>
      <c r="I286" t="s">
        <v>18</v>
      </c>
      <c r="J286">
        <v>69</v>
      </c>
      <c r="K286">
        <v>69</v>
      </c>
      <c r="L286">
        <v>69</v>
      </c>
      <c r="M286">
        <v>69</v>
      </c>
      <c r="N286">
        <v>60</v>
      </c>
      <c r="O286">
        <v>26</v>
      </c>
      <c r="P286" t="e">
        <f>INDEX(Signed!F$2:'Signed'!F$569,MATCH($B286,Signed!$A$2:'Signed'!$A$531,0))</f>
        <v>#N/A</v>
      </c>
      <c r="Q286" t="e">
        <f>INDEX(TEAMIDS!$B$2:'TEAMIDS'!$B$300,MATCH($P286,TEAMIDS!$C$2:'TEAMIDS'!$C$531,0))</f>
        <v>#N/A</v>
      </c>
      <c r="R286" t="e">
        <f>INDEX(Signed!G$2:'Signed'!G$569,MATCH($B286,Signed!$A$2:'Signed'!$A$531,0))</f>
        <v>#N/A</v>
      </c>
      <c r="S286" t="e">
        <f>INDEX(Signed!I$2:'Signed'!I$569,MATCH($B286,Signed!$A$2:'Signed'!$A$531,0))</f>
        <v>#N/A</v>
      </c>
      <c r="T286">
        <f>_xlfn.IFNA(Q286,C286)</f>
        <v>21</v>
      </c>
      <c r="U286" t="e">
        <f>IF(S286=E286,TRUE,FALSE)</f>
        <v>#N/A</v>
      </c>
    </row>
    <row r="287" spans="1:21" x14ac:dyDescent="0.3">
      <c r="A287">
        <v>285</v>
      </c>
      <c r="B287" t="s">
        <v>445</v>
      </c>
      <c r="C287">
        <v>15</v>
      </c>
      <c r="D287">
        <v>1</v>
      </c>
      <c r="E287">
        <v>10941010.5</v>
      </c>
      <c r="F287">
        <v>4</v>
      </c>
      <c r="G287" t="s">
        <v>3189</v>
      </c>
      <c r="H287">
        <v>11</v>
      </c>
      <c r="I287" t="s">
        <v>27</v>
      </c>
      <c r="J287">
        <v>80</v>
      </c>
      <c r="K287">
        <v>72</v>
      </c>
      <c r="L287">
        <v>97</v>
      </c>
      <c r="M287">
        <v>58</v>
      </c>
      <c r="N287">
        <v>83</v>
      </c>
      <c r="O287">
        <v>28</v>
      </c>
      <c r="P287" t="e">
        <f>INDEX(Signed!F$2:'Signed'!F$569,MATCH($B287,Signed!$A$2:'Signed'!$A$531,0))</f>
        <v>#N/A</v>
      </c>
      <c r="Q287" t="e">
        <f>INDEX(TEAMIDS!$B$2:'TEAMIDS'!$B$300,MATCH($P287,TEAMIDS!$C$2:'TEAMIDS'!$C$531,0))</f>
        <v>#N/A</v>
      </c>
      <c r="R287" t="e">
        <f>INDEX(Signed!G$2:'Signed'!G$569,MATCH($B287,Signed!$A$2:'Signed'!$A$531,0))</f>
        <v>#N/A</v>
      </c>
      <c r="S287" t="e">
        <f>INDEX(Signed!I$2:'Signed'!I$569,MATCH($B287,Signed!$A$2:'Signed'!$A$531,0))</f>
        <v>#N/A</v>
      </c>
      <c r="T287">
        <f>_xlfn.IFNA(Q287,C287)</f>
        <v>15</v>
      </c>
      <c r="U287" t="e">
        <f>IF(S287=E287,TRUE,FALSE)</f>
        <v>#N/A</v>
      </c>
    </row>
    <row r="288" spans="1:21" x14ac:dyDescent="0.3">
      <c r="A288">
        <v>286</v>
      </c>
      <c r="B288" t="s">
        <v>391</v>
      </c>
      <c r="C288">
        <v>21</v>
      </c>
      <c r="D288">
        <v>1</v>
      </c>
      <c r="E288">
        <v>2028594</v>
      </c>
      <c r="F288">
        <v>0</v>
      </c>
      <c r="G288" t="s">
        <v>2906</v>
      </c>
      <c r="H288">
        <v>1</v>
      </c>
      <c r="I288" t="s">
        <v>18</v>
      </c>
      <c r="J288">
        <v>70</v>
      </c>
      <c r="K288">
        <v>72</v>
      </c>
      <c r="L288">
        <v>60</v>
      </c>
      <c r="M288">
        <v>54</v>
      </c>
      <c r="N288">
        <v>59</v>
      </c>
      <c r="O288">
        <v>28</v>
      </c>
      <c r="P288" t="str">
        <f>INDEX(Signed!F$2:'Signed'!F$569,MATCH($B288,Signed!$A$2:'Signed'!$A$531,0))</f>
        <v>ORL</v>
      </c>
      <c r="Q288">
        <f>INDEX(TEAMIDS!$B$2:'TEAMIDS'!$B$300,MATCH($P288,TEAMIDS!$C$2:'TEAMIDS'!$C$531,0))</f>
        <v>21</v>
      </c>
      <c r="R288">
        <f>INDEX(Signed!G$2:'Signed'!G$569,MATCH($B288,Signed!$A$2:'Signed'!$A$531,0))</f>
        <v>1</v>
      </c>
      <c r="S288">
        <f>INDEX(Signed!I$2:'Signed'!I$569,MATCH($B288,Signed!$A$2:'Signed'!$A$531,0))</f>
        <v>2028594</v>
      </c>
      <c r="T288">
        <f>_xlfn.IFNA(Q288,C288)</f>
        <v>21</v>
      </c>
      <c r="U288" t="b">
        <f>IF(S288=E288,TRUE,FALSE)</f>
        <v>1</v>
      </c>
    </row>
    <row r="289" spans="1:21" x14ac:dyDescent="0.3">
      <c r="A289">
        <v>287</v>
      </c>
      <c r="B289" t="s">
        <v>69</v>
      </c>
      <c r="C289">
        <v>3</v>
      </c>
      <c r="D289">
        <v>1</v>
      </c>
      <c r="E289">
        <v>6500000</v>
      </c>
      <c r="F289">
        <v>2</v>
      </c>
      <c r="G289" t="s">
        <v>3187</v>
      </c>
      <c r="H289">
        <v>14</v>
      </c>
      <c r="I289" t="s">
        <v>7</v>
      </c>
      <c r="J289">
        <v>78</v>
      </c>
      <c r="K289">
        <v>76</v>
      </c>
      <c r="L289">
        <v>75</v>
      </c>
      <c r="M289">
        <v>58</v>
      </c>
      <c r="N289">
        <v>76</v>
      </c>
      <c r="O289">
        <v>26</v>
      </c>
      <c r="P289" t="e">
        <f>INDEX(Signed!F$2:'Signed'!F$569,MATCH($B289,Signed!$A$2:'Signed'!$A$531,0))</f>
        <v>#N/A</v>
      </c>
      <c r="Q289" t="e">
        <f>INDEX(TEAMIDS!$B$2:'TEAMIDS'!$B$300,MATCH($P289,TEAMIDS!$C$2:'TEAMIDS'!$C$531,0))</f>
        <v>#N/A</v>
      </c>
      <c r="R289" t="e">
        <f>INDEX(Signed!G$2:'Signed'!G$569,MATCH($B289,Signed!$A$2:'Signed'!$A$531,0))</f>
        <v>#N/A</v>
      </c>
      <c r="S289" t="e">
        <f>INDEX(Signed!I$2:'Signed'!I$569,MATCH($B289,Signed!$A$2:'Signed'!$A$531,0))</f>
        <v>#N/A</v>
      </c>
      <c r="T289">
        <f>_xlfn.IFNA(Q289,C289)</f>
        <v>3</v>
      </c>
      <c r="U289" t="e">
        <f>IF(S289=E289,TRUE,FALSE)</f>
        <v>#N/A</v>
      </c>
    </row>
    <row r="290" spans="1:21" x14ac:dyDescent="0.3">
      <c r="A290">
        <v>288</v>
      </c>
      <c r="B290" t="s">
        <v>141</v>
      </c>
      <c r="C290">
        <v>7</v>
      </c>
      <c r="D290">
        <v>0</v>
      </c>
      <c r="E290">
        <v>1000000</v>
      </c>
      <c r="F290">
        <v>2</v>
      </c>
      <c r="G290" t="s">
        <v>1527</v>
      </c>
      <c r="H290">
        <v>1</v>
      </c>
      <c r="I290" t="s">
        <v>11</v>
      </c>
      <c r="J290">
        <v>76</v>
      </c>
      <c r="K290">
        <v>76</v>
      </c>
      <c r="L290">
        <v>76</v>
      </c>
      <c r="M290">
        <v>76</v>
      </c>
      <c r="N290">
        <v>60</v>
      </c>
      <c r="O290">
        <v>26</v>
      </c>
      <c r="P290" t="e">
        <f>INDEX(Signed!F$2:'Signed'!F$569,MATCH($B290,Signed!$A$2:'Signed'!$A$531,0))</f>
        <v>#N/A</v>
      </c>
      <c r="Q290" t="e">
        <f>INDEX(TEAMIDS!$B$2:'TEAMIDS'!$B$300,MATCH($P290,TEAMIDS!$C$2:'TEAMIDS'!$C$531,0))</f>
        <v>#N/A</v>
      </c>
      <c r="R290" t="e">
        <f>INDEX(Signed!G$2:'Signed'!G$569,MATCH($B290,Signed!$A$2:'Signed'!$A$531,0))</f>
        <v>#N/A</v>
      </c>
      <c r="S290" t="e">
        <f>INDEX(Signed!I$2:'Signed'!I$569,MATCH($B290,Signed!$A$2:'Signed'!$A$531,0))</f>
        <v>#N/A</v>
      </c>
      <c r="T290">
        <f>_xlfn.IFNA(Q290,C290)</f>
        <v>7</v>
      </c>
      <c r="U290" t="e">
        <f>IF(S290=E290,TRUE,FALSE)</f>
        <v>#N/A</v>
      </c>
    </row>
    <row r="291" spans="1:21" x14ac:dyDescent="0.3">
      <c r="A291">
        <v>289</v>
      </c>
      <c r="B291" t="s">
        <v>428</v>
      </c>
      <c r="C291">
        <v>23</v>
      </c>
      <c r="D291">
        <v>3</v>
      </c>
      <c r="E291">
        <v>1928490</v>
      </c>
      <c r="F291">
        <v>1</v>
      </c>
      <c r="G291" t="s">
        <v>3012</v>
      </c>
      <c r="H291">
        <v>25</v>
      </c>
      <c r="I291" t="s">
        <v>7</v>
      </c>
      <c r="J291">
        <v>77</v>
      </c>
      <c r="K291">
        <v>73</v>
      </c>
      <c r="L291">
        <v>74</v>
      </c>
      <c r="M291">
        <v>54</v>
      </c>
      <c r="N291">
        <v>80</v>
      </c>
      <c r="O291">
        <v>23</v>
      </c>
      <c r="P291" t="e">
        <f>INDEX(Signed!F$2:'Signed'!F$569,MATCH($B291,Signed!$A$2:'Signed'!$A$531,0))</f>
        <v>#N/A</v>
      </c>
      <c r="Q291" t="e">
        <f>INDEX(TEAMIDS!$B$2:'TEAMIDS'!$B$300,MATCH($P291,TEAMIDS!$C$2:'TEAMIDS'!$C$531,0))</f>
        <v>#N/A</v>
      </c>
      <c r="R291" t="e">
        <f>INDEX(Signed!G$2:'Signed'!G$569,MATCH($B291,Signed!$A$2:'Signed'!$A$531,0))</f>
        <v>#N/A</v>
      </c>
      <c r="S291" t="e">
        <f>INDEX(Signed!I$2:'Signed'!I$569,MATCH($B291,Signed!$A$2:'Signed'!$A$531,0))</f>
        <v>#N/A</v>
      </c>
      <c r="T291">
        <f>_xlfn.IFNA(Q291,C291)</f>
        <v>23</v>
      </c>
      <c r="U291" t="e">
        <f>IF(S291=E291,TRUE,FALSE)</f>
        <v>#N/A</v>
      </c>
    </row>
    <row r="292" spans="1:21" x14ac:dyDescent="0.3">
      <c r="A292">
        <v>290</v>
      </c>
      <c r="B292" t="s">
        <v>265</v>
      </c>
      <c r="C292">
        <v>27</v>
      </c>
      <c r="D292">
        <v>2</v>
      </c>
      <c r="E292">
        <v>28486374</v>
      </c>
      <c r="F292">
        <v>0</v>
      </c>
      <c r="G292" t="s">
        <v>3023</v>
      </c>
      <c r="H292">
        <v>11</v>
      </c>
      <c r="I292" t="s">
        <v>60</v>
      </c>
      <c r="J292">
        <v>94</v>
      </c>
      <c r="K292">
        <v>80</v>
      </c>
      <c r="L292">
        <v>80</v>
      </c>
      <c r="M292">
        <v>54</v>
      </c>
      <c r="N292">
        <v>84</v>
      </c>
      <c r="O292">
        <v>32</v>
      </c>
      <c r="P292" t="e">
        <f>INDEX(Signed!F$2:'Signed'!F$569,MATCH($B292,Signed!$A$2:'Signed'!$A$531,0))</f>
        <v>#N/A</v>
      </c>
      <c r="Q292" t="e">
        <f>INDEX(TEAMIDS!$B$2:'TEAMIDS'!$B$300,MATCH($P292,TEAMIDS!$C$2:'TEAMIDS'!$C$531,0))</f>
        <v>#N/A</v>
      </c>
      <c r="R292" t="e">
        <f>INDEX(Signed!G$2:'Signed'!G$569,MATCH($B292,Signed!$A$2:'Signed'!$A$531,0))</f>
        <v>#N/A</v>
      </c>
      <c r="S292" t="e">
        <f>INDEX(Signed!I$2:'Signed'!I$569,MATCH($B292,Signed!$A$2:'Signed'!$A$531,0))</f>
        <v>#N/A</v>
      </c>
      <c r="T292">
        <f>_xlfn.IFNA(Q292,C292)</f>
        <v>27</v>
      </c>
      <c r="U292" t="e">
        <f>IF(S292=E292,TRUE,FALSE)</f>
        <v>#N/A</v>
      </c>
    </row>
    <row r="293" spans="1:21" x14ac:dyDescent="0.3">
      <c r="A293">
        <v>291</v>
      </c>
      <c r="B293" t="s">
        <v>256</v>
      </c>
      <c r="C293">
        <v>20</v>
      </c>
      <c r="D293">
        <v>2</v>
      </c>
      <c r="E293">
        <v>2155814</v>
      </c>
      <c r="F293">
        <v>4</v>
      </c>
      <c r="G293" t="s">
        <v>2869</v>
      </c>
      <c r="H293">
        <v>31</v>
      </c>
      <c r="I293" t="s">
        <v>15</v>
      </c>
      <c r="J293">
        <v>74</v>
      </c>
      <c r="K293">
        <v>70</v>
      </c>
      <c r="L293">
        <v>77</v>
      </c>
      <c r="M293">
        <v>58</v>
      </c>
      <c r="N293">
        <v>81</v>
      </c>
      <c r="O293">
        <v>28</v>
      </c>
      <c r="P293" t="str">
        <f>INDEX(Signed!F$2:'Signed'!F$569,MATCH($B293,Signed!$A$2:'Signed'!$A$531,0))</f>
        <v>OKC</v>
      </c>
      <c r="Q293">
        <f>INDEX(TEAMIDS!$B$2:'TEAMIDS'!$B$300,MATCH($P293,TEAMIDS!$C$2:'TEAMIDS'!$C$531,0))</f>
        <v>20</v>
      </c>
      <c r="R293">
        <f>INDEX(Signed!G$2:'Signed'!G$569,MATCH($B293,Signed!$A$2:'Signed'!$A$531,0))</f>
        <v>2</v>
      </c>
      <c r="S293">
        <f>INDEX(Signed!I$2:'Signed'!I$569,MATCH($B293,Signed!$A$2:'Signed'!$A$531,0))</f>
        <v>2155814</v>
      </c>
      <c r="T293">
        <f>_xlfn.IFNA(Q293,C293)</f>
        <v>20</v>
      </c>
      <c r="U293" t="b">
        <f>IF(S293=E293,TRUE,FALSE)</f>
        <v>1</v>
      </c>
    </row>
    <row r="294" spans="1:21" x14ac:dyDescent="0.3">
      <c r="A294">
        <v>292</v>
      </c>
      <c r="B294" t="s">
        <v>411</v>
      </c>
      <c r="C294">
        <v>22</v>
      </c>
      <c r="D294">
        <v>2</v>
      </c>
      <c r="E294">
        <v>4900000</v>
      </c>
      <c r="F294">
        <v>3</v>
      </c>
      <c r="G294" t="s">
        <v>3197</v>
      </c>
      <c r="H294">
        <v>30</v>
      </c>
      <c r="I294" t="s">
        <v>13</v>
      </c>
      <c r="J294">
        <v>73</v>
      </c>
      <c r="K294">
        <v>73</v>
      </c>
      <c r="L294">
        <v>87</v>
      </c>
      <c r="M294">
        <v>58</v>
      </c>
      <c r="N294">
        <v>66</v>
      </c>
      <c r="O294">
        <v>31</v>
      </c>
      <c r="P294" t="str">
        <f>INDEX(Signed!F$2:'Signed'!F$569,MATCH($B294,Signed!$A$2:'Signed'!$A$531,0))</f>
        <v>PHI</v>
      </c>
      <c r="Q294">
        <f>INDEX(TEAMIDS!$B$2:'TEAMIDS'!$B$300,MATCH($P294,TEAMIDS!$C$2:'TEAMIDS'!$C$531,0))</f>
        <v>22</v>
      </c>
      <c r="R294">
        <f>INDEX(Signed!G$2:'Signed'!G$569,MATCH($B294,Signed!$A$2:'Signed'!$A$531,0))</f>
        <v>2</v>
      </c>
      <c r="S294">
        <f>INDEX(Signed!I$2:'Signed'!I$569,MATCH($B294,Signed!$A$2:'Signed'!$A$531,0))</f>
        <v>4900000</v>
      </c>
      <c r="T294">
        <f>_xlfn.IFNA(Q294,C294)</f>
        <v>22</v>
      </c>
      <c r="U294" t="b">
        <f>IF(S294=E294,TRUE,FALSE)</f>
        <v>1</v>
      </c>
    </row>
    <row r="295" spans="1:21" x14ac:dyDescent="0.3">
      <c r="A295">
        <v>293</v>
      </c>
      <c r="B295" t="s">
        <v>74</v>
      </c>
      <c r="C295">
        <v>3</v>
      </c>
      <c r="D295">
        <v>3</v>
      </c>
      <c r="E295">
        <v>1740510</v>
      </c>
      <c r="F295">
        <v>2</v>
      </c>
      <c r="G295" t="s">
        <v>3114</v>
      </c>
      <c r="H295">
        <v>0</v>
      </c>
      <c r="I295" t="s">
        <v>7</v>
      </c>
      <c r="J295">
        <v>78</v>
      </c>
      <c r="K295">
        <v>72</v>
      </c>
      <c r="L295">
        <v>72</v>
      </c>
      <c r="M295">
        <v>58</v>
      </c>
      <c r="N295">
        <v>74</v>
      </c>
      <c r="O295">
        <v>22</v>
      </c>
      <c r="P295" t="e">
        <f>INDEX(Signed!F$2:'Signed'!F$569,MATCH($B295,Signed!$A$2:'Signed'!$A$531,0))</f>
        <v>#N/A</v>
      </c>
      <c r="Q295" t="e">
        <f>INDEX(TEAMIDS!$B$2:'TEAMIDS'!$B$300,MATCH($P295,TEAMIDS!$C$2:'TEAMIDS'!$C$531,0))</f>
        <v>#N/A</v>
      </c>
      <c r="R295" t="e">
        <f>INDEX(Signed!G$2:'Signed'!G$569,MATCH($B295,Signed!$A$2:'Signed'!$A$531,0))</f>
        <v>#N/A</v>
      </c>
      <c r="S295" t="e">
        <f>INDEX(Signed!I$2:'Signed'!I$569,MATCH($B295,Signed!$A$2:'Signed'!$A$531,0))</f>
        <v>#N/A</v>
      </c>
      <c r="T295">
        <f>_xlfn.IFNA(Q295,C295)</f>
        <v>3</v>
      </c>
      <c r="U295" t="e">
        <f>IF(S295=E295,TRUE,FALSE)</f>
        <v>#N/A</v>
      </c>
    </row>
    <row r="296" spans="1:21" x14ac:dyDescent="0.3">
      <c r="A296">
        <v>294</v>
      </c>
      <c r="B296" t="s">
        <v>14</v>
      </c>
      <c r="C296">
        <v>14</v>
      </c>
      <c r="D296">
        <v>1</v>
      </c>
      <c r="E296">
        <v>12500000</v>
      </c>
      <c r="F296">
        <v>4</v>
      </c>
      <c r="G296" t="s">
        <v>3193</v>
      </c>
      <c r="H296">
        <v>18</v>
      </c>
      <c r="I296" t="s">
        <v>15</v>
      </c>
      <c r="J296">
        <v>81</v>
      </c>
      <c r="K296">
        <v>61</v>
      </c>
      <c r="L296">
        <v>41</v>
      </c>
      <c r="M296">
        <v>49</v>
      </c>
      <c r="N296">
        <v>52</v>
      </c>
      <c r="O296">
        <v>31</v>
      </c>
      <c r="P296" t="e">
        <f>INDEX(Signed!F$2:'Signed'!F$569,MATCH($B296,Signed!$A$2:'Signed'!$A$531,0))</f>
        <v>#N/A</v>
      </c>
      <c r="Q296" t="e">
        <f>INDEX(TEAMIDS!$B$2:'TEAMIDS'!$B$300,MATCH($P296,TEAMIDS!$C$2:'TEAMIDS'!$C$531,0))</f>
        <v>#N/A</v>
      </c>
      <c r="R296" t="e">
        <f>INDEX(Signed!G$2:'Signed'!G$569,MATCH($B296,Signed!$A$2:'Signed'!$A$531,0))</f>
        <v>#N/A</v>
      </c>
      <c r="S296" t="e">
        <f>INDEX(Signed!I$2:'Signed'!I$569,MATCH($B296,Signed!$A$2:'Signed'!$A$531,0))</f>
        <v>#N/A</v>
      </c>
      <c r="T296">
        <f>_xlfn.IFNA(Q296,C296)</f>
        <v>14</v>
      </c>
      <c r="U296" t="e">
        <f>IF(S296=E296,TRUE,FALSE)</f>
        <v>#N/A</v>
      </c>
    </row>
    <row r="297" spans="1:21" x14ac:dyDescent="0.3">
      <c r="A297">
        <v>295</v>
      </c>
      <c r="B297" t="s">
        <v>314</v>
      </c>
      <c r="C297">
        <v>17</v>
      </c>
      <c r="D297">
        <v>0</v>
      </c>
      <c r="E297">
        <v>1000000</v>
      </c>
      <c r="F297">
        <v>1</v>
      </c>
      <c r="G297" t="s">
        <v>1527</v>
      </c>
      <c r="H297">
        <v>55</v>
      </c>
      <c r="I297" t="s">
        <v>9</v>
      </c>
      <c r="J297">
        <v>72</v>
      </c>
      <c r="K297">
        <v>58</v>
      </c>
      <c r="L297">
        <v>44</v>
      </c>
      <c r="M297">
        <v>49</v>
      </c>
      <c r="N297">
        <v>70</v>
      </c>
      <c r="O297">
        <v>27</v>
      </c>
      <c r="P297" t="e">
        <f>INDEX(Signed!F$2:'Signed'!F$569,MATCH($B297,Signed!$A$2:'Signed'!$A$531,0))</f>
        <v>#N/A</v>
      </c>
      <c r="Q297" t="e">
        <f>INDEX(TEAMIDS!$B$2:'TEAMIDS'!$B$300,MATCH($P297,TEAMIDS!$C$2:'TEAMIDS'!$C$531,0))</f>
        <v>#N/A</v>
      </c>
      <c r="R297" t="e">
        <f>INDEX(Signed!G$2:'Signed'!G$569,MATCH($B297,Signed!$A$2:'Signed'!$A$531,0))</f>
        <v>#N/A</v>
      </c>
      <c r="S297" t="e">
        <f>INDEX(Signed!I$2:'Signed'!I$569,MATCH($B297,Signed!$A$2:'Signed'!$A$531,0))</f>
        <v>#N/A</v>
      </c>
      <c r="T297">
        <f>_xlfn.IFNA(Q297,C297)</f>
        <v>17</v>
      </c>
      <c r="U297" t="e">
        <f>IF(S297=E297,TRUE,FALSE)</f>
        <v>#N/A</v>
      </c>
    </row>
    <row r="298" spans="1:21" x14ac:dyDescent="0.3">
      <c r="A298">
        <v>296</v>
      </c>
      <c r="B298" t="s">
        <v>362</v>
      </c>
      <c r="C298">
        <v>19</v>
      </c>
      <c r="D298">
        <v>3</v>
      </c>
      <c r="E298">
        <v>761288</v>
      </c>
      <c r="F298">
        <v>4</v>
      </c>
      <c r="G298" t="s">
        <v>3155</v>
      </c>
      <c r="H298">
        <v>26</v>
      </c>
      <c r="I298" t="s">
        <v>15</v>
      </c>
      <c r="J298">
        <v>86</v>
      </c>
      <c r="K298">
        <v>66</v>
      </c>
      <c r="L298">
        <v>44</v>
      </c>
      <c r="M298">
        <v>67</v>
      </c>
      <c r="N298">
        <v>59</v>
      </c>
      <c r="O298">
        <v>22</v>
      </c>
      <c r="P298" t="e">
        <f>INDEX(Signed!F$2:'Signed'!F$569,MATCH($B298,Signed!$A$2:'Signed'!$A$531,0))</f>
        <v>#N/A</v>
      </c>
      <c r="Q298" t="e">
        <f>INDEX(TEAMIDS!$B$2:'TEAMIDS'!$B$300,MATCH($P298,TEAMIDS!$C$2:'TEAMIDS'!$C$531,0))</f>
        <v>#N/A</v>
      </c>
      <c r="R298" t="e">
        <f>INDEX(Signed!G$2:'Signed'!G$569,MATCH($B298,Signed!$A$2:'Signed'!$A$531,0))</f>
        <v>#N/A</v>
      </c>
      <c r="S298" t="e">
        <f>INDEX(Signed!I$2:'Signed'!I$569,MATCH($B298,Signed!$A$2:'Signed'!$A$531,0))</f>
        <v>#N/A</v>
      </c>
      <c r="T298">
        <f>_xlfn.IFNA(Q298,C298)</f>
        <v>19</v>
      </c>
      <c r="U298" t="e">
        <f>IF(S298=E298,TRUE,FALSE)</f>
        <v>#N/A</v>
      </c>
    </row>
    <row r="299" spans="1:21" x14ac:dyDescent="0.3">
      <c r="A299">
        <v>297</v>
      </c>
      <c r="B299" t="s">
        <v>398</v>
      </c>
      <c r="C299">
        <v>21</v>
      </c>
      <c r="D299">
        <v>3</v>
      </c>
      <c r="E299">
        <v>6025105.5</v>
      </c>
      <c r="F299">
        <v>4</v>
      </c>
      <c r="G299" t="s">
        <v>1527</v>
      </c>
      <c r="H299">
        <v>5</v>
      </c>
      <c r="I299" t="s">
        <v>20</v>
      </c>
      <c r="J299">
        <v>78</v>
      </c>
      <c r="K299">
        <v>78</v>
      </c>
      <c r="L299">
        <v>78</v>
      </c>
      <c r="M299">
        <v>78</v>
      </c>
      <c r="N299">
        <v>60</v>
      </c>
      <c r="O299">
        <v>26</v>
      </c>
      <c r="P299" t="e">
        <f>INDEX(Signed!F$2:'Signed'!F$569,MATCH($B299,Signed!$A$2:'Signed'!$A$531,0))</f>
        <v>#N/A</v>
      </c>
      <c r="Q299" t="e">
        <f>INDEX(TEAMIDS!$B$2:'TEAMIDS'!$B$300,MATCH($P299,TEAMIDS!$C$2:'TEAMIDS'!$C$531,0))</f>
        <v>#N/A</v>
      </c>
      <c r="R299" t="e">
        <f>INDEX(Signed!G$2:'Signed'!G$569,MATCH($B299,Signed!$A$2:'Signed'!$A$531,0))</f>
        <v>#N/A</v>
      </c>
      <c r="S299" t="e">
        <f>INDEX(Signed!I$2:'Signed'!I$569,MATCH($B299,Signed!$A$2:'Signed'!$A$531,0))</f>
        <v>#N/A</v>
      </c>
      <c r="T299">
        <f>_xlfn.IFNA(Q299,C299)</f>
        <v>21</v>
      </c>
      <c r="U299" t="e">
        <f>IF(S299=E299,TRUE,FALSE)</f>
        <v>#N/A</v>
      </c>
    </row>
    <row r="300" spans="1:21" x14ac:dyDescent="0.3">
      <c r="A300">
        <v>298</v>
      </c>
      <c r="B300" t="s">
        <v>150</v>
      </c>
      <c r="C300">
        <v>7</v>
      </c>
      <c r="D300">
        <v>2</v>
      </c>
      <c r="E300">
        <v>979204.66666666663</v>
      </c>
      <c r="F300">
        <v>0</v>
      </c>
      <c r="G300" t="s">
        <v>2961</v>
      </c>
      <c r="H300">
        <v>11</v>
      </c>
      <c r="I300" t="s">
        <v>30</v>
      </c>
      <c r="J300">
        <v>82</v>
      </c>
      <c r="K300">
        <v>74</v>
      </c>
      <c r="L300">
        <v>90</v>
      </c>
      <c r="M300">
        <v>49</v>
      </c>
      <c r="N300">
        <v>79</v>
      </c>
      <c r="O300">
        <v>24</v>
      </c>
      <c r="P300" t="e">
        <f>INDEX(Signed!F$2:'Signed'!F$569,MATCH($B300,Signed!$A$2:'Signed'!$A$531,0))</f>
        <v>#N/A</v>
      </c>
      <c r="Q300" t="e">
        <f>INDEX(TEAMIDS!$B$2:'TEAMIDS'!$B$300,MATCH($P300,TEAMIDS!$C$2:'TEAMIDS'!$C$531,0))</f>
        <v>#N/A</v>
      </c>
      <c r="R300" t="e">
        <f>INDEX(Signed!G$2:'Signed'!G$569,MATCH($B300,Signed!$A$2:'Signed'!$A$531,0))</f>
        <v>#N/A</v>
      </c>
      <c r="S300" t="e">
        <f>INDEX(Signed!I$2:'Signed'!I$569,MATCH($B300,Signed!$A$2:'Signed'!$A$531,0))</f>
        <v>#N/A</v>
      </c>
      <c r="T300">
        <f>_xlfn.IFNA(Q300,C300)</f>
        <v>7</v>
      </c>
      <c r="U300" t="e">
        <f>IF(S300=E300,TRUE,FALSE)</f>
        <v>#N/A</v>
      </c>
    </row>
    <row r="301" spans="1:21" x14ac:dyDescent="0.3">
      <c r="A301">
        <v>299</v>
      </c>
      <c r="B301" t="s">
        <v>235</v>
      </c>
      <c r="C301">
        <v>12</v>
      </c>
      <c r="D301">
        <v>1</v>
      </c>
      <c r="E301">
        <v>6000000</v>
      </c>
      <c r="F301">
        <v>3</v>
      </c>
      <c r="G301" t="s">
        <v>2929</v>
      </c>
      <c r="H301">
        <v>5</v>
      </c>
      <c r="I301" t="s">
        <v>13</v>
      </c>
      <c r="J301">
        <v>96</v>
      </c>
      <c r="K301">
        <v>72</v>
      </c>
      <c r="L301">
        <v>44</v>
      </c>
      <c r="M301">
        <v>72</v>
      </c>
      <c r="N301">
        <v>63</v>
      </c>
      <c r="O301">
        <v>26</v>
      </c>
      <c r="P301" t="e">
        <f>INDEX(Signed!F$2:'Signed'!F$569,MATCH($B301,Signed!$A$2:'Signed'!$A$531,0))</f>
        <v>#N/A</v>
      </c>
      <c r="Q301" t="e">
        <f>INDEX(TEAMIDS!$B$2:'TEAMIDS'!$B$300,MATCH($P301,TEAMIDS!$C$2:'TEAMIDS'!$C$531,0))</f>
        <v>#N/A</v>
      </c>
      <c r="R301" t="e">
        <f>INDEX(Signed!G$2:'Signed'!G$569,MATCH($B301,Signed!$A$2:'Signed'!$A$531,0))</f>
        <v>#N/A</v>
      </c>
      <c r="S301" t="e">
        <f>INDEX(Signed!I$2:'Signed'!I$569,MATCH($B301,Signed!$A$2:'Signed'!$A$531,0))</f>
        <v>#N/A</v>
      </c>
      <c r="T301">
        <f>_xlfn.IFNA(Q301,C301)</f>
        <v>12</v>
      </c>
      <c r="U301" t="e">
        <f>IF(S301=E301,TRUE,FALSE)</f>
        <v>#N/A</v>
      </c>
    </row>
    <row r="302" spans="1:21" x14ac:dyDescent="0.3">
      <c r="A302">
        <v>300</v>
      </c>
      <c r="B302" t="s">
        <v>255</v>
      </c>
      <c r="C302">
        <v>29</v>
      </c>
      <c r="D302">
        <v>3</v>
      </c>
      <c r="E302">
        <v>956400</v>
      </c>
      <c r="F302">
        <v>3</v>
      </c>
      <c r="G302" t="s">
        <v>3015</v>
      </c>
      <c r="H302">
        <v>15</v>
      </c>
      <c r="I302" t="s">
        <v>15</v>
      </c>
      <c r="J302">
        <v>72</v>
      </c>
      <c r="K302">
        <v>70</v>
      </c>
      <c r="L302">
        <v>64</v>
      </c>
      <c r="M302">
        <v>49</v>
      </c>
      <c r="N302">
        <v>80</v>
      </c>
      <c r="O302">
        <v>22</v>
      </c>
      <c r="P302" t="e">
        <f>INDEX(Signed!F$2:'Signed'!F$569,MATCH($B302,Signed!$A$2:'Signed'!$A$531,0))</f>
        <v>#N/A</v>
      </c>
      <c r="Q302" t="e">
        <f>INDEX(TEAMIDS!$B$2:'TEAMIDS'!$B$300,MATCH($P302,TEAMIDS!$C$2:'TEAMIDS'!$C$531,0))</f>
        <v>#N/A</v>
      </c>
      <c r="R302" t="e">
        <f>INDEX(Signed!G$2:'Signed'!G$569,MATCH($B302,Signed!$A$2:'Signed'!$A$531,0))</f>
        <v>#N/A</v>
      </c>
      <c r="S302" t="e">
        <f>INDEX(Signed!I$2:'Signed'!I$569,MATCH($B302,Signed!$A$2:'Signed'!$A$531,0))</f>
        <v>#N/A</v>
      </c>
      <c r="T302">
        <f>_xlfn.IFNA(Q302,C302)</f>
        <v>29</v>
      </c>
      <c r="U302" t="e">
        <f>IF(S302=E302,TRUE,FALSE)</f>
        <v>#N/A</v>
      </c>
    </row>
    <row r="303" spans="1:21" x14ac:dyDescent="0.3">
      <c r="A303">
        <v>301</v>
      </c>
      <c r="B303" t="s">
        <v>221</v>
      </c>
      <c r="C303">
        <v>11</v>
      </c>
      <c r="D303">
        <v>4</v>
      </c>
      <c r="E303">
        <v>15082056.800000001</v>
      </c>
      <c r="F303">
        <v>4</v>
      </c>
      <c r="G303" t="s">
        <v>2988</v>
      </c>
      <c r="H303">
        <v>33</v>
      </c>
      <c r="I303" t="s">
        <v>15</v>
      </c>
      <c r="J303">
        <v>86</v>
      </c>
      <c r="K303">
        <v>78</v>
      </c>
      <c r="L303">
        <v>85</v>
      </c>
      <c r="M303">
        <v>72</v>
      </c>
      <c r="N303">
        <v>73</v>
      </c>
      <c r="O303">
        <v>24</v>
      </c>
      <c r="P303" t="e">
        <f>INDEX(Signed!F$2:'Signed'!F$569,MATCH($B303,Signed!$A$2:'Signed'!$A$531,0))</f>
        <v>#N/A</v>
      </c>
      <c r="Q303" t="e">
        <f>INDEX(TEAMIDS!$B$2:'TEAMIDS'!$B$300,MATCH($P303,TEAMIDS!$C$2:'TEAMIDS'!$C$531,0))</f>
        <v>#N/A</v>
      </c>
      <c r="R303" t="e">
        <f>INDEX(Signed!G$2:'Signed'!G$569,MATCH($B303,Signed!$A$2:'Signed'!$A$531,0))</f>
        <v>#N/A</v>
      </c>
      <c r="S303" t="e">
        <f>INDEX(Signed!I$2:'Signed'!I$569,MATCH($B303,Signed!$A$2:'Signed'!$A$531,0))</f>
        <v>#N/A</v>
      </c>
      <c r="T303">
        <f>_xlfn.IFNA(Q303,C303)</f>
        <v>11</v>
      </c>
      <c r="U303" t="e">
        <f>IF(S303=E303,TRUE,FALSE)</f>
        <v>#N/A</v>
      </c>
    </row>
    <row r="304" spans="1:21" x14ac:dyDescent="0.3">
      <c r="A304">
        <v>302</v>
      </c>
      <c r="B304" t="s">
        <v>462</v>
      </c>
      <c r="C304">
        <v>25</v>
      </c>
      <c r="D304">
        <v>2</v>
      </c>
      <c r="E304">
        <v>4441666.666666667</v>
      </c>
      <c r="F304">
        <v>3</v>
      </c>
      <c r="G304" t="s">
        <v>3139</v>
      </c>
      <c r="H304">
        <v>88</v>
      </c>
      <c r="I304" t="s">
        <v>11</v>
      </c>
      <c r="J304">
        <v>81</v>
      </c>
      <c r="K304">
        <v>73</v>
      </c>
      <c r="L304">
        <v>87</v>
      </c>
      <c r="M304">
        <v>67</v>
      </c>
      <c r="N304">
        <v>75</v>
      </c>
      <c r="O304">
        <v>31</v>
      </c>
      <c r="P304" t="e">
        <f>INDEX(Signed!F$2:'Signed'!F$569,MATCH($B304,Signed!$A$2:'Signed'!$A$531,0))</f>
        <v>#N/A</v>
      </c>
      <c r="Q304" t="e">
        <f>INDEX(TEAMIDS!$B$2:'TEAMIDS'!$B$300,MATCH($P304,TEAMIDS!$C$2:'TEAMIDS'!$C$531,0))</f>
        <v>#N/A</v>
      </c>
      <c r="R304" t="e">
        <f>INDEX(Signed!G$2:'Signed'!G$569,MATCH($B304,Signed!$A$2:'Signed'!$A$531,0))</f>
        <v>#N/A</v>
      </c>
      <c r="S304" t="e">
        <f>INDEX(Signed!I$2:'Signed'!I$569,MATCH($B304,Signed!$A$2:'Signed'!$A$531,0))</f>
        <v>#N/A</v>
      </c>
      <c r="T304">
        <f>_xlfn.IFNA(Q304,C304)</f>
        <v>25</v>
      </c>
      <c r="U304" t="e">
        <f>IF(S304=E304,TRUE,FALSE)</f>
        <v>#N/A</v>
      </c>
    </row>
    <row r="305" spans="1:21" x14ac:dyDescent="0.3">
      <c r="A305">
        <v>303</v>
      </c>
      <c r="B305" t="s">
        <v>205</v>
      </c>
      <c r="C305">
        <v>10</v>
      </c>
      <c r="D305">
        <v>0</v>
      </c>
      <c r="E305">
        <v>1000000</v>
      </c>
      <c r="F305">
        <v>4</v>
      </c>
      <c r="G305" t="s">
        <v>1527</v>
      </c>
      <c r="H305">
        <v>42</v>
      </c>
      <c r="I305" t="s">
        <v>15</v>
      </c>
      <c r="J305">
        <v>76</v>
      </c>
      <c r="K305">
        <v>70</v>
      </c>
      <c r="L305">
        <v>45</v>
      </c>
      <c r="M305">
        <v>54</v>
      </c>
      <c r="N305">
        <v>65</v>
      </c>
      <c r="O305">
        <v>37</v>
      </c>
      <c r="P305" t="e">
        <f>INDEX(Signed!F$2:'Signed'!F$569,MATCH($B305,Signed!$A$2:'Signed'!$A$531,0))</f>
        <v>#N/A</v>
      </c>
      <c r="Q305" t="e">
        <f>INDEX(TEAMIDS!$B$2:'TEAMIDS'!$B$300,MATCH($P305,TEAMIDS!$C$2:'TEAMIDS'!$C$531,0))</f>
        <v>#N/A</v>
      </c>
      <c r="R305" t="e">
        <f>INDEX(Signed!G$2:'Signed'!G$569,MATCH($B305,Signed!$A$2:'Signed'!$A$531,0))</f>
        <v>#N/A</v>
      </c>
      <c r="S305" t="e">
        <f>INDEX(Signed!I$2:'Signed'!I$569,MATCH($B305,Signed!$A$2:'Signed'!$A$531,0))</f>
        <v>#N/A</v>
      </c>
      <c r="T305">
        <f>_xlfn.IFNA(Q305,C305)</f>
        <v>10</v>
      </c>
      <c r="U305" t="e">
        <f>IF(S305=E305,TRUE,FALSE)</f>
        <v>#N/A</v>
      </c>
    </row>
    <row r="306" spans="1:21" x14ac:dyDescent="0.3">
      <c r="A306">
        <v>304</v>
      </c>
      <c r="B306" t="s">
        <v>379</v>
      </c>
      <c r="C306">
        <v>20</v>
      </c>
      <c r="D306">
        <v>1</v>
      </c>
      <c r="E306">
        <v>2028594</v>
      </c>
      <c r="F306">
        <v>4</v>
      </c>
      <c r="G306" t="s">
        <v>2935</v>
      </c>
      <c r="H306">
        <v>3</v>
      </c>
      <c r="I306" t="s">
        <v>15</v>
      </c>
      <c r="J306">
        <v>81</v>
      </c>
      <c r="K306">
        <v>73</v>
      </c>
      <c r="L306">
        <v>43</v>
      </c>
      <c r="M306">
        <v>58</v>
      </c>
      <c r="N306">
        <v>67</v>
      </c>
      <c r="O306">
        <v>26</v>
      </c>
      <c r="P306" t="str">
        <f>INDEX(Signed!F$2:'Signed'!F$569,MATCH($B306,Signed!$A$2:'Signed'!$A$531,0))</f>
        <v>OKC</v>
      </c>
      <c r="Q306">
        <f>INDEX(TEAMIDS!$B$2:'TEAMIDS'!$B$300,MATCH($P306,TEAMIDS!$C$2:'TEAMIDS'!$C$531,0))</f>
        <v>20</v>
      </c>
      <c r="R306">
        <f>INDEX(Signed!G$2:'Signed'!G$569,MATCH($B306,Signed!$A$2:'Signed'!$A$531,0))</f>
        <v>1</v>
      </c>
      <c r="S306">
        <f>INDEX(Signed!I$2:'Signed'!I$569,MATCH($B306,Signed!$A$2:'Signed'!$A$531,0))</f>
        <v>2028594</v>
      </c>
      <c r="T306">
        <f>_xlfn.IFNA(Q306,C306)</f>
        <v>20</v>
      </c>
      <c r="U306" t="b">
        <f>IF(S306=E306,TRUE,FALSE)</f>
        <v>1</v>
      </c>
    </row>
    <row r="307" spans="1:21" x14ac:dyDescent="0.3">
      <c r="A307">
        <v>305</v>
      </c>
      <c r="B307" t="s">
        <v>78</v>
      </c>
      <c r="C307">
        <v>3</v>
      </c>
      <c r="D307">
        <v>2</v>
      </c>
      <c r="E307">
        <v>16521739</v>
      </c>
      <c r="F307">
        <v>2</v>
      </c>
      <c r="G307" t="s">
        <v>3032</v>
      </c>
      <c r="H307">
        <v>5</v>
      </c>
      <c r="I307" t="s">
        <v>13</v>
      </c>
      <c r="J307">
        <v>79</v>
      </c>
      <c r="K307">
        <v>73</v>
      </c>
      <c r="L307">
        <v>85</v>
      </c>
      <c r="M307">
        <v>63</v>
      </c>
      <c r="N307">
        <v>86</v>
      </c>
      <c r="O307">
        <v>31</v>
      </c>
      <c r="P307" t="e">
        <f>INDEX(Signed!F$2:'Signed'!F$569,MATCH($B307,Signed!$A$2:'Signed'!$A$531,0))</f>
        <v>#N/A</v>
      </c>
      <c r="Q307" t="e">
        <f>INDEX(TEAMIDS!$B$2:'TEAMIDS'!$B$300,MATCH($P307,TEAMIDS!$C$2:'TEAMIDS'!$C$531,0))</f>
        <v>#N/A</v>
      </c>
      <c r="R307" t="e">
        <f>INDEX(Signed!G$2:'Signed'!G$569,MATCH($B307,Signed!$A$2:'Signed'!$A$531,0))</f>
        <v>#N/A</v>
      </c>
      <c r="S307" t="e">
        <f>INDEX(Signed!I$2:'Signed'!I$569,MATCH($B307,Signed!$A$2:'Signed'!$A$531,0))</f>
        <v>#N/A</v>
      </c>
      <c r="T307">
        <f>_xlfn.IFNA(Q307,C307)</f>
        <v>3</v>
      </c>
      <c r="U307" t="e">
        <f>IF(S307=E307,TRUE,FALSE)</f>
        <v>#N/A</v>
      </c>
    </row>
    <row r="308" spans="1:21" x14ac:dyDescent="0.3">
      <c r="A308">
        <v>306</v>
      </c>
      <c r="B308" t="s">
        <v>145</v>
      </c>
      <c r="C308">
        <v>7</v>
      </c>
      <c r="D308">
        <v>4</v>
      </c>
      <c r="E308">
        <v>28542009</v>
      </c>
      <c r="F308">
        <v>4</v>
      </c>
      <c r="G308" t="s">
        <v>2983</v>
      </c>
      <c r="H308">
        <v>15</v>
      </c>
      <c r="I308" t="s">
        <v>11</v>
      </c>
      <c r="J308">
        <v>97</v>
      </c>
      <c r="K308">
        <v>87</v>
      </c>
      <c r="L308">
        <v>68</v>
      </c>
      <c r="M308">
        <v>90</v>
      </c>
      <c r="N308">
        <v>81</v>
      </c>
      <c r="O308">
        <v>25</v>
      </c>
      <c r="P308" t="e">
        <f>INDEX(Signed!F$2:'Signed'!F$569,MATCH($B308,Signed!$A$2:'Signed'!$A$531,0))</f>
        <v>#N/A</v>
      </c>
      <c r="Q308" t="e">
        <f>INDEX(TEAMIDS!$B$2:'TEAMIDS'!$B$300,MATCH($P308,TEAMIDS!$C$2:'TEAMIDS'!$C$531,0))</f>
        <v>#N/A</v>
      </c>
      <c r="R308" t="e">
        <f>INDEX(Signed!G$2:'Signed'!G$569,MATCH($B308,Signed!$A$2:'Signed'!$A$531,0))</f>
        <v>#N/A</v>
      </c>
      <c r="S308" t="e">
        <f>INDEX(Signed!I$2:'Signed'!I$569,MATCH($B308,Signed!$A$2:'Signed'!$A$531,0))</f>
        <v>#N/A</v>
      </c>
      <c r="T308">
        <f>_xlfn.IFNA(Q308,C308)</f>
        <v>7</v>
      </c>
      <c r="U308" t="e">
        <f>IF(S308=E308,TRUE,FALSE)</f>
        <v>#N/A</v>
      </c>
    </row>
    <row r="309" spans="1:21" x14ac:dyDescent="0.3">
      <c r="A309">
        <v>307</v>
      </c>
      <c r="B309" t="s">
        <v>390</v>
      </c>
      <c r="C309">
        <v>21</v>
      </c>
      <c r="D309">
        <v>4</v>
      </c>
      <c r="E309">
        <v>25000000</v>
      </c>
      <c r="F309">
        <v>4</v>
      </c>
      <c r="G309" t="s">
        <v>3174</v>
      </c>
      <c r="H309">
        <v>9</v>
      </c>
      <c r="I309" t="s">
        <v>20</v>
      </c>
      <c r="J309">
        <v>97</v>
      </c>
      <c r="K309">
        <v>77</v>
      </c>
      <c r="L309">
        <v>80</v>
      </c>
      <c r="M309">
        <v>94</v>
      </c>
      <c r="N309">
        <v>78</v>
      </c>
      <c r="O309">
        <v>29</v>
      </c>
      <c r="P309" t="str">
        <f>INDEX(Signed!F$2:'Signed'!F$569,MATCH($B309,Signed!$A$2:'Signed'!$A$531,0))</f>
        <v>ORL</v>
      </c>
      <c r="Q309">
        <f>INDEX(TEAMIDS!$B$2:'TEAMIDS'!$B$300,MATCH($P309,TEAMIDS!$C$2:'TEAMIDS'!$C$531,0))</f>
        <v>21</v>
      </c>
      <c r="R309">
        <f>INDEX(Signed!G$2:'Signed'!G$569,MATCH($B309,Signed!$A$2:'Signed'!$A$531,0))</f>
        <v>4</v>
      </c>
      <c r="S309">
        <f>INDEX(Signed!I$2:'Signed'!I$569,MATCH($B309,Signed!$A$2:'Signed'!$A$531,0))</f>
        <v>25000000</v>
      </c>
      <c r="T309">
        <f>_xlfn.IFNA(Q309,C309)</f>
        <v>21</v>
      </c>
      <c r="U309" t="b">
        <f>IF(S309=E309,TRUE,FALSE)</f>
        <v>1</v>
      </c>
    </row>
    <row r="310" spans="1:21" x14ac:dyDescent="0.3">
      <c r="A310">
        <v>308</v>
      </c>
      <c r="B310" t="s">
        <v>355</v>
      </c>
      <c r="C310">
        <v>17</v>
      </c>
      <c r="D310">
        <v>1</v>
      </c>
      <c r="E310">
        <v>200000</v>
      </c>
      <c r="F310">
        <v>3</v>
      </c>
      <c r="G310" t="s">
        <v>2977</v>
      </c>
      <c r="H310">
        <v>30</v>
      </c>
      <c r="I310" t="s">
        <v>23</v>
      </c>
      <c r="J310">
        <v>78</v>
      </c>
      <c r="K310">
        <v>72</v>
      </c>
      <c r="L310">
        <v>74</v>
      </c>
      <c r="M310">
        <v>76</v>
      </c>
      <c r="N310">
        <v>70</v>
      </c>
      <c r="O310">
        <v>24</v>
      </c>
      <c r="P310" t="str">
        <f>INDEX(Signed!F$2:'Signed'!F$569,MATCH($B310,Signed!$A$2:'Signed'!$A$531,0))</f>
        <v>MIN</v>
      </c>
      <c r="Q310">
        <f>INDEX(TEAMIDS!$B$2:'TEAMIDS'!$B$300,MATCH($P310,TEAMIDS!$C$2:'TEAMIDS'!$C$531,0))</f>
        <v>17</v>
      </c>
      <c r="R310">
        <f>INDEX(Signed!G$2:'Signed'!G$569,MATCH($B310,Signed!$A$2:'Signed'!$A$531,0))</f>
        <v>1</v>
      </c>
      <c r="S310">
        <f>INDEX(Signed!I$2:'Signed'!I$569,MATCH($B310,Signed!$A$2:'Signed'!$A$531,0))</f>
        <v>200000</v>
      </c>
      <c r="T310">
        <f>_xlfn.IFNA(Q310,C310)</f>
        <v>17</v>
      </c>
      <c r="U310" t="b">
        <f>IF(S310=E310,TRUE,FALSE)</f>
        <v>1</v>
      </c>
    </row>
    <row r="311" spans="1:21" x14ac:dyDescent="0.3">
      <c r="A311">
        <v>309</v>
      </c>
      <c r="B311" t="s">
        <v>509</v>
      </c>
      <c r="C311">
        <v>28</v>
      </c>
      <c r="D311">
        <v>3</v>
      </c>
      <c r="E311">
        <v>7587432</v>
      </c>
      <c r="F311">
        <v>2</v>
      </c>
      <c r="G311" t="s">
        <v>2903</v>
      </c>
      <c r="H311">
        <v>24</v>
      </c>
      <c r="I311" t="s">
        <v>40</v>
      </c>
      <c r="J311">
        <v>79</v>
      </c>
      <c r="K311">
        <v>69</v>
      </c>
      <c r="L311">
        <v>87</v>
      </c>
      <c r="M311">
        <v>49</v>
      </c>
      <c r="N311">
        <v>82</v>
      </c>
      <c r="O311">
        <v>26</v>
      </c>
      <c r="P311" t="e">
        <f>INDEX(Signed!F$2:'Signed'!F$569,MATCH($B311,Signed!$A$2:'Signed'!$A$531,0))</f>
        <v>#N/A</v>
      </c>
      <c r="Q311" t="e">
        <f>INDEX(TEAMIDS!$B$2:'TEAMIDS'!$B$300,MATCH($P311,TEAMIDS!$C$2:'TEAMIDS'!$C$531,0))</f>
        <v>#N/A</v>
      </c>
      <c r="R311" t="e">
        <f>INDEX(Signed!G$2:'Signed'!G$569,MATCH($B311,Signed!$A$2:'Signed'!$A$531,0))</f>
        <v>#N/A</v>
      </c>
      <c r="S311" t="e">
        <f>INDEX(Signed!I$2:'Signed'!I$569,MATCH($B311,Signed!$A$2:'Signed'!$A$531,0))</f>
        <v>#N/A</v>
      </c>
      <c r="T311">
        <f>_xlfn.IFNA(Q311,C311)</f>
        <v>28</v>
      </c>
      <c r="U311" t="e">
        <f>IF(S311=E311,TRUE,FALSE)</f>
        <v>#N/A</v>
      </c>
    </row>
    <row r="312" spans="1:21" x14ac:dyDescent="0.3">
      <c r="A312">
        <v>310</v>
      </c>
      <c r="B312" t="s">
        <v>508</v>
      </c>
      <c r="C312">
        <v>28</v>
      </c>
      <c r="D312">
        <v>2</v>
      </c>
      <c r="E312">
        <v>1411520</v>
      </c>
      <c r="F312">
        <v>2</v>
      </c>
      <c r="G312" t="s">
        <v>3072</v>
      </c>
      <c r="H312">
        <v>3</v>
      </c>
      <c r="I312" t="s">
        <v>13</v>
      </c>
      <c r="J312">
        <v>76</v>
      </c>
      <c r="K312">
        <v>70</v>
      </c>
      <c r="L312">
        <v>73</v>
      </c>
      <c r="M312">
        <v>54</v>
      </c>
      <c r="N312">
        <v>57</v>
      </c>
      <c r="O312">
        <v>22</v>
      </c>
      <c r="P312" t="e">
        <f>INDEX(Signed!F$2:'Signed'!F$569,MATCH($B312,Signed!$A$2:'Signed'!$A$531,0))</f>
        <v>#N/A</v>
      </c>
      <c r="Q312" t="e">
        <f>INDEX(TEAMIDS!$B$2:'TEAMIDS'!$B$300,MATCH($P312,TEAMIDS!$C$2:'TEAMIDS'!$C$531,0))</f>
        <v>#N/A</v>
      </c>
      <c r="R312" t="e">
        <f>INDEX(Signed!G$2:'Signed'!G$569,MATCH($B312,Signed!$A$2:'Signed'!$A$531,0))</f>
        <v>#N/A</v>
      </c>
      <c r="S312" t="e">
        <f>INDEX(Signed!I$2:'Signed'!I$569,MATCH($B312,Signed!$A$2:'Signed'!$A$531,0))</f>
        <v>#N/A</v>
      </c>
      <c r="T312">
        <f>_xlfn.IFNA(Q312,C312)</f>
        <v>28</v>
      </c>
      <c r="U312" t="e">
        <f>IF(S312=E312,TRUE,FALSE)</f>
        <v>#N/A</v>
      </c>
    </row>
    <row r="313" spans="1:21" x14ac:dyDescent="0.3">
      <c r="A313">
        <v>311</v>
      </c>
      <c r="B313" t="s">
        <v>22</v>
      </c>
      <c r="C313">
        <v>0</v>
      </c>
      <c r="D313">
        <v>3</v>
      </c>
      <c r="E313">
        <v>879570</v>
      </c>
      <c r="F313">
        <v>3</v>
      </c>
      <c r="G313" t="s">
        <v>3105</v>
      </c>
      <c r="H313">
        <v>6</v>
      </c>
      <c r="I313" t="s">
        <v>23</v>
      </c>
      <c r="J313">
        <v>73</v>
      </c>
      <c r="K313">
        <v>73</v>
      </c>
      <c r="L313">
        <v>76</v>
      </c>
      <c r="M313">
        <v>58</v>
      </c>
      <c r="N313">
        <v>70</v>
      </c>
      <c r="O313">
        <v>22</v>
      </c>
      <c r="P313" t="e">
        <f>INDEX(Signed!F$2:'Signed'!F$569,MATCH($B313,Signed!$A$2:'Signed'!$A$531,0))</f>
        <v>#N/A</v>
      </c>
      <c r="Q313" t="e">
        <f>INDEX(TEAMIDS!$B$2:'TEAMIDS'!$B$300,MATCH($P313,TEAMIDS!$C$2:'TEAMIDS'!$C$531,0))</f>
        <v>#N/A</v>
      </c>
      <c r="R313" t="e">
        <f>INDEX(Signed!G$2:'Signed'!G$569,MATCH($B313,Signed!$A$2:'Signed'!$A$531,0))</f>
        <v>#N/A</v>
      </c>
      <c r="S313" t="e">
        <f>INDEX(Signed!I$2:'Signed'!I$569,MATCH($B313,Signed!$A$2:'Signed'!$A$531,0))</f>
        <v>#N/A</v>
      </c>
      <c r="T313">
        <f>_xlfn.IFNA(Q313,C313)</f>
        <v>0</v>
      </c>
      <c r="U313" t="e">
        <f>IF(S313=E313,TRUE,FALSE)</f>
        <v>#N/A</v>
      </c>
    </row>
    <row r="314" spans="1:21" x14ac:dyDescent="0.3">
      <c r="A314">
        <v>312</v>
      </c>
      <c r="B314" t="s">
        <v>86</v>
      </c>
      <c r="C314">
        <v>4</v>
      </c>
      <c r="D314">
        <v>0</v>
      </c>
      <c r="E314">
        <v>1000000</v>
      </c>
      <c r="F314">
        <v>2</v>
      </c>
      <c r="G314" t="s">
        <v>1527</v>
      </c>
      <c r="H314">
        <v>22</v>
      </c>
      <c r="I314" t="s">
        <v>13</v>
      </c>
      <c r="J314">
        <v>86</v>
      </c>
      <c r="K314">
        <v>76</v>
      </c>
      <c r="L314">
        <v>88</v>
      </c>
      <c r="M314">
        <v>67</v>
      </c>
      <c r="N314">
        <v>80</v>
      </c>
      <c r="O314">
        <v>26</v>
      </c>
      <c r="P314" t="e">
        <f>INDEX(Signed!F$2:'Signed'!F$569,MATCH($B314,Signed!$A$2:'Signed'!$A$531,0))</f>
        <v>#N/A</v>
      </c>
      <c r="Q314" t="e">
        <f>INDEX(TEAMIDS!$B$2:'TEAMIDS'!$B$300,MATCH($P314,TEAMIDS!$C$2:'TEAMIDS'!$C$531,0))</f>
        <v>#N/A</v>
      </c>
      <c r="R314" t="e">
        <f>INDEX(Signed!G$2:'Signed'!G$569,MATCH($B314,Signed!$A$2:'Signed'!$A$531,0))</f>
        <v>#N/A</v>
      </c>
      <c r="S314" t="e">
        <f>INDEX(Signed!I$2:'Signed'!I$569,MATCH($B314,Signed!$A$2:'Signed'!$A$531,0))</f>
        <v>#N/A</v>
      </c>
      <c r="T314">
        <f>_xlfn.IFNA(Q314,C314)</f>
        <v>4</v>
      </c>
      <c r="U314" t="e">
        <f>IF(S314=E314,TRUE,FALSE)</f>
        <v>#N/A</v>
      </c>
    </row>
    <row r="315" spans="1:21" x14ac:dyDescent="0.3">
      <c r="A315">
        <v>313</v>
      </c>
      <c r="B315" t="s">
        <v>208</v>
      </c>
      <c r="C315">
        <v>10</v>
      </c>
      <c r="D315">
        <v>2</v>
      </c>
      <c r="E315">
        <v>6295921.333333333</v>
      </c>
      <c r="F315">
        <v>2</v>
      </c>
      <c r="G315" t="s">
        <v>1527</v>
      </c>
      <c r="H315">
        <v>4</v>
      </c>
      <c r="I315" t="s">
        <v>18</v>
      </c>
      <c r="J315">
        <v>75</v>
      </c>
      <c r="K315">
        <v>75</v>
      </c>
      <c r="L315">
        <v>75</v>
      </c>
      <c r="M315">
        <v>75</v>
      </c>
      <c r="N315">
        <v>60</v>
      </c>
      <c r="O315">
        <v>26</v>
      </c>
      <c r="P315" t="e">
        <f>INDEX(Signed!F$2:'Signed'!F$569,MATCH($B315,Signed!$A$2:'Signed'!$A$531,0))</f>
        <v>#N/A</v>
      </c>
      <c r="Q315" t="e">
        <f>INDEX(TEAMIDS!$B$2:'TEAMIDS'!$B$300,MATCH($P315,TEAMIDS!$C$2:'TEAMIDS'!$C$531,0))</f>
        <v>#N/A</v>
      </c>
      <c r="R315" t="e">
        <f>INDEX(Signed!G$2:'Signed'!G$569,MATCH($B315,Signed!$A$2:'Signed'!$A$531,0))</f>
        <v>#N/A</v>
      </c>
      <c r="S315" t="e">
        <f>INDEX(Signed!I$2:'Signed'!I$569,MATCH($B315,Signed!$A$2:'Signed'!$A$531,0))</f>
        <v>#N/A</v>
      </c>
      <c r="T315">
        <f>_xlfn.IFNA(Q315,C315)</f>
        <v>10</v>
      </c>
      <c r="U315" t="e">
        <f>IF(S315=E315,TRUE,FALSE)</f>
        <v>#N/A</v>
      </c>
    </row>
    <row r="316" spans="1:21" x14ac:dyDescent="0.3">
      <c r="A316">
        <v>314</v>
      </c>
      <c r="B316" t="s">
        <v>505</v>
      </c>
      <c r="C316">
        <v>28</v>
      </c>
      <c r="D316">
        <v>1</v>
      </c>
      <c r="E316">
        <v>1948395</v>
      </c>
      <c r="F316">
        <v>3</v>
      </c>
      <c r="G316" t="s">
        <v>3014</v>
      </c>
      <c r="H316">
        <v>43</v>
      </c>
      <c r="I316" t="s">
        <v>23</v>
      </c>
      <c r="J316">
        <v>93</v>
      </c>
      <c r="K316">
        <v>77</v>
      </c>
      <c r="L316">
        <v>81</v>
      </c>
      <c r="M316">
        <v>72</v>
      </c>
      <c r="N316">
        <v>78</v>
      </c>
      <c r="O316">
        <v>26</v>
      </c>
      <c r="P316" t="e">
        <f>INDEX(Signed!F$2:'Signed'!F$569,MATCH($B316,Signed!$A$2:'Signed'!$A$531,0))</f>
        <v>#N/A</v>
      </c>
      <c r="Q316" t="e">
        <f>INDEX(TEAMIDS!$B$2:'TEAMIDS'!$B$300,MATCH($P316,TEAMIDS!$C$2:'TEAMIDS'!$C$531,0))</f>
        <v>#N/A</v>
      </c>
      <c r="R316" t="e">
        <f>INDEX(Signed!G$2:'Signed'!G$569,MATCH($B316,Signed!$A$2:'Signed'!$A$531,0))</f>
        <v>#N/A</v>
      </c>
      <c r="S316" t="e">
        <f>INDEX(Signed!I$2:'Signed'!I$569,MATCH($B316,Signed!$A$2:'Signed'!$A$531,0))</f>
        <v>#N/A</v>
      </c>
      <c r="T316">
        <f>_xlfn.IFNA(Q316,C316)</f>
        <v>28</v>
      </c>
      <c r="U316" t="e">
        <f>IF(S316=E316,TRUE,FALSE)</f>
        <v>#N/A</v>
      </c>
    </row>
    <row r="317" spans="1:21" x14ac:dyDescent="0.3">
      <c r="A317">
        <v>315</v>
      </c>
      <c r="B317" t="s">
        <v>308</v>
      </c>
      <c r="C317">
        <v>16</v>
      </c>
      <c r="D317">
        <v>1</v>
      </c>
      <c r="E317">
        <v>820500</v>
      </c>
      <c r="F317">
        <v>1</v>
      </c>
      <c r="G317" t="s">
        <v>2890</v>
      </c>
      <c r="H317">
        <v>24</v>
      </c>
      <c r="I317" t="s">
        <v>9</v>
      </c>
      <c r="J317">
        <v>77</v>
      </c>
      <c r="K317">
        <v>71</v>
      </c>
      <c r="L317">
        <v>73</v>
      </c>
      <c r="M317">
        <v>58</v>
      </c>
      <c r="N317">
        <v>72</v>
      </c>
      <c r="O317">
        <v>27</v>
      </c>
      <c r="P317" t="e">
        <f>INDEX(Signed!F$2:'Signed'!F$569,MATCH($B317,Signed!$A$2:'Signed'!$A$531,0))</f>
        <v>#N/A</v>
      </c>
      <c r="Q317" t="e">
        <f>INDEX(TEAMIDS!$B$2:'TEAMIDS'!$B$300,MATCH($P317,TEAMIDS!$C$2:'TEAMIDS'!$C$531,0))</f>
        <v>#N/A</v>
      </c>
      <c r="R317" t="e">
        <f>INDEX(Signed!G$2:'Signed'!G$569,MATCH($B317,Signed!$A$2:'Signed'!$A$531,0))</f>
        <v>#N/A</v>
      </c>
      <c r="S317" t="e">
        <f>INDEX(Signed!I$2:'Signed'!I$569,MATCH($B317,Signed!$A$2:'Signed'!$A$531,0))</f>
        <v>#N/A</v>
      </c>
      <c r="T317">
        <f>_xlfn.IFNA(Q317,C317)</f>
        <v>16</v>
      </c>
      <c r="U317" t="e">
        <f>IF(S317=E317,TRUE,FALSE)</f>
        <v>#N/A</v>
      </c>
    </row>
    <row r="318" spans="1:21" x14ac:dyDescent="0.3">
      <c r="A318">
        <v>316</v>
      </c>
      <c r="B318" t="s">
        <v>229</v>
      </c>
      <c r="C318">
        <v>12</v>
      </c>
      <c r="D318">
        <v>3</v>
      </c>
      <c r="E318">
        <v>13333327</v>
      </c>
      <c r="F318">
        <v>0</v>
      </c>
      <c r="G318" t="s">
        <v>3080</v>
      </c>
      <c r="H318">
        <v>21</v>
      </c>
      <c r="I318" t="s">
        <v>60</v>
      </c>
      <c r="J318">
        <v>77</v>
      </c>
      <c r="K318">
        <v>77</v>
      </c>
      <c r="L318">
        <v>86</v>
      </c>
      <c r="M318">
        <v>63</v>
      </c>
      <c r="N318">
        <v>77</v>
      </c>
      <c r="O318">
        <v>31</v>
      </c>
      <c r="P318" t="str">
        <f>INDEX(Signed!F$2:'Signed'!F$569,MATCH($B318,Signed!$A$2:'Signed'!$A$531,0))</f>
        <v>LAC</v>
      </c>
      <c r="Q318">
        <f>INDEX(TEAMIDS!$B$2:'TEAMIDS'!$B$300,MATCH($P318,TEAMIDS!$C$2:'TEAMIDS'!$C$531,0))</f>
        <v>12</v>
      </c>
      <c r="R318">
        <f>INDEX(Signed!G$2:'Signed'!G$569,MATCH($B318,Signed!$A$2:'Signed'!$A$531,0))</f>
        <v>3</v>
      </c>
      <c r="S318">
        <f>INDEX(Signed!I$2:'Signed'!I$569,MATCH($B318,Signed!$A$2:'Signed'!$A$531,0))</f>
        <v>13333327</v>
      </c>
      <c r="T318">
        <f>_xlfn.IFNA(Q318,C318)</f>
        <v>12</v>
      </c>
      <c r="U318" t="b">
        <f>IF(S318=E318,TRUE,FALSE)</f>
        <v>1</v>
      </c>
    </row>
    <row r="319" spans="1:21" x14ac:dyDescent="0.3">
      <c r="A319">
        <v>317</v>
      </c>
      <c r="B319" t="s">
        <v>504</v>
      </c>
      <c r="C319">
        <v>28</v>
      </c>
      <c r="D319">
        <v>2</v>
      </c>
      <c r="E319">
        <v>4000000</v>
      </c>
      <c r="F319">
        <v>1</v>
      </c>
      <c r="G319" t="s">
        <v>3008</v>
      </c>
      <c r="H319">
        <v>0</v>
      </c>
      <c r="I319" t="s">
        <v>7</v>
      </c>
      <c r="J319">
        <v>70</v>
      </c>
      <c r="K319">
        <v>72</v>
      </c>
      <c r="L319">
        <v>71</v>
      </c>
      <c r="M319">
        <v>49</v>
      </c>
      <c r="N319">
        <v>86</v>
      </c>
      <c r="O319">
        <v>24</v>
      </c>
      <c r="P319" t="str">
        <f>INDEX(Signed!F$2:'Signed'!F$569,MATCH($B319,Signed!$A$2:'Signed'!$A$531,0))</f>
        <v>TOR</v>
      </c>
      <c r="Q319">
        <f>INDEX(TEAMIDS!$B$2:'TEAMIDS'!$B$300,MATCH($P319,TEAMIDS!$C$2:'TEAMIDS'!$C$531,0))</f>
        <v>28</v>
      </c>
      <c r="R319">
        <f>INDEX(Signed!G$2:'Signed'!G$569,MATCH($B319,Signed!$A$2:'Signed'!$A$531,0))</f>
        <v>2</v>
      </c>
      <c r="S319">
        <f>INDEX(Signed!I$2:'Signed'!I$569,MATCH($B319,Signed!$A$2:'Signed'!$A$531,0))</f>
        <v>4000000</v>
      </c>
      <c r="T319">
        <f>_xlfn.IFNA(Q319,C319)</f>
        <v>28</v>
      </c>
      <c r="U319" t="b">
        <f>IF(S319=E319,TRUE,FALSE)</f>
        <v>1</v>
      </c>
    </row>
    <row r="320" spans="1:21" x14ac:dyDescent="0.3">
      <c r="A320">
        <v>318</v>
      </c>
      <c r="B320" t="s">
        <v>376</v>
      </c>
      <c r="C320">
        <v>12</v>
      </c>
      <c r="D320">
        <v>1</v>
      </c>
      <c r="E320">
        <v>2331593</v>
      </c>
      <c r="F320">
        <v>3</v>
      </c>
      <c r="G320" t="s">
        <v>3138</v>
      </c>
      <c r="H320">
        <v>54</v>
      </c>
      <c r="I320" t="s">
        <v>23</v>
      </c>
      <c r="J320">
        <v>69</v>
      </c>
      <c r="K320">
        <v>75</v>
      </c>
      <c r="L320">
        <v>74</v>
      </c>
      <c r="M320">
        <v>49</v>
      </c>
      <c r="N320">
        <v>62</v>
      </c>
      <c r="O320">
        <v>31</v>
      </c>
      <c r="P320" t="str">
        <f>INDEX(Signed!F$2:'Signed'!F$569,MATCH($B320,Signed!$A$2:'Signed'!$A$531,0))</f>
        <v>LAC</v>
      </c>
      <c r="Q320">
        <f>INDEX(TEAMIDS!$B$2:'TEAMIDS'!$B$300,MATCH($P320,TEAMIDS!$C$2:'TEAMIDS'!$C$531,0))</f>
        <v>12</v>
      </c>
      <c r="R320">
        <f>INDEX(Signed!G$2:'Signed'!G$569,MATCH($B320,Signed!$A$2:'Signed'!$A$531,0))</f>
        <v>1</v>
      </c>
      <c r="S320">
        <f>INDEX(Signed!I$2:'Signed'!I$569,MATCH($B320,Signed!$A$2:'Signed'!$A$531,0))</f>
        <v>2331593</v>
      </c>
      <c r="T320">
        <f>_xlfn.IFNA(Q320,C320)</f>
        <v>12</v>
      </c>
      <c r="U320" t="b">
        <f>IF(S320=E320,TRUE,FALSE)</f>
        <v>1</v>
      </c>
    </row>
    <row r="321" spans="1:21" x14ac:dyDescent="0.3">
      <c r="A321">
        <v>319</v>
      </c>
      <c r="B321" t="s">
        <v>477</v>
      </c>
      <c r="C321">
        <v>26</v>
      </c>
      <c r="D321">
        <v>2</v>
      </c>
      <c r="E321">
        <v>12428571.333333334</v>
      </c>
      <c r="F321">
        <v>0</v>
      </c>
      <c r="G321" t="s">
        <v>3091</v>
      </c>
      <c r="H321">
        <v>8</v>
      </c>
      <c r="I321" t="s">
        <v>118</v>
      </c>
      <c r="J321">
        <v>79</v>
      </c>
      <c r="K321">
        <v>71</v>
      </c>
      <c r="L321">
        <v>86</v>
      </c>
      <c r="M321">
        <v>49</v>
      </c>
      <c r="N321">
        <v>84</v>
      </c>
      <c r="O321">
        <v>31</v>
      </c>
      <c r="P321" t="e">
        <f>INDEX(Signed!F$2:'Signed'!F$569,MATCH($B321,Signed!$A$2:'Signed'!$A$531,0))</f>
        <v>#N/A</v>
      </c>
      <c r="Q321" t="e">
        <f>INDEX(TEAMIDS!$B$2:'TEAMIDS'!$B$300,MATCH($P321,TEAMIDS!$C$2:'TEAMIDS'!$C$531,0))</f>
        <v>#N/A</v>
      </c>
      <c r="R321" t="e">
        <f>INDEX(Signed!G$2:'Signed'!G$569,MATCH($B321,Signed!$A$2:'Signed'!$A$531,0))</f>
        <v>#N/A</v>
      </c>
      <c r="S321" t="e">
        <f>INDEX(Signed!I$2:'Signed'!I$569,MATCH($B321,Signed!$A$2:'Signed'!$A$531,0))</f>
        <v>#N/A</v>
      </c>
      <c r="T321">
        <f>_xlfn.IFNA(Q321,C321)</f>
        <v>26</v>
      </c>
      <c r="U321" t="e">
        <f>IF(S321=E321,TRUE,FALSE)</f>
        <v>#N/A</v>
      </c>
    </row>
    <row r="322" spans="1:21" x14ac:dyDescent="0.3">
      <c r="A322">
        <v>320</v>
      </c>
      <c r="B322" t="s">
        <v>369</v>
      </c>
      <c r="C322">
        <v>12</v>
      </c>
      <c r="D322">
        <v>3</v>
      </c>
      <c r="E322">
        <v>24754167</v>
      </c>
      <c r="F322">
        <v>1</v>
      </c>
      <c r="G322" t="s">
        <v>3133</v>
      </c>
      <c r="H322">
        <v>13</v>
      </c>
      <c r="I322" t="s">
        <v>23</v>
      </c>
      <c r="J322">
        <v>99</v>
      </c>
      <c r="K322">
        <v>83</v>
      </c>
      <c r="L322">
        <v>84</v>
      </c>
      <c r="M322">
        <v>76</v>
      </c>
      <c r="N322">
        <v>83</v>
      </c>
      <c r="O322">
        <v>29</v>
      </c>
      <c r="P322" t="e">
        <f>INDEX(Signed!F$2:'Signed'!F$569,MATCH($B322,Signed!$A$2:'Signed'!$A$531,0))</f>
        <v>#N/A</v>
      </c>
      <c r="Q322" t="e">
        <f>INDEX(TEAMIDS!$B$2:'TEAMIDS'!$B$300,MATCH($P322,TEAMIDS!$C$2:'TEAMIDS'!$C$531,0))</f>
        <v>#N/A</v>
      </c>
      <c r="R322" t="e">
        <f>INDEX(Signed!G$2:'Signed'!G$569,MATCH($B322,Signed!$A$2:'Signed'!$A$531,0))</f>
        <v>#N/A</v>
      </c>
      <c r="S322" t="e">
        <f>INDEX(Signed!I$2:'Signed'!I$569,MATCH($B322,Signed!$A$2:'Signed'!$A$531,0))</f>
        <v>#N/A</v>
      </c>
      <c r="T322">
        <f>_xlfn.IFNA(Q322,C322)</f>
        <v>12</v>
      </c>
      <c r="U322" t="e">
        <f>IF(S322=E322,TRUE,FALSE)</f>
        <v>#N/A</v>
      </c>
    </row>
    <row r="323" spans="1:21" x14ac:dyDescent="0.3">
      <c r="A323">
        <v>321</v>
      </c>
      <c r="B323" t="s">
        <v>143</v>
      </c>
      <c r="C323">
        <v>7</v>
      </c>
      <c r="D323">
        <v>1</v>
      </c>
      <c r="E323">
        <v>30000000</v>
      </c>
      <c r="F323">
        <v>3</v>
      </c>
      <c r="G323" t="s">
        <v>2948</v>
      </c>
      <c r="H323">
        <v>4</v>
      </c>
      <c r="I323" t="s">
        <v>13</v>
      </c>
      <c r="J323">
        <v>86</v>
      </c>
      <c r="K323">
        <v>80</v>
      </c>
      <c r="L323">
        <v>80</v>
      </c>
      <c r="M323">
        <v>72</v>
      </c>
      <c r="N323">
        <v>72</v>
      </c>
      <c r="O323">
        <v>35</v>
      </c>
      <c r="P323" t="e">
        <f>INDEX(Signed!F$2:'Signed'!F$569,MATCH($B323,Signed!$A$2:'Signed'!$A$531,0))</f>
        <v>#N/A</v>
      </c>
      <c r="Q323" t="e">
        <f>INDEX(TEAMIDS!$B$2:'TEAMIDS'!$B$300,MATCH($P323,TEAMIDS!$C$2:'TEAMIDS'!$C$531,0))</f>
        <v>#N/A</v>
      </c>
      <c r="R323" t="e">
        <f>INDEX(Signed!G$2:'Signed'!G$569,MATCH($B323,Signed!$A$2:'Signed'!$A$531,0))</f>
        <v>#N/A</v>
      </c>
      <c r="S323" t="e">
        <f>INDEX(Signed!I$2:'Signed'!I$569,MATCH($B323,Signed!$A$2:'Signed'!$A$531,0))</f>
        <v>#N/A</v>
      </c>
      <c r="T323">
        <f>_xlfn.IFNA(Q323,C323)</f>
        <v>7</v>
      </c>
      <c r="U323" t="e">
        <f>IF(S323=E323,TRUE,FALSE)</f>
        <v>#N/A</v>
      </c>
    </row>
    <row r="324" spans="1:21" x14ac:dyDescent="0.3">
      <c r="A324">
        <v>322</v>
      </c>
      <c r="B324" t="s">
        <v>186</v>
      </c>
      <c r="C324">
        <v>13</v>
      </c>
      <c r="D324">
        <v>2</v>
      </c>
      <c r="E324">
        <v>3000000</v>
      </c>
      <c r="F324">
        <v>0</v>
      </c>
      <c r="G324" t="s">
        <v>2887</v>
      </c>
      <c r="H324">
        <v>4</v>
      </c>
      <c r="I324" t="s">
        <v>4</v>
      </c>
      <c r="J324">
        <v>77</v>
      </c>
      <c r="K324">
        <v>71</v>
      </c>
      <c r="L324">
        <v>88</v>
      </c>
      <c r="M324">
        <v>49</v>
      </c>
      <c r="N324">
        <v>76</v>
      </c>
      <c r="O324">
        <v>27</v>
      </c>
      <c r="P324" t="str">
        <f>INDEX(Signed!F$2:'Signed'!F$569,MATCH($B324,Signed!$A$2:'Signed'!$A$531,0))</f>
        <v>LAL</v>
      </c>
      <c r="Q324">
        <f>INDEX(TEAMIDS!$B$2:'TEAMIDS'!$B$300,MATCH($P324,TEAMIDS!$C$2:'TEAMIDS'!$C$531,0))</f>
        <v>13</v>
      </c>
      <c r="R324">
        <f>INDEX(Signed!G$2:'Signed'!G$569,MATCH($B324,Signed!$A$2:'Signed'!$A$531,0))</f>
        <v>2</v>
      </c>
      <c r="S324">
        <f>INDEX(Signed!I$2:'Signed'!I$569,MATCH($B324,Signed!$A$2:'Signed'!$A$531,0))</f>
        <v>3000000</v>
      </c>
      <c r="T324">
        <f>_xlfn.IFNA(Q324,C324)</f>
        <v>13</v>
      </c>
      <c r="U324" t="b">
        <f>IF(S324=E324,TRUE,FALSE)</f>
        <v>1</v>
      </c>
    </row>
    <row r="325" spans="1:21" x14ac:dyDescent="0.3">
      <c r="A325">
        <v>323</v>
      </c>
      <c r="B325" t="s">
        <v>261</v>
      </c>
      <c r="C325">
        <v>13</v>
      </c>
      <c r="D325">
        <v>2</v>
      </c>
      <c r="E325">
        <v>2592179</v>
      </c>
      <c r="F325">
        <v>0</v>
      </c>
      <c r="G325" t="s">
        <v>2949</v>
      </c>
      <c r="H325">
        <v>9</v>
      </c>
      <c r="I325" t="s">
        <v>60</v>
      </c>
      <c r="J325">
        <v>77</v>
      </c>
      <c r="K325">
        <v>73</v>
      </c>
      <c r="L325">
        <v>79</v>
      </c>
      <c r="M325">
        <v>63</v>
      </c>
      <c r="N325">
        <v>63</v>
      </c>
      <c r="O325">
        <v>34</v>
      </c>
      <c r="P325" t="str">
        <f>INDEX(Signed!F$2:'Signed'!F$569,MATCH($B325,Signed!$A$2:'Signed'!$A$531,0))</f>
        <v>LAL</v>
      </c>
      <c r="Q325">
        <f>INDEX(TEAMIDS!$B$2:'TEAMIDS'!$B$300,MATCH($P325,TEAMIDS!$C$2:'TEAMIDS'!$C$531,0))</f>
        <v>13</v>
      </c>
      <c r="R325">
        <f>INDEX(Signed!G$2:'Signed'!G$569,MATCH($B325,Signed!$A$2:'Signed'!$A$531,0))</f>
        <v>2</v>
      </c>
      <c r="S325">
        <f>INDEX(Signed!I$2:'Signed'!I$569,MATCH($B325,Signed!$A$2:'Signed'!$A$531,0))</f>
        <v>2592179</v>
      </c>
      <c r="T325">
        <f>_xlfn.IFNA(Q325,C325)</f>
        <v>13</v>
      </c>
      <c r="U325" t="b">
        <f>IF(S325=E325,TRUE,FALSE)</f>
        <v>1</v>
      </c>
    </row>
    <row r="326" spans="1:21" x14ac:dyDescent="0.3">
      <c r="A326">
        <v>324</v>
      </c>
      <c r="B326" t="s">
        <v>491</v>
      </c>
      <c r="C326">
        <v>22</v>
      </c>
      <c r="D326">
        <v>1</v>
      </c>
      <c r="E326">
        <v>1737145</v>
      </c>
      <c r="F326">
        <v>0</v>
      </c>
      <c r="G326" t="s">
        <v>2914</v>
      </c>
      <c r="H326">
        <v>25</v>
      </c>
      <c r="I326" t="s">
        <v>60</v>
      </c>
      <c r="J326">
        <v>74</v>
      </c>
      <c r="K326">
        <v>70</v>
      </c>
      <c r="L326">
        <v>74</v>
      </c>
      <c r="M326">
        <v>49</v>
      </c>
      <c r="N326">
        <v>84</v>
      </c>
      <c r="O326">
        <v>27</v>
      </c>
      <c r="P326" t="str">
        <f>INDEX(Signed!F$2:'Signed'!F$569,MATCH($B326,Signed!$A$2:'Signed'!$A$531,0))</f>
        <v>PHI</v>
      </c>
      <c r="Q326">
        <f>INDEX(TEAMIDS!$B$2:'TEAMIDS'!$B$300,MATCH($P326,TEAMIDS!$C$2:'TEAMIDS'!$C$531,0))</f>
        <v>22</v>
      </c>
      <c r="R326">
        <f>INDEX(Signed!G$2:'Signed'!G$569,MATCH($B326,Signed!$A$2:'Signed'!$A$531,0))</f>
        <v>1</v>
      </c>
      <c r="S326">
        <f>INDEX(Signed!I$2:'Signed'!I$569,MATCH($B326,Signed!$A$2:'Signed'!$A$531,0))</f>
        <v>1737145</v>
      </c>
      <c r="T326">
        <f>_xlfn.IFNA(Q326,C326)</f>
        <v>22</v>
      </c>
      <c r="U326" t="b">
        <f>IF(S326=E326,TRUE,FALSE)</f>
        <v>1</v>
      </c>
    </row>
    <row r="327" spans="1:21" x14ac:dyDescent="0.3">
      <c r="A327">
        <v>325</v>
      </c>
      <c r="B327" t="s">
        <v>155</v>
      </c>
      <c r="C327">
        <v>8</v>
      </c>
      <c r="D327">
        <v>1</v>
      </c>
      <c r="E327">
        <v>17565217</v>
      </c>
      <c r="F327">
        <v>0</v>
      </c>
      <c r="G327" t="s">
        <v>3163</v>
      </c>
      <c r="H327">
        <v>1</v>
      </c>
      <c r="I327" t="s">
        <v>30</v>
      </c>
      <c r="J327">
        <v>85</v>
      </c>
      <c r="K327">
        <v>79</v>
      </c>
      <c r="L327">
        <v>82</v>
      </c>
      <c r="M327">
        <v>54</v>
      </c>
      <c r="N327">
        <v>85</v>
      </c>
      <c r="O327">
        <v>30</v>
      </c>
      <c r="P327" t="e">
        <f>INDEX(Signed!F$2:'Signed'!F$569,MATCH($B327,Signed!$A$2:'Signed'!$A$531,0))</f>
        <v>#N/A</v>
      </c>
      <c r="Q327" t="e">
        <f>INDEX(TEAMIDS!$B$2:'TEAMIDS'!$B$300,MATCH($P327,TEAMIDS!$C$2:'TEAMIDS'!$C$531,0))</f>
        <v>#N/A</v>
      </c>
      <c r="R327" t="e">
        <f>INDEX(Signed!G$2:'Signed'!G$569,MATCH($B327,Signed!$A$2:'Signed'!$A$531,0))</f>
        <v>#N/A</v>
      </c>
      <c r="S327" t="e">
        <f>INDEX(Signed!I$2:'Signed'!I$569,MATCH($B327,Signed!$A$2:'Signed'!$A$531,0))</f>
        <v>#N/A</v>
      </c>
      <c r="T327">
        <f>_xlfn.IFNA(Q327,C327)</f>
        <v>8</v>
      </c>
      <c r="U327" t="e">
        <f>IF(S327=E327,TRUE,FALSE)</f>
        <v>#N/A</v>
      </c>
    </row>
    <row r="328" spans="1:21" x14ac:dyDescent="0.3">
      <c r="A328">
        <v>326</v>
      </c>
      <c r="B328" t="s">
        <v>430</v>
      </c>
      <c r="C328">
        <v>25</v>
      </c>
      <c r="D328">
        <v>2</v>
      </c>
      <c r="E328">
        <v>4886175</v>
      </c>
      <c r="F328">
        <v>4</v>
      </c>
      <c r="G328" t="s">
        <v>2938</v>
      </c>
      <c r="H328">
        <v>21</v>
      </c>
      <c r="I328" t="s">
        <v>11</v>
      </c>
      <c r="J328">
        <v>84</v>
      </c>
      <c r="K328">
        <v>70</v>
      </c>
      <c r="L328">
        <v>43</v>
      </c>
      <c r="M328">
        <v>63</v>
      </c>
      <c r="N328">
        <v>72</v>
      </c>
      <c r="O328">
        <v>26</v>
      </c>
      <c r="P328" t="str">
        <f>INDEX(Signed!F$2:'Signed'!F$569,MATCH($B328,Signed!$A$2:'Signed'!$A$531,0))</f>
        <v>SAC</v>
      </c>
      <c r="Q328">
        <f>INDEX(TEAMIDS!$B$2:'TEAMIDS'!$B$300,MATCH($P328,TEAMIDS!$C$2:'TEAMIDS'!$C$531,0))</f>
        <v>25</v>
      </c>
      <c r="R328">
        <f>INDEX(Signed!G$2:'Signed'!G$569,MATCH($B328,Signed!$A$2:'Signed'!$A$531,0))</f>
        <v>2</v>
      </c>
      <c r="S328">
        <f>INDEX(Signed!I$2:'Signed'!I$569,MATCH($B328,Signed!$A$2:'Signed'!$A$531,0))</f>
        <v>4886175</v>
      </c>
      <c r="T328">
        <f>_xlfn.IFNA(Q328,C328)</f>
        <v>25</v>
      </c>
      <c r="U328" t="b">
        <f>IF(S328=E328,TRUE,FALSE)</f>
        <v>1</v>
      </c>
    </row>
    <row r="329" spans="1:21" x14ac:dyDescent="0.3">
      <c r="A329">
        <v>327</v>
      </c>
      <c r="B329" t="s">
        <v>482</v>
      </c>
      <c r="C329">
        <v>23</v>
      </c>
      <c r="D329">
        <v>3</v>
      </c>
      <c r="E329">
        <v>17000000</v>
      </c>
      <c r="F329">
        <v>0</v>
      </c>
      <c r="G329" t="s">
        <v>3092</v>
      </c>
      <c r="H329">
        <v>3</v>
      </c>
      <c r="I329" t="s">
        <v>40</v>
      </c>
      <c r="J329">
        <v>81</v>
      </c>
      <c r="K329">
        <v>73</v>
      </c>
      <c r="L329">
        <v>69</v>
      </c>
      <c r="M329">
        <v>58</v>
      </c>
      <c r="N329">
        <v>85</v>
      </c>
      <c r="O329">
        <v>29</v>
      </c>
      <c r="P329" t="str">
        <f>INDEX(Signed!F$2:'Signed'!F$569,MATCH($B329,Signed!$A$2:'Signed'!$A$531,0))</f>
        <v>PHX</v>
      </c>
      <c r="Q329">
        <f>INDEX(TEAMIDS!$B$2:'TEAMIDS'!$B$300,MATCH($P329,TEAMIDS!$C$2:'TEAMIDS'!$C$531,0))</f>
        <v>23</v>
      </c>
      <c r="R329">
        <f>INDEX(Signed!G$2:'Signed'!G$569,MATCH($B329,Signed!$A$2:'Signed'!$A$531,0))</f>
        <v>3</v>
      </c>
      <c r="S329">
        <f>INDEX(Signed!I$2:'Signed'!I$569,MATCH($B329,Signed!$A$2:'Signed'!$A$531,0))</f>
        <v>17000000</v>
      </c>
      <c r="T329">
        <f>_xlfn.IFNA(Q329,C329)</f>
        <v>23</v>
      </c>
      <c r="U329" t="b">
        <f>IF(S329=E329,TRUE,FALSE)</f>
        <v>1</v>
      </c>
    </row>
    <row r="330" spans="1:21" x14ac:dyDescent="0.3">
      <c r="A330">
        <v>328</v>
      </c>
      <c r="B330" t="s">
        <v>331</v>
      </c>
      <c r="C330">
        <v>17</v>
      </c>
      <c r="D330">
        <v>3</v>
      </c>
      <c r="E330">
        <v>11719781.75</v>
      </c>
      <c r="F330">
        <v>2</v>
      </c>
      <c r="G330" t="s">
        <v>2870</v>
      </c>
      <c r="H330">
        <v>33</v>
      </c>
      <c r="I330" t="s">
        <v>23</v>
      </c>
      <c r="J330">
        <v>83</v>
      </c>
      <c r="K330">
        <v>77</v>
      </c>
      <c r="L330">
        <v>83</v>
      </c>
      <c r="M330">
        <v>67</v>
      </c>
      <c r="N330">
        <v>75</v>
      </c>
      <c r="O330">
        <v>29</v>
      </c>
      <c r="P330" t="e">
        <f>INDEX(Signed!F$2:'Signed'!F$569,MATCH($B330,Signed!$A$2:'Signed'!$A$531,0))</f>
        <v>#N/A</v>
      </c>
      <c r="Q330" t="e">
        <f>INDEX(TEAMIDS!$B$2:'TEAMIDS'!$B$300,MATCH($P330,TEAMIDS!$C$2:'TEAMIDS'!$C$531,0))</f>
        <v>#N/A</v>
      </c>
      <c r="R330" t="e">
        <f>INDEX(Signed!G$2:'Signed'!G$569,MATCH($B330,Signed!$A$2:'Signed'!$A$531,0))</f>
        <v>#N/A</v>
      </c>
      <c r="S330" t="e">
        <f>INDEX(Signed!I$2:'Signed'!I$569,MATCH($B330,Signed!$A$2:'Signed'!$A$531,0))</f>
        <v>#N/A</v>
      </c>
      <c r="T330">
        <f>_xlfn.IFNA(Q330,C330)</f>
        <v>17</v>
      </c>
      <c r="U330" t="e">
        <f>IF(S330=E330,TRUE,FALSE)</f>
        <v>#N/A</v>
      </c>
    </row>
    <row r="331" spans="1:21" x14ac:dyDescent="0.3">
      <c r="A331">
        <v>329</v>
      </c>
      <c r="B331" t="s">
        <v>41</v>
      </c>
      <c r="C331">
        <v>1</v>
      </c>
      <c r="D331">
        <v>3</v>
      </c>
      <c r="E331">
        <v>897990</v>
      </c>
      <c r="F331">
        <v>3</v>
      </c>
      <c r="G331" t="s">
        <v>1527</v>
      </c>
      <c r="H331">
        <v>44</v>
      </c>
      <c r="I331" t="s">
        <v>11</v>
      </c>
      <c r="J331">
        <v>74</v>
      </c>
      <c r="K331">
        <v>74</v>
      </c>
      <c r="L331">
        <v>74</v>
      </c>
      <c r="M331">
        <v>74</v>
      </c>
      <c r="N331">
        <v>60</v>
      </c>
      <c r="O331">
        <v>26</v>
      </c>
      <c r="P331" t="e">
        <f>INDEX(Signed!F$2:'Signed'!F$569,MATCH($B331,Signed!$A$2:'Signed'!$A$531,0))</f>
        <v>#N/A</v>
      </c>
      <c r="Q331" t="e">
        <f>INDEX(TEAMIDS!$B$2:'TEAMIDS'!$B$300,MATCH($P331,TEAMIDS!$C$2:'TEAMIDS'!$C$531,0))</f>
        <v>#N/A</v>
      </c>
      <c r="R331" t="e">
        <f>INDEX(Signed!G$2:'Signed'!G$569,MATCH($B331,Signed!$A$2:'Signed'!$A$531,0))</f>
        <v>#N/A</v>
      </c>
      <c r="S331" t="e">
        <f>INDEX(Signed!I$2:'Signed'!I$569,MATCH($B331,Signed!$A$2:'Signed'!$A$531,0))</f>
        <v>#N/A</v>
      </c>
      <c r="T331">
        <f>_xlfn.IFNA(Q331,C331)</f>
        <v>1</v>
      </c>
      <c r="U331" t="e">
        <f>IF(S331=E331,TRUE,FALSE)</f>
        <v>#N/A</v>
      </c>
    </row>
    <row r="332" spans="1:21" x14ac:dyDescent="0.3">
      <c r="A332">
        <v>330</v>
      </c>
      <c r="B332" t="s">
        <v>90</v>
      </c>
      <c r="C332">
        <v>16</v>
      </c>
      <c r="D332">
        <v>2</v>
      </c>
      <c r="E332">
        <v>4886175</v>
      </c>
      <c r="F332">
        <v>4</v>
      </c>
      <c r="G332" t="s">
        <v>3040</v>
      </c>
      <c r="H332">
        <v>42</v>
      </c>
      <c r="I332" t="s">
        <v>20</v>
      </c>
      <c r="J332">
        <v>84</v>
      </c>
      <c r="K332">
        <v>66</v>
      </c>
      <c r="L332">
        <v>42</v>
      </c>
      <c r="M332">
        <v>58</v>
      </c>
      <c r="N332">
        <v>71</v>
      </c>
      <c r="O332">
        <v>32</v>
      </c>
      <c r="P332" t="str">
        <f>INDEX(Signed!F$2:'Signed'!F$569,MATCH($B332,Signed!$A$2:'Signed'!$A$531,0))</f>
        <v>MIL</v>
      </c>
      <c r="Q332">
        <f>INDEX(TEAMIDS!$B$2:'TEAMIDS'!$B$300,MATCH($P332,TEAMIDS!$C$2:'TEAMIDS'!$C$531,0))</f>
        <v>16</v>
      </c>
      <c r="R332">
        <f>INDEX(Signed!G$2:'Signed'!G$569,MATCH($B332,Signed!$A$2:'Signed'!$A$531,0))</f>
        <v>2</v>
      </c>
      <c r="S332">
        <f>INDEX(Signed!I$2:'Signed'!I$569,MATCH($B332,Signed!$A$2:'Signed'!$A$531,0))</f>
        <v>4886175</v>
      </c>
      <c r="T332">
        <f>_xlfn.IFNA(Q332,C332)</f>
        <v>16</v>
      </c>
      <c r="U332" t="b">
        <f>IF(S332=E332,TRUE,FALSE)</f>
        <v>1</v>
      </c>
    </row>
    <row r="333" spans="1:21" x14ac:dyDescent="0.3">
      <c r="A333">
        <v>331</v>
      </c>
      <c r="B333" t="s">
        <v>58</v>
      </c>
      <c r="C333">
        <v>2</v>
      </c>
      <c r="D333">
        <v>3</v>
      </c>
      <c r="E333">
        <v>1274427</v>
      </c>
      <c r="F333">
        <v>2</v>
      </c>
      <c r="G333" t="s">
        <v>3125</v>
      </c>
      <c r="H333">
        <v>0</v>
      </c>
      <c r="I333" t="s">
        <v>23</v>
      </c>
      <c r="J333">
        <v>78</v>
      </c>
      <c r="K333">
        <v>72</v>
      </c>
      <c r="L333">
        <v>70</v>
      </c>
      <c r="M333">
        <v>58</v>
      </c>
      <c r="N333">
        <v>77</v>
      </c>
      <c r="O333">
        <v>22</v>
      </c>
      <c r="P333" t="e">
        <f>INDEX(Signed!F$2:'Signed'!F$569,MATCH($B333,Signed!$A$2:'Signed'!$A$531,0))</f>
        <v>#N/A</v>
      </c>
      <c r="Q333" t="e">
        <f>INDEX(TEAMIDS!$B$2:'TEAMIDS'!$B$300,MATCH($P333,TEAMIDS!$C$2:'TEAMIDS'!$C$531,0))</f>
        <v>#N/A</v>
      </c>
      <c r="R333" t="e">
        <f>INDEX(Signed!G$2:'Signed'!G$569,MATCH($B333,Signed!$A$2:'Signed'!$A$531,0))</f>
        <v>#N/A</v>
      </c>
      <c r="S333" t="e">
        <f>INDEX(Signed!I$2:'Signed'!I$569,MATCH($B333,Signed!$A$2:'Signed'!$A$531,0))</f>
        <v>#N/A</v>
      </c>
      <c r="T333">
        <f>_xlfn.IFNA(Q333,C333)</f>
        <v>2</v>
      </c>
      <c r="U333" t="e">
        <f>IF(S333=E333,TRUE,FALSE)</f>
        <v>#N/A</v>
      </c>
    </row>
    <row r="334" spans="1:21" x14ac:dyDescent="0.3">
      <c r="A334">
        <v>332</v>
      </c>
      <c r="B334" t="s">
        <v>444</v>
      </c>
      <c r="C334">
        <v>24</v>
      </c>
      <c r="D334">
        <v>2</v>
      </c>
      <c r="E334">
        <v>5860950</v>
      </c>
      <c r="F334">
        <v>1</v>
      </c>
      <c r="G334" t="s">
        <v>2898</v>
      </c>
      <c r="H334">
        <v>65</v>
      </c>
      <c r="I334" t="s">
        <v>13</v>
      </c>
      <c r="J334">
        <v>80</v>
      </c>
      <c r="K334">
        <v>70</v>
      </c>
      <c r="L334">
        <v>78</v>
      </c>
      <c r="M334">
        <v>49</v>
      </c>
      <c r="N334">
        <v>87</v>
      </c>
      <c r="O334">
        <v>27</v>
      </c>
      <c r="P334" t="str">
        <f>INDEX(Signed!F$2:'Signed'!F$569,MATCH($B334,Signed!$A$2:'Signed'!$A$531,0))</f>
        <v>POR</v>
      </c>
      <c r="Q334">
        <f>INDEX(TEAMIDS!$B$2:'TEAMIDS'!$B$300,MATCH($P334,TEAMIDS!$C$2:'TEAMIDS'!$C$531,0))</f>
        <v>24</v>
      </c>
      <c r="R334">
        <f>INDEX(Signed!G$2:'Signed'!G$569,MATCH($B334,Signed!$A$2:'Signed'!$A$531,0))</f>
        <v>2</v>
      </c>
      <c r="S334">
        <f>INDEX(Signed!I$2:'Signed'!I$569,MATCH($B334,Signed!$A$2:'Signed'!$A$531,0))</f>
        <v>5860950</v>
      </c>
      <c r="T334">
        <f>_xlfn.IFNA(Q334,C334)</f>
        <v>24</v>
      </c>
      <c r="U334" t="b">
        <f>IF(S334=E334,TRUE,FALSE)</f>
        <v>1</v>
      </c>
    </row>
    <row r="335" spans="1:21" x14ac:dyDescent="0.3">
      <c r="A335">
        <v>333</v>
      </c>
      <c r="B335" t="s">
        <v>289</v>
      </c>
      <c r="C335">
        <v>12</v>
      </c>
      <c r="D335">
        <v>3</v>
      </c>
      <c r="E335">
        <v>5000000</v>
      </c>
      <c r="F335">
        <v>1</v>
      </c>
      <c r="G335" t="s">
        <v>2862</v>
      </c>
      <c r="H335">
        <v>17</v>
      </c>
      <c r="I335" t="s">
        <v>40</v>
      </c>
      <c r="J335">
        <v>75</v>
      </c>
      <c r="K335">
        <v>73</v>
      </c>
      <c r="L335">
        <v>77</v>
      </c>
      <c r="M335">
        <v>58</v>
      </c>
      <c r="N335">
        <v>71</v>
      </c>
      <c r="O335">
        <v>28</v>
      </c>
      <c r="P335" t="str">
        <f>INDEX(Signed!F$2:'Signed'!F$569,MATCH($B335,Signed!$A$2:'Signed'!$A$531,0))</f>
        <v>LAC</v>
      </c>
      <c r="Q335">
        <f>INDEX(TEAMIDS!$B$2:'TEAMIDS'!$B$300,MATCH($P335,TEAMIDS!$C$2:'TEAMIDS'!$C$531,0))</f>
        <v>12</v>
      </c>
      <c r="R335">
        <f>INDEX(Signed!G$2:'Signed'!G$569,MATCH($B335,Signed!$A$2:'Signed'!$A$531,0))</f>
        <v>3</v>
      </c>
      <c r="S335">
        <f>INDEX(Signed!I$2:'Signed'!I$569,MATCH($B335,Signed!$A$2:'Signed'!$A$531,0))</f>
        <v>5000000</v>
      </c>
      <c r="T335">
        <f>_xlfn.IFNA(Q335,C335)</f>
        <v>12</v>
      </c>
      <c r="U335" t="b">
        <f>IF(S335=E335,TRUE,FALSE)</f>
        <v>1</v>
      </c>
    </row>
    <row r="336" spans="1:21" x14ac:dyDescent="0.3">
      <c r="A336">
        <v>334</v>
      </c>
      <c r="B336" t="s">
        <v>55</v>
      </c>
      <c r="C336">
        <v>28</v>
      </c>
      <c r="D336">
        <v>1</v>
      </c>
      <c r="E336">
        <v>2500000</v>
      </c>
      <c r="F336">
        <v>2</v>
      </c>
      <c r="G336" t="s">
        <v>2967</v>
      </c>
      <c r="H336">
        <v>24</v>
      </c>
      <c r="I336" t="s">
        <v>7</v>
      </c>
      <c r="J336">
        <v>77</v>
      </c>
      <c r="K336">
        <v>71</v>
      </c>
      <c r="L336">
        <v>44</v>
      </c>
      <c r="M336">
        <v>63</v>
      </c>
      <c r="N336">
        <v>64</v>
      </c>
      <c r="O336">
        <v>25</v>
      </c>
      <c r="P336" t="str">
        <f>INDEX(Signed!F$2:'Signed'!F$569,MATCH($B336,Signed!$A$2:'Signed'!$A$531,0))</f>
        <v>TOR</v>
      </c>
      <c r="Q336">
        <f>INDEX(TEAMIDS!$B$2:'TEAMIDS'!$B$300,MATCH($P336,TEAMIDS!$C$2:'TEAMIDS'!$C$531,0))</f>
        <v>28</v>
      </c>
      <c r="R336">
        <f>INDEX(Signed!G$2:'Signed'!G$569,MATCH($B336,Signed!$A$2:'Signed'!$A$531,0))</f>
        <v>1</v>
      </c>
      <c r="S336">
        <f>INDEX(Signed!I$2:'Signed'!I$569,MATCH($B336,Signed!$A$2:'Signed'!$A$531,0))</f>
        <v>2500000</v>
      </c>
      <c r="T336">
        <f>_xlfn.IFNA(Q336,C336)</f>
        <v>28</v>
      </c>
      <c r="U336" t="b">
        <f>IF(S336=E336,TRUE,FALSE)</f>
        <v>1</v>
      </c>
    </row>
    <row r="337" spans="1:21" x14ac:dyDescent="0.3">
      <c r="A337">
        <v>335</v>
      </c>
      <c r="B337" t="s">
        <v>492</v>
      </c>
      <c r="C337">
        <v>27</v>
      </c>
      <c r="D337">
        <v>1</v>
      </c>
      <c r="E337">
        <v>689121</v>
      </c>
      <c r="F337">
        <v>2</v>
      </c>
      <c r="G337" t="s">
        <v>1527</v>
      </c>
      <c r="H337">
        <v>23</v>
      </c>
      <c r="I337" t="s">
        <v>18</v>
      </c>
      <c r="J337">
        <v>75</v>
      </c>
      <c r="K337">
        <v>71</v>
      </c>
      <c r="L337">
        <v>84</v>
      </c>
      <c r="M337">
        <v>58</v>
      </c>
      <c r="N337">
        <v>75</v>
      </c>
      <c r="O337">
        <v>26</v>
      </c>
      <c r="P337" t="e">
        <f>INDEX(Signed!F$2:'Signed'!F$569,MATCH($B337,Signed!$A$2:'Signed'!$A$531,0))</f>
        <v>#N/A</v>
      </c>
      <c r="Q337" t="e">
        <f>INDEX(TEAMIDS!$B$2:'TEAMIDS'!$B$300,MATCH($P337,TEAMIDS!$C$2:'TEAMIDS'!$C$531,0))</f>
        <v>#N/A</v>
      </c>
      <c r="R337" t="e">
        <f>INDEX(Signed!G$2:'Signed'!G$569,MATCH($B337,Signed!$A$2:'Signed'!$A$531,0))</f>
        <v>#N/A</v>
      </c>
      <c r="S337" t="e">
        <f>INDEX(Signed!I$2:'Signed'!I$569,MATCH($B337,Signed!$A$2:'Signed'!$A$531,0))</f>
        <v>#N/A</v>
      </c>
      <c r="T337">
        <f>_xlfn.IFNA(Q337,C337)</f>
        <v>27</v>
      </c>
      <c r="U337" t="e">
        <f>IF(S337=E337,TRUE,FALSE)</f>
        <v>#N/A</v>
      </c>
    </row>
    <row r="338" spans="1:21" x14ac:dyDescent="0.3">
      <c r="A338">
        <v>336</v>
      </c>
      <c r="B338" t="s">
        <v>469</v>
      </c>
      <c r="C338">
        <v>26</v>
      </c>
      <c r="D338">
        <v>2</v>
      </c>
      <c r="E338">
        <v>16000000</v>
      </c>
      <c r="F338">
        <v>2</v>
      </c>
      <c r="G338" t="s">
        <v>2946</v>
      </c>
      <c r="H338">
        <v>22</v>
      </c>
      <c r="I338" t="s">
        <v>13</v>
      </c>
      <c r="J338">
        <v>87</v>
      </c>
      <c r="K338">
        <v>75</v>
      </c>
      <c r="L338">
        <v>87</v>
      </c>
      <c r="M338">
        <v>72</v>
      </c>
      <c r="N338">
        <v>81</v>
      </c>
      <c r="O338">
        <v>33</v>
      </c>
      <c r="P338" t="str">
        <f>INDEX(Signed!F$2:'Signed'!F$569,MATCH($B338,Signed!$A$2:'Signed'!$A$531,0))</f>
        <v>SAS</v>
      </c>
      <c r="Q338">
        <f>INDEX(TEAMIDS!$B$2:'TEAMIDS'!$B$300,MATCH($P338,TEAMIDS!$C$2:'TEAMIDS'!$C$531,0))</f>
        <v>26</v>
      </c>
      <c r="R338">
        <f>INDEX(Signed!G$2:'Signed'!G$569,MATCH($B338,Signed!$A$2:'Signed'!$A$531,0))</f>
        <v>2</v>
      </c>
      <c r="S338">
        <f>INDEX(Signed!I$2:'Signed'!I$569,MATCH($B338,Signed!$A$2:'Signed'!$A$531,0))</f>
        <v>16000000</v>
      </c>
      <c r="T338">
        <f>_xlfn.IFNA(Q338,C338)</f>
        <v>26</v>
      </c>
      <c r="U338" t="b">
        <f>IF(S338=E338,TRUE,FALSE)</f>
        <v>1</v>
      </c>
    </row>
    <row r="339" spans="1:21" x14ac:dyDescent="0.3">
      <c r="A339">
        <v>337</v>
      </c>
      <c r="B339" t="s">
        <v>490</v>
      </c>
      <c r="C339">
        <v>27</v>
      </c>
      <c r="D339">
        <v>2</v>
      </c>
      <c r="E339">
        <v>24925093.666666668</v>
      </c>
      <c r="F339">
        <v>4</v>
      </c>
      <c r="G339" t="s">
        <v>2950</v>
      </c>
      <c r="H339">
        <v>27</v>
      </c>
      <c r="I339" t="s">
        <v>27</v>
      </c>
      <c r="J339">
        <v>98</v>
      </c>
      <c r="K339">
        <v>80</v>
      </c>
      <c r="L339">
        <v>47</v>
      </c>
      <c r="M339">
        <v>99</v>
      </c>
      <c r="N339">
        <v>63</v>
      </c>
      <c r="O339">
        <v>27</v>
      </c>
      <c r="P339" t="e">
        <f>INDEX(Signed!F$2:'Signed'!F$569,MATCH($B339,Signed!$A$2:'Signed'!$A$531,0))</f>
        <v>#N/A</v>
      </c>
      <c r="Q339" t="e">
        <f>INDEX(TEAMIDS!$B$2:'TEAMIDS'!$B$300,MATCH($P339,TEAMIDS!$C$2:'TEAMIDS'!$C$531,0))</f>
        <v>#N/A</v>
      </c>
      <c r="R339" t="e">
        <f>INDEX(Signed!G$2:'Signed'!G$569,MATCH($B339,Signed!$A$2:'Signed'!$A$531,0))</f>
        <v>#N/A</v>
      </c>
      <c r="S339" t="e">
        <f>INDEX(Signed!I$2:'Signed'!I$569,MATCH($B339,Signed!$A$2:'Signed'!$A$531,0))</f>
        <v>#N/A</v>
      </c>
      <c r="T339">
        <f>_xlfn.IFNA(Q339,C339)</f>
        <v>27</v>
      </c>
      <c r="U339" t="e">
        <f>IF(S339=E339,TRUE,FALSE)</f>
        <v>#N/A</v>
      </c>
    </row>
    <row r="340" spans="1:21" x14ac:dyDescent="0.3">
      <c r="A340">
        <v>338</v>
      </c>
      <c r="B340" t="s">
        <v>365</v>
      </c>
      <c r="C340">
        <v>10</v>
      </c>
      <c r="D340">
        <v>4</v>
      </c>
      <c r="E340">
        <v>31737230</v>
      </c>
      <c r="F340">
        <v>0</v>
      </c>
      <c r="G340" t="s">
        <v>3045</v>
      </c>
      <c r="H340">
        <v>0</v>
      </c>
      <c r="I340" t="s">
        <v>30</v>
      </c>
      <c r="J340">
        <v>99</v>
      </c>
      <c r="K340">
        <v>87</v>
      </c>
      <c r="L340">
        <v>73</v>
      </c>
      <c r="M340">
        <v>90</v>
      </c>
      <c r="N340">
        <v>68</v>
      </c>
      <c r="O340">
        <v>31</v>
      </c>
      <c r="P340" t="e">
        <f>INDEX(Signed!F$2:'Signed'!F$569,MATCH($B340,Signed!$A$2:'Signed'!$A$531,0))</f>
        <v>#N/A</v>
      </c>
      <c r="Q340" t="e">
        <f>INDEX(TEAMIDS!$B$2:'TEAMIDS'!$B$300,MATCH($P340,TEAMIDS!$C$2:'TEAMIDS'!$C$531,0))</f>
        <v>#N/A</v>
      </c>
      <c r="R340" t="e">
        <f>INDEX(Signed!G$2:'Signed'!G$569,MATCH($B340,Signed!$A$2:'Signed'!$A$531,0))</f>
        <v>#N/A</v>
      </c>
      <c r="S340" t="e">
        <f>INDEX(Signed!I$2:'Signed'!I$569,MATCH($B340,Signed!$A$2:'Signed'!$A$531,0))</f>
        <v>#N/A</v>
      </c>
      <c r="T340">
        <f>_xlfn.IFNA(Q340,C340)</f>
        <v>10</v>
      </c>
      <c r="U340" t="e">
        <f>IF(S340=E340,TRUE,FALSE)</f>
        <v>#N/A</v>
      </c>
    </row>
    <row r="341" spans="1:21" x14ac:dyDescent="0.3">
      <c r="A341">
        <v>339</v>
      </c>
      <c r="B341" t="s">
        <v>94</v>
      </c>
      <c r="C341">
        <v>4</v>
      </c>
      <c r="D341">
        <v>2</v>
      </c>
      <c r="E341">
        <v>3000000</v>
      </c>
      <c r="F341">
        <v>0</v>
      </c>
      <c r="G341" t="s">
        <v>2928</v>
      </c>
      <c r="H341">
        <v>1</v>
      </c>
      <c r="I341" t="s">
        <v>30</v>
      </c>
      <c r="J341">
        <v>75</v>
      </c>
      <c r="K341">
        <v>69</v>
      </c>
      <c r="L341">
        <v>82</v>
      </c>
      <c r="M341">
        <v>54</v>
      </c>
      <c r="N341">
        <v>86</v>
      </c>
      <c r="O341">
        <v>26</v>
      </c>
      <c r="P341" t="str">
        <f>INDEX(Signed!F$2:'Signed'!F$569,MATCH($B341,Signed!$A$2:'Signed'!$A$531,0))</f>
        <v>CHI</v>
      </c>
      <c r="Q341">
        <f>INDEX(TEAMIDS!$B$2:'TEAMIDS'!$B$300,MATCH($P341,TEAMIDS!$C$2:'TEAMIDS'!$C$531,0))</f>
        <v>4</v>
      </c>
      <c r="R341">
        <f>INDEX(Signed!G$2:'Signed'!G$569,MATCH($B341,Signed!$A$2:'Signed'!$A$531,0))</f>
        <v>2</v>
      </c>
      <c r="S341">
        <f>INDEX(Signed!I$2:'Signed'!I$569,MATCH($B341,Signed!$A$2:'Signed'!$A$531,0))</f>
        <v>3000000</v>
      </c>
      <c r="T341">
        <f>_xlfn.IFNA(Q341,C341)</f>
        <v>4</v>
      </c>
      <c r="U341" t="b">
        <f>IF(S341=E341,TRUE,FALSE)</f>
        <v>1</v>
      </c>
    </row>
    <row r="342" spans="1:21" x14ac:dyDescent="0.3">
      <c r="A342">
        <v>340</v>
      </c>
      <c r="B342" t="s">
        <v>121</v>
      </c>
      <c r="C342">
        <v>6</v>
      </c>
      <c r="D342">
        <v>1</v>
      </c>
      <c r="E342">
        <v>419232</v>
      </c>
      <c r="F342">
        <v>1</v>
      </c>
      <c r="G342" t="s">
        <v>2867</v>
      </c>
      <c r="H342">
        <v>45</v>
      </c>
      <c r="I342" t="s">
        <v>7</v>
      </c>
      <c r="J342">
        <v>72</v>
      </c>
      <c r="K342">
        <v>70</v>
      </c>
      <c r="L342">
        <v>89</v>
      </c>
      <c r="M342">
        <v>49</v>
      </c>
      <c r="N342">
        <v>78</v>
      </c>
      <c r="O342">
        <v>29</v>
      </c>
      <c r="P342" t="e">
        <f>INDEX(Signed!F$2:'Signed'!F$569,MATCH($B342,Signed!$A$2:'Signed'!$A$531,0))</f>
        <v>#N/A</v>
      </c>
      <c r="Q342" t="e">
        <f>INDEX(TEAMIDS!$B$2:'TEAMIDS'!$B$300,MATCH($P342,TEAMIDS!$C$2:'TEAMIDS'!$C$531,0))</f>
        <v>#N/A</v>
      </c>
      <c r="R342" t="e">
        <f>INDEX(Signed!G$2:'Signed'!G$569,MATCH($B342,Signed!$A$2:'Signed'!$A$531,0))</f>
        <v>#N/A</v>
      </c>
      <c r="S342" t="e">
        <f>INDEX(Signed!I$2:'Signed'!I$569,MATCH($B342,Signed!$A$2:'Signed'!$A$531,0))</f>
        <v>#N/A</v>
      </c>
      <c r="T342">
        <f>_xlfn.IFNA(Q342,C342)</f>
        <v>6</v>
      </c>
      <c r="U342" t="e">
        <f>IF(S342=E342,TRUE,FALSE)</f>
        <v>#N/A</v>
      </c>
    </row>
    <row r="343" spans="1:21" x14ac:dyDescent="0.3">
      <c r="A343">
        <v>341</v>
      </c>
      <c r="B343" t="s">
        <v>35</v>
      </c>
      <c r="C343">
        <v>1</v>
      </c>
      <c r="D343">
        <v>2</v>
      </c>
      <c r="E343">
        <v>459414</v>
      </c>
      <c r="F343">
        <v>3</v>
      </c>
      <c r="G343" t="s">
        <v>2957</v>
      </c>
      <c r="H343">
        <v>37</v>
      </c>
      <c r="I343" t="s">
        <v>7</v>
      </c>
      <c r="J343">
        <v>70</v>
      </c>
      <c r="K343">
        <v>74</v>
      </c>
      <c r="L343">
        <v>70</v>
      </c>
      <c r="M343">
        <v>49</v>
      </c>
      <c r="N343">
        <v>61</v>
      </c>
      <c r="O343">
        <v>25</v>
      </c>
      <c r="P343" t="e">
        <f>INDEX(Signed!F$2:'Signed'!F$569,MATCH($B343,Signed!$A$2:'Signed'!$A$531,0))</f>
        <v>#N/A</v>
      </c>
      <c r="Q343" t="e">
        <f>INDEX(TEAMIDS!$B$2:'TEAMIDS'!$B$300,MATCH($P343,TEAMIDS!$C$2:'TEAMIDS'!$C$531,0))</f>
        <v>#N/A</v>
      </c>
      <c r="R343" t="e">
        <f>INDEX(Signed!G$2:'Signed'!G$569,MATCH($B343,Signed!$A$2:'Signed'!$A$531,0))</f>
        <v>#N/A</v>
      </c>
      <c r="S343" t="e">
        <f>INDEX(Signed!I$2:'Signed'!I$569,MATCH($B343,Signed!$A$2:'Signed'!$A$531,0))</f>
        <v>#N/A</v>
      </c>
      <c r="T343">
        <f>_xlfn.IFNA(Q343,C343)</f>
        <v>1</v>
      </c>
      <c r="U343" t="e">
        <f>IF(S343=E343,TRUE,FALSE)</f>
        <v>#N/A</v>
      </c>
    </row>
    <row r="344" spans="1:21" x14ac:dyDescent="0.3">
      <c r="A344">
        <v>342</v>
      </c>
      <c r="B344" t="s">
        <v>512</v>
      </c>
      <c r="C344">
        <v>28</v>
      </c>
      <c r="D344">
        <v>1</v>
      </c>
      <c r="E344">
        <v>22469135.5</v>
      </c>
      <c r="F344">
        <v>3</v>
      </c>
      <c r="G344" t="s">
        <v>3037</v>
      </c>
      <c r="H344">
        <v>9</v>
      </c>
      <c r="I344" t="s">
        <v>11</v>
      </c>
      <c r="J344">
        <v>90</v>
      </c>
      <c r="K344">
        <v>74</v>
      </c>
      <c r="L344">
        <v>65</v>
      </c>
      <c r="M344">
        <v>76</v>
      </c>
      <c r="N344">
        <v>75</v>
      </c>
      <c r="O344">
        <v>30</v>
      </c>
      <c r="P344" t="e">
        <f>INDEX(Signed!F$2:'Signed'!F$569,MATCH($B344,Signed!$A$2:'Signed'!$A$531,0))</f>
        <v>#N/A</v>
      </c>
      <c r="Q344" t="e">
        <f>INDEX(TEAMIDS!$B$2:'TEAMIDS'!$B$300,MATCH($P344,TEAMIDS!$C$2:'TEAMIDS'!$C$531,0))</f>
        <v>#N/A</v>
      </c>
      <c r="R344" t="e">
        <f>INDEX(Signed!G$2:'Signed'!G$569,MATCH($B344,Signed!$A$2:'Signed'!$A$531,0))</f>
        <v>#N/A</v>
      </c>
      <c r="S344" t="e">
        <f>INDEX(Signed!I$2:'Signed'!I$569,MATCH($B344,Signed!$A$2:'Signed'!$A$531,0))</f>
        <v>#N/A</v>
      </c>
      <c r="T344">
        <f>_xlfn.IFNA(Q344,C344)</f>
        <v>28</v>
      </c>
      <c r="U344" t="e">
        <f>IF(S344=E344,TRUE,FALSE)</f>
        <v>#N/A</v>
      </c>
    </row>
    <row r="345" spans="1:21" x14ac:dyDescent="0.3">
      <c r="A345">
        <v>343</v>
      </c>
      <c r="B345" t="s">
        <v>440</v>
      </c>
      <c r="C345">
        <v>6</v>
      </c>
      <c r="D345">
        <v>4</v>
      </c>
      <c r="E345">
        <v>8000000</v>
      </c>
      <c r="F345">
        <v>1</v>
      </c>
      <c r="G345" t="s">
        <v>2855</v>
      </c>
      <c r="H345">
        <v>5</v>
      </c>
      <c r="I345" t="s">
        <v>4</v>
      </c>
      <c r="J345">
        <v>78</v>
      </c>
      <c r="K345">
        <v>70</v>
      </c>
      <c r="L345">
        <v>97</v>
      </c>
      <c r="M345">
        <v>49</v>
      </c>
      <c r="N345">
        <v>84</v>
      </c>
      <c r="O345">
        <v>29</v>
      </c>
      <c r="P345" t="str">
        <f>INDEX(Signed!F$2:'Signed'!F$569,MATCH($B345,Signed!$A$2:'Signed'!$A$531,0))</f>
        <v>DAL</v>
      </c>
      <c r="Q345">
        <f>INDEX(TEAMIDS!$B$2:'TEAMIDS'!$B$300,MATCH($P345,TEAMIDS!$C$2:'TEAMIDS'!$C$531,0))</f>
        <v>6</v>
      </c>
      <c r="R345">
        <f>INDEX(Signed!G$2:'Signed'!G$569,MATCH($B345,Signed!$A$2:'Signed'!$A$531,0))</f>
        <v>4</v>
      </c>
      <c r="S345">
        <f>INDEX(Signed!I$2:'Signed'!I$569,MATCH($B345,Signed!$A$2:'Signed'!$A$531,0))</f>
        <v>8000000</v>
      </c>
      <c r="T345">
        <f>_xlfn.IFNA(Q345,C345)</f>
        <v>6</v>
      </c>
      <c r="U345" t="b">
        <f>IF(S345=E345,TRUE,FALSE)</f>
        <v>1</v>
      </c>
    </row>
    <row r="346" spans="1:21" x14ac:dyDescent="0.3">
      <c r="A346">
        <v>344</v>
      </c>
      <c r="B346" t="s">
        <v>59</v>
      </c>
      <c r="C346">
        <v>17</v>
      </c>
      <c r="D346">
        <v>1</v>
      </c>
      <c r="E346">
        <v>971211</v>
      </c>
      <c r="F346">
        <v>0</v>
      </c>
      <c r="G346" t="s">
        <v>2881</v>
      </c>
      <c r="H346">
        <v>13</v>
      </c>
      <c r="I346" t="s">
        <v>60</v>
      </c>
      <c r="J346">
        <v>76</v>
      </c>
      <c r="K346">
        <v>76</v>
      </c>
      <c r="L346">
        <v>74</v>
      </c>
      <c r="M346">
        <v>49</v>
      </c>
      <c r="N346">
        <v>82</v>
      </c>
      <c r="O346">
        <v>28</v>
      </c>
      <c r="P346" t="e">
        <f>INDEX(Signed!F$2:'Signed'!F$569,MATCH($B346,Signed!$A$2:'Signed'!$A$531,0))</f>
        <v>#N/A</v>
      </c>
      <c r="Q346" t="e">
        <f>INDEX(TEAMIDS!$B$2:'TEAMIDS'!$B$300,MATCH($P346,TEAMIDS!$C$2:'TEAMIDS'!$C$531,0))</f>
        <v>#N/A</v>
      </c>
      <c r="R346" t="e">
        <f>INDEX(Signed!G$2:'Signed'!G$569,MATCH($B346,Signed!$A$2:'Signed'!$A$531,0))</f>
        <v>#N/A</v>
      </c>
      <c r="S346" t="e">
        <f>INDEX(Signed!I$2:'Signed'!I$569,MATCH($B346,Signed!$A$2:'Signed'!$A$531,0))</f>
        <v>#N/A</v>
      </c>
      <c r="T346">
        <f>_xlfn.IFNA(Q346,C346)</f>
        <v>17</v>
      </c>
      <c r="U346" t="e">
        <f>IF(S346=E346,TRUE,FALSE)</f>
        <v>#N/A</v>
      </c>
    </row>
    <row r="347" spans="1:21" x14ac:dyDescent="0.3">
      <c r="A347">
        <v>345</v>
      </c>
      <c r="B347" t="s">
        <v>243</v>
      </c>
      <c r="C347">
        <v>20</v>
      </c>
      <c r="D347">
        <v>3</v>
      </c>
      <c r="E347">
        <v>1832070</v>
      </c>
      <c r="F347">
        <v>0</v>
      </c>
      <c r="G347" t="s">
        <v>3146</v>
      </c>
      <c r="H347">
        <v>2</v>
      </c>
      <c r="I347" t="s">
        <v>18</v>
      </c>
      <c r="J347">
        <v>82</v>
      </c>
      <c r="K347">
        <v>72</v>
      </c>
      <c r="L347">
        <v>80</v>
      </c>
      <c r="M347">
        <v>54</v>
      </c>
      <c r="N347">
        <v>79</v>
      </c>
      <c r="O347">
        <v>21</v>
      </c>
      <c r="P347" t="e">
        <f>INDEX(Signed!F$2:'Signed'!F$569,MATCH($B347,Signed!$A$2:'Signed'!$A$531,0))</f>
        <v>#N/A</v>
      </c>
      <c r="Q347" t="e">
        <f>INDEX(TEAMIDS!$B$2:'TEAMIDS'!$B$300,MATCH($P347,TEAMIDS!$C$2:'TEAMIDS'!$C$531,0))</f>
        <v>#N/A</v>
      </c>
      <c r="R347" t="e">
        <f>INDEX(Signed!G$2:'Signed'!G$569,MATCH($B347,Signed!$A$2:'Signed'!$A$531,0))</f>
        <v>#N/A</v>
      </c>
      <c r="S347" t="e">
        <f>INDEX(Signed!I$2:'Signed'!I$569,MATCH($B347,Signed!$A$2:'Signed'!$A$531,0))</f>
        <v>#N/A</v>
      </c>
      <c r="T347">
        <f>_xlfn.IFNA(Q347,C347)</f>
        <v>20</v>
      </c>
      <c r="U347" t="e">
        <f>IF(S347=E347,TRUE,FALSE)</f>
        <v>#N/A</v>
      </c>
    </row>
    <row r="348" spans="1:21" x14ac:dyDescent="0.3">
      <c r="A348">
        <v>346</v>
      </c>
      <c r="B348" t="s">
        <v>405</v>
      </c>
      <c r="C348">
        <v>22</v>
      </c>
      <c r="D348">
        <v>0</v>
      </c>
      <c r="E348">
        <v>1000000</v>
      </c>
      <c r="F348">
        <v>0</v>
      </c>
      <c r="G348" t="s">
        <v>3064</v>
      </c>
      <c r="H348">
        <v>18</v>
      </c>
      <c r="I348" t="s">
        <v>18</v>
      </c>
      <c r="J348">
        <v>70</v>
      </c>
      <c r="K348">
        <v>72</v>
      </c>
      <c r="L348">
        <v>71</v>
      </c>
      <c r="M348">
        <v>49</v>
      </c>
      <c r="N348">
        <v>70</v>
      </c>
      <c r="O348">
        <v>23</v>
      </c>
      <c r="P348" t="e">
        <f>INDEX(Signed!F$2:'Signed'!F$569,MATCH($B348,Signed!$A$2:'Signed'!$A$531,0))</f>
        <v>#N/A</v>
      </c>
      <c r="Q348" t="e">
        <f>INDEX(TEAMIDS!$B$2:'TEAMIDS'!$B$300,MATCH($P348,TEAMIDS!$C$2:'TEAMIDS'!$C$531,0))</f>
        <v>#N/A</v>
      </c>
      <c r="R348" t="e">
        <f>INDEX(Signed!G$2:'Signed'!G$569,MATCH($B348,Signed!$A$2:'Signed'!$A$531,0))</f>
        <v>#N/A</v>
      </c>
      <c r="S348" t="e">
        <f>INDEX(Signed!I$2:'Signed'!I$569,MATCH($B348,Signed!$A$2:'Signed'!$A$531,0))</f>
        <v>#N/A</v>
      </c>
      <c r="T348">
        <f>_xlfn.IFNA(Q348,C348)</f>
        <v>22</v>
      </c>
      <c r="U348" t="e">
        <f>IF(S348=E348,TRUE,FALSE)</f>
        <v>#N/A</v>
      </c>
    </row>
    <row r="349" spans="1:21" x14ac:dyDescent="0.3">
      <c r="A349">
        <v>347</v>
      </c>
      <c r="B349" t="s">
        <v>436</v>
      </c>
      <c r="C349">
        <v>24</v>
      </c>
      <c r="D349">
        <v>1</v>
      </c>
      <c r="E349">
        <v>1941899</v>
      </c>
      <c r="F349">
        <v>3</v>
      </c>
      <c r="G349" t="s">
        <v>3074</v>
      </c>
      <c r="H349">
        <v>7</v>
      </c>
      <c r="I349" t="s">
        <v>15</v>
      </c>
      <c r="J349">
        <v>74</v>
      </c>
      <c r="K349">
        <v>66</v>
      </c>
      <c r="L349">
        <v>99</v>
      </c>
      <c r="M349">
        <v>49</v>
      </c>
      <c r="N349">
        <v>52</v>
      </c>
      <c r="O349">
        <v>24</v>
      </c>
      <c r="P349" t="e">
        <f>INDEX(Signed!F$2:'Signed'!F$569,MATCH($B349,Signed!$A$2:'Signed'!$A$531,0))</f>
        <v>#N/A</v>
      </c>
      <c r="Q349" t="e">
        <f>INDEX(TEAMIDS!$B$2:'TEAMIDS'!$B$300,MATCH($P349,TEAMIDS!$C$2:'TEAMIDS'!$C$531,0))</f>
        <v>#N/A</v>
      </c>
      <c r="R349" t="e">
        <f>INDEX(Signed!G$2:'Signed'!G$569,MATCH($B349,Signed!$A$2:'Signed'!$A$531,0))</f>
        <v>#N/A</v>
      </c>
      <c r="S349" t="e">
        <f>INDEX(Signed!I$2:'Signed'!I$569,MATCH($B349,Signed!$A$2:'Signed'!$A$531,0))</f>
        <v>#N/A</v>
      </c>
      <c r="T349">
        <f>_xlfn.IFNA(Q349,C349)</f>
        <v>24</v>
      </c>
      <c r="U349" t="e">
        <f>IF(S349=E349,TRUE,FALSE)</f>
        <v>#N/A</v>
      </c>
    </row>
    <row r="350" spans="1:21" x14ac:dyDescent="0.3">
      <c r="A350">
        <v>348</v>
      </c>
      <c r="B350" t="s">
        <v>340</v>
      </c>
      <c r="C350">
        <v>14</v>
      </c>
      <c r="D350">
        <v>1</v>
      </c>
      <c r="E350">
        <v>12755854.5</v>
      </c>
      <c r="F350">
        <v>2</v>
      </c>
      <c r="G350" t="s">
        <v>2864</v>
      </c>
      <c r="H350">
        <v>44</v>
      </c>
      <c r="I350" t="s">
        <v>7</v>
      </c>
      <c r="J350">
        <v>69</v>
      </c>
      <c r="K350">
        <v>71</v>
      </c>
      <c r="L350">
        <v>70</v>
      </c>
      <c r="M350">
        <v>54</v>
      </c>
      <c r="N350">
        <v>71</v>
      </c>
      <c r="O350">
        <v>29</v>
      </c>
      <c r="P350" t="e">
        <f>INDEX(Signed!F$2:'Signed'!F$569,MATCH($B350,Signed!$A$2:'Signed'!$A$531,0))</f>
        <v>#N/A</v>
      </c>
      <c r="Q350" t="e">
        <f>INDEX(TEAMIDS!$B$2:'TEAMIDS'!$B$300,MATCH($P350,TEAMIDS!$C$2:'TEAMIDS'!$C$531,0))</f>
        <v>#N/A</v>
      </c>
      <c r="R350" t="e">
        <f>INDEX(Signed!G$2:'Signed'!G$569,MATCH($B350,Signed!$A$2:'Signed'!$A$531,0))</f>
        <v>#N/A</v>
      </c>
      <c r="S350" t="e">
        <f>INDEX(Signed!I$2:'Signed'!I$569,MATCH($B350,Signed!$A$2:'Signed'!$A$531,0))</f>
        <v>#N/A</v>
      </c>
      <c r="T350">
        <f>_xlfn.IFNA(Q350,C350)</f>
        <v>14</v>
      </c>
      <c r="U350" t="e">
        <f>IF(S350=E350,TRUE,FALSE)</f>
        <v>#N/A</v>
      </c>
    </row>
    <row r="351" spans="1:21" x14ac:dyDescent="0.3">
      <c r="A351">
        <v>349</v>
      </c>
      <c r="B351" t="s">
        <v>63</v>
      </c>
      <c r="C351">
        <v>2</v>
      </c>
      <c r="D351">
        <v>3</v>
      </c>
      <c r="E351">
        <v>5914023</v>
      </c>
      <c r="F351">
        <v>0</v>
      </c>
      <c r="G351" t="s">
        <v>2894</v>
      </c>
      <c r="H351">
        <v>8</v>
      </c>
      <c r="I351" t="s">
        <v>18</v>
      </c>
      <c r="J351">
        <v>88</v>
      </c>
      <c r="K351">
        <v>76</v>
      </c>
      <c r="L351">
        <v>74</v>
      </c>
      <c r="M351">
        <v>49</v>
      </c>
      <c r="N351">
        <v>80</v>
      </c>
      <c r="O351">
        <v>27</v>
      </c>
      <c r="P351" t="e">
        <f>INDEX(Signed!F$2:'Signed'!F$569,MATCH($B351,Signed!$A$2:'Signed'!$A$531,0))</f>
        <v>#N/A</v>
      </c>
      <c r="Q351" t="e">
        <f>INDEX(TEAMIDS!$B$2:'TEAMIDS'!$B$300,MATCH($P351,TEAMIDS!$C$2:'TEAMIDS'!$C$531,0))</f>
        <v>#N/A</v>
      </c>
      <c r="R351" t="e">
        <f>INDEX(Signed!G$2:'Signed'!G$569,MATCH($B351,Signed!$A$2:'Signed'!$A$531,0))</f>
        <v>#N/A</v>
      </c>
      <c r="S351" t="e">
        <f>INDEX(Signed!I$2:'Signed'!I$569,MATCH($B351,Signed!$A$2:'Signed'!$A$531,0))</f>
        <v>#N/A</v>
      </c>
      <c r="T351">
        <f>_xlfn.IFNA(Q351,C351)</f>
        <v>2</v>
      </c>
      <c r="U351" t="e">
        <f>IF(S351=E351,TRUE,FALSE)</f>
        <v>#N/A</v>
      </c>
    </row>
    <row r="352" spans="1:21" x14ac:dyDescent="0.3">
      <c r="A352">
        <v>350</v>
      </c>
      <c r="B352" t="s">
        <v>337</v>
      </c>
      <c r="C352">
        <v>28</v>
      </c>
      <c r="D352">
        <v>2</v>
      </c>
      <c r="E352">
        <v>3713575</v>
      </c>
      <c r="F352">
        <v>2</v>
      </c>
      <c r="G352" t="s">
        <v>2993</v>
      </c>
      <c r="H352">
        <v>7</v>
      </c>
      <c r="I352" t="s">
        <v>7</v>
      </c>
      <c r="J352">
        <v>73</v>
      </c>
      <c r="K352">
        <v>73</v>
      </c>
      <c r="L352">
        <v>65</v>
      </c>
      <c r="M352">
        <v>54</v>
      </c>
      <c r="N352">
        <v>77</v>
      </c>
      <c r="O352">
        <v>23</v>
      </c>
      <c r="P352" t="str">
        <f>INDEX(Signed!F$2:'Signed'!F$569,MATCH($B352,Signed!$A$2:'Signed'!$A$531,0))</f>
        <v>TOR</v>
      </c>
      <c r="Q352">
        <f>INDEX(TEAMIDS!$B$2:'TEAMIDS'!$B$300,MATCH($P352,TEAMIDS!$C$2:'TEAMIDS'!$C$531,0))</f>
        <v>28</v>
      </c>
      <c r="R352">
        <f>INDEX(Signed!G$2:'Signed'!G$569,MATCH($B352,Signed!$A$2:'Signed'!$A$531,0))</f>
        <v>2</v>
      </c>
      <c r="S352">
        <f>INDEX(Signed!I$2:'Signed'!I$569,MATCH($B352,Signed!$A$2:'Signed'!$A$531,0))</f>
        <v>3713575</v>
      </c>
      <c r="T352">
        <f>_xlfn.IFNA(Q352,C352)</f>
        <v>28</v>
      </c>
      <c r="U352" t="b">
        <f>IF(S352=E352,TRUE,FALSE)</f>
        <v>1</v>
      </c>
    </row>
    <row r="353" spans="1:21" x14ac:dyDescent="0.3">
      <c r="A353">
        <v>351</v>
      </c>
      <c r="B353" t="s">
        <v>176</v>
      </c>
      <c r="C353">
        <v>9</v>
      </c>
      <c r="D353">
        <v>3</v>
      </c>
      <c r="E353">
        <v>41619060</v>
      </c>
      <c r="F353">
        <v>0</v>
      </c>
      <c r="G353" t="s">
        <v>3082</v>
      </c>
      <c r="H353">
        <v>30</v>
      </c>
      <c r="I353" t="s">
        <v>30</v>
      </c>
      <c r="J353">
        <v>99</v>
      </c>
      <c r="K353">
        <v>86</v>
      </c>
      <c r="L353">
        <v>94</v>
      </c>
      <c r="M353">
        <v>63</v>
      </c>
      <c r="N353">
        <v>91</v>
      </c>
      <c r="O353">
        <v>32</v>
      </c>
      <c r="P353" t="e">
        <f>INDEX(Signed!F$2:'Signed'!F$569,MATCH($B353,Signed!$A$2:'Signed'!$A$531,0))</f>
        <v>#N/A</v>
      </c>
      <c r="Q353" t="e">
        <f>INDEX(TEAMIDS!$B$2:'TEAMIDS'!$B$300,MATCH($P353,TEAMIDS!$C$2:'TEAMIDS'!$C$531,0))</f>
        <v>#N/A</v>
      </c>
      <c r="R353" t="e">
        <f>INDEX(Signed!G$2:'Signed'!G$569,MATCH($B353,Signed!$A$2:'Signed'!$A$531,0))</f>
        <v>#N/A</v>
      </c>
      <c r="S353" t="e">
        <f>INDEX(Signed!I$2:'Signed'!I$569,MATCH($B353,Signed!$A$2:'Signed'!$A$531,0))</f>
        <v>#N/A</v>
      </c>
      <c r="T353">
        <f>_xlfn.IFNA(Q353,C353)</f>
        <v>9</v>
      </c>
      <c r="U353" t="e">
        <f>IF(S353=E353,TRUE,FALSE)</f>
        <v>#N/A</v>
      </c>
    </row>
    <row r="354" spans="1:21" x14ac:dyDescent="0.3">
      <c r="A354">
        <v>352</v>
      </c>
      <c r="B354" t="s">
        <v>303</v>
      </c>
      <c r="C354">
        <v>16</v>
      </c>
      <c r="D354">
        <v>1</v>
      </c>
      <c r="E354">
        <v>689121</v>
      </c>
      <c r="F354">
        <v>1</v>
      </c>
      <c r="G354" t="s">
        <v>2958</v>
      </c>
      <c r="H354">
        <v>23</v>
      </c>
      <c r="I354" t="s">
        <v>18</v>
      </c>
      <c r="J354">
        <v>75</v>
      </c>
      <c r="K354">
        <v>67</v>
      </c>
      <c r="L354">
        <v>79</v>
      </c>
      <c r="M354">
        <v>54</v>
      </c>
      <c r="N354">
        <v>68</v>
      </c>
      <c r="O354">
        <v>25</v>
      </c>
      <c r="P354" t="e">
        <f>INDEX(Signed!F$2:'Signed'!F$569,MATCH($B354,Signed!$A$2:'Signed'!$A$531,0))</f>
        <v>#N/A</v>
      </c>
      <c r="Q354" t="e">
        <f>INDEX(TEAMIDS!$B$2:'TEAMIDS'!$B$300,MATCH($P354,TEAMIDS!$C$2:'TEAMIDS'!$C$531,0))</f>
        <v>#N/A</v>
      </c>
      <c r="R354" t="e">
        <f>INDEX(Signed!G$2:'Signed'!G$569,MATCH($B354,Signed!$A$2:'Signed'!$A$531,0))</f>
        <v>#N/A</v>
      </c>
      <c r="S354" t="e">
        <f>INDEX(Signed!I$2:'Signed'!I$569,MATCH($B354,Signed!$A$2:'Signed'!$A$531,0))</f>
        <v>#N/A</v>
      </c>
      <c r="T354">
        <f>_xlfn.IFNA(Q354,C354)</f>
        <v>16</v>
      </c>
      <c r="U354" t="e">
        <f>IF(S354=E354,TRUE,FALSE)</f>
        <v>#N/A</v>
      </c>
    </row>
    <row r="355" spans="1:21" x14ac:dyDescent="0.3">
      <c r="A355">
        <v>353</v>
      </c>
      <c r="B355" t="s">
        <v>373</v>
      </c>
      <c r="C355">
        <v>20</v>
      </c>
      <c r="D355">
        <v>2</v>
      </c>
      <c r="E355">
        <v>25842697</v>
      </c>
      <c r="F355">
        <v>4</v>
      </c>
      <c r="G355" t="s">
        <v>2934</v>
      </c>
      <c r="H355">
        <v>12</v>
      </c>
      <c r="I355" t="s">
        <v>20</v>
      </c>
      <c r="J355">
        <v>92</v>
      </c>
      <c r="K355">
        <v>76</v>
      </c>
      <c r="L355">
        <v>44</v>
      </c>
      <c r="M355">
        <v>85</v>
      </c>
      <c r="N355">
        <v>49</v>
      </c>
      <c r="O355">
        <v>26</v>
      </c>
      <c r="P355" t="e">
        <f>INDEX(Signed!F$2:'Signed'!F$569,MATCH($B355,Signed!$A$2:'Signed'!$A$531,0))</f>
        <v>#N/A</v>
      </c>
      <c r="Q355" t="e">
        <f>INDEX(TEAMIDS!$B$2:'TEAMIDS'!$B$300,MATCH($P355,TEAMIDS!$C$2:'TEAMIDS'!$C$531,0))</f>
        <v>#N/A</v>
      </c>
      <c r="R355" t="e">
        <f>INDEX(Signed!G$2:'Signed'!G$569,MATCH($B355,Signed!$A$2:'Signed'!$A$531,0))</f>
        <v>#N/A</v>
      </c>
      <c r="S355" t="e">
        <f>INDEX(Signed!I$2:'Signed'!I$569,MATCH($B355,Signed!$A$2:'Signed'!$A$531,0))</f>
        <v>#N/A</v>
      </c>
      <c r="T355">
        <f>_xlfn.IFNA(Q355,C355)</f>
        <v>20</v>
      </c>
      <c r="U355" t="e">
        <f>IF(S355=E355,TRUE,FALSE)</f>
        <v>#N/A</v>
      </c>
    </row>
    <row r="356" spans="1:21" x14ac:dyDescent="0.3">
      <c r="A356">
        <v>354</v>
      </c>
      <c r="B356" t="s">
        <v>156</v>
      </c>
      <c r="C356">
        <v>8</v>
      </c>
      <c r="D356">
        <v>2</v>
      </c>
      <c r="E356">
        <v>495898</v>
      </c>
      <c r="F356">
        <v>1</v>
      </c>
      <c r="G356" t="s">
        <v>2987</v>
      </c>
      <c r="H356">
        <v>10</v>
      </c>
      <c r="I356" t="s">
        <v>13</v>
      </c>
      <c r="J356">
        <v>69</v>
      </c>
      <c r="K356">
        <v>69</v>
      </c>
      <c r="L356">
        <v>69</v>
      </c>
      <c r="M356">
        <v>69</v>
      </c>
      <c r="N356">
        <v>60</v>
      </c>
      <c r="O356">
        <v>26</v>
      </c>
      <c r="P356" t="e">
        <f>INDEX(Signed!F$2:'Signed'!F$569,MATCH($B356,Signed!$A$2:'Signed'!$A$531,0))</f>
        <v>#N/A</v>
      </c>
      <c r="Q356" t="e">
        <f>INDEX(TEAMIDS!$B$2:'TEAMIDS'!$B$300,MATCH($P356,TEAMIDS!$C$2:'TEAMIDS'!$C$531,0))</f>
        <v>#N/A</v>
      </c>
      <c r="R356" t="e">
        <f>INDEX(Signed!G$2:'Signed'!G$569,MATCH($B356,Signed!$A$2:'Signed'!$A$531,0))</f>
        <v>#N/A</v>
      </c>
      <c r="S356" t="e">
        <f>INDEX(Signed!I$2:'Signed'!I$569,MATCH($B356,Signed!$A$2:'Signed'!$A$531,0))</f>
        <v>#N/A</v>
      </c>
      <c r="T356">
        <f>_xlfn.IFNA(Q356,C356)</f>
        <v>8</v>
      </c>
      <c r="U356" t="e">
        <f>IF(S356=E356,TRUE,FALSE)</f>
        <v>#N/A</v>
      </c>
    </row>
    <row r="357" spans="1:21" x14ac:dyDescent="0.3">
      <c r="A357">
        <v>355</v>
      </c>
      <c r="B357" t="s">
        <v>222</v>
      </c>
      <c r="C357">
        <v>11</v>
      </c>
      <c r="D357">
        <v>2</v>
      </c>
      <c r="E357">
        <v>1740280</v>
      </c>
      <c r="F357">
        <v>3</v>
      </c>
      <c r="G357" t="s">
        <v>3116</v>
      </c>
      <c r="H357">
        <v>22</v>
      </c>
      <c r="I357" t="s">
        <v>11</v>
      </c>
      <c r="J357">
        <v>73</v>
      </c>
      <c r="K357">
        <v>73</v>
      </c>
      <c r="L357">
        <v>73</v>
      </c>
      <c r="M357">
        <v>73</v>
      </c>
      <c r="N357">
        <v>60</v>
      </c>
      <c r="O357">
        <v>26</v>
      </c>
      <c r="P357" t="e">
        <f>INDEX(Signed!F$2:'Signed'!F$569,MATCH($B357,Signed!$A$2:'Signed'!$A$531,0))</f>
        <v>#N/A</v>
      </c>
      <c r="Q357" t="e">
        <f>INDEX(TEAMIDS!$B$2:'TEAMIDS'!$B$300,MATCH($P357,TEAMIDS!$C$2:'TEAMIDS'!$C$531,0))</f>
        <v>#N/A</v>
      </c>
      <c r="R357" t="e">
        <f>INDEX(Signed!G$2:'Signed'!G$569,MATCH($B357,Signed!$A$2:'Signed'!$A$531,0))</f>
        <v>#N/A</v>
      </c>
      <c r="S357" t="e">
        <f>INDEX(Signed!I$2:'Signed'!I$569,MATCH($B357,Signed!$A$2:'Signed'!$A$531,0))</f>
        <v>#N/A</v>
      </c>
      <c r="T357">
        <f>_xlfn.IFNA(Q357,C357)</f>
        <v>11</v>
      </c>
      <c r="U357" t="e">
        <f>IF(S357=E357,TRUE,FALSE)</f>
        <v>#N/A</v>
      </c>
    </row>
    <row r="358" spans="1:21" x14ac:dyDescent="0.3">
      <c r="A358">
        <v>356</v>
      </c>
      <c r="B358" t="s">
        <v>400</v>
      </c>
      <c r="C358">
        <v>11</v>
      </c>
      <c r="D358">
        <v>2</v>
      </c>
      <c r="E358">
        <v>3500000</v>
      </c>
      <c r="F358">
        <v>0</v>
      </c>
      <c r="G358" t="s">
        <v>2878</v>
      </c>
      <c r="H358">
        <v>12</v>
      </c>
      <c r="I358" t="s">
        <v>4</v>
      </c>
      <c r="J358">
        <v>79</v>
      </c>
      <c r="K358">
        <v>73</v>
      </c>
      <c r="L358">
        <v>74</v>
      </c>
      <c r="M358">
        <v>49</v>
      </c>
      <c r="N358">
        <v>77</v>
      </c>
      <c r="O358">
        <v>28</v>
      </c>
      <c r="P358" t="str">
        <f>INDEX(Signed!F$2:'Signed'!F$569,MATCH($B358,Signed!$A$2:'Signed'!$A$531,0))</f>
        <v>IND</v>
      </c>
      <c r="Q358">
        <f>INDEX(TEAMIDS!$B$2:'TEAMIDS'!$B$300,MATCH($P358,TEAMIDS!$C$2:'TEAMIDS'!$C$531,0))</f>
        <v>11</v>
      </c>
      <c r="R358">
        <f>INDEX(Signed!G$2:'Signed'!G$569,MATCH($B358,Signed!$A$2:'Signed'!$A$531,0))</f>
        <v>2</v>
      </c>
      <c r="S358">
        <f>INDEX(Signed!I$2:'Signed'!I$569,MATCH($B358,Signed!$A$2:'Signed'!$A$531,0))</f>
        <v>3500000</v>
      </c>
      <c r="T358">
        <f>_xlfn.IFNA(Q358,C358)</f>
        <v>11</v>
      </c>
      <c r="U358" t="b">
        <f>IF(S358=E358,TRUE,FALSE)</f>
        <v>1</v>
      </c>
    </row>
    <row r="359" spans="1:21" x14ac:dyDescent="0.3">
      <c r="A359">
        <v>357</v>
      </c>
      <c r="B359" t="s">
        <v>421</v>
      </c>
      <c r="C359">
        <v>11</v>
      </c>
      <c r="D359">
        <v>3</v>
      </c>
      <c r="E359">
        <v>11750000</v>
      </c>
      <c r="F359">
        <v>2</v>
      </c>
      <c r="G359" t="s">
        <v>2919</v>
      </c>
      <c r="H359">
        <v>12</v>
      </c>
      <c r="I359" t="s">
        <v>13</v>
      </c>
      <c r="J359">
        <v>91</v>
      </c>
      <c r="K359">
        <v>71</v>
      </c>
      <c r="L359">
        <v>93</v>
      </c>
      <c r="M359">
        <v>58</v>
      </c>
      <c r="N359">
        <v>81</v>
      </c>
      <c r="O359">
        <v>26</v>
      </c>
      <c r="P359" t="e">
        <f>INDEX(Signed!F$2:'Signed'!F$569,MATCH($B359,Signed!$A$2:'Signed'!$A$531,0))</f>
        <v>#N/A</v>
      </c>
      <c r="Q359" t="e">
        <f>INDEX(TEAMIDS!$B$2:'TEAMIDS'!$B$300,MATCH($P359,TEAMIDS!$C$2:'TEAMIDS'!$C$531,0))</f>
        <v>#N/A</v>
      </c>
      <c r="R359" t="e">
        <f>INDEX(Signed!G$2:'Signed'!G$569,MATCH($B359,Signed!$A$2:'Signed'!$A$531,0))</f>
        <v>#N/A</v>
      </c>
      <c r="S359" t="e">
        <f>INDEX(Signed!I$2:'Signed'!I$569,MATCH($B359,Signed!$A$2:'Signed'!$A$531,0))</f>
        <v>#N/A</v>
      </c>
      <c r="T359">
        <f>_xlfn.IFNA(Q359,C359)</f>
        <v>11</v>
      </c>
      <c r="U359" t="e">
        <f>IF(S359=E359,TRUE,FALSE)</f>
        <v>#N/A</v>
      </c>
    </row>
    <row r="360" spans="1:21" x14ac:dyDescent="0.3">
      <c r="A360">
        <v>358</v>
      </c>
      <c r="B360" t="s">
        <v>321</v>
      </c>
      <c r="C360">
        <v>19</v>
      </c>
      <c r="D360">
        <v>2</v>
      </c>
      <c r="E360">
        <v>10000000</v>
      </c>
      <c r="F360">
        <v>3</v>
      </c>
      <c r="G360" t="s">
        <v>3085</v>
      </c>
      <c r="H360">
        <v>67</v>
      </c>
      <c r="I360" t="s">
        <v>23</v>
      </c>
      <c r="J360">
        <v>86</v>
      </c>
      <c r="K360">
        <v>70</v>
      </c>
      <c r="L360">
        <v>44</v>
      </c>
      <c r="M360">
        <v>72</v>
      </c>
      <c r="N360">
        <v>75</v>
      </c>
      <c r="O360">
        <v>34</v>
      </c>
      <c r="P360" t="str">
        <f>INDEX(Signed!F$2:'Signed'!F$569,MATCH($B360,Signed!$A$2:'Signed'!$A$531,0))</f>
        <v>NYK</v>
      </c>
      <c r="Q360">
        <f>INDEX(TEAMIDS!$B$2:'TEAMIDS'!$B$300,MATCH($P360,TEAMIDS!$C$2:'TEAMIDS'!$C$531,0))</f>
        <v>19</v>
      </c>
      <c r="R360">
        <f>INDEX(Signed!G$2:'Signed'!G$569,MATCH($B360,Signed!$A$2:'Signed'!$A$531,0))</f>
        <v>2</v>
      </c>
      <c r="S360">
        <f>INDEX(Signed!I$2:'Signed'!I$569,MATCH($B360,Signed!$A$2:'Signed'!$A$531,0))</f>
        <v>10000000</v>
      </c>
      <c r="T360">
        <f>_xlfn.IFNA(Q360,C360)</f>
        <v>19</v>
      </c>
      <c r="U360" t="b">
        <f>IF(S360=E360,TRUE,FALSE)</f>
        <v>1</v>
      </c>
    </row>
    <row r="361" spans="1:21" x14ac:dyDescent="0.3">
      <c r="A361">
        <v>359</v>
      </c>
      <c r="B361" t="s">
        <v>12</v>
      </c>
      <c r="C361">
        <v>0</v>
      </c>
      <c r="D361">
        <v>0</v>
      </c>
      <c r="E361">
        <v>1000000</v>
      </c>
      <c r="F361">
        <v>2</v>
      </c>
      <c r="G361" t="s">
        <v>2921</v>
      </c>
      <c r="H361">
        <v>12</v>
      </c>
      <c r="I361" t="s">
        <v>13</v>
      </c>
      <c r="J361">
        <v>83</v>
      </c>
      <c r="K361">
        <v>71</v>
      </c>
      <c r="L361">
        <v>85</v>
      </c>
      <c r="M361">
        <v>58</v>
      </c>
      <c r="N361">
        <v>81</v>
      </c>
      <c r="O361">
        <v>26</v>
      </c>
      <c r="P361" t="e">
        <f>INDEX(Signed!F$2:'Signed'!F$569,MATCH($B361,Signed!$A$2:'Signed'!$A$531,0))</f>
        <v>#N/A</v>
      </c>
      <c r="Q361" t="e">
        <f>INDEX(TEAMIDS!$B$2:'TEAMIDS'!$B$300,MATCH($P361,TEAMIDS!$C$2:'TEAMIDS'!$C$531,0))</f>
        <v>#N/A</v>
      </c>
      <c r="R361" t="e">
        <f>INDEX(Signed!G$2:'Signed'!G$569,MATCH($B361,Signed!$A$2:'Signed'!$A$531,0))</f>
        <v>#N/A</v>
      </c>
      <c r="S361" t="e">
        <f>INDEX(Signed!I$2:'Signed'!I$569,MATCH($B361,Signed!$A$2:'Signed'!$A$531,0))</f>
        <v>#N/A</v>
      </c>
      <c r="T361">
        <f>_xlfn.IFNA(Q361,C361)</f>
        <v>0</v>
      </c>
      <c r="U361" t="e">
        <f>IF(S361=E361,TRUE,FALSE)</f>
        <v>#N/A</v>
      </c>
    </row>
    <row r="362" spans="1:21" x14ac:dyDescent="0.3">
      <c r="A362">
        <v>360</v>
      </c>
      <c r="B362" t="s">
        <v>374</v>
      </c>
      <c r="C362">
        <v>20</v>
      </c>
      <c r="D362">
        <v>2</v>
      </c>
      <c r="E362">
        <v>1531560</v>
      </c>
      <c r="F362">
        <v>2</v>
      </c>
      <c r="G362" t="s">
        <v>3123</v>
      </c>
      <c r="H362">
        <v>23</v>
      </c>
      <c r="I362" t="s">
        <v>7</v>
      </c>
      <c r="J362">
        <v>74</v>
      </c>
      <c r="K362">
        <v>68</v>
      </c>
      <c r="L362">
        <v>80</v>
      </c>
      <c r="M362">
        <v>49</v>
      </c>
      <c r="N362">
        <v>72</v>
      </c>
      <c r="O362">
        <v>21</v>
      </c>
      <c r="P362" t="e">
        <f>INDEX(Signed!F$2:'Signed'!F$569,MATCH($B362,Signed!$A$2:'Signed'!$A$531,0))</f>
        <v>#N/A</v>
      </c>
      <c r="Q362" t="e">
        <f>INDEX(TEAMIDS!$B$2:'TEAMIDS'!$B$300,MATCH($P362,TEAMIDS!$C$2:'TEAMIDS'!$C$531,0))</f>
        <v>#N/A</v>
      </c>
      <c r="R362" t="e">
        <f>INDEX(Signed!G$2:'Signed'!G$569,MATCH($B362,Signed!$A$2:'Signed'!$A$531,0))</f>
        <v>#N/A</v>
      </c>
      <c r="S362" t="e">
        <f>INDEX(Signed!I$2:'Signed'!I$569,MATCH($B362,Signed!$A$2:'Signed'!$A$531,0))</f>
        <v>#N/A</v>
      </c>
      <c r="T362">
        <f>_xlfn.IFNA(Q362,C362)</f>
        <v>20</v>
      </c>
      <c r="U362" t="e">
        <f>IF(S362=E362,TRUE,FALSE)</f>
        <v>#N/A</v>
      </c>
    </row>
    <row r="363" spans="1:21" x14ac:dyDescent="0.3">
      <c r="A363">
        <v>361</v>
      </c>
      <c r="B363" t="s">
        <v>386</v>
      </c>
      <c r="C363">
        <v>21</v>
      </c>
      <c r="D363">
        <v>4</v>
      </c>
      <c r="E363">
        <v>13500000</v>
      </c>
      <c r="F363">
        <v>2</v>
      </c>
      <c r="G363" t="s">
        <v>3195</v>
      </c>
      <c r="H363">
        <v>31</v>
      </c>
      <c r="I363" t="s">
        <v>7</v>
      </c>
      <c r="J363">
        <v>84</v>
      </c>
      <c r="K363">
        <v>70</v>
      </c>
      <c r="L363">
        <v>84</v>
      </c>
      <c r="M363">
        <v>58</v>
      </c>
      <c r="N363">
        <v>87</v>
      </c>
      <c r="O363">
        <v>29</v>
      </c>
      <c r="P363" t="str">
        <f>INDEX(Signed!F$2:'Signed'!F$569,MATCH($B363,Signed!$A$2:'Signed'!$A$531,0))</f>
        <v>ORL</v>
      </c>
      <c r="Q363">
        <f>INDEX(TEAMIDS!$B$2:'TEAMIDS'!$B$300,MATCH($P363,TEAMIDS!$C$2:'TEAMIDS'!$C$531,0))</f>
        <v>21</v>
      </c>
      <c r="R363">
        <f>INDEX(Signed!G$2:'Signed'!G$569,MATCH($B363,Signed!$A$2:'Signed'!$A$531,0))</f>
        <v>4</v>
      </c>
      <c r="S363">
        <f>INDEX(Signed!I$2:'Signed'!I$569,MATCH($B363,Signed!$A$2:'Signed'!$A$531,0))</f>
        <v>13500000</v>
      </c>
      <c r="T363">
        <f>_xlfn.IFNA(Q363,C363)</f>
        <v>21</v>
      </c>
      <c r="U363" t="b">
        <f>IF(S363=E363,TRUE,FALSE)</f>
        <v>1</v>
      </c>
    </row>
    <row r="364" spans="1:21" x14ac:dyDescent="0.3">
      <c r="A364">
        <v>362</v>
      </c>
      <c r="B364" t="s">
        <v>43</v>
      </c>
      <c r="C364">
        <v>3</v>
      </c>
      <c r="D364">
        <v>3</v>
      </c>
      <c r="E364">
        <v>18900000</v>
      </c>
      <c r="F364">
        <v>0</v>
      </c>
      <c r="G364" t="s">
        <v>2975</v>
      </c>
      <c r="H364">
        <v>12</v>
      </c>
      <c r="I364" t="s">
        <v>4</v>
      </c>
      <c r="J364">
        <v>84</v>
      </c>
      <c r="K364">
        <v>76</v>
      </c>
      <c r="L364">
        <v>78</v>
      </c>
      <c r="M364">
        <v>58</v>
      </c>
      <c r="N364">
        <v>78</v>
      </c>
      <c r="O364">
        <v>26</v>
      </c>
      <c r="P364" t="str">
        <f>INDEX(Signed!F$2:'Signed'!F$569,MATCH($B364,Signed!$A$2:'Signed'!$A$531,0))</f>
        <v>CHA</v>
      </c>
      <c r="Q364">
        <f>INDEX(TEAMIDS!$B$2:'TEAMIDS'!$B$300,MATCH($P364,TEAMIDS!$C$2:'TEAMIDS'!$C$531,0))</f>
        <v>3</v>
      </c>
      <c r="R364">
        <f>INDEX(Signed!G$2:'Signed'!G$569,MATCH($B364,Signed!$A$2:'Signed'!$A$531,0))</f>
        <v>3</v>
      </c>
      <c r="S364">
        <f>INDEX(Signed!I$2:'Signed'!I$569,MATCH($B364,Signed!$A$2:'Signed'!$A$531,0))</f>
        <v>18900000</v>
      </c>
      <c r="T364">
        <f>_xlfn.IFNA(Q364,C364)</f>
        <v>3</v>
      </c>
      <c r="U364" t="b">
        <f>IF(S364=E364,TRUE,FALSE)</f>
        <v>1</v>
      </c>
    </row>
    <row r="365" spans="1:21" x14ac:dyDescent="0.3">
      <c r="A365">
        <v>363</v>
      </c>
      <c r="B365" t="s">
        <v>227</v>
      </c>
      <c r="C365">
        <v>4</v>
      </c>
      <c r="D365">
        <v>3</v>
      </c>
      <c r="E365">
        <v>14545000</v>
      </c>
      <c r="F365">
        <v>3</v>
      </c>
      <c r="G365" t="s">
        <v>3029</v>
      </c>
      <c r="H365">
        <v>21</v>
      </c>
      <c r="I365" t="s">
        <v>13</v>
      </c>
      <c r="J365">
        <v>87</v>
      </c>
      <c r="K365">
        <v>71</v>
      </c>
      <c r="L365">
        <v>77</v>
      </c>
      <c r="M365">
        <v>72</v>
      </c>
      <c r="N365">
        <v>63</v>
      </c>
      <c r="O365">
        <v>31</v>
      </c>
      <c r="P365" t="str">
        <f>INDEX(Signed!F$2:'Signed'!F$569,MATCH($B365,Signed!$A$2:'Signed'!$A$531,0))</f>
        <v>CHI</v>
      </c>
      <c r="Q365">
        <f>INDEX(TEAMIDS!$B$2:'TEAMIDS'!$B$300,MATCH($P365,TEAMIDS!$C$2:'TEAMIDS'!$C$531,0))</f>
        <v>4</v>
      </c>
      <c r="R365">
        <f>INDEX(Signed!G$2:'Signed'!G$569,MATCH($B365,Signed!$A$2:'Signed'!$A$531,0))</f>
        <v>3</v>
      </c>
      <c r="S365">
        <f>INDEX(Signed!I$2:'Signed'!I$569,MATCH($B365,Signed!$A$2:'Signed'!$A$531,0))</f>
        <v>14545000</v>
      </c>
      <c r="T365">
        <f>_xlfn.IFNA(Q365,C365)</f>
        <v>4</v>
      </c>
      <c r="U365" t="b">
        <f>IF(S365=E365,TRUE,FALSE)</f>
        <v>1</v>
      </c>
    </row>
    <row r="366" spans="1:21" x14ac:dyDescent="0.3">
      <c r="A366">
        <v>364</v>
      </c>
      <c r="B366" t="s">
        <v>47</v>
      </c>
      <c r="C366">
        <v>2</v>
      </c>
      <c r="D366">
        <v>1</v>
      </c>
      <c r="E366">
        <v>1445697</v>
      </c>
      <c r="F366">
        <v>2</v>
      </c>
      <c r="G366" t="s">
        <v>3010</v>
      </c>
      <c r="H366">
        <v>10</v>
      </c>
      <c r="I366" t="s">
        <v>13</v>
      </c>
      <c r="J366">
        <v>68</v>
      </c>
      <c r="K366">
        <v>68</v>
      </c>
      <c r="L366">
        <v>59</v>
      </c>
      <c r="M366">
        <v>49</v>
      </c>
      <c r="N366">
        <v>85</v>
      </c>
      <c r="O366">
        <v>24</v>
      </c>
      <c r="P366" t="str">
        <f>INDEX(Signed!F$2:'Signed'!F$569,MATCH($B366,Signed!$A$2:'Signed'!$A$531,0))</f>
        <v>BKN</v>
      </c>
      <c r="Q366">
        <f>INDEX(TEAMIDS!$B$2:'TEAMIDS'!$B$300,MATCH($P366,TEAMIDS!$C$2:'TEAMIDS'!$C$531,0))</f>
        <v>2</v>
      </c>
      <c r="R366">
        <f>INDEX(Signed!G$2:'Signed'!G$569,MATCH($B366,Signed!$A$2:'Signed'!$A$531,0))</f>
        <v>1</v>
      </c>
      <c r="S366">
        <f>INDEX(Signed!I$2:'Signed'!I$569,MATCH($B366,Signed!$A$2:'Signed'!$A$531,0))</f>
        <v>1445697</v>
      </c>
      <c r="T366">
        <f>_xlfn.IFNA(Q366,C366)</f>
        <v>2</v>
      </c>
      <c r="U366" t="b">
        <f>IF(S366=E366,TRUE,FALSE)</f>
        <v>1</v>
      </c>
    </row>
    <row r="367" spans="1:21" x14ac:dyDescent="0.3">
      <c r="A367">
        <v>365</v>
      </c>
      <c r="B367" t="s">
        <v>528</v>
      </c>
      <c r="C367">
        <v>29</v>
      </c>
      <c r="D367">
        <v>3</v>
      </c>
      <c r="E367">
        <v>8333333</v>
      </c>
      <c r="F367">
        <v>4</v>
      </c>
      <c r="G367" t="s">
        <v>3073</v>
      </c>
      <c r="H367">
        <v>13</v>
      </c>
      <c r="I367" t="s">
        <v>11</v>
      </c>
      <c r="J367">
        <v>88</v>
      </c>
      <c r="K367">
        <v>68</v>
      </c>
      <c r="L367">
        <v>74</v>
      </c>
      <c r="M367">
        <v>67</v>
      </c>
      <c r="N367">
        <v>77</v>
      </c>
      <c r="O367">
        <v>22</v>
      </c>
      <c r="P367" t="str">
        <f>INDEX(Signed!F$2:'Signed'!F$569,MATCH($B367,Signed!$A$2:'Signed'!$A$531,0))</f>
        <v>WAS</v>
      </c>
      <c r="Q367">
        <f>INDEX(TEAMIDS!$B$2:'TEAMIDS'!$B$300,MATCH($P367,TEAMIDS!$C$2:'TEAMIDS'!$C$531,0))</f>
        <v>29</v>
      </c>
      <c r="R367">
        <f>INDEX(Signed!G$2:'Signed'!G$569,MATCH($B367,Signed!$A$2:'Signed'!$A$531,0))</f>
        <v>3</v>
      </c>
      <c r="S367">
        <f>INDEX(Signed!I$2:'Signed'!I$569,MATCH($B367,Signed!$A$2:'Signed'!$A$531,0))</f>
        <v>8333333</v>
      </c>
      <c r="T367">
        <f>_xlfn.IFNA(Q367,C367)</f>
        <v>29</v>
      </c>
      <c r="U367" t="b">
        <f>IF(S367=E367,TRUE,FALSE)</f>
        <v>1</v>
      </c>
    </row>
    <row r="368" spans="1:21" x14ac:dyDescent="0.3">
      <c r="A368">
        <v>366</v>
      </c>
      <c r="B368" t="s">
        <v>138</v>
      </c>
      <c r="C368">
        <v>3</v>
      </c>
      <c r="D368">
        <v>1</v>
      </c>
      <c r="E368">
        <v>1445697</v>
      </c>
      <c r="F368">
        <v>4</v>
      </c>
      <c r="G368" t="s">
        <v>3019</v>
      </c>
      <c r="H368">
        <v>45</v>
      </c>
      <c r="I368" t="s">
        <v>20</v>
      </c>
      <c r="J368">
        <v>72</v>
      </c>
      <c r="K368">
        <v>62</v>
      </c>
      <c r="L368">
        <v>93</v>
      </c>
      <c r="M368">
        <v>40</v>
      </c>
      <c r="N368">
        <v>49</v>
      </c>
      <c r="O368">
        <v>24</v>
      </c>
      <c r="P368" t="str">
        <f>INDEX(Signed!F$2:'Signed'!F$569,MATCH($B368,Signed!$A$2:'Signed'!$A$531,0))</f>
        <v>CHA</v>
      </c>
      <c r="Q368">
        <f>INDEX(TEAMIDS!$B$2:'TEAMIDS'!$B$300,MATCH($P368,TEAMIDS!$C$2:'TEAMIDS'!$C$531,0))</f>
        <v>3</v>
      </c>
      <c r="R368">
        <f>INDEX(Signed!G$2:'Signed'!G$569,MATCH($B368,Signed!$A$2:'Signed'!$A$531,0))</f>
        <v>1</v>
      </c>
      <c r="S368">
        <f>INDEX(Signed!I$2:'Signed'!I$569,MATCH($B368,Signed!$A$2:'Signed'!$A$531,0))</f>
        <v>1445697</v>
      </c>
      <c r="T368">
        <f>_xlfn.IFNA(Q368,C368)</f>
        <v>3</v>
      </c>
      <c r="U368" t="b">
        <f>IF(S368=E368,TRUE,FALSE)</f>
        <v>1</v>
      </c>
    </row>
    <row r="369" spans="1:21" x14ac:dyDescent="0.3">
      <c r="A369">
        <v>367</v>
      </c>
      <c r="B369" t="s">
        <v>159</v>
      </c>
      <c r="C369">
        <v>8</v>
      </c>
      <c r="D369">
        <v>1</v>
      </c>
      <c r="E369">
        <v>3184681.5</v>
      </c>
      <c r="F369">
        <v>2</v>
      </c>
      <c r="G369" t="s">
        <v>3097</v>
      </c>
      <c r="H369">
        <v>7</v>
      </c>
      <c r="I369" t="s">
        <v>27</v>
      </c>
      <c r="J369">
        <v>72</v>
      </c>
      <c r="K369">
        <v>74</v>
      </c>
      <c r="L369">
        <v>71</v>
      </c>
      <c r="M369">
        <v>54</v>
      </c>
      <c r="N369">
        <v>66</v>
      </c>
      <c r="O369">
        <v>23</v>
      </c>
      <c r="P369" t="e">
        <f>INDEX(Signed!F$2:'Signed'!F$569,MATCH($B369,Signed!$A$2:'Signed'!$A$531,0))</f>
        <v>#N/A</v>
      </c>
      <c r="Q369" t="e">
        <f>INDEX(TEAMIDS!$B$2:'TEAMIDS'!$B$300,MATCH($P369,TEAMIDS!$C$2:'TEAMIDS'!$C$531,0))</f>
        <v>#N/A</v>
      </c>
      <c r="R369" t="e">
        <f>INDEX(Signed!G$2:'Signed'!G$569,MATCH($B369,Signed!$A$2:'Signed'!$A$531,0))</f>
        <v>#N/A</v>
      </c>
      <c r="S369" t="e">
        <f>INDEX(Signed!I$2:'Signed'!I$569,MATCH($B369,Signed!$A$2:'Signed'!$A$531,0))</f>
        <v>#N/A</v>
      </c>
      <c r="T369">
        <f>_xlfn.IFNA(Q369,C369)</f>
        <v>8</v>
      </c>
      <c r="U369" t="e">
        <f>IF(S369=E369,TRUE,FALSE)</f>
        <v>#N/A</v>
      </c>
    </row>
    <row r="370" spans="1:21" x14ac:dyDescent="0.3">
      <c r="A370">
        <v>368</v>
      </c>
      <c r="B370" t="s">
        <v>305</v>
      </c>
      <c r="C370">
        <v>8</v>
      </c>
      <c r="D370">
        <v>1</v>
      </c>
      <c r="E370">
        <v>1882867</v>
      </c>
      <c r="F370">
        <v>0</v>
      </c>
      <c r="G370" t="s">
        <v>2863</v>
      </c>
      <c r="H370">
        <v>8</v>
      </c>
      <c r="I370" t="s">
        <v>60</v>
      </c>
      <c r="J370">
        <v>73</v>
      </c>
      <c r="K370">
        <v>71</v>
      </c>
      <c r="L370">
        <v>80</v>
      </c>
      <c r="M370">
        <v>54</v>
      </c>
      <c r="N370">
        <v>75</v>
      </c>
      <c r="O370">
        <v>29</v>
      </c>
      <c r="P370" t="str">
        <f>INDEX(Signed!F$2:'Signed'!F$569,MATCH($B370,Signed!$A$2:'Signed'!$A$531,0))</f>
        <v>DET</v>
      </c>
      <c r="Q370">
        <f>INDEX(TEAMIDS!$B$2:'TEAMIDS'!$B$300,MATCH($P370,TEAMIDS!$C$2:'TEAMIDS'!$C$531,0))</f>
        <v>8</v>
      </c>
      <c r="R370">
        <f>INDEX(Signed!G$2:'Signed'!G$569,MATCH($B370,Signed!$A$2:'Signed'!$A$531,0))</f>
        <v>1</v>
      </c>
      <c r="S370">
        <f>INDEX(Signed!I$2:'Signed'!I$569,MATCH($B370,Signed!$A$2:'Signed'!$A$531,0))</f>
        <v>1882867</v>
      </c>
      <c r="T370">
        <f>_xlfn.IFNA(Q370,C370)</f>
        <v>8</v>
      </c>
      <c r="U370" t="b">
        <f>IF(S370=E370,TRUE,FALSE)</f>
        <v>1</v>
      </c>
    </row>
    <row r="371" spans="1:21" x14ac:dyDescent="0.3">
      <c r="A371">
        <v>369</v>
      </c>
      <c r="B371" t="s">
        <v>134</v>
      </c>
      <c r="C371">
        <v>6</v>
      </c>
      <c r="D371">
        <v>0</v>
      </c>
      <c r="E371">
        <v>1000000</v>
      </c>
      <c r="F371">
        <v>1</v>
      </c>
      <c r="G371" t="s">
        <v>1527</v>
      </c>
      <c r="H371">
        <v>3</v>
      </c>
      <c r="I371" t="s">
        <v>18</v>
      </c>
      <c r="J371">
        <v>85</v>
      </c>
      <c r="K371">
        <v>69</v>
      </c>
      <c r="L371">
        <v>75</v>
      </c>
      <c r="M371">
        <v>54</v>
      </c>
      <c r="N371">
        <v>83</v>
      </c>
      <c r="O371">
        <v>28</v>
      </c>
      <c r="P371" t="e">
        <f>INDEX(Signed!F$2:'Signed'!F$569,MATCH($B371,Signed!$A$2:'Signed'!$A$531,0))</f>
        <v>#N/A</v>
      </c>
      <c r="Q371" t="e">
        <f>INDEX(TEAMIDS!$B$2:'TEAMIDS'!$B$300,MATCH($P371,TEAMIDS!$C$2:'TEAMIDS'!$C$531,0))</f>
        <v>#N/A</v>
      </c>
      <c r="R371" t="e">
        <f>INDEX(Signed!G$2:'Signed'!G$569,MATCH($B371,Signed!$A$2:'Signed'!$A$531,0))</f>
        <v>#N/A</v>
      </c>
      <c r="S371" t="e">
        <f>INDEX(Signed!I$2:'Signed'!I$569,MATCH($B371,Signed!$A$2:'Signed'!$A$531,0))</f>
        <v>#N/A</v>
      </c>
      <c r="T371">
        <f>_xlfn.IFNA(Q371,C371)</f>
        <v>6</v>
      </c>
      <c r="U371" t="e">
        <f>IF(S371=E371,TRUE,FALSE)</f>
        <v>#N/A</v>
      </c>
    </row>
    <row r="372" spans="1:21" x14ac:dyDescent="0.3">
      <c r="A372">
        <v>370</v>
      </c>
      <c r="B372" t="s">
        <v>406</v>
      </c>
      <c r="C372">
        <v>22</v>
      </c>
      <c r="D372">
        <v>5</v>
      </c>
      <c r="E372">
        <v>36000000</v>
      </c>
      <c r="F372">
        <v>3</v>
      </c>
      <c r="G372" t="s">
        <v>3161</v>
      </c>
      <c r="H372">
        <v>34</v>
      </c>
      <c r="I372" t="s">
        <v>23</v>
      </c>
      <c r="J372">
        <v>94</v>
      </c>
      <c r="K372">
        <v>76</v>
      </c>
      <c r="L372">
        <v>86</v>
      </c>
      <c r="M372">
        <v>76</v>
      </c>
      <c r="N372">
        <v>86</v>
      </c>
      <c r="O372">
        <v>27</v>
      </c>
      <c r="P372" t="str">
        <f>INDEX(Signed!F$2:'Signed'!F$569,MATCH($B372,Signed!$A$2:'Signed'!$A$531,0))</f>
        <v>PHI</v>
      </c>
      <c r="Q372">
        <f>INDEX(TEAMIDS!$B$2:'TEAMIDS'!$B$300,MATCH($P372,TEAMIDS!$C$2:'TEAMIDS'!$C$531,0))</f>
        <v>22</v>
      </c>
      <c r="R372">
        <f>INDEX(Signed!G$2:'Signed'!G$569,MATCH($B372,Signed!$A$2:'Signed'!$A$531,0))</f>
        <v>5</v>
      </c>
      <c r="S372">
        <f>INDEX(Signed!I$2:'Signed'!I$569,MATCH($B372,Signed!$A$2:'Signed'!$A$531,0))</f>
        <v>36000000</v>
      </c>
      <c r="T372">
        <f>_xlfn.IFNA(Q372,C372)</f>
        <v>22</v>
      </c>
      <c r="U372" t="b">
        <f>IF(S372=E372,TRUE,FALSE)</f>
        <v>1</v>
      </c>
    </row>
    <row r="373" spans="1:21" x14ac:dyDescent="0.3">
      <c r="A373">
        <v>371</v>
      </c>
      <c r="B373" t="s">
        <v>526</v>
      </c>
      <c r="C373">
        <v>4</v>
      </c>
      <c r="D373">
        <v>3</v>
      </c>
      <c r="E373">
        <v>10000000</v>
      </c>
      <c r="F373">
        <v>0</v>
      </c>
      <c r="G373" t="s">
        <v>3196</v>
      </c>
      <c r="H373">
        <v>31</v>
      </c>
      <c r="I373" t="s">
        <v>7</v>
      </c>
      <c r="J373">
        <v>80</v>
      </c>
      <c r="K373">
        <v>72</v>
      </c>
      <c r="L373">
        <v>86</v>
      </c>
      <c r="M373">
        <v>58</v>
      </c>
      <c r="N373">
        <v>81</v>
      </c>
      <c r="O373">
        <v>28</v>
      </c>
      <c r="P373" t="str">
        <f>INDEX(Signed!F$2:'Signed'!F$569,MATCH($B373,Signed!$A$2:'Signed'!$A$531,0))</f>
        <v>CHI</v>
      </c>
      <c r="Q373">
        <f>INDEX(TEAMIDS!$B$2:'TEAMIDS'!$B$300,MATCH($P373,TEAMIDS!$C$2:'TEAMIDS'!$C$531,0))</f>
        <v>4</v>
      </c>
      <c r="R373">
        <f>INDEX(Signed!G$2:'Signed'!G$569,MATCH($B373,Signed!$A$2:'Signed'!$A$531,0))</f>
        <v>3</v>
      </c>
      <c r="S373">
        <f>INDEX(Signed!I$2:'Signed'!I$569,MATCH($B373,Signed!$A$2:'Signed'!$A$531,0))</f>
        <v>10000000</v>
      </c>
      <c r="T373">
        <f>_xlfn.IFNA(Q373,C373)</f>
        <v>4</v>
      </c>
      <c r="U373" t="b">
        <f>IF(S373=E373,TRUE,FALSE)</f>
        <v>1</v>
      </c>
    </row>
    <row r="374" spans="1:21" x14ac:dyDescent="0.3">
      <c r="A374">
        <v>372</v>
      </c>
      <c r="B374" t="s">
        <v>485</v>
      </c>
      <c r="C374">
        <v>27</v>
      </c>
      <c r="D374">
        <v>0</v>
      </c>
      <c r="E374">
        <v>1000000</v>
      </c>
      <c r="F374">
        <v>4</v>
      </c>
      <c r="G374" t="s">
        <v>1527</v>
      </c>
      <c r="H374">
        <v>13</v>
      </c>
      <c r="I374" t="s">
        <v>11</v>
      </c>
      <c r="J374">
        <v>70</v>
      </c>
      <c r="K374">
        <v>70</v>
      </c>
      <c r="L374">
        <v>70</v>
      </c>
      <c r="M374">
        <v>70</v>
      </c>
      <c r="N374">
        <v>60</v>
      </c>
      <c r="O374">
        <v>26</v>
      </c>
      <c r="P374" t="e">
        <f>INDEX(Signed!F$2:'Signed'!F$569,MATCH($B374,Signed!$A$2:'Signed'!$A$531,0))</f>
        <v>#N/A</v>
      </c>
      <c r="Q374" t="e">
        <f>INDEX(TEAMIDS!$B$2:'TEAMIDS'!$B$300,MATCH($P374,TEAMIDS!$C$2:'TEAMIDS'!$C$531,0))</f>
        <v>#N/A</v>
      </c>
      <c r="R374" t="e">
        <f>INDEX(Signed!G$2:'Signed'!G$569,MATCH($B374,Signed!$A$2:'Signed'!$A$531,0))</f>
        <v>#N/A</v>
      </c>
      <c r="S374" t="e">
        <f>INDEX(Signed!I$2:'Signed'!I$569,MATCH($B374,Signed!$A$2:'Signed'!$A$531,0))</f>
        <v>#N/A</v>
      </c>
      <c r="T374">
        <f>_xlfn.IFNA(Q374,C374)</f>
        <v>27</v>
      </c>
      <c r="U374" t="e">
        <f>IF(S374=E374,TRUE,FALSE)</f>
        <v>#N/A</v>
      </c>
    </row>
    <row r="375" spans="1:21" x14ac:dyDescent="0.3">
      <c r="A375">
        <v>373</v>
      </c>
      <c r="B375" t="s">
        <v>80</v>
      </c>
      <c r="C375">
        <v>3</v>
      </c>
      <c r="D375">
        <v>1</v>
      </c>
      <c r="E375">
        <v>5000000</v>
      </c>
      <c r="F375">
        <v>0</v>
      </c>
      <c r="G375" t="s">
        <v>2852</v>
      </c>
      <c r="H375">
        <v>9</v>
      </c>
      <c r="I375" t="s">
        <v>4</v>
      </c>
      <c r="J375">
        <v>81</v>
      </c>
      <c r="K375">
        <v>75</v>
      </c>
      <c r="L375">
        <v>58</v>
      </c>
      <c r="M375">
        <v>49</v>
      </c>
      <c r="N375">
        <v>72</v>
      </c>
      <c r="O375">
        <v>37</v>
      </c>
      <c r="P375" t="e">
        <f>INDEX(Signed!F$2:'Signed'!F$569,MATCH($B375,Signed!$A$2:'Signed'!$A$531,0))</f>
        <v>#N/A</v>
      </c>
      <c r="Q375" t="e">
        <f>INDEX(TEAMIDS!$B$2:'TEAMIDS'!$B$300,MATCH($P375,TEAMIDS!$C$2:'TEAMIDS'!$C$531,0))</f>
        <v>#N/A</v>
      </c>
      <c r="R375" t="e">
        <f>INDEX(Signed!G$2:'Signed'!G$569,MATCH($B375,Signed!$A$2:'Signed'!$A$531,0))</f>
        <v>#N/A</v>
      </c>
      <c r="S375" t="e">
        <f>INDEX(Signed!I$2:'Signed'!I$569,MATCH($B375,Signed!$A$2:'Signed'!$A$531,0))</f>
        <v>#N/A</v>
      </c>
      <c r="T375">
        <f>_xlfn.IFNA(Q375,C375)</f>
        <v>3</v>
      </c>
      <c r="U375" t="e">
        <f>IF(S375=E375,TRUE,FALSE)</f>
        <v>#N/A</v>
      </c>
    </row>
    <row r="376" spans="1:21" x14ac:dyDescent="0.3">
      <c r="A376">
        <v>374</v>
      </c>
      <c r="B376" t="s">
        <v>307</v>
      </c>
      <c r="C376">
        <v>8</v>
      </c>
      <c r="D376">
        <v>2</v>
      </c>
      <c r="E376">
        <v>7333333.333333333</v>
      </c>
      <c r="F376">
        <v>2</v>
      </c>
      <c r="G376" t="s">
        <v>2872</v>
      </c>
      <c r="H376">
        <v>21</v>
      </c>
      <c r="I376" t="s">
        <v>7</v>
      </c>
      <c r="J376">
        <v>75</v>
      </c>
      <c r="K376">
        <v>71</v>
      </c>
      <c r="L376">
        <v>86</v>
      </c>
      <c r="M376">
        <v>49</v>
      </c>
      <c r="N376">
        <v>87</v>
      </c>
      <c r="O376">
        <v>28</v>
      </c>
      <c r="P376" t="e">
        <f>INDEX(Signed!F$2:'Signed'!F$569,MATCH($B376,Signed!$A$2:'Signed'!$A$531,0))</f>
        <v>#N/A</v>
      </c>
      <c r="Q376" t="e">
        <f>INDEX(TEAMIDS!$B$2:'TEAMIDS'!$B$300,MATCH($P376,TEAMIDS!$C$2:'TEAMIDS'!$C$531,0))</f>
        <v>#N/A</v>
      </c>
      <c r="R376" t="e">
        <f>INDEX(Signed!G$2:'Signed'!G$569,MATCH($B376,Signed!$A$2:'Signed'!$A$531,0))</f>
        <v>#N/A</v>
      </c>
      <c r="S376" t="e">
        <f>INDEX(Signed!I$2:'Signed'!I$569,MATCH($B376,Signed!$A$2:'Signed'!$A$531,0))</f>
        <v>#N/A</v>
      </c>
      <c r="T376">
        <f>_xlfn.IFNA(Q376,C376)</f>
        <v>8</v>
      </c>
      <c r="U376" t="e">
        <f>IF(S376=E376,TRUE,FALSE)</f>
        <v>#N/A</v>
      </c>
    </row>
    <row r="377" spans="1:21" x14ac:dyDescent="0.3">
      <c r="A377">
        <v>375</v>
      </c>
      <c r="B377" t="s">
        <v>144</v>
      </c>
      <c r="C377">
        <v>7</v>
      </c>
      <c r="D377">
        <v>1</v>
      </c>
      <c r="E377">
        <v>2050000</v>
      </c>
      <c r="F377">
        <v>2</v>
      </c>
      <c r="G377" t="s">
        <v>2875</v>
      </c>
      <c r="H377">
        <v>3</v>
      </c>
      <c r="I377" t="s">
        <v>18</v>
      </c>
      <c r="J377">
        <v>74</v>
      </c>
      <c r="K377">
        <v>72</v>
      </c>
      <c r="L377">
        <v>72</v>
      </c>
      <c r="M377">
        <v>58</v>
      </c>
      <c r="N377">
        <v>69</v>
      </c>
      <c r="O377">
        <v>29</v>
      </c>
      <c r="P377" t="e">
        <f>INDEX(Signed!F$2:'Signed'!F$569,MATCH($B377,Signed!$A$2:'Signed'!$A$531,0))</f>
        <v>#N/A</v>
      </c>
      <c r="Q377" t="e">
        <f>INDEX(TEAMIDS!$B$2:'TEAMIDS'!$B$300,MATCH($P377,TEAMIDS!$C$2:'TEAMIDS'!$C$531,0))</f>
        <v>#N/A</v>
      </c>
      <c r="R377" t="e">
        <f>INDEX(Signed!G$2:'Signed'!G$569,MATCH($B377,Signed!$A$2:'Signed'!$A$531,0))</f>
        <v>#N/A</v>
      </c>
      <c r="S377" t="e">
        <f>INDEX(Signed!I$2:'Signed'!I$569,MATCH($B377,Signed!$A$2:'Signed'!$A$531,0))</f>
        <v>#N/A</v>
      </c>
      <c r="T377">
        <f>_xlfn.IFNA(Q377,C377)</f>
        <v>7</v>
      </c>
      <c r="U377" t="e">
        <f>IF(S377=E377,TRUE,FALSE)</f>
        <v>#N/A</v>
      </c>
    </row>
    <row r="378" spans="1:21" x14ac:dyDescent="0.3">
      <c r="A378">
        <v>376</v>
      </c>
      <c r="B378" t="s">
        <v>5</v>
      </c>
      <c r="C378">
        <v>0</v>
      </c>
      <c r="D378">
        <v>3</v>
      </c>
      <c r="E378">
        <v>2907360</v>
      </c>
      <c r="F378">
        <v>0</v>
      </c>
      <c r="G378" t="s">
        <v>3144</v>
      </c>
      <c r="H378">
        <v>11</v>
      </c>
      <c r="I378" t="s">
        <v>4</v>
      </c>
      <c r="J378">
        <v>90</v>
      </c>
      <c r="K378">
        <v>78</v>
      </c>
      <c r="L378">
        <v>72</v>
      </c>
      <c r="M378">
        <v>58</v>
      </c>
      <c r="N378">
        <v>82</v>
      </c>
      <c r="O378">
        <v>21</v>
      </c>
      <c r="P378" t="e">
        <f>INDEX(Signed!F$2:'Signed'!F$569,MATCH($B378,Signed!$A$2:'Signed'!$A$531,0))</f>
        <v>#N/A</v>
      </c>
      <c r="Q378" t="e">
        <f>INDEX(TEAMIDS!$B$2:'TEAMIDS'!$B$300,MATCH($P378,TEAMIDS!$C$2:'TEAMIDS'!$C$531,0))</f>
        <v>#N/A</v>
      </c>
      <c r="R378" t="e">
        <f>INDEX(Signed!G$2:'Signed'!G$569,MATCH($B378,Signed!$A$2:'Signed'!$A$531,0))</f>
        <v>#N/A</v>
      </c>
      <c r="S378" t="e">
        <f>INDEX(Signed!I$2:'Signed'!I$569,MATCH($B378,Signed!$A$2:'Signed'!$A$531,0))</f>
        <v>#N/A</v>
      </c>
      <c r="T378">
        <f>_xlfn.IFNA(Q378,C378)</f>
        <v>0</v>
      </c>
      <c r="U378" t="e">
        <f>IF(S378=E378,TRUE,FALSE)</f>
        <v>#N/A</v>
      </c>
    </row>
    <row r="379" spans="1:21" x14ac:dyDescent="0.3">
      <c r="A379">
        <v>377</v>
      </c>
      <c r="B379" t="s">
        <v>49</v>
      </c>
      <c r="C379">
        <v>17</v>
      </c>
      <c r="D379">
        <v>1</v>
      </c>
      <c r="E379">
        <v>756300.5</v>
      </c>
      <c r="F379">
        <v>1</v>
      </c>
      <c r="G379" t="s">
        <v>2901</v>
      </c>
      <c r="H379">
        <v>21</v>
      </c>
      <c r="I379" t="s">
        <v>18</v>
      </c>
      <c r="J379">
        <v>68</v>
      </c>
      <c r="K379">
        <v>70</v>
      </c>
      <c r="L379">
        <v>66</v>
      </c>
      <c r="M379">
        <v>54</v>
      </c>
      <c r="N379">
        <v>81</v>
      </c>
      <c r="O379">
        <v>26</v>
      </c>
      <c r="P379" t="e">
        <f>INDEX(Signed!F$2:'Signed'!F$569,MATCH($B379,Signed!$A$2:'Signed'!$A$531,0))</f>
        <v>#N/A</v>
      </c>
      <c r="Q379" t="e">
        <f>INDEX(TEAMIDS!$B$2:'TEAMIDS'!$B$300,MATCH($P379,TEAMIDS!$C$2:'TEAMIDS'!$C$531,0))</f>
        <v>#N/A</v>
      </c>
      <c r="R379" t="e">
        <f>INDEX(Signed!G$2:'Signed'!G$569,MATCH($B379,Signed!$A$2:'Signed'!$A$531,0))</f>
        <v>#N/A</v>
      </c>
      <c r="S379" t="e">
        <f>INDEX(Signed!I$2:'Signed'!I$569,MATCH($B379,Signed!$A$2:'Signed'!$A$531,0))</f>
        <v>#N/A</v>
      </c>
      <c r="T379">
        <f>_xlfn.IFNA(Q379,C379)</f>
        <v>17</v>
      </c>
      <c r="U379" t="e">
        <f>IF(S379=E379,TRUE,FALSE)</f>
        <v>#N/A</v>
      </c>
    </row>
    <row r="380" spans="1:21" x14ac:dyDescent="0.3">
      <c r="A380">
        <v>378</v>
      </c>
      <c r="B380" t="s">
        <v>201</v>
      </c>
      <c r="C380">
        <v>10</v>
      </c>
      <c r="D380">
        <v>0</v>
      </c>
      <c r="E380">
        <v>1000000</v>
      </c>
      <c r="F380">
        <v>0</v>
      </c>
      <c r="G380" t="s">
        <v>3141</v>
      </c>
      <c r="H380">
        <v>0</v>
      </c>
      <c r="I380" t="s">
        <v>4</v>
      </c>
      <c r="J380">
        <v>78</v>
      </c>
      <c r="K380">
        <v>58</v>
      </c>
      <c r="L380">
        <v>43</v>
      </c>
      <c r="M380">
        <v>40</v>
      </c>
      <c r="N380">
        <v>60</v>
      </c>
      <c r="O380">
        <v>21</v>
      </c>
      <c r="P380" t="e">
        <f>INDEX(Signed!F$2:'Signed'!F$569,MATCH($B380,Signed!$A$2:'Signed'!$A$531,0))</f>
        <v>#N/A</v>
      </c>
      <c r="Q380" t="e">
        <f>INDEX(TEAMIDS!$B$2:'TEAMIDS'!$B$300,MATCH($P380,TEAMIDS!$C$2:'TEAMIDS'!$C$531,0))</f>
        <v>#N/A</v>
      </c>
      <c r="R380" t="e">
        <f>INDEX(Signed!G$2:'Signed'!G$569,MATCH($B380,Signed!$A$2:'Signed'!$A$531,0))</f>
        <v>#N/A</v>
      </c>
      <c r="S380" t="e">
        <f>INDEX(Signed!I$2:'Signed'!I$569,MATCH($B380,Signed!$A$2:'Signed'!$A$531,0))</f>
        <v>#N/A</v>
      </c>
      <c r="T380">
        <f>_xlfn.IFNA(Q380,C380)</f>
        <v>10</v>
      </c>
      <c r="U380" t="e">
        <f>IF(S380=E380,TRUE,FALSE)</f>
        <v>#N/A</v>
      </c>
    </row>
    <row r="381" spans="1:21" x14ac:dyDescent="0.3">
      <c r="A381">
        <v>379</v>
      </c>
      <c r="B381" t="s">
        <v>527</v>
      </c>
      <c r="C381">
        <v>25</v>
      </c>
      <c r="D381">
        <v>2</v>
      </c>
      <c r="E381">
        <v>12500000</v>
      </c>
      <c r="F381">
        <v>2</v>
      </c>
      <c r="G381" t="s">
        <v>2859</v>
      </c>
      <c r="H381">
        <v>3</v>
      </c>
      <c r="I381" t="s">
        <v>13</v>
      </c>
      <c r="J381">
        <v>81</v>
      </c>
      <c r="K381">
        <v>71</v>
      </c>
      <c r="L381">
        <v>74</v>
      </c>
      <c r="M381">
        <v>63</v>
      </c>
      <c r="N381">
        <v>78</v>
      </c>
      <c r="O381">
        <v>34</v>
      </c>
      <c r="P381" t="str">
        <f>INDEX(Signed!F$2:'Signed'!F$569,MATCH($B381,Signed!$A$2:'Signed'!$A$531,0))</f>
        <v>SAC</v>
      </c>
      <c r="Q381">
        <f>INDEX(TEAMIDS!$B$2:'TEAMIDS'!$B$300,MATCH($P381,TEAMIDS!$C$2:'TEAMIDS'!$C$531,0))</f>
        <v>25</v>
      </c>
      <c r="R381">
        <f>INDEX(Signed!G$2:'Signed'!G$569,MATCH($B381,Signed!$A$2:'Signed'!$A$531,0))</f>
        <v>2</v>
      </c>
      <c r="S381">
        <f>INDEX(Signed!I$2:'Signed'!I$569,MATCH($B381,Signed!$A$2:'Signed'!$A$531,0))</f>
        <v>12500000</v>
      </c>
      <c r="T381">
        <f>_xlfn.IFNA(Q381,C381)</f>
        <v>25</v>
      </c>
      <c r="U381" t="b">
        <f>IF(S381=E381,TRUE,FALSE)</f>
        <v>1</v>
      </c>
    </row>
    <row r="382" spans="1:21" x14ac:dyDescent="0.3">
      <c r="A382">
        <v>380</v>
      </c>
      <c r="B382" t="s">
        <v>146</v>
      </c>
      <c r="C382">
        <v>26</v>
      </c>
      <c r="D382">
        <v>2</v>
      </c>
      <c r="E382">
        <v>5500000</v>
      </c>
      <c r="F382">
        <v>3</v>
      </c>
      <c r="G382" t="s">
        <v>3003</v>
      </c>
      <c r="H382">
        <v>7</v>
      </c>
      <c r="I382" t="s">
        <v>11</v>
      </c>
      <c r="J382">
        <v>77</v>
      </c>
      <c r="K382">
        <v>71</v>
      </c>
      <c r="L382">
        <v>58</v>
      </c>
      <c r="M382">
        <v>58</v>
      </c>
      <c r="N382">
        <v>69</v>
      </c>
      <c r="O382">
        <v>24</v>
      </c>
      <c r="P382" t="str">
        <f>INDEX(Signed!F$2:'Signed'!F$569,MATCH($B382,Signed!$A$2:'Signed'!$A$531,0))</f>
        <v>SAS</v>
      </c>
      <c r="Q382">
        <f>INDEX(TEAMIDS!$B$2:'TEAMIDS'!$B$300,MATCH($P382,TEAMIDS!$C$2:'TEAMIDS'!$C$531,0))</f>
        <v>26</v>
      </c>
      <c r="R382">
        <f>INDEX(Signed!G$2:'Signed'!G$569,MATCH($B382,Signed!$A$2:'Signed'!$A$531,0))</f>
        <v>2</v>
      </c>
      <c r="S382">
        <f>INDEX(Signed!I$2:'Signed'!I$569,MATCH($B382,Signed!$A$2:'Signed'!$A$531,0))</f>
        <v>5500000</v>
      </c>
      <c r="T382">
        <f>_xlfn.IFNA(Q382,C382)</f>
        <v>26</v>
      </c>
      <c r="U382" t="b">
        <f>IF(S382=E382,TRUE,FALSE)</f>
        <v>1</v>
      </c>
    </row>
    <row r="383" spans="1:21" x14ac:dyDescent="0.3">
      <c r="A383">
        <v>381</v>
      </c>
      <c r="B383" t="s">
        <v>107</v>
      </c>
      <c r="C383">
        <v>5</v>
      </c>
      <c r="D383">
        <v>1</v>
      </c>
      <c r="E383">
        <v>18004347.5</v>
      </c>
      <c r="F383">
        <v>4</v>
      </c>
      <c r="G383" t="s">
        <v>3171</v>
      </c>
      <c r="H383">
        <v>13</v>
      </c>
      <c r="I383" t="s">
        <v>23</v>
      </c>
      <c r="J383">
        <v>85</v>
      </c>
      <c r="K383">
        <v>75</v>
      </c>
      <c r="L383">
        <v>41</v>
      </c>
      <c r="M383">
        <v>85</v>
      </c>
      <c r="N383">
        <v>63</v>
      </c>
      <c r="O383">
        <v>29</v>
      </c>
      <c r="P383" t="e">
        <f>INDEX(Signed!F$2:'Signed'!F$569,MATCH($B383,Signed!$A$2:'Signed'!$A$531,0))</f>
        <v>#N/A</v>
      </c>
      <c r="Q383" t="e">
        <f>INDEX(TEAMIDS!$B$2:'TEAMIDS'!$B$300,MATCH($P383,TEAMIDS!$C$2:'TEAMIDS'!$C$531,0))</f>
        <v>#N/A</v>
      </c>
      <c r="R383" t="e">
        <f>INDEX(Signed!G$2:'Signed'!G$569,MATCH($B383,Signed!$A$2:'Signed'!$A$531,0))</f>
        <v>#N/A</v>
      </c>
      <c r="S383" t="e">
        <f>INDEX(Signed!I$2:'Signed'!I$569,MATCH($B383,Signed!$A$2:'Signed'!$A$531,0))</f>
        <v>#N/A</v>
      </c>
      <c r="T383">
        <f>_xlfn.IFNA(Q383,C383)</f>
        <v>5</v>
      </c>
      <c r="U383" t="e">
        <f>IF(S383=E383,TRUE,FALSE)</f>
        <v>#N/A</v>
      </c>
    </row>
    <row r="384" spans="1:21" x14ac:dyDescent="0.3">
      <c r="A384">
        <v>382</v>
      </c>
      <c r="B384" t="s">
        <v>522</v>
      </c>
      <c r="C384">
        <v>29</v>
      </c>
      <c r="D384">
        <v>0</v>
      </c>
      <c r="E384">
        <v>1000000</v>
      </c>
      <c r="F384">
        <v>1</v>
      </c>
      <c r="G384" t="s">
        <v>1527</v>
      </c>
      <c r="H384">
        <v>6</v>
      </c>
      <c r="I384" t="s">
        <v>7</v>
      </c>
      <c r="J384">
        <v>72</v>
      </c>
      <c r="K384">
        <v>70</v>
      </c>
      <c r="L384">
        <v>71</v>
      </c>
      <c r="M384">
        <v>54</v>
      </c>
      <c r="N384">
        <v>67</v>
      </c>
      <c r="O384">
        <v>20</v>
      </c>
      <c r="P384" t="e">
        <f>INDEX(Signed!F$2:'Signed'!F$569,MATCH($B384,Signed!$A$2:'Signed'!$A$531,0))</f>
        <v>#N/A</v>
      </c>
      <c r="Q384" t="e">
        <f>INDEX(TEAMIDS!$B$2:'TEAMIDS'!$B$300,MATCH($P384,TEAMIDS!$C$2:'TEAMIDS'!$C$531,0))</f>
        <v>#N/A</v>
      </c>
      <c r="R384" t="e">
        <f>INDEX(Signed!G$2:'Signed'!G$569,MATCH($B384,Signed!$A$2:'Signed'!$A$531,0))</f>
        <v>#N/A</v>
      </c>
      <c r="S384" t="e">
        <f>INDEX(Signed!I$2:'Signed'!I$569,MATCH($B384,Signed!$A$2:'Signed'!$A$531,0))</f>
        <v>#N/A</v>
      </c>
      <c r="T384">
        <f>_xlfn.IFNA(Q384,C384)</f>
        <v>29</v>
      </c>
      <c r="U384" t="e">
        <f>IF(S384=E384,TRUE,FALSE)</f>
        <v>#N/A</v>
      </c>
    </row>
    <row r="385" spans="1:21" x14ac:dyDescent="0.3">
      <c r="A385">
        <v>383</v>
      </c>
      <c r="B385" t="s">
        <v>425</v>
      </c>
      <c r="C385">
        <v>13</v>
      </c>
      <c r="D385">
        <v>1</v>
      </c>
      <c r="E385">
        <v>2028594</v>
      </c>
      <c r="F385">
        <v>1</v>
      </c>
      <c r="G385" t="s">
        <v>2865</v>
      </c>
      <c r="H385">
        <v>30</v>
      </c>
      <c r="I385" t="s">
        <v>40</v>
      </c>
      <c r="J385">
        <v>73</v>
      </c>
      <c r="K385">
        <v>71</v>
      </c>
      <c r="L385">
        <v>83</v>
      </c>
      <c r="M385">
        <v>45</v>
      </c>
      <c r="N385">
        <v>77</v>
      </c>
      <c r="O385">
        <v>28</v>
      </c>
      <c r="P385" t="str">
        <f>INDEX(Signed!F$2:'Signed'!F$569,MATCH($B385,Signed!$A$2:'Signed'!$A$531,0))</f>
        <v>LAL</v>
      </c>
      <c r="Q385">
        <f>INDEX(TEAMIDS!$B$2:'TEAMIDS'!$B$300,MATCH($P385,TEAMIDS!$C$2:'TEAMIDS'!$C$531,0))</f>
        <v>13</v>
      </c>
      <c r="R385">
        <f>INDEX(Signed!G$2:'Signed'!G$569,MATCH($B385,Signed!$A$2:'Signed'!$A$531,0))</f>
        <v>1</v>
      </c>
      <c r="S385">
        <f>INDEX(Signed!I$2:'Signed'!I$569,MATCH($B385,Signed!$A$2:'Signed'!$A$531,0))</f>
        <v>2028594</v>
      </c>
      <c r="T385">
        <f>_xlfn.IFNA(Q385,C385)</f>
        <v>13</v>
      </c>
      <c r="U385" t="b">
        <f>IF(S385=E385,TRUE,FALSE)</f>
        <v>1</v>
      </c>
    </row>
    <row r="386" spans="1:21" x14ac:dyDescent="0.3">
      <c r="A386">
        <v>384</v>
      </c>
      <c r="B386" t="s">
        <v>427</v>
      </c>
      <c r="C386">
        <v>23</v>
      </c>
      <c r="D386">
        <v>1</v>
      </c>
      <c r="E386">
        <v>9622685</v>
      </c>
      <c r="F386">
        <v>1</v>
      </c>
      <c r="G386" t="s">
        <v>2877</v>
      </c>
      <c r="H386">
        <v>8</v>
      </c>
      <c r="I386" t="s">
        <v>40</v>
      </c>
      <c r="J386">
        <v>79</v>
      </c>
      <c r="K386">
        <v>71</v>
      </c>
      <c r="L386">
        <v>76</v>
      </c>
      <c r="M386">
        <v>54</v>
      </c>
      <c r="N386">
        <v>74</v>
      </c>
      <c r="O386">
        <v>27</v>
      </c>
      <c r="P386" t="e">
        <f>INDEX(Signed!F$2:'Signed'!F$569,MATCH($B386,Signed!$A$2:'Signed'!$A$531,0))</f>
        <v>#N/A</v>
      </c>
      <c r="Q386" t="e">
        <f>INDEX(TEAMIDS!$B$2:'TEAMIDS'!$B$300,MATCH($P386,TEAMIDS!$C$2:'TEAMIDS'!$C$531,0))</f>
        <v>#N/A</v>
      </c>
      <c r="R386" t="e">
        <f>INDEX(Signed!G$2:'Signed'!G$569,MATCH($B386,Signed!$A$2:'Signed'!$A$531,0))</f>
        <v>#N/A</v>
      </c>
      <c r="S386" t="e">
        <f>INDEX(Signed!I$2:'Signed'!I$569,MATCH($B386,Signed!$A$2:'Signed'!$A$531,0))</f>
        <v>#N/A</v>
      </c>
      <c r="T386">
        <f>_xlfn.IFNA(Q386,C386)</f>
        <v>23</v>
      </c>
      <c r="U386" t="e">
        <f>IF(S386=E386,TRUE,FALSE)</f>
        <v>#N/A</v>
      </c>
    </row>
    <row r="387" spans="1:21" x14ac:dyDescent="0.3">
      <c r="A387">
        <v>385</v>
      </c>
      <c r="B387" t="s">
        <v>232</v>
      </c>
      <c r="C387">
        <v>12</v>
      </c>
      <c r="D387">
        <v>1</v>
      </c>
      <c r="E387">
        <v>674691.5</v>
      </c>
      <c r="F387">
        <v>1</v>
      </c>
      <c r="G387" t="s">
        <v>2945</v>
      </c>
      <c r="H387">
        <v>9</v>
      </c>
      <c r="I387" t="s">
        <v>9</v>
      </c>
      <c r="J387">
        <v>70</v>
      </c>
      <c r="K387">
        <v>68</v>
      </c>
      <c r="L387">
        <v>43</v>
      </c>
      <c r="M387">
        <v>49</v>
      </c>
      <c r="N387">
        <v>52</v>
      </c>
      <c r="O387">
        <v>25</v>
      </c>
      <c r="P387" t="e">
        <f>INDEX(Signed!F$2:'Signed'!F$569,MATCH($B387,Signed!$A$2:'Signed'!$A$531,0))</f>
        <v>#N/A</v>
      </c>
      <c r="Q387" t="e">
        <f>INDEX(TEAMIDS!$B$2:'TEAMIDS'!$B$300,MATCH($P387,TEAMIDS!$C$2:'TEAMIDS'!$C$531,0))</f>
        <v>#N/A</v>
      </c>
      <c r="R387" t="e">
        <f>INDEX(Signed!G$2:'Signed'!G$569,MATCH($B387,Signed!$A$2:'Signed'!$A$531,0))</f>
        <v>#N/A</v>
      </c>
      <c r="S387" t="e">
        <f>INDEX(Signed!I$2:'Signed'!I$569,MATCH($B387,Signed!$A$2:'Signed'!$A$531,0))</f>
        <v>#N/A</v>
      </c>
      <c r="T387">
        <f>_xlfn.IFNA(Q387,C387)</f>
        <v>12</v>
      </c>
      <c r="U387" t="e">
        <f>IF(S387=E387,TRUE,FALSE)</f>
        <v>#N/A</v>
      </c>
    </row>
    <row r="388" spans="1:21" x14ac:dyDescent="0.3">
      <c r="A388">
        <v>386</v>
      </c>
      <c r="B388" t="s">
        <v>259</v>
      </c>
      <c r="C388">
        <v>10</v>
      </c>
      <c r="D388">
        <v>1</v>
      </c>
      <c r="E388">
        <v>2564753</v>
      </c>
      <c r="F388">
        <v>4</v>
      </c>
      <c r="G388" t="s">
        <v>3200</v>
      </c>
      <c r="H388">
        <v>16</v>
      </c>
      <c r="I388" t="s">
        <v>27</v>
      </c>
      <c r="J388">
        <v>79</v>
      </c>
      <c r="K388">
        <v>69</v>
      </c>
      <c r="L388">
        <v>47</v>
      </c>
      <c r="M388">
        <v>67</v>
      </c>
      <c r="N388">
        <v>58</v>
      </c>
      <c r="O388">
        <v>37</v>
      </c>
      <c r="P388" t="str">
        <f>INDEX(Signed!F$2:'Signed'!F$569,MATCH($B388,Signed!$A$2:'Signed'!$A$531,0))</f>
        <v>HOU</v>
      </c>
      <c r="Q388">
        <f>INDEX(TEAMIDS!$B$2:'TEAMIDS'!$B$300,MATCH($P388,TEAMIDS!$C$2:'TEAMIDS'!$C$531,0))</f>
        <v>10</v>
      </c>
      <c r="R388">
        <f>INDEX(Signed!G$2:'Signed'!G$569,MATCH($B388,Signed!$A$2:'Signed'!$A$531,0))</f>
        <v>1</v>
      </c>
      <c r="S388">
        <f>INDEX(Signed!I$2:'Signed'!I$569,MATCH($B388,Signed!$A$2:'Signed'!$A$531,0))</f>
        <v>2564753</v>
      </c>
      <c r="T388">
        <f>_xlfn.IFNA(Q388,C388)</f>
        <v>10</v>
      </c>
      <c r="U388" t="b">
        <f>IF(S388=E388,TRUE,FALSE)</f>
        <v>1</v>
      </c>
    </row>
    <row r="389" spans="1:21" x14ac:dyDescent="0.3">
      <c r="A389">
        <v>387</v>
      </c>
      <c r="B389" t="s">
        <v>326</v>
      </c>
      <c r="C389">
        <v>14</v>
      </c>
      <c r="D389">
        <v>3</v>
      </c>
      <c r="E389">
        <v>8815100</v>
      </c>
      <c r="F389">
        <v>0</v>
      </c>
      <c r="G389" t="s">
        <v>2997</v>
      </c>
      <c r="H389">
        <v>1</v>
      </c>
      <c r="I389" t="s">
        <v>4</v>
      </c>
      <c r="J389">
        <v>75</v>
      </c>
      <c r="K389">
        <v>71</v>
      </c>
      <c r="L389">
        <v>70</v>
      </c>
      <c r="M389">
        <v>49</v>
      </c>
      <c r="N389">
        <v>83</v>
      </c>
      <c r="O389">
        <v>23</v>
      </c>
      <c r="P389" t="str">
        <f>INDEX(Signed!F$2:'Signed'!F$569,MATCH($B389,Signed!$A$2:'Signed'!$A$531,0))</f>
        <v>MEM</v>
      </c>
      <c r="Q389">
        <f>INDEX(TEAMIDS!$B$2:'TEAMIDS'!$B$300,MATCH($P389,TEAMIDS!$C$2:'TEAMIDS'!$C$531,0))</f>
        <v>14</v>
      </c>
      <c r="R389">
        <f>INDEX(Signed!G$2:'Signed'!G$569,MATCH($B389,Signed!$A$2:'Signed'!$A$531,0))</f>
        <v>3</v>
      </c>
      <c r="S389">
        <f>INDEX(Signed!I$2:'Signed'!I$569,MATCH($B389,Signed!$A$2:'Signed'!$A$531,0))</f>
        <v>8815100</v>
      </c>
      <c r="T389">
        <f>_xlfn.IFNA(Q389,C389)</f>
        <v>14</v>
      </c>
      <c r="U389" t="b">
        <f>IF(S389=E389,TRUE,FALSE)</f>
        <v>1</v>
      </c>
    </row>
    <row r="390" spans="1:21" x14ac:dyDescent="0.3">
      <c r="A390">
        <v>388</v>
      </c>
      <c r="B390" t="s">
        <v>215</v>
      </c>
      <c r="C390">
        <v>11</v>
      </c>
      <c r="D390">
        <v>2</v>
      </c>
      <c r="E390">
        <v>21000000</v>
      </c>
      <c r="F390">
        <v>1</v>
      </c>
      <c r="G390" t="s">
        <v>2871</v>
      </c>
      <c r="H390">
        <v>4</v>
      </c>
      <c r="I390" t="s">
        <v>40</v>
      </c>
      <c r="J390">
        <v>91</v>
      </c>
      <c r="K390">
        <v>83</v>
      </c>
      <c r="L390">
        <v>76</v>
      </c>
      <c r="M390">
        <v>67</v>
      </c>
      <c r="N390">
        <v>72</v>
      </c>
      <c r="O390">
        <v>27</v>
      </c>
      <c r="P390" t="e">
        <f>INDEX(Signed!F$2:'Signed'!F$569,MATCH($B390,Signed!$A$2:'Signed'!$A$531,0))</f>
        <v>#N/A</v>
      </c>
      <c r="Q390" t="e">
        <f>INDEX(TEAMIDS!$B$2:'TEAMIDS'!$B$300,MATCH($P390,TEAMIDS!$C$2:'TEAMIDS'!$C$531,0))</f>
        <v>#N/A</v>
      </c>
      <c r="R390" t="e">
        <f>INDEX(Signed!G$2:'Signed'!G$569,MATCH($B390,Signed!$A$2:'Signed'!$A$531,0))</f>
        <v>#N/A</v>
      </c>
      <c r="S390" t="e">
        <f>INDEX(Signed!I$2:'Signed'!I$569,MATCH($B390,Signed!$A$2:'Signed'!$A$531,0))</f>
        <v>#N/A</v>
      </c>
      <c r="T390">
        <f>_xlfn.IFNA(Q390,C390)</f>
        <v>11</v>
      </c>
      <c r="U390" t="e">
        <f>IF(S390=E390,TRUE,FALSE)</f>
        <v>#N/A</v>
      </c>
    </row>
    <row r="391" spans="1:21" x14ac:dyDescent="0.3">
      <c r="A391">
        <v>389</v>
      </c>
      <c r="B391" t="s">
        <v>203</v>
      </c>
      <c r="C391">
        <v>10</v>
      </c>
      <c r="D391">
        <v>0</v>
      </c>
      <c r="E391">
        <v>1000000</v>
      </c>
      <c r="F391">
        <v>2</v>
      </c>
      <c r="G391" t="s">
        <v>1527</v>
      </c>
      <c r="H391">
        <v>12</v>
      </c>
      <c r="I391" t="s">
        <v>13</v>
      </c>
      <c r="J391">
        <v>68</v>
      </c>
      <c r="K391">
        <v>68</v>
      </c>
      <c r="L391">
        <v>68</v>
      </c>
      <c r="M391">
        <v>68</v>
      </c>
      <c r="N391">
        <v>60</v>
      </c>
      <c r="O391">
        <v>26</v>
      </c>
      <c r="P391" t="e">
        <f>INDEX(Signed!F$2:'Signed'!F$569,MATCH($B391,Signed!$A$2:'Signed'!$A$531,0))</f>
        <v>#N/A</v>
      </c>
      <c r="Q391" t="e">
        <f>INDEX(TEAMIDS!$B$2:'TEAMIDS'!$B$300,MATCH($P391,TEAMIDS!$C$2:'TEAMIDS'!$C$531,0))</f>
        <v>#N/A</v>
      </c>
      <c r="R391" t="e">
        <f>INDEX(Signed!G$2:'Signed'!G$569,MATCH($B391,Signed!$A$2:'Signed'!$A$531,0))</f>
        <v>#N/A</v>
      </c>
      <c r="S391" t="e">
        <f>INDEX(Signed!I$2:'Signed'!I$569,MATCH($B391,Signed!$A$2:'Signed'!$A$531,0))</f>
        <v>#N/A</v>
      </c>
      <c r="T391">
        <f>_xlfn.IFNA(Q391,C391)</f>
        <v>10</v>
      </c>
      <c r="U391" t="e">
        <f>IF(S391=E391,TRUE,FALSE)</f>
        <v>#N/A</v>
      </c>
    </row>
    <row r="392" spans="1:21" x14ac:dyDescent="0.3">
      <c r="A392">
        <v>390</v>
      </c>
      <c r="B392" t="s">
        <v>170</v>
      </c>
      <c r="C392">
        <v>19</v>
      </c>
      <c r="D392">
        <v>2</v>
      </c>
      <c r="E392">
        <v>8000000</v>
      </c>
      <c r="F392">
        <v>1</v>
      </c>
      <c r="G392" t="s">
        <v>3084</v>
      </c>
      <c r="H392">
        <v>2</v>
      </c>
      <c r="I392" t="s">
        <v>40</v>
      </c>
      <c r="J392">
        <v>78</v>
      </c>
      <c r="K392">
        <v>72</v>
      </c>
      <c r="L392">
        <v>81</v>
      </c>
      <c r="M392">
        <v>49</v>
      </c>
      <c r="N392">
        <v>79</v>
      </c>
      <c r="O392">
        <v>32</v>
      </c>
      <c r="P392" t="str">
        <f>INDEX(Signed!F$2:'Signed'!F$569,MATCH($B392,Signed!$A$2:'Signed'!$A$531,0))</f>
        <v>NYK</v>
      </c>
      <c r="Q392">
        <f>INDEX(TEAMIDS!$B$2:'TEAMIDS'!$B$300,MATCH($P392,TEAMIDS!$C$2:'TEAMIDS'!$C$531,0))</f>
        <v>19</v>
      </c>
      <c r="R392">
        <f>INDEX(Signed!G$2:'Signed'!G$569,MATCH($B392,Signed!$A$2:'Signed'!$A$531,0))</f>
        <v>2</v>
      </c>
      <c r="S392">
        <f>INDEX(Signed!I$2:'Signed'!I$569,MATCH($B392,Signed!$A$2:'Signed'!$A$531,0))</f>
        <v>8000000</v>
      </c>
      <c r="T392">
        <f>_xlfn.IFNA(Q392,C392)</f>
        <v>19</v>
      </c>
      <c r="U392" t="b">
        <f>IF(S392=E392,TRUE,FALSE)</f>
        <v>1</v>
      </c>
    </row>
    <row r="393" spans="1:21" x14ac:dyDescent="0.3">
      <c r="A393">
        <v>391</v>
      </c>
      <c r="B393" t="s">
        <v>91</v>
      </c>
      <c r="C393">
        <v>4</v>
      </c>
      <c r="D393">
        <v>0</v>
      </c>
      <c r="E393">
        <v>1000000</v>
      </c>
      <c r="F393">
        <v>1</v>
      </c>
      <c r="G393" t="s">
        <v>1527</v>
      </c>
      <c r="H393">
        <v>7</v>
      </c>
      <c r="I393" t="s">
        <v>9</v>
      </c>
      <c r="J393">
        <v>71</v>
      </c>
      <c r="K393">
        <v>71</v>
      </c>
      <c r="L393">
        <v>71</v>
      </c>
      <c r="M393">
        <v>71</v>
      </c>
      <c r="N393">
        <v>60</v>
      </c>
      <c r="O393">
        <v>26</v>
      </c>
      <c r="P393" t="e">
        <f>INDEX(Signed!F$2:'Signed'!F$569,MATCH($B393,Signed!$A$2:'Signed'!$A$531,0))</f>
        <v>#N/A</v>
      </c>
      <c r="Q393" t="e">
        <f>INDEX(TEAMIDS!$B$2:'TEAMIDS'!$B$300,MATCH($P393,TEAMIDS!$C$2:'TEAMIDS'!$C$531,0))</f>
        <v>#N/A</v>
      </c>
      <c r="R393" t="e">
        <f>INDEX(Signed!G$2:'Signed'!G$569,MATCH($B393,Signed!$A$2:'Signed'!$A$531,0))</f>
        <v>#N/A</v>
      </c>
      <c r="S393" t="e">
        <f>INDEX(Signed!I$2:'Signed'!I$569,MATCH($B393,Signed!$A$2:'Signed'!$A$531,0))</f>
        <v>#N/A</v>
      </c>
      <c r="T393">
        <f>_xlfn.IFNA(Q393,C393)</f>
        <v>4</v>
      </c>
      <c r="U393" t="e">
        <f>IF(S393=E393,TRUE,FALSE)</f>
        <v>#N/A</v>
      </c>
    </row>
    <row r="394" spans="1:21" x14ac:dyDescent="0.3">
      <c r="A394">
        <v>392</v>
      </c>
      <c r="B394" t="s">
        <v>98</v>
      </c>
      <c r="C394">
        <v>4</v>
      </c>
      <c r="D394">
        <v>0</v>
      </c>
      <c r="E394">
        <v>1000000</v>
      </c>
      <c r="F394">
        <v>3</v>
      </c>
      <c r="G394" t="s">
        <v>1527</v>
      </c>
      <c r="H394">
        <v>34</v>
      </c>
      <c r="I394" t="s">
        <v>11</v>
      </c>
      <c r="J394">
        <v>82</v>
      </c>
      <c r="K394">
        <v>74</v>
      </c>
      <c r="L394">
        <v>45</v>
      </c>
      <c r="M394">
        <v>72</v>
      </c>
      <c r="N394">
        <v>79</v>
      </c>
      <c r="O394">
        <v>21</v>
      </c>
      <c r="P394" t="e">
        <f>INDEX(Signed!F$2:'Signed'!F$569,MATCH($B394,Signed!$A$2:'Signed'!$A$531,0))</f>
        <v>#N/A</v>
      </c>
      <c r="Q394" t="e">
        <f>INDEX(TEAMIDS!$B$2:'TEAMIDS'!$B$300,MATCH($P394,TEAMIDS!$C$2:'TEAMIDS'!$C$531,0))</f>
        <v>#N/A</v>
      </c>
      <c r="R394" t="e">
        <f>INDEX(Signed!G$2:'Signed'!G$569,MATCH($B394,Signed!$A$2:'Signed'!$A$531,0))</f>
        <v>#N/A</v>
      </c>
      <c r="S394" t="e">
        <f>INDEX(Signed!I$2:'Signed'!I$569,MATCH($B394,Signed!$A$2:'Signed'!$A$531,0))</f>
        <v>#N/A</v>
      </c>
      <c r="T394">
        <f>_xlfn.IFNA(Q394,C394)</f>
        <v>4</v>
      </c>
      <c r="U394" t="e">
        <f>IF(S394=E394,TRUE,FALSE)</f>
        <v>#N/A</v>
      </c>
    </row>
    <row r="395" spans="1:21" x14ac:dyDescent="0.3">
      <c r="A395">
        <v>393</v>
      </c>
      <c r="B395" t="s">
        <v>449</v>
      </c>
      <c r="C395">
        <v>25</v>
      </c>
      <c r="D395">
        <v>0</v>
      </c>
      <c r="E395">
        <v>1000000</v>
      </c>
      <c r="F395">
        <v>3</v>
      </c>
      <c r="G395" t="s">
        <v>3109</v>
      </c>
      <c r="H395">
        <v>32</v>
      </c>
      <c r="I395" t="s">
        <v>23</v>
      </c>
      <c r="J395">
        <v>67</v>
      </c>
      <c r="K395">
        <v>67</v>
      </c>
      <c r="L395">
        <v>67</v>
      </c>
      <c r="M395">
        <v>67</v>
      </c>
      <c r="N395">
        <v>60</v>
      </c>
      <c r="O395">
        <v>26</v>
      </c>
      <c r="P395" t="e">
        <f>INDEX(Signed!F$2:'Signed'!F$569,MATCH($B395,Signed!$A$2:'Signed'!$A$531,0))</f>
        <v>#N/A</v>
      </c>
      <c r="Q395" t="e">
        <f>INDEX(TEAMIDS!$B$2:'TEAMIDS'!$B$300,MATCH($P395,TEAMIDS!$C$2:'TEAMIDS'!$C$531,0))</f>
        <v>#N/A</v>
      </c>
      <c r="R395" t="e">
        <f>INDEX(Signed!G$2:'Signed'!G$569,MATCH($B395,Signed!$A$2:'Signed'!$A$531,0))</f>
        <v>#N/A</v>
      </c>
      <c r="S395" t="e">
        <f>INDEX(Signed!I$2:'Signed'!I$569,MATCH($B395,Signed!$A$2:'Signed'!$A$531,0))</f>
        <v>#N/A</v>
      </c>
      <c r="T395">
        <f>_xlfn.IFNA(Q395,C395)</f>
        <v>25</v>
      </c>
      <c r="U395" t="e">
        <f>IF(S395=E395,TRUE,FALSE)</f>
        <v>#N/A</v>
      </c>
    </row>
    <row r="396" spans="1:21" x14ac:dyDescent="0.3">
      <c r="A396">
        <v>394</v>
      </c>
      <c r="B396" t="s">
        <v>389</v>
      </c>
      <c r="C396">
        <v>21</v>
      </c>
      <c r="D396">
        <v>1</v>
      </c>
      <c r="E396">
        <v>689121</v>
      </c>
      <c r="F396">
        <v>2</v>
      </c>
      <c r="G396" t="s">
        <v>1527</v>
      </c>
      <c r="H396">
        <v>25</v>
      </c>
      <c r="I396" t="s">
        <v>7</v>
      </c>
      <c r="J396">
        <v>70</v>
      </c>
      <c r="K396">
        <v>70</v>
      </c>
      <c r="L396">
        <v>70</v>
      </c>
      <c r="M396">
        <v>70</v>
      </c>
      <c r="N396">
        <v>60</v>
      </c>
      <c r="O396">
        <v>26</v>
      </c>
      <c r="P396" t="e">
        <f>INDEX(Signed!F$2:'Signed'!F$569,MATCH($B396,Signed!$A$2:'Signed'!$A$531,0))</f>
        <v>#N/A</v>
      </c>
      <c r="Q396" t="e">
        <f>INDEX(TEAMIDS!$B$2:'TEAMIDS'!$B$300,MATCH($P396,TEAMIDS!$C$2:'TEAMIDS'!$C$531,0))</f>
        <v>#N/A</v>
      </c>
      <c r="R396" t="e">
        <f>INDEX(Signed!G$2:'Signed'!G$569,MATCH($B396,Signed!$A$2:'Signed'!$A$531,0))</f>
        <v>#N/A</v>
      </c>
      <c r="S396" t="e">
        <f>INDEX(Signed!I$2:'Signed'!I$569,MATCH($B396,Signed!$A$2:'Signed'!$A$531,0))</f>
        <v>#N/A</v>
      </c>
      <c r="T396">
        <f>_xlfn.IFNA(Q396,C396)</f>
        <v>21</v>
      </c>
      <c r="U396" t="e">
        <f>IF(S396=E396,TRUE,FALSE)</f>
        <v>#N/A</v>
      </c>
    </row>
    <row r="397" spans="1:21" x14ac:dyDescent="0.3">
      <c r="A397">
        <v>395</v>
      </c>
      <c r="B397" t="s">
        <v>516</v>
      </c>
      <c r="C397">
        <v>29</v>
      </c>
      <c r="D397">
        <v>0</v>
      </c>
      <c r="E397">
        <v>6134520</v>
      </c>
      <c r="F397">
        <v>2</v>
      </c>
      <c r="G397" t="s">
        <v>1527</v>
      </c>
      <c r="H397">
        <v>33</v>
      </c>
      <c r="I397" t="s">
        <v>7</v>
      </c>
      <c r="J397">
        <v>67</v>
      </c>
      <c r="K397">
        <v>71</v>
      </c>
      <c r="L397">
        <v>73</v>
      </c>
      <c r="M397">
        <v>49</v>
      </c>
      <c r="N397">
        <v>67</v>
      </c>
      <c r="O397">
        <v>32</v>
      </c>
      <c r="P397" t="e">
        <f>INDEX(Signed!F$2:'Signed'!F$569,MATCH($B397,Signed!$A$2:'Signed'!$A$531,0))</f>
        <v>#N/A</v>
      </c>
      <c r="Q397" t="e">
        <f>INDEX(TEAMIDS!$B$2:'TEAMIDS'!$B$300,MATCH($P397,TEAMIDS!$C$2:'TEAMIDS'!$C$531,0))</f>
        <v>#N/A</v>
      </c>
      <c r="R397" t="e">
        <f>INDEX(Signed!G$2:'Signed'!G$569,MATCH($B397,Signed!$A$2:'Signed'!$A$531,0))</f>
        <v>#N/A</v>
      </c>
      <c r="S397" t="e">
        <f>INDEX(Signed!I$2:'Signed'!I$569,MATCH($B397,Signed!$A$2:'Signed'!$A$531,0))</f>
        <v>#N/A</v>
      </c>
      <c r="T397">
        <f>_xlfn.IFNA(Q397,C397)</f>
        <v>29</v>
      </c>
      <c r="U397" t="e">
        <f>IF(S397=E397,TRUE,FALSE)</f>
        <v>#N/A</v>
      </c>
    </row>
    <row r="398" spans="1:21" x14ac:dyDescent="0.3">
      <c r="A398">
        <v>396</v>
      </c>
      <c r="B398" t="s">
        <v>225</v>
      </c>
      <c r="C398">
        <v>16</v>
      </c>
      <c r="D398">
        <v>2</v>
      </c>
      <c r="E398">
        <v>2628872</v>
      </c>
      <c r="F398">
        <v>1</v>
      </c>
      <c r="G398" t="s">
        <v>3099</v>
      </c>
      <c r="H398">
        <v>23</v>
      </c>
      <c r="I398" t="s">
        <v>9</v>
      </c>
      <c r="J398">
        <v>80</v>
      </c>
      <c r="K398">
        <v>72</v>
      </c>
      <c r="L398">
        <v>81</v>
      </c>
      <c r="M398">
        <v>54</v>
      </c>
      <c r="N398">
        <v>80</v>
      </c>
      <c r="O398">
        <v>33</v>
      </c>
      <c r="P398" t="str">
        <f>INDEX(Signed!F$2:'Signed'!F$569,MATCH($B398,Signed!$A$2:'Signed'!$A$531,0))</f>
        <v>MIL</v>
      </c>
      <c r="Q398">
        <f>INDEX(TEAMIDS!$B$2:'TEAMIDS'!$B$300,MATCH($P398,TEAMIDS!$C$2:'TEAMIDS'!$C$531,0))</f>
        <v>16</v>
      </c>
      <c r="R398">
        <f>INDEX(Signed!G$2:'Signed'!G$569,MATCH($B398,Signed!$A$2:'Signed'!$A$531,0))</f>
        <v>2</v>
      </c>
      <c r="S398">
        <f>INDEX(Signed!I$2:'Signed'!I$569,MATCH($B398,Signed!$A$2:'Signed'!$A$531,0))</f>
        <v>2628872</v>
      </c>
      <c r="T398">
        <f>_xlfn.IFNA(Q398,C398)</f>
        <v>16</v>
      </c>
      <c r="U398" t="b">
        <f>IF(S398=E398,TRUE,FALSE)</f>
        <v>1</v>
      </c>
    </row>
    <row r="399" spans="1:21" x14ac:dyDescent="0.3">
      <c r="A399">
        <v>397</v>
      </c>
      <c r="B399" t="s">
        <v>153</v>
      </c>
      <c r="C399">
        <v>7</v>
      </c>
      <c r="D399">
        <v>3</v>
      </c>
      <c r="E399">
        <v>9677589.5</v>
      </c>
      <c r="F399">
        <v>1</v>
      </c>
      <c r="G399" t="s">
        <v>3178</v>
      </c>
      <c r="H399">
        <v>5</v>
      </c>
      <c r="I399" t="s">
        <v>18</v>
      </c>
      <c r="J399">
        <v>80</v>
      </c>
      <c r="K399">
        <v>76</v>
      </c>
      <c r="L399">
        <v>75</v>
      </c>
      <c r="M399">
        <v>63</v>
      </c>
      <c r="N399">
        <v>76</v>
      </c>
      <c r="O399">
        <v>29</v>
      </c>
      <c r="P399" t="e">
        <f>INDEX(Signed!F$2:'Signed'!F$569,MATCH($B399,Signed!$A$2:'Signed'!$A$531,0))</f>
        <v>#N/A</v>
      </c>
      <c r="Q399" t="e">
        <f>INDEX(TEAMIDS!$B$2:'TEAMIDS'!$B$300,MATCH($P399,TEAMIDS!$C$2:'TEAMIDS'!$C$531,0))</f>
        <v>#N/A</v>
      </c>
      <c r="R399" t="e">
        <f>INDEX(Signed!G$2:'Signed'!G$569,MATCH($B399,Signed!$A$2:'Signed'!$A$531,0))</f>
        <v>#N/A</v>
      </c>
      <c r="S399" t="e">
        <f>INDEX(Signed!I$2:'Signed'!I$569,MATCH($B399,Signed!$A$2:'Signed'!$A$531,0))</f>
        <v>#N/A</v>
      </c>
      <c r="T399">
        <f>_xlfn.IFNA(Q399,C399)</f>
        <v>7</v>
      </c>
      <c r="U399" t="e">
        <f>IF(S399=E399,TRUE,FALSE)</f>
        <v>#N/A</v>
      </c>
    </row>
    <row r="400" spans="1:21" x14ac:dyDescent="0.3">
      <c r="A400">
        <v>398</v>
      </c>
      <c r="B400" t="s">
        <v>456</v>
      </c>
      <c r="C400">
        <v>9</v>
      </c>
      <c r="D400">
        <v>2</v>
      </c>
      <c r="E400">
        <v>2231920</v>
      </c>
      <c r="F400">
        <v>4</v>
      </c>
      <c r="G400" t="s">
        <v>2936</v>
      </c>
      <c r="H400">
        <v>0</v>
      </c>
      <c r="I400" t="s">
        <v>20</v>
      </c>
      <c r="J400">
        <v>87</v>
      </c>
      <c r="K400">
        <v>73</v>
      </c>
      <c r="L400">
        <v>43</v>
      </c>
      <c r="M400">
        <v>76</v>
      </c>
      <c r="N400">
        <v>54</v>
      </c>
      <c r="O400">
        <v>26</v>
      </c>
      <c r="P400" t="str">
        <f>INDEX(Signed!F$2:'Signed'!F$569,MATCH($B400,Signed!$A$2:'Signed'!$A$531,0))</f>
        <v>GSW</v>
      </c>
      <c r="Q400">
        <f>INDEX(TEAMIDS!$B$2:'TEAMIDS'!$B$300,MATCH($P400,TEAMIDS!$C$2:'TEAMIDS'!$C$531,0))</f>
        <v>9</v>
      </c>
      <c r="R400">
        <f>INDEX(Signed!G$2:'Signed'!G$569,MATCH($B400,Signed!$A$2:'Signed'!$A$531,0))</f>
        <v>2</v>
      </c>
      <c r="S400">
        <f>INDEX(Signed!I$2:'Signed'!I$569,MATCH($B400,Signed!$A$2:'Signed'!$A$531,0))</f>
        <v>2231920</v>
      </c>
      <c r="T400">
        <f>_xlfn.IFNA(Q400,C400)</f>
        <v>9</v>
      </c>
      <c r="U400" t="b">
        <f>IF(S400=E400,TRUE,FALSE)</f>
        <v>1</v>
      </c>
    </row>
    <row r="401" spans="1:21" x14ac:dyDescent="0.3">
      <c r="A401">
        <v>399</v>
      </c>
      <c r="B401" t="s">
        <v>79</v>
      </c>
      <c r="C401">
        <v>3</v>
      </c>
      <c r="D401">
        <v>1</v>
      </c>
      <c r="E401">
        <v>772475.5</v>
      </c>
      <c r="F401">
        <v>4</v>
      </c>
      <c r="G401" t="s">
        <v>2942</v>
      </c>
      <c r="H401">
        <v>41</v>
      </c>
      <c r="I401" t="s">
        <v>15</v>
      </c>
      <c r="J401">
        <v>80</v>
      </c>
      <c r="K401">
        <v>74</v>
      </c>
      <c r="L401">
        <v>84</v>
      </c>
      <c r="M401">
        <v>63</v>
      </c>
      <c r="N401">
        <v>68</v>
      </c>
      <c r="O401">
        <v>25</v>
      </c>
      <c r="P401" t="e">
        <f>INDEX(Signed!F$2:'Signed'!F$569,MATCH($B401,Signed!$A$2:'Signed'!$A$531,0))</f>
        <v>#N/A</v>
      </c>
      <c r="Q401" t="e">
        <f>INDEX(TEAMIDS!$B$2:'TEAMIDS'!$B$300,MATCH($P401,TEAMIDS!$C$2:'TEAMIDS'!$C$531,0))</f>
        <v>#N/A</v>
      </c>
      <c r="R401" t="e">
        <f>INDEX(Signed!G$2:'Signed'!G$569,MATCH($B401,Signed!$A$2:'Signed'!$A$531,0))</f>
        <v>#N/A</v>
      </c>
      <c r="S401" t="e">
        <f>INDEX(Signed!I$2:'Signed'!I$569,MATCH($B401,Signed!$A$2:'Signed'!$A$531,0))</f>
        <v>#N/A</v>
      </c>
      <c r="T401">
        <f>_xlfn.IFNA(Q401,C401)</f>
        <v>3</v>
      </c>
      <c r="U401" t="e">
        <f>IF(S401=E401,TRUE,FALSE)</f>
        <v>#N/A</v>
      </c>
    </row>
    <row r="402" spans="1:21" x14ac:dyDescent="0.3">
      <c r="A402">
        <v>400</v>
      </c>
      <c r="B402" t="s">
        <v>240</v>
      </c>
      <c r="C402">
        <v>2</v>
      </c>
      <c r="D402">
        <v>1</v>
      </c>
      <c r="E402">
        <v>2564753</v>
      </c>
      <c r="F402">
        <v>2</v>
      </c>
      <c r="G402" t="s">
        <v>3022</v>
      </c>
      <c r="H402">
        <v>22</v>
      </c>
      <c r="I402" t="s">
        <v>13</v>
      </c>
      <c r="J402">
        <v>74</v>
      </c>
      <c r="K402">
        <v>74</v>
      </c>
      <c r="L402">
        <v>82</v>
      </c>
      <c r="M402">
        <v>58</v>
      </c>
      <c r="N402">
        <v>71</v>
      </c>
      <c r="O402">
        <v>32</v>
      </c>
      <c r="P402" t="str">
        <f>INDEX(Signed!F$2:'Signed'!F$569,MATCH($B402,Signed!$A$2:'Signed'!$A$531,0))</f>
        <v>BKN</v>
      </c>
      <c r="Q402">
        <f>INDEX(TEAMIDS!$B$2:'TEAMIDS'!$B$300,MATCH($P402,TEAMIDS!$C$2:'TEAMIDS'!$C$531,0))</f>
        <v>2</v>
      </c>
      <c r="R402">
        <f>INDEX(Signed!G$2:'Signed'!G$569,MATCH($B402,Signed!$A$2:'Signed'!$A$531,0))</f>
        <v>1</v>
      </c>
      <c r="S402">
        <f>INDEX(Signed!I$2:'Signed'!I$569,MATCH($B402,Signed!$A$2:'Signed'!$A$531,0))</f>
        <v>2564753</v>
      </c>
      <c r="T402">
        <f>_xlfn.IFNA(Q402,C402)</f>
        <v>2</v>
      </c>
      <c r="U402" t="b">
        <f>IF(S402=E402,TRUE,FALSE)</f>
        <v>1</v>
      </c>
    </row>
    <row r="403" spans="1:21" x14ac:dyDescent="0.3">
      <c r="A403">
        <v>401</v>
      </c>
      <c r="B403" t="s">
        <v>284</v>
      </c>
      <c r="C403">
        <v>15</v>
      </c>
      <c r="D403">
        <v>0</v>
      </c>
      <c r="E403">
        <v>1000000</v>
      </c>
      <c r="F403">
        <v>3</v>
      </c>
      <c r="G403" t="s">
        <v>3000</v>
      </c>
      <c r="H403">
        <v>0</v>
      </c>
      <c r="I403" t="s">
        <v>23</v>
      </c>
      <c r="J403">
        <v>60</v>
      </c>
      <c r="K403">
        <v>74</v>
      </c>
      <c r="L403">
        <v>42</v>
      </c>
      <c r="M403">
        <v>49</v>
      </c>
      <c r="N403">
        <v>60</v>
      </c>
      <c r="O403">
        <v>23</v>
      </c>
      <c r="P403" t="str">
        <f>INDEX(Signed!F$2:'Signed'!F$569,MATCH($B403,Signed!$A$2:'Signed'!$A$531,0))</f>
        <v>TBD</v>
      </c>
      <c r="Q403" t="e">
        <f>INDEX(TEAMIDS!$B$2:'TEAMIDS'!$B$300,MATCH($P403,TEAMIDS!$C$2:'TEAMIDS'!$C$531,0))</f>
        <v>#N/A</v>
      </c>
      <c r="R403" t="str">
        <f>INDEX(Signed!G$2:'Signed'!G$569,MATCH($B403,Signed!$A$2:'Signed'!$A$531,0))</f>
        <v>-</v>
      </c>
      <c r="S403" t="str">
        <f>INDEX(Signed!I$2:'Signed'!I$569,MATCH($B403,Signed!$A$2:'Signed'!$A$531,0))</f>
        <v>-</v>
      </c>
      <c r="T403">
        <f>_xlfn.IFNA(Q403,C403)</f>
        <v>15</v>
      </c>
      <c r="U403" t="b">
        <f>IF(S403=E403,TRUE,FALSE)</f>
        <v>0</v>
      </c>
    </row>
    <row r="404" spans="1:21" x14ac:dyDescent="0.3">
      <c r="A404">
        <v>402</v>
      </c>
      <c r="B404" t="s">
        <v>461</v>
      </c>
      <c r="C404">
        <v>25</v>
      </c>
      <c r="D404">
        <v>1</v>
      </c>
      <c r="E404">
        <v>1500000</v>
      </c>
      <c r="F404">
        <v>0</v>
      </c>
      <c r="G404" t="s">
        <v>2925</v>
      </c>
      <c r="H404">
        <v>3</v>
      </c>
      <c r="I404" t="s">
        <v>118</v>
      </c>
      <c r="J404">
        <v>75</v>
      </c>
      <c r="K404">
        <v>75</v>
      </c>
      <c r="L404">
        <v>79</v>
      </c>
      <c r="M404">
        <v>49</v>
      </c>
      <c r="N404">
        <v>89</v>
      </c>
      <c r="O404">
        <v>26</v>
      </c>
      <c r="P404" t="e">
        <f>INDEX(Signed!F$2:'Signed'!F$569,MATCH($B404,Signed!$A$2:'Signed'!$A$531,0))</f>
        <v>#N/A</v>
      </c>
      <c r="Q404" t="e">
        <f>INDEX(TEAMIDS!$B$2:'TEAMIDS'!$B$300,MATCH($P404,TEAMIDS!$C$2:'TEAMIDS'!$C$531,0))</f>
        <v>#N/A</v>
      </c>
      <c r="R404" t="e">
        <f>INDEX(Signed!G$2:'Signed'!G$569,MATCH($B404,Signed!$A$2:'Signed'!$A$531,0))</f>
        <v>#N/A</v>
      </c>
      <c r="S404" t="e">
        <f>INDEX(Signed!I$2:'Signed'!I$569,MATCH($B404,Signed!$A$2:'Signed'!$A$531,0))</f>
        <v>#N/A</v>
      </c>
      <c r="T404">
        <f>_xlfn.IFNA(Q404,C404)</f>
        <v>25</v>
      </c>
      <c r="U404" t="e">
        <f>IF(S404=E404,TRUE,FALSE)</f>
        <v>#N/A</v>
      </c>
    </row>
    <row r="405" spans="1:21" x14ac:dyDescent="0.3">
      <c r="A405">
        <v>403</v>
      </c>
      <c r="B405" t="s">
        <v>270</v>
      </c>
      <c r="C405">
        <v>14</v>
      </c>
      <c r="D405">
        <v>0</v>
      </c>
      <c r="E405">
        <v>1000000</v>
      </c>
      <c r="F405">
        <v>2</v>
      </c>
      <c r="G405" t="s">
        <v>2990</v>
      </c>
      <c r="H405">
        <v>12</v>
      </c>
      <c r="I405" t="s">
        <v>13</v>
      </c>
      <c r="J405">
        <v>64</v>
      </c>
      <c r="K405">
        <v>72</v>
      </c>
      <c r="L405">
        <v>40</v>
      </c>
      <c r="M405">
        <v>49</v>
      </c>
      <c r="N405">
        <v>69</v>
      </c>
      <c r="O405">
        <v>25</v>
      </c>
      <c r="P405" t="e">
        <f>INDEX(Signed!F$2:'Signed'!F$569,MATCH($B405,Signed!$A$2:'Signed'!$A$531,0))</f>
        <v>#N/A</v>
      </c>
      <c r="Q405" t="e">
        <f>INDEX(TEAMIDS!$B$2:'TEAMIDS'!$B$300,MATCH($P405,TEAMIDS!$C$2:'TEAMIDS'!$C$531,0))</f>
        <v>#N/A</v>
      </c>
      <c r="R405" t="e">
        <f>INDEX(Signed!G$2:'Signed'!G$569,MATCH($B405,Signed!$A$2:'Signed'!$A$531,0))</f>
        <v>#N/A</v>
      </c>
      <c r="S405" t="e">
        <f>INDEX(Signed!I$2:'Signed'!I$569,MATCH($B405,Signed!$A$2:'Signed'!$A$531,0))</f>
        <v>#N/A</v>
      </c>
      <c r="T405">
        <f>_xlfn.IFNA(Q405,C405)</f>
        <v>14</v>
      </c>
      <c r="U405" t="e">
        <f>IF(S405=E405,TRUE,FALSE)</f>
        <v>#N/A</v>
      </c>
    </row>
    <row r="406" spans="1:21" x14ac:dyDescent="0.3">
      <c r="A406">
        <v>404</v>
      </c>
      <c r="B406" t="s">
        <v>443</v>
      </c>
      <c r="C406">
        <v>24</v>
      </c>
      <c r="D406">
        <v>2</v>
      </c>
      <c r="E406">
        <v>2623040</v>
      </c>
      <c r="F406">
        <v>3</v>
      </c>
      <c r="G406" t="s">
        <v>3119</v>
      </c>
      <c r="H406">
        <v>33</v>
      </c>
      <c r="I406" t="s">
        <v>20</v>
      </c>
      <c r="J406">
        <v>77</v>
      </c>
      <c r="K406">
        <v>71</v>
      </c>
      <c r="L406">
        <v>73</v>
      </c>
      <c r="M406">
        <v>58</v>
      </c>
      <c r="N406">
        <v>74</v>
      </c>
      <c r="O406">
        <v>22</v>
      </c>
      <c r="P406" t="e">
        <f>INDEX(Signed!F$2:'Signed'!F$569,MATCH($B406,Signed!$A$2:'Signed'!$A$531,0))</f>
        <v>#N/A</v>
      </c>
      <c r="Q406" t="e">
        <f>INDEX(TEAMIDS!$B$2:'TEAMIDS'!$B$300,MATCH($P406,TEAMIDS!$C$2:'TEAMIDS'!$C$531,0))</f>
        <v>#N/A</v>
      </c>
      <c r="R406" t="e">
        <f>INDEX(Signed!G$2:'Signed'!G$569,MATCH($B406,Signed!$A$2:'Signed'!$A$531,0))</f>
        <v>#N/A</v>
      </c>
      <c r="S406" t="e">
        <f>INDEX(Signed!I$2:'Signed'!I$569,MATCH($B406,Signed!$A$2:'Signed'!$A$531,0))</f>
        <v>#N/A</v>
      </c>
      <c r="T406">
        <f>_xlfn.IFNA(Q406,C406)</f>
        <v>24</v>
      </c>
      <c r="U406" t="e">
        <f>IF(S406=E406,TRUE,FALSE)</f>
        <v>#N/A</v>
      </c>
    </row>
    <row r="407" spans="1:21" x14ac:dyDescent="0.3">
      <c r="A407">
        <v>405</v>
      </c>
      <c r="B407" t="s">
        <v>84</v>
      </c>
      <c r="C407">
        <v>4</v>
      </c>
      <c r="D407">
        <v>3</v>
      </c>
      <c r="E407">
        <v>19500000</v>
      </c>
      <c r="F407">
        <v>1</v>
      </c>
      <c r="G407" t="s">
        <v>2969</v>
      </c>
      <c r="H407">
        <v>8</v>
      </c>
      <c r="I407" t="s">
        <v>9</v>
      </c>
      <c r="J407">
        <v>94</v>
      </c>
      <c r="K407">
        <v>78</v>
      </c>
      <c r="L407">
        <v>82</v>
      </c>
      <c r="M407">
        <v>63</v>
      </c>
      <c r="N407">
        <v>82</v>
      </c>
      <c r="O407">
        <v>25</v>
      </c>
      <c r="P407" t="e">
        <f>INDEX(Signed!F$2:'Signed'!F$569,MATCH($B407,Signed!$A$2:'Signed'!$A$531,0))</f>
        <v>#N/A</v>
      </c>
      <c r="Q407" t="e">
        <f>INDEX(TEAMIDS!$B$2:'TEAMIDS'!$B$300,MATCH($P407,TEAMIDS!$C$2:'TEAMIDS'!$C$531,0))</f>
        <v>#N/A</v>
      </c>
      <c r="R407" t="e">
        <f>INDEX(Signed!G$2:'Signed'!G$569,MATCH($B407,Signed!$A$2:'Signed'!$A$531,0))</f>
        <v>#N/A</v>
      </c>
      <c r="S407" t="e">
        <f>INDEX(Signed!I$2:'Signed'!I$569,MATCH($B407,Signed!$A$2:'Signed'!$A$531,0))</f>
        <v>#N/A</v>
      </c>
      <c r="T407">
        <f>_xlfn.IFNA(Q407,C407)</f>
        <v>4</v>
      </c>
      <c r="U407" t="e">
        <f>IF(S407=E407,TRUE,FALSE)</f>
        <v>#N/A</v>
      </c>
    </row>
    <row r="408" spans="1:21" x14ac:dyDescent="0.3">
      <c r="A408">
        <v>406</v>
      </c>
      <c r="B408" t="s">
        <v>407</v>
      </c>
      <c r="C408">
        <v>22</v>
      </c>
      <c r="D408">
        <v>3</v>
      </c>
      <c r="E408">
        <v>1417650</v>
      </c>
      <c r="F408">
        <v>1</v>
      </c>
      <c r="G408" t="s">
        <v>3145</v>
      </c>
      <c r="H408">
        <v>8</v>
      </c>
      <c r="I408" t="s">
        <v>40</v>
      </c>
      <c r="J408">
        <v>74</v>
      </c>
      <c r="K408">
        <v>70</v>
      </c>
      <c r="L408">
        <v>82</v>
      </c>
      <c r="M408">
        <v>49</v>
      </c>
      <c r="N408">
        <v>74</v>
      </c>
      <c r="O408">
        <v>20</v>
      </c>
      <c r="P408" t="e">
        <f>INDEX(Signed!F$2:'Signed'!F$569,MATCH($B408,Signed!$A$2:'Signed'!$A$531,0))</f>
        <v>#N/A</v>
      </c>
      <c r="Q408" t="e">
        <f>INDEX(TEAMIDS!$B$2:'TEAMIDS'!$B$300,MATCH($P408,TEAMIDS!$C$2:'TEAMIDS'!$C$531,0))</f>
        <v>#N/A</v>
      </c>
      <c r="R408" t="e">
        <f>INDEX(Signed!G$2:'Signed'!G$569,MATCH($B408,Signed!$A$2:'Signed'!$A$531,0))</f>
        <v>#N/A</v>
      </c>
      <c r="S408" t="e">
        <f>INDEX(Signed!I$2:'Signed'!I$569,MATCH($B408,Signed!$A$2:'Signed'!$A$531,0))</f>
        <v>#N/A</v>
      </c>
      <c r="T408">
        <f>_xlfn.IFNA(Q408,C408)</f>
        <v>22</v>
      </c>
      <c r="U408" t="e">
        <f>IF(S408=E408,TRUE,FALSE)</f>
        <v>#N/A</v>
      </c>
    </row>
    <row r="409" spans="1:21" x14ac:dyDescent="0.3">
      <c r="A409">
        <v>407</v>
      </c>
      <c r="B409" t="s">
        <v>2263</v>
      </c>
      <c r="C409">
        <v>0</v>
      </c>
      <c r="D409">
        <v>2</v>
      </c>
      <c r="E409">
        <v>1200000</v>
      </c>
      <c r="F409">
        <v>2</v>
      </c>
      <c r="G409" t="s">
        <v>3201</v>
      </c>
      <c r="H409">
        <v>12</v>
      </c>
      <c r="I409" t="s">
        <v>7</v>
      </c>
      <c r="J409">
        <v>84</v>
      </c>
      <c r="K409">
        <v>66</v>
      </c>
      <c r="L409">
        <v>83</v>
      </c>
      <c r="M409">
        <v>48</v>
      </c>
      <c r="N409">
        <v>80</v>
      </c>
      <c r="O409">
        <v>21</v>
      </c>
      <c r="P409" t="e">
        <f>INDEX(Signed!F$2:'Signed'!F$569,MATCH($B409,Signed!$A$2:'Signed'!$A$531,0))</f>
        <v>#N/A</v>
      </c>
      <c r="Q409" t="e">
        <f>INDEX(TEAMIDS!$B$2:'TEAMIDS'!$B$300,MATCH($P409,TEAMIDS!$C$2:'TEAMIDS'!$C$531,0))</f>
        <v>#N/A</v>
      </c>
      <c r="R409" t="e">
        <f>INDEX(Signed!G$2:'Signed'!G$569,MATCH($B409,Signed!$A$2:'Signed'!$A$531,0))</f>
        <v>#N/A</v>
      </c>
      <c r="S409" t="e">
        <f>INDEX(Signed!I$2:'Signed'!I$569,MATCH($B409,Signed!$A$2:'Signed'!$A$531,0))</f>
        <v>#N/A</v>
      </c>
      <c r="T409">
        <f>_xlfn.IFNA(Q409,C409)</f>
        <v>0</v>
      </c>
      <c r="U409" t="e">
        <f>IF(S409=E409,TRUE,FALSE)</f>
        <v>#N/A</v>
      </c>
    </row>
    <row r="410" spans="1:21" x14ac:dyDescent="0.3">
      <c r="A410">
        <v>408</v>
      </c>
      <c r="B410" t="s">
        <v>2265</v>
      </c>
      <c r="C410">
        <v>0</v>
      </c>
      <c r="D410">
        <v>2</v>
      </c>
      <c r="E410">
        <v>1200000</v>
      </c>
      <c r="F410">
        <v>1</v>
      </c>
      <c r="G410" t="s">
        <v>3202</v>
      </c>
      <c r="H410">
        <v>2</v>
      </c>
      <c r="I410" t="s">
        <v>7</v>
      </c>
      <c r="J410">
        <v>79</v>
      </c>
      <c r="K410">
        <v>74</v>
      </c>
      <c r="L410">
        <v>68</v>
      </c>
      <c r="M410">
        <v>63</v>
      </c>
      <c r="N410">
        <v>81</v>
      </c>
      <c r="O410">
        <v>19</v>
      </c>
      <c r="P410" t="e">
        <f>INDEX(Signed!F$2:'Signed'!F$569,MATCH($B410,Signed!$A$2:'Signed'!$A$531,0))</f>
        <v>#N/A</v>
      </c>
      <c r="Q410" t="e">
        <f>INDEX(TEAMIDS!$B$2:'TEAMIDS'!$B$300,MATCH($P410,TEAMIDS!$C$2:'TEAMIDS'!$C$531,0))</f>
        <v>#N/A</v>
      </c>
      <c r="R410" t="e">
        <f>INDEX(Signed!G$2:'Signed'!G$569,MATCH($B410,Signed!$A$2:'Signed'!$A$531,0))</f>
        <v>#N/A</v>
      </c>
      <c r="S410" t="e">
        <f>INDEX(Signed!I$2:'Signed'!I$569,MATCH($B410,Signed!$A$2:'Signed'!$A$531,0))</f>
        <v>#N/A</v>
      </c>
      <c r="T410">
        <f>_xlfn.IFNA(Q410,C410)</f>
        <v>0</v>
      </c>
      <c r="U410" t="e">
        <f>IF(S410=E410,TRUE,FALSE)</f>
        <v>#N/A</v>
      </c>
    </row>
    <row r="411" spans="1:21" x14ac:dyDescent="0.3">
      <c r="A411">
        <v>409</v>
      </c>
      <c r="B411" t="s">
        <v>2267</v>
      </c>
      <c r="C411">
        <v>1</v>
      </c>
      <c r="D411">
        <v>2</v>
      </c>
      <c r="E411">
        <v>1200000</v>
      </c>
      <c r="F411">
        <v>1</v>
      </c>
      <c r="G411" t="s">
        <v>3203</v>
      </c>
      <c r="H411">
        <v>0</v>
      </c>
      <c r="I411" t="s">
        <v>18</v>
      </c>
      <c r="J411">
        <v>80</v>
      </c>
      <c r="K411">
        <v>64</v>
      </c>
      <c r="L411">
        <v>66</v>
      </c>
      <c r="M411">
        <v>41</v>
      </c>
      <c r="N411">
        <v>79</v>
      </c>
      <c r="O411">
        <v>19</v>
      </c>
      <c r="P411" t="e">
        <f>INDEX(Signed!F$2:'Signed'!F$569,MATCH($B411,Signed!$A$2:'Signed'!$A$531,0))</f>
        <v>#N/A</v>
      </c>
      <c r="Q411" t="e">
        <f>INDEX(TEAMIDS!$B$2:'TEAMIDS'!$B$300,MATCH($P411,TEAMIDS!$C$2:'TEAMIDS'!$C$531,0))</f>
        <v>#N/A</v>
      </c>
      <c r="R411" t="e">
        <f>INDEX(Signed!G$2:'Signed'!G$569,MATCH($B411,Signed!$A$2:'Signed'!$A$531,0))</f>
        <v>#N/A</v>
      </c>
      <c r="S411" t="e">
        <f>INDEX(Signed!I$2:'Signed'!I$569,MATCH($B411,Signed!$A$2:'Signed'!$A$531,0))</f>
        <v>#N/A</v>
      </c>
      <c r="T411">
        <f>_xlfn.IFNA(Q411,C411)</f>
        <v>1</v>
      </c>
      <c r="U411" t="e">
        <f>IF(S411=E411,TRUE,FALSE)</f>
        <v>#N/A</v>
      </c>
    </row>
    <row r="412" spans="1:21" x14ac:dyDescent="0.3">
      <c r="A412">
        <v>410</v>
      </c>
      <c r="B412" t="s">
        <v>2269</v>
      </c>
      <c r="C412">
        <v>1</v>
      </c>
      <c r="D412">
        <v>2</v>
      </c>
      <c r="E412">
        <v>1200000</v>
      </c>
      <c r="F412">
        <v>3</v>
      </c>
      <c r="G412" t="s">
        <v>1527</v>
      </c>
      <c r="H412">
        <v>24</v>
      </c>
      <c r="I412" t="s">
        <v>7</v>
      </c>
      <c r="J412">
        <v>62</v>
      </c>
      <c r="K412">
        <v>57</v>
      </c>
      <c r="L412">
        <v>63</v>
      </c>
      <c r="M412">
        <v>41</v>
      </c>
      <c r="N412">
        <v>83</v>
      </c>
      <c r="O412">
        <v>21</v>
      </c>
      <c r="P412" t="e">
        <f>INDEX(Signed!F$2:'Signed'!F$569,MATCH($B412,Signed!$A$2:'Signed'!$A$531,0))</f>
        <v>#N/A</v>
      </c>
      <c r="Q412" t="e">
        <f>INDEX(TEAMIDS!$B$2:'TEAMIDS'!$B$300,MATCH($P412,TEAMIDS!$C$2:'TEAMIDS'!$C$531,0))</f>
        <v>#N/A</v>
      </c>
      <c r="R412" t="e">
        <f>INDEX(Signed!G$2:'Signed'!G$569,MATCH($B412,Signed!$A$2:'Signed'!$A$531,0))</f>
        <v>#N/A</v>
      </c>
      <c r="S412" t="e">
        <f>INDEX(Signed!I$2:'Signed'!I$569,MATCH($B412,Signed!$A$2:'Signed'!$A$531,0))</f>
        <v>#N/A</v>
      </c>
      <c r="T412">
        <f>_xlfn.IFNA(Q412,C412)</f>
        <v>1</v>
      </c>
      <c r="U412" t="e">
        <f>IF(S412=E412,TRUE,FALSE)</f>
        <v>#N/A</v>
      </c>
    </row>
    <row r="413" spans="1:21" x14ac:dyDescent="0.3">
      <c r="A413">
        <v>411</v>
      </c>
      <c r="B413" t="s">
        <v>2270</v>
      </c>
      <c r="C413">
        <v>3</v>
      </c>
      <c r="D413">
        <v>2</v>
      </c>
      <c r="E413">
        <v>1200000</v>
      </c>
      <c r="F413">
        <v>3</v>
      </c>
      <c r="G413" t="s">
        <v>1527</v>
      </c>
      <c r="H413">
        <v>8</v>
      </c>
      <c r="I413" t="s">
        <v>13</v>
      </c>
      <c r="J413">
        <v>58</v>
      </c>
      <c r="K413">
        <v>68</v>
      </c>
      <c r="L413">
        <v>75</v>
      </c>
      <c r="M413">
        <v>40</v>
      </c>
      <c r="N413">
        <v>79</v>
      </c>
      <c r="O413">
        <v>20</v>
      </c>
      <c r="P413" t="e">
        <f>INDEX(Signed!F$2:'Signed'!F$569,MATCH($B413,Signed!$A$2:'Signed'!$A$531,0))</f>
        <v>#N/A</v>
      </c>
      <c r="Q413" t="e">
        <f>INDEX(TEAMIDS!$B$2:'TEAMIDS'!$B$300,MATCH($P413,TEAMIDS!$C$2:'TEAMIDS'!$C$531,0))</f>
        <v>#N/A</v>
      </c>
      <c r="R413" t="e">
        <f>INDEX(Signed!G$2:'Signed'!G$569,MATCH($B413,Signed!$A$2:'Signed'!$A$531,0))</f>
        <v>#N/A</v>
      </c>
      <c r="S413" t="e">
        <f>INDEX(Signed!I$2:'Signed'!I$569,MATCH($B413,Signed!$A$2:'Signed'!$A$531,0))</f>
        <v>#N/A</v>
      </c>
      <c r="T413">
        <f>_xlfn.IFNA(Q413,C413)</f>
        <v>3</v>
      </c>
      <c r="U413" t="e">
        <f>IF(S413=E413,TRUE,FALSE)</f>
        <v>#N/A</v>
      </c>
    </row>
    <row r="414" spans="1:21" x14ac:dyDescent="0.3">
      <c r="A414">
        <v>412</v>
      </c>
      <c r="B414" t="s">
        <v>2271</v>
      </c>
      <c r="C414">
        <v>4</v>
      </c>
      <c r="D414">
        <v>2</v>
      </c>
      <c r="E414">
        <v>1200000</v>
      </c>
      <c r="F414">
        <v>0</v>
      </c>
      <c r="G414" t="s">
        <v>3204</v>
      </c>
      <c r="H414">
        <v>2</v>
      </c>
      <c r="I414" t="s">
        <v>9</v>
      </c>
      <c r="J414">
        <v>86</v>
      </c>
      <c r="K414">
        <v>63</v>
      </c>
      <c r="L414">
        <v>66</v>
      </c>
      <c r="M414">
        <v>71</v>
      </c>
      <c r="N414">
        <v>73</v>
      </c>
      <c r="O414">
        <v>19</v>
      </c>
      <c r="P414" t="e">
        <f>INDEX(Signed!F$2:'Signed'!F$569,MATCH($B414,Signed!$A$2:'Signed'!$A$531,0))</f>
        <v>#N/A</v>
      </c>
      <c r="Q414" t="e">
        <f>INDEX(TEAMIDS!$B$2:'TEAMIDS'!$B$300,MATCH($P414,TEAMIDS!$C$2:'TEAMIDS'!$C$531,0))</f>
        <v>#N/A</v>
      </c>
      <c r="R414" t="e">
        <f>INDEX(Signed!G$2:'Signed'!G$569,MATCH($B414,Signed!$A$2:'Signed'!$A$531,0))</f>
        <v>#N/A</v>
      </c>
      <c r="S414" t="e">
        <f>INDEX(Signed!I$2:'Signed'!I$569,MATCH($B414,Signed!$A$2:'Signed'!$A$531,0))</f>
        <v>#N/A</v>
      </c>
      <c r="T414">
        <f>_xlfn.IFNA(Q414,C414)</f>
        <v>4</v>
      </c>
      <c r="U414" t="e">
        <f>IF(S414=E414,TRUE,FALSE)</f>
        <v>#N/A</v>
      </c>
    </row>
    <row r="415" spans="1:21" x14ac:dyDescent="0.3">
      <c r="A415">
        <v>413</v>
      </c>
      <c r="B415" t="s">
        <v>2273</v>
      </c>
      <c r="C415">
        <v>5</v>
      </c>
      <c r="D415">
        <v>2</v>
      </c>
      <c r="E415">
        <v>1200000</v>
      </c>
      <c r="F415">
        <v>0</v>
      </c>
      <c r="G415" t="s">
        <v>3205</v>
      </c>
      <c r="H415">
        <v>10</v>
      </c>
      <c r="I415" t="s">
        <v>4</v>
      </c>
      <c r="J415">
        <v>81</v>
      </c>
      <c r="K415">
        <v>71</v>
      </c>
      <c r="L415">
        <v>85</v>
      </c>
      <c r="M415">
        <v>48</v>
      </c>
      <c r="N415">
        <v>82</v>
      </c>
      <c r="O415">
        <v>19</v>
      </c>
      <c r="P415" t="e">
        <f>INDEX(Signed!F$2:'Signed'!F$569,MATCH($B415,Signed!$A$2:'Signed'!$A$531,0))</f>
        <v>#N/A</v>
      </c>
      <c r="Q415" t="e">
        <f>INDEX(TEAMIDS!$B$2:'TEAMIDS'!$B$300,MATCH($P415,TEAMIDS!$C$2:'TEAMIDS'!$C$531,0))</f>
        <v>#N/A</v>
      </c>
      <c r="R415" t="e">
        <f>INDEX(Signed!G$2:'Signed'!G$569,MATCH($B415,Signed!$A$2:'Signed'!$A$531,0))</f>
        <v>#N/A</v>
      </c>
      <c r="S415" t="e">
        <f>INDEX(Signed!I$2:'Signed'!I$569,MATCH($B415,Signed!$A$2:'Signed'!$A$531,0))</f>
        <v>#N/A</v>
      </c>
      <c r="T415">
        <f>_xlfn.IFNA(Q415,C415)</f>
        <v>5</v>
      </c>
      <c r="U415" t="e">
        <f>IF(S415=E415,TRUE,FALSE)</f>
        <v>#N/A</v>
      </c>
    </row>
    <row r="416" spans="1:21" x14ac:dyDescent="0.3">
      <c r="A416">
        <v>414</v>
      </c>
      <c r="B416" t="s">
        <v>2275</v>
      </c>
      <c r="C416">
        <v>5</v>
      </c>
      <c r="D416">
        <v>2</v>
      </c>
      <c r="E416">
        <v>1200000</v>
      </c>
      <c r="F416">
        <v>1</v>
      </c>
      <c r="G416" t="s">
        <v>1527</v>
      </c>
      <c r="H416">
        <v>5</v>
      </c>
      <c r="I416" t="s">
        <v>7</v>
      </c>
      <c r="J416">
        <v>66</v>
      </c>
      <c r="K416">
        <v>59</v>
      </c>
      <c r="L416">
        <v>77</v>
      </c>
      <c r="M416">
        <v>40</v>
      </c>
      <c r="N416">
        <v>84</v>
      </c>
      <c r="O416">
        <v>22</v>
      </c>
      <c r="P416" t="e">
        <f>INDEX(Signed!F$2:'Signed'!F$569,MATCH($B416,Signed!$A$2:'Signed'!$A$531,0))</f>
        <v>#N/A</v>
      </c>
      <c r="Q416" t="e">
        <f>INDEX(TEAMIDS!$B$2:'TEAMIDS'!$B$300,MATCH($P416,TEAMIDS!$C$2:'TEAMIDS'!$C$531,0))</f>
        <v>#N/A</v>
      </c>
      <c r="R416" t="e">
        <f>INDEX(Signed!G$2:'Signed'!G$569,MATCH($B416,Signed!$A$2:'Signed'!$A$531,0))</f>
        <v>#N/A</v>
      </c>
      <c r="S416" t="e">
        <f>INDEX(Signed!I$2:'Signed'!I$569,MATCH($B416,Signed!$A$2:'Signed'!$A$531,0))</f>
        <v>#N/A</v>
      </c>
      <c r="T416">
        <f>_xlfn.IFNA(Q416,C416)</f>
        <v>5</v>
      </c>
      <c r="U416" t="e">
        <f>IF(S416=E416,TRUE,FALSE)</f>
        <v>#N/A</v>
      </c>
    </row>
    <row r="417" spans="1:21" x14ac:dyDescent="0.3">
      <c r="A417">
        <v>415</v>
      </c>
      <c r="B417" t="s">
        <v>2276</v>
      </c>
      <c r="C417">
        <v>8</v>
      </c>
      <c r="D417">
        <v>2</v>
      </c>
      <c r="E417">
        <v>1200000</v>
      </c>
      <c r="F417">
        <v>2</v>
      </c>
      <c r="G417" t="s">
        <v>1527</v>
      </c>
      <c r="H417">
        <v>13</v>
      </c>
      <c r="I417" t="s">
        <v>23</v>
      </c>
      <c r="J417">
        <v>66</v>
      </c>
      <c r="K417">
        <v>57</v>
      </c>
      <c r="L417">
        <v>89</v>
      </c>
      <c r="M417">
        <v>41</v>
      </c>
      <c r="N417">
        <v>53</v>
      </c>
      <c r="O417">
        <v>19</v>
      </c>
      <c r="P417" t="e">
        <f>INDEX(Signed!F$2:'Signed'!F$569,MATCH($B417,Signed!$A$2:'Signed'!$A$531,0))</f>
        <v>#N/A</v>
      </c>
      <c r="Q417" t="e">
        <f>INDEX(TEAMIDS!$B$2:'TEAMIDS'!$B$300,MATCH($P417,TEAMIDS!$C$2:'TEAMIDS'!$C$531,0))</f>
        <v>#N/A</v>
      </c>
      <c r="R417" t="e">
        <f>INDEX(Signed!G$2:'Signed'!G$569,MATCH($B417,Signed!$A$2:'Signed'!$A$531,0))</f>
        <v>#N/A</v>
      </c>
      <c r="S417" t="e">
        <f>INDEX(Signed!I$2:'Signed'!I$569,MATCH($B417,Signed!$A$2:'Signed'!$A$531,0))</f>
        <v>#N/A</v>
      </c>
      <c r="T417">
        <f>_xlfn.IFNA(Q417,C417)</f>
        <v>8</v>
      </c>
      <c r="U417" t="e">
        <f>IF(S417=E417,TRUE,FALSE)</f>
        <v>#N/A</v>
      </c>
    </row>
    <row r="418" spans="1:21" x14ac:dyDescent="0.3">
      <c r="A418">
        <v>416</v>
      </c>
      <c r="B418" t="s">
        <v>2277</v>
      </c>
      <c r="C418">
        <v>8</v>
      </c>
      <c r="D418">
        <v>2</v>
      </c>
      <c r="E418">
        <v>1200000</v>
      </c>
      <c r="F418">
        <v>1</v>
      </c>
      <c r="G418" t="s">
        <v>1527</v>
      </c>
      <c r="H418">
        <v>21</v>
      </c>
      <c r="I418" t="s">
        <v>9</v>
      </c>
      <c r="J418">
        <v>65</v>
      </c>
      <c r="K418">
        <v>60</v>
      </c>
      <c r="L418">
        <v>75</v>
      </c>
      <c r="M418">
        <v>45</v>
      </c>
      <c r="N418">
        <v>67</v>
      </c>
      <c r="O418">
        <v>19</v>
      </c>
      <c r="P418" t="e">
        <f>INDEX(Signed!F$2:'Signed'!F$569,MATCH($B418,Signed!$A$2:'Signed'!$A$531,0))</f>
        <v>#N/A</v>
      </c>
      <c r="Q418" t="e">
        <f>INDEX(TEAMIDS!$B$2:'TEAMIDS'!$B$300,MATCH($P418,TEAMIDS!$C$2:'TEAMIDS'!$C$531,0))</f>
        <v>#N/A</v>
      </c>
      <c r="R418" t="e">
        <f>INDEX(Signed!G$2:'Signed'!G$569,MATCH($B418,Signed!$A$2:'Signed'!$A$531,0))</f>
        <v>#N/A</v>
      </c>
      <c r="S418" t="e">
        <f>INDEX(Signed!I$2:'Signed'!I$569,MATCH($B418,Signed!$A$2:'Signed'!$A$531,0))</f>
        <v>#N/A</v>
      </c>
      <c r="T418">
        <f>_xlfn.IFNA(Q418,C418)</f>
        <v>8</v>
      </c>
      <c r="U418" t="e">
        <f>IF(S418=E418,TRUE,FALSE)</f>
        <v>#N/A</v>
      </c>
    </row>
    <row r="419" spans="1:21" x14ac:dyDescent="0.3">
      <c r="A419">
        <v>417</v>
      </c>
      <c r="B419" t="s">
        <v>2278</v>
      </c>
      <c r="C419">
        <v>12</v>
      </c>
      <c r="D419">
        <v>2</v>
      </c>
      <c r="E419">
        <v>1200000</v>
      </c>
      <c r="F419">
        <v>4</v>
      </c>
      <c r="G419" t="s">
        <v>1527</v>
      </c>
      <c r="H419">
        <v>2</v>
      </c>
      <c r="I419" t="s">
        <v>11</v>
      </c>
      <c r="J419">
        <v>76</v>
      </c>
      <c r="K419">
        <v>64</v>
      </c>
      <c r="L419">
        <v>61</v>
      </c>
      <c r="M419">
        <v>44</v>
      </c>
      <c r="N419">
        <v>73</v>
      </c>
      <c r="O419">
        <v>20</v>
      </c>
      <c r="P419" t="e">
        <f>INDEX(Signed!F$2:'Signed'!F$569,MATCH($B419,Signed!$A$2:'Signed'!$A$531,0))</f>
        <v>#N/A</v>
      </c>
      <c r="Q419" t="e">
        <f>INDEX(TEAMIDS!$B$2:'TEAMIDS'!$B$300,MATCH($P419,TEAMIDS!$C$2:'TEAMIDS'!$C$531,0))</f>
        <v>#N/A</v>
      </c>
      <c r="R419" t="e">
        <f>INDEX(Signed!G$2:'Signed'!G$569,MATCH($B419,Signed!$A$2:'Signed'!$A$531,0))</f>
        <v>#N/A</v>
      </c>
      <c r="S419" t="e">
        <f>INDEX(Signed!I$2:'Signed'!I$569,MATCH($B419,Signed!$A$2:'Signed'!$A$531,0))</f>
        <v>#N/A</v>
      </c>
      <c r="T419">
        <f>_xlfn.IFNA(Q419,C419)</f>
        <v>12</v>
      </c>
      <c r="U419" t="e">
        <f>IF(S419=E419,TRUE,FALSE)</f>
        <v>#N/A</v>
      </c>
    </row>
    <row r="420" spans="1:21" x14ac:dyDescent="0.3">
      <c r="A420">
        <v>418</v>
      </c>
      <c r="B420" t="s">
        <v>2279</v>
      </c>
      <c r="C420">
        <v>14</v>
      </c>
      <c r="D420">
        <v>2</v>
      </c>
      <c r="E420">
        <v>1200000</v>
      </c>
      <c r="F420">
        <v>0</v>
      </c>
      <c r="G420" t="s">
        <v>3206</v>
      </c>
      <c r="H420">
        <v>12</v>
      </c>
      <c r="I420" t="s">
        <v>30</v>
      </c>
      <c r="J420">
        <v>87</v>
      </c>
      <c r="K420">
        <v>77</v>
      </c>
      <c r="L420">
        <v>80</v>
      </c>
      <c r="M420">
        <v>65</v>
      </c>
      <c r="N420">
        <v>76</v>
      </c>
      <c r="O420">
        <v>20</v>
      </c>
      <c r="P420" t="e">
        <f>INDEX(Signed!F$2:'Signed'!F$569,MATCH($B420,Signed!$A$2:'Signed'!$A$531,0))</f>
        <v>#N/A</v>
      </c>
      <c r="Q420" t="e">
        <f>INDEX(TEAMIDS!$B$2:'TEAMIDS'!$B$300,MATCH($P420,TEAMIDS!$C$2:'TEAMIDS'!$C$531,0))</f>
        <v>#N/A</v>
      </c>
      <c r="R420" t="e">
        <f>INDEX(Signed!G$2:'Signed'!G$569,MATCH($B420,Signed!$A$2:'Signed'!$A$531,0))</f>
        <v>#N/A</v>
      </c>
      <c r="S420" t="e">
        <f>INDEX(Signed!I$2:'Signed'!I$569,MATCH($B420,Signed!$A$2:'Signed'!$A$531,0))</f>
        <v>#N/A</v>
      </c>
      <c r="T420">
        <f>_xlfn.IFNA(Q420,C420)</f>
        <v>14</v>
      </c>
      <c r="U420" t="e">
        <f>IF(S420=E420,TRUE,FALSE)</f>
        <v>#N/A</v>
      </c>
    </row>
    <row r="421" spans="1:21" x14ac:dyDescent="0.3">
      <c r="A421">
        <v>419</v>
      </c>
      <c r="B421" t="s">
        <v>2281</v>
      </c>
      <c r="C421">
        <v>14</v>
      </c>
      <c r="D421">
        <v>2</v>
      </c>
      <c r="E421">
        <v>1200000</v>
      </c>
      <c r="F421">
        <v>4</v>
      </c>
      <c r="G421" t="s">
        <v>1527</v>
      </c>
      <c r="H421">
        <v>8</v>
      </c>
      <c r="I421" t="s">
        <v>13</v>
      </c>
      <c r="J421">
        <v>69</v>
      </c>
      <c r="K421">
        <v>62</v>
      </c>
      <c r="L421">
        <v>69</v>
      </c>
      <c r="M421">
        <v>46</v>
      </c>
      <c r="N421">
        <v>80</v>
      </c>
      <c r="O421">
        <v>21</v>
      </c>
      <c r="P421" t="e">
        <f>INDEX(Signed!F$2:'Signed'!F$569,MATCH($B421,Signed!$A$2:'Signed'!$A$531,0))</f>
        <v>#N/A</v>
      </c>
      <c r="Q421" t="e">
        <f>INDEX(TEAMIDS!$B$2:'TEAMIDS'!$B$300,MATCH($P421,TEAMIDS!$C$2:'TEAMIDS'!$C$531,0))</f>
        <v>#N/A</v>
      </c>
      <c r="R421" t="e">
        <f>INDEX(Signed!G$2:'Signed'!G$569,MATCH($B421,Signed!$A$2:'Signed'!$A$531,0))</f>
        <v>#N/A</v>
      </c>
      <c r="S421" t="e">
        <f>INDEX(Signed!I$2:'Signed'!I$569,MATCH($B421,Signed!$A$2:'Signed'!$A$531,0))</f>
        <v>#N/A</v>
      </c>
      <c r="T421">
        <f>_xlfn.IFNA(Q421,C421)</f>
        <v>14</v>
      </c>
      <c r="U421" t="e">
        <f>IF(S421=E421,TRUE,FALSE)</f>
        <v>#N/A</v>
      </c>
    </row>
    <row r="422" spans="1:21" x14ac:dyDescent="0.3">
      <c r="A422">
        <v>420</v>
      </c>
      <c r="B422" t="s">
        <v>2282</v>
      </c>
      <c r="C422">
        <v>15</v>
      </c>
      <c r="D422">
        <v>2</v>
      </c>
      <c r="E422">
        <v>1200000</v>
      </c>
      <c r="F422">
        <v>1</v>
      </c>
      <c r="G422" t="s">
        <v>1527</v>
      </c>
      <c r="H422">
        <v>27</v>
      </c>
      <c r="I422" t="s">
        <v>9</v>
      </c>
      <c r="J422">
        <v>82</v>
      </c>
      <c r="K422">
        <v>63</v>
      </c>
      <c r="L422">
        <v>80</v>
      </c>
      <c r="M422">
        <v>44</v>
      </c>
      <c r="N422">
        <v>93</v>
      </c>
      <c r="O422">
        <v>19</v>
      </c>
      <c r="P422" t="e">
        <f>INDEX(Signed!F$2:'Signed'!F$569,MATCH($B422,Signed!$A$2:'Signed'!$A$531,0))</f>
        <v>#N/A</v>
      </c>
      <c r="Q422" t="e">
        <f>INDEX(TEAMIDS!$B$2:'TEAMIDS'!$B$300,MATCH($P422,TEAMIDS!$C$2:'TEAMIDS'!$C$531,0))</f>
        <v>#N/A</v>
      </c>
      <c r="R422" t="e">
        <f>INDEX(Signed!G$2:'Signed'!G$569,MATCH($B422,Signed!$A$2:'Signed'!$A$531,0))</f>
        <v>#N/A</v>
      </c>
      <c r="S422" t="e">
        <f>INDEX(Signed!I$2:'Signed'!I$569,MATCH($B422,Signed!$A$2:'Signed'!$A$531,0))</f>
        <v>#N/A</v>
      </c>
      <c r="T422">
        <f>_xlfn.IFNA(Q422,C422)</f>
        <v>15</v>
      </c>
      <c r="U422" t="e">
        <f>IF(S422=E422,TRUE,FALSE)</f>
        <v>#N/A</v>
      </c>
    </row>
    <row r="423" spans="1:21" x14ac:dyDescent="0.3">
      <c r="A423">
        <v>421</v>
      </c>
      <c r="B423" t="s">
        <v>2283</v>
      </c>
      <c r="C423">
        <v>17</v>
      </c>
      <c r="D423">
        <v>2</v>
      </c>
      <c r="E423">
        <v>1200000</v>
      </c>
      <c r="F423">
        <v>1</v>
      </c>
      <c r="G423" t="s">
        <v>3207</v>
      </c>
      <c r="H423">
        <v>23</v>
      </c>
      <c r="I423" t="s">
        <v>18</v>
      </c>
      <c r="J423">
        <v>77</v>
      </c>
      <c r="K423">
        <v>61</v>
      </c>
      <c r="L423">
        <v>89</v>
      </c>
      <c r="M423">
        <v>49</v>
      </c>
      <c r="N423">
        <v>80</v>
      </c>
      <c r="O423">
        <v>20</v>
      </c>
      <c r="P423" t="e">
        <f>INDEX(Signed!F$2:'Signed'!F$569,MATCH($B423,Signed!$A$2:'Signed'!$A$531,0))</f>
        <v>#N/A</v>
      </c>
      <c r="Q423" t="e">
        <f>INDEX(TEAMIDS!$B$2:'TEAMIDS'!$B$300,MATCH($P423,TEAMIDS!$C$2:'TEAMIDS'!$C$531,0))</f>
        <v>#N/A</v>
      </c>
      <c r="R423" t="e">
        <f>INDEX(Signed!G$2:'Signed'!G$569,MATCH($B423,Signed!$A$2:'Signed'!$A$531,0))</f>
        <v>#N/A</v>
      </c>
      <c r="S423" t="e">
        <f>INDEX(Signed!I$2:'Signed'!I$569,MATCH($B423,Signed!$A$2:'Signed'!$A$531,0))</f>
        <v>#N/A</v>
      </c>
      <c r="T423">
        <f>_xlfn.IFNA(Q423,C423)</f>
        <v>17</v>
      </c>
      <c r="U423" t="e">
        <f>IF(S423=E423,TRUE,FALSE)</f>
        <v>#N/A</v>
      </c>
    </row>
    <row r="424" spans="1:21" x14ac:dyDescent="0.3">
      <c r="A424">
        <v>422</v>
      </c>
      <c r="B424" t="s">
        <v>2285</v>
      </c>
      <c r="C424">
        <v>18</v>
      </c>
      <c r="D424">
        <v>2</v>
      </c>
      <c r="E424">
        <v>1200000</v>
      </c>
      <c r="F424">
        <v>3</v>
      </c>
      <c r="G424" t="s">
        <v>3208</v>
      </c>
      <c r="H424">
        <v>1</v>
      </c>
      <c r="I424" t="s">
        <v>18</v>
      </c>
      <c r="J424">
        <v>89</v>
      </c>
      <c r="K424">
        <v>85</v>
      </c>
      <c r="L424">
        <v>55</v>
      </c>
      <c r="M424">
        <v>84</v>
      </c>
      <c r="N424">
        <v>65</v>
      </c>
      <c r="O424">
        <v>19</v>
      </c>
      <c r="P424" t="e">
        <f>INDEX(Signed!F$2:'Signed'!F$569,MATCH($B424,Signed!$A$2:'Signed'!$A$531,0))</f>
        <v>#N/A</v>
      </c>
      <c r="Q424" t="e">
        <f>INDEX(TEAMIDS!$B$2:'TEAMIDS'!$B$300,MATCH($P424,TEAMIDS!$C$2:'TEAMIDS'!$C$531,0))</f>
        <v>#N/A</v>
      </c>
      <c r="R424" t="e">
        <f>INDEX(Signed!G$2:'Signed'!G$569,MATCH($B424,Signed!$A$2:'Signed'!$A$531,0))</f>
        <v>#N/A</v>
      </c>
      <c r="S424" t="e">
        <f>INDEX(Signed!I$2:'Signed'!I$569,MATCH($B424,Signed!$A$2:'Signed'!$A$531,0))</f>
        <v>#N/A</v>
      </c>
      <c r="T424">
        <f>_xlfn.IFNA(Q424,C424)</f>
        <v>18</v>
      </c>
      <c r="U424" t="e">
        <f>IF(S424=E424,TRUE,FALSE)</f>
        <v>#N/A</v>
      </c>
    </row>
    <row r="425" spans="1:21" x14ac:dyDescent="0.3">
      <c r="A425">
        <v>423</v>
      </c>
      <c r="B425" t="s">
        <v>2287</v>
      </c>
      <c r="C425">
        <v>18</v>
      </c>
      <c r="D425">
        <v>2</v>
      </c>
      <c r="E425">
        <v>1200000</v>
      </c>
      <c r="F425">
        <v>1</v>
      </c>
      <c r="G425" t="s">
        <v>3209</v>
      </c>
      <c r="H425">
        <v>4</v>
      </c>
      <c r="I425" t="s">
        <v>9</v>
      </c>
      <c r="J425">
        <v>77</v>
      </c>
      <c r="K425">
        <v>74</v>
      </c>
      <c r="L425">
        <v>67</v>
      </c>
      <c r="M425">
        <v>54</v>
      </c>
      <c r="N425">
        <v>82</v>
      </c>
      <c r="O425">
        <v>20</v>
      </c>
      <c r="P425" t="e">
        <f>INDEX(Signed!F$2:'Signed'!F$569,MATCH($B425,Signed!$A$2:'Signed'!$A$531,0))</f>
        <v>#N/A</v>
      </c>
      <c r="Q425" t="e">
        <f>INDEX(TEAMIDS!$B$2:'TEAMIDS'!$B$300,MATCH($P425,TEAMIDS!$C$2:'TEAMIDS'!$C$531,0))</f>
        <v>#N/A</v>
      </c>
      <c r="R425" t="e">
        <f>INDEX(Signed!G$2:'Signed'!G$569,MATCH($B425,Signed!$A$2:'Signed'!$A$531,0))</f>
        <v>#N/A</v>
      </c>
      <c r="S425" t="e">
        <f>INDEX(Signed!I$2:'Signed'!I$569,MATCH($B425,Signed!$A$2:'Signed'!$A$531,0))</f>
        <v>#N/A</v>
      </c>
      <c r="T425">
        <f>_xlfn.IFNA(Q425,C425)</f>
        <v>18</v>
      </c>
      <c r="U425" t="e">
        <f>IF(S425=E425,TRUE,FALSE)</f>
        <v>#N/A</v>
      </c>
    </row>
    <row r="426" spans="1:21" x14ac:dyDescent="0.3">
      <c r="A426">
        <v>424</v>
      </c>
      <c r="B426" t="s">
        <v>2289</v>
      </c>
      <c r="C426">
        <v>18</v>
      </c>
      <c r="D426">
        <v>2</v>
      </c>
      <c r="E426">
        <v>1200000</v>
      </c>
      <c r="F426">
        <v>4</v>
      </c>
      <c r="G426" t="s">
        <v>1527</v>
      </c>
      <c r="H426">
        <v>10</v>
      </c>
      <c r="I426" t="s">
        <v>15</v>
      </c>
      <c r="J426">
        <v>77</v>
      </c>
      <c r="K426">
        <v>75</v>
      </c>
      <c r="L426">
        <v>64</v>
      </c>
      <c r="M426">
        <v>52</v>
      </c>
      <c r="N426">
        <v>80</v>
      </c>
      <c r="O426">
        <v>19</v>
      </c>
      <c r="P426" t="e">
        <f>INDEX(Signed!F$2:'Signed'!F$569,MATCH($B426,Signed!$A$2:'Signed'!$A$531,0))</f>
        <v>#N/A</v>
      </c>
      <c r="Q426" t="e">
        <f>INDEX(TEAMIDS!$B$2:'TEAMIDS'!$B$300,MATCH($P426,TEAMIDS!$C$2:'TEAMIDS'!$C$531,0))</f>
        <v>#N/A</v>
      </c>
      <c r="R426" t="e">
        <f>INDEX(Signed!G$2:'Signed'!G$569,MATCH($B426,Signed!$A$2:'Signed'!$A$531,0))</f>
        <v>#N/A</v>
      </c>
      <c r="S426" t="e">
        <f>INDEX(Signed!I$2:'Signed'!I$569,MATCH($B426,Signed!$A$2:'Signed'!$A$531,0))</f>
        <v>#N/A</v>
      </c>
      <c r="T426">
        <f>_xlfn.IFNA(Q426,C426)</f>
        <v>18</v>
      </c>
      <c r="U426" t="e">
        <f>IF(S426=E426,TRUE,FALSE)</f>
        <v>#N/A</v>
      </c>
    </row>
    <row r="427" spans="1:21" x14ac:dyDescent="0.3">
      <c r="A427">
        <v>425</v>
      </c>
      <c r="B427" t="s">
        <v>2290</v>
      </c>
      <c r="C427">
        <v>18</v>
      </c>
      <c r="D427">
        <v>2</v>
      </c>
      <c r="E427">
        <v>1200000</v>
      </c>
      <c r="F427">
        <v>4</v>
      </c>
      <c r="G427" t="s">
        <v>1527</v>
      </c>
      <c r="H427">
        <v>31</v>
      </c>
      <c r="I427" t="s">
        <v>15</v>
      </c>
      <c r="J427">
        <v>75</v>
      </c>
      <c r="K427">
        <v>61</v>
      </c>
      <c r="L427">
        <v>68</v>
      </c>
      <c r="M427">
        <v>50</v>
      </c>
      <c r="N427">
        <v>81</v>
      </c>
      <c r="O427">
        <v>20</v>
      </c>
      <c r="P427" t="e">
        <f>INDEX(Signed!F$2:'Signed'!F$569,MATCH($B427,Signed!$A$2:'Signed'!$A$531,0))</f>
        <v>#N/A</v>
      </c>
      <c r="Q427" t="e">
        <f>INDEX(TEAMIDS!$B$2:'TEAMIDS'!$B$300,MATCH($P427,TEAMIDS!$C$2:'TEAMIDS'!$C$531,0))</f>
        <v>#N/A</v>
      </c>
      <c r="R427" t="e">
        <f>INDEX(Signed!G$2:'Signed'!G$569,MATCH($B427,Signed!$A$2:'Signed'!$A$531,0))</f>
        <v>#N/A</v>
      </c>
      <c r="S427" t="e">
        <f>INDEX(Signed!I$2:'Signed'!I$569,MATCH($B427,Signed!$A$2:'Signed'!$A$531,0))</f>
        <v>#N/A</v>
      </c>
      <c r="T427">
        <f>_xlfn.IFNA(Q427,C427)</f>
        <v>18</v>
      </c>
      <c r="U427" t="e">
        <f>IF(S427=E427,TRUE,FALSE)</f>
        <v>#N/A</v>
      </c>
    </row>
    <row r="428" spans="1:21" x14ac:dyDescent="0.3">
      <c r="A428">
        <v>426</v>
      </c>
      <c r="B428" t="s">
        <v>2291</v>
      </c>
      <c r="C428">
        <v>19</v>
      </c>
      <c r="D428">
        <v>2</v>
      </c>
      <c r="E428">
        <v>1200000</v>
      </c>
      <c r="F428">
        <v>1</v>
      </c>
      <c r="G428" t="s">
        <v>3210</v>
      </c>
      <c r="H428">
        <v>5</v>
      </c>
      <c r="I428" t="s">
        <v>7</v>
      </c>
      <c r="J428">
        <v>85</v>
      </c>
      <c r="K428">
        <v>78</v>
      </c>
      <c r="L428">
        <v>76</v>
      </c>
      <c r="M428">
        <v>64</v>
      </c>
      <c r="N428">
        <v>80</v>
      </c>
      <c r="O428">
        <v>19</v>
      </c>
      <c r="P428" t="e">
        <f>INDEX(Signed!F$2:'Signed'!F$569,MATCH($B428,Signed!$A$2:'Signed'!$A$531,0))</f>
        <v>#N/A</v>
      </c>
      <c r="Q428" t="e">
        <f>INDEX(TEAMIDS!$B$2:'TEAMIDS'!$B$300,MATCH($P428,TEAMIDS!$C$2:'TEAMIDS'!$C$531,0))</f>
        <v>#N/A</v>
      </c>
      <c r="R428" t="e">
        <f>INDEX(Signed!G$2:'Signed'!G$569,MATCH($B428,Signed!$A$2:'Signed'!$A$531,0))</f>
        <v>#N/A</v>
      </c>
      <c r="S428" t="e">
        <f>INDEX(Signed!I$2:'Signed'!I$569,MATCH($B428,Signed!$A$2:'Signed'!$A$531,0))</f>
        <v>#N/A</v>
      </c>
      <c r="T428">
        <f>_xlfn.IFNA(Q428,C428)</f>
        <v>19</v>
      </c>
      <c r="U428" t="e">
        <f>IF(S428=E428,TRUE,FALSE)</f>
        <v>#N/A</v>
      </c>
    </row>
    <row r="429" spans="1:21" x14ac:dyDescent="0.3">
      <c r="A429">
        <v>427</v>
      </c>
      <c r="B429" t="s">
        <v>2293</v>
      </c>
      <c r="C429">
        <v>20</v>
      </c>
      <c r="D429">
        <v>2</v>
      </c>
      <c r="E429">
        <v>1200000</v>
      </c>
      <c r="F429">
        <v>2</v>
      </c>
      <c r="G429" t="s">
        <v>1527</v>
      </c>
      <c r="H429">
        <v>25</v>
      </c>
      <c r="I429" t="s">
        <v>23</v>
      </c>
      <c r="J429">
        <v>51</v>
      </c>
      <c r="K429">
        <v>69</v>
      </c>
      <c r="L429">
        <v>40</v>
      </c>
      <c r="M429">
        <v>40</v>
      </c>
      <c r="N429">
        <v>46</v>
      </c>
      <c r="O429">
        <v>19</v>
      </c>
      <c r="P429" t="e">
        <f>INDEX(Signed!F$2:'Signed'!F$569,MATCH($B429,Signed!$A$2:'Signed'!$A$531,0))</f>
        <v>#N/A</v>
      </c>
      <c r="Q429" t="e">
        <f>INDEX(TEAMIDS!$B$2:'TEAMIDS'!$B$300,MATCH($P429,TEAMIDS!$C$2:'TEAMIDS'!$C$531,0))</f>
        <v>#N/A</v>
      </c>
      <c r="R429" t="e">
        <f>INDEX(Signed!G$2:'Signed'!G$569,MATCH($B429,Signed!$A$2:'Signed'!$A$531,0))</f>
        <v>#N/A</v>
      </c>
      <c r="S429" t="e">
        <f>INDEX(Signed!I$2:'Signed'!I$569,MATCH($B429,Signed!$A$2:'Signed'!$A$531,0))</f>
        <v>#N/A</v>
      </c>
      <c r="T429">
        <f>_xlfn.IFNA(Q429,C429)</f>
        <v>20</v>
      </c>
      <c r="U429" t="e">
        <f>IF(S429=E429,TRUE,FALSE)</f>
        <v>#N/A</v>
      </c>
    </row>
    <row r="430" spans="1:21" x14ac:dyDescent="0.3">
      <c r="A430">
        <v>428</v>
      </c>
      <c r="B430" t="s">
        <v>2294</v>
      </c>
      <c r="C430">
        <v>21</v>
      </c>
      <c r="D430">
        <v>2</v>
      </c>
      <c r="E430">
        <v>1200000</v>
      </c>
      <c r="F430">
        <v>2</v>
      </c>
      <c r="G430" t="s">
        <v>1527</v>
      </c>
      <c r="H430">
        <v>23</v>
      </c>
      <c r="I430" t="s">
        <v>13</v>
      </c>
      <c r="J430">
        <v>73</v>
      </c>
      <c r="K430">
        <v>61</v>
      </c>
      <c r="L430">
        <v>62</v>
      </c>
      <c r="M430">
        <v>45</v>
      </c>
      <c r="N430">
        <v>64</v>
      </c>
      <c r="O430">
        <v>20</v>
      </c>
      <c r="P430" t="e">
        <f>INDEX(Signed!F$2:'Signed'!F$569,MATCH($B430,Signed!$A$2:'Signed'!$A$531,0))</f>
        <v>#N/A</v>
      </c>
      <c r="Q430" t="e">
        <f>INDEX(TEAMIDS!$B$2:'TEAMIDS'!$B$300,MATCH($P430,TEAMIDS!$C$2:'TEAMIDS'!$C$531,0))</f>
        <v>#N/A</v>
      </c>
      <c r="R430" t="e">
        <f>INDEX(Signed!G$2:'Signed'!G$569,MATCH($B430,Signed!$A$2:'Signed'!$A$531,0))</f>
        <v>#N/A</v>
      </c>
      <c r="S430" t="e">
        <f>INDEX(Signed!I$2:'Signed'!I$569,MATCH($B430,Signed!$A$2:'Signed'!$A$531,0))</f>
        <v>#N/A</v>
      </c>
      <c r="T430">
        <f>_xlfn.IFNA(Q430,C430)</f>
        <v>21</v>
      </c>
      <c r="U430" t="e">
        <f>IF(S430=E430,TRUE,FALSE)</f>
        <v>#N/A</v>
      </c>
    </row>
    <row r="431" spans="1:21" x14ac:dyDescent="0.3">
      <c r="A431">
        <v>429</v>
      </c>
      <c r="B431" t="s">
        <v>2295</v>
      </c>
      <c r="C431">
        <v>22</v>
      </c>
      <c r="D431">
        <v>2</v>
      </c>
      <c r="E431">
        <v>1200000</v>
      </c>
      <c r="F431">
        <v>1</v>
      </c>
      <c r="G431" t="s">
        <v>1527</v>
      </c>
      <c r="H431">
        <v>24</v>
      </c>
      <c r="I431" t="s">
        <v>18</v>
      </c>
      <c r="J431">
        <v>62</v>
      </c>
      <c r="K431">
        <v>66</v>
      </c>
      <c r="L431">
        <v>40</v>
      </c>
      <c r="M431">
        <v>53</v>
      </c>
      <c r="N431">
        <v>69</v>
      </c>
      <c r="O431">
        <v>22</v>
      </c>
      <c r="P431" t="e">
        <f>INDEX(Signed!F$2:'Signed'!F$569,MATCH($B431,Signed!$A$2:'Signed'!$A$531,0))</f>
        <v>#N/A</v>
      </c>
      <c r="Q431" t="e">
        <f>INDEX(TEAMIDS!$B$2:'TEAMIDS'!$B$300,MATCH($P431,TEAMIDS!$C$2:'TEAMIDS'!$C$531,0))</f>
        <v>#N/A</v>
      </c>
      <c r="R431" t="e">
        <f>INDEX(Signed!G$2:'Signed'!G$569,MATCH($B431,Signed!$A$2:'Signed'!$A$531,0))</f>
        <v>#N/A</v>
      </c>
      <c r="S431" t="e">
        <f>INDEX(Signed!I$2:'Signed'!I$569,MATCH($B431,Signed!$A$2:'Signed'!$A$531,0))</f>
        <v>#N/A</v>
      </c>
      <c r="T431">
        <f>_xlfn.IFNA(Q431,C431)</f>
        <v>22</v>
      </c>
      <c r="U431" t="e">
        <f>IF(S431=E431,TRUE,FALSE)</f>
        <v>#N/A</v>
      </c>
    </row>
    <row r="432" spans="1:21" x14ac:dyDescent="0.3">
      <c r="A432">
        <v>430</v>
      </c>
      <c r="B432" t="s">
        <v>2296</v>
      </c>
      <c r="C432">
        <v>23</v>
      </c>
      <c r="D432">
        <v>2</v>
      </c>
      <c r="E432">
        <v>1200000</v>
      </c>
      <c r="F432">
        <v>0</v>
      </c>
      <c r="G432" t="s">
        <v>3211</v>
      </c>
      <c r="H432">
        <v>11</v>
      </c>
      <c r="I432" t="s">
        <v>9</v>
      </c>
      <c r="J432">
        <v>61</v>
      </c>
      <c r="K432">
        <v>52</v>
      </c>
      <c r="L432">
        <v>87</v>
      </c>
      <c r="M432">
        <v>40</v>
      </c>
      <c r="N432">
        <v>57</v>
      </c>
      <c r="O432">
        <v>21</v>
      </c>
      <c r="P432" t="e">
        <f>INDEX(Signed!F$2:'Signed'!F$569,MATCH($B432,Signed!$A$2:'Signed'!$A$531,0))</f>
        <v>#N/A</v>
      </c>
      <c r="Q432" t="e">
        <f>INDEX(TEAMIDS!$B$2:'TEAMIDS'!$B$300,MATCH($P432,TEAMIDS!$C$2:'TEAMIDS'!$C$531,0))</f>
        <v>#N/A</v>
      </c>
      <c r="R432" t="e">
        <f>INDEX(Signed!G$2:'Signed'!G$569,MATCH($B432,Signed!$A$2:'Signed'!$A$531,0))</f>
        <v>#N/A</v>
      </c>
      <c r="S432" t="e">
        <f>INDEX(Signed!I$2:'Signed'!I$569,MATCH($B432,Signed!$A$2:'Signed'!$A$531,0))</f>
        <v>#N/A</v>
      </c>
      <c r="T432">
        <f>_xlfn.IFNA(Q432,C432)</f>
        <v>23</v>
      </c>
      <c r="U432" t="e">
        <f>IF(S432=E432,TRUE,FALSE)</f>
        <v>#N/A</v>
      </c>
    </row>
    <row r="433" spans="1:21" x14ac:dyDescent="0.3">
      <c r="A433">
        <v>431</v>
      </c>
      <c r="B433" t="s">
        <v>2298</v>
      </c>
      <c r="C433">
        <v>23</v>
      </c>
      <c r="D433">
        <v>2</v>
      </c>
      <c r="E433">
        <v>1200000</v>
      </c>
      <c r="F433">
        <v>2</v>
      </c>
      <c r="G433" t="s">
        <v>1527</v>
      </c>
      <c r="H433">
        <v>9</v>
      </c>
      <c r="I433" t="s">
        <v>13</v>
      </c>
      <c r="J433">
        <v>64</v>
      </c>
      <c r="K433">
        <v>65</v>
      </c>
      <c r="L433">
        <v>64</v>
      </c>
      <c r="M433">
        <v>64</v>
      </c>
      <c r="N433">
        <v>60</v>
      </c>
      <c r="O433">
        <v>22</v>
      </c>
      <c r="P433" t="e">
        <f>INDEX(Signed!F$2:'Signed'!F$569,MATCH($B433,Signed!$A$2:'Signed'!$A$531,0))</f>
        <v>#N/A</v>
      </c>
      <c r="Q433" t="e">
        <f>INDEX(TEAMIDS!$B$2:'TEAMIDS'!$B$300,MATCH($P433,TEAMIDS!$C$2:'TEAMIDS'!$C$531,0))</f>
        <v>#N/A</v>
      </c>
      <c r="R433" t="e">
        <f>INDEX(Signed!G$2:'Signed'!G$569,MATCH($B433,Signed!$A$2:'Signed'!$A$531,0))</f>
        <v>#N/A</v>
      </c>
      <c r="S433" t="e">
        <f>INDEX(Signed!I$2:'Signed'!I$569,MATCH($B433,Signed!$A$2:'Signed'!$A$531,0))</f>
        <v>#N/A</v>
      </c>
      <c r="T433">
        <f>_xlfn.IFNA(Q433,C433)</f>
        <v>23</v>
      </c>
      <c r="U433" t="e">
        <f>IF(S433=E433,TRUE,FALSE)</f>
        <v>#N/A</v>
      </c>
    </row>
    <row r="434" spans="1:21" x14ac:dyDescent="0.3">
      <c r="A434">
        <v>432</v>
      </c>
      <c r="B434" t="s">
        <v>2299</v>
      </c>
      <c r="C434">
        <v>24</v>
      </c>
      <c r="D434">
        <v>2</v>
      </c>
      <c r="E434">
        <v>1200000</v>
      </c>
      <c r="F434">
        <v>2</v>
      </c>
      <c r="G434" t="s">
        <v>3212</v>
      </c>
      <c r="H434">
        <v>5</v>
      </c>
      <c r="I434" t="s">
        <v>18</v>
      </c>
      <c r="J434">
        <v>83</v>
      </c>
      <c r="K434">
        <v>65</v>
      </c>
      <c r="L434">
        <v>75</v>
      </c>
      <c r="M434">
        <v>67</v>
      </c>
      <c r="N434">
        <v>87</v>
      </c>
      <c r="O434">
        <v>19</v>
      </c>
      <c r="P434" t="e">
        <f>INDEX(Signed!F$2:'Signed'!F$569,MATCH($B434,Signed!$A$2:'Signed'!$A$531,0))</f>
        <v>#N/A</v>
      </c>
      <c r="Q434" t="e">
        <f>INDEX(TEAMIDS!$B$2:'TEAMIDS'!$B$300,MATCH($P434,TEAMIDS!$C$2:'TEAMIDS'!$C$531,0))</f>
        <v>#N/A</v>
      </c>
      <c r="R434" t="e">
        <f>INDEX(Signed!G$2:'Signed'!G$569,MATCH($B434,Signed!$A$2:'Signed'!$A$531,0))</f>
        <v>#N/A</v>
      </c>
      <c r="S434" t="e">
        <f>INDEX(Signed!I$2:'Signed'!I$569,MATCH($B434,Signed!$A$2:'Signed'!$A$531,0))</f>
        <v>#N/A</v>
      </c>
      <c r="T434">
        <f>_xlfn.IFNA(Q434,C434)</f>
        <v>24</v>
      </c>
      <c r="U434" t="e">
        <f>IF(S434=E434,TRUE,FALSE)</f>
        <v>#N/A</v>
      </c>
    </row>
    <row r="435" spans="1:21" x14ac:dyDescent="0.3">
      <c r="A435">
        <v>433</v>
      </c>
      <c r="B435" t="s">
        <v>2301</v>
      </c>
      <c r="C435">
        <v>26</v>
      </c>
      <c r="D435">
        <v>2</v>
      </c>
      <c r="E435">
        <v>1200000</v>
      </c>
      <c r="F435">
        <v>1</v>
      </c>
      <c r="G435" t="s">
        <v>3213</v>
      </c>
      <c r="H435">
        <v>3</v>
      </c>
      <c r="I435" t="s">
        <v>18</v>
      </c>
      <c r="J435">
        <v>77</v>
      </c>
      <c r="K435">
        <v>76</v>
      </c>
      <c r="L435">
        <v>64</v>
      </c>
      <c r="M435">
        <v>75</v>
      </c>
      <c r="N435">
        <v>71</v>
      </c>
      <c r="O435">
        <v>19</v>
      </c>
      <c r="P435" t="e">
        <f>INDEX(Signed!F$2:'Signed'!F$569,MATCH($B435,Signed!$A$2:'Signed'!$A$531,0))</f>
        <v>#N/A</v>
      </c>
      <c r="Q435" t="e">
        <f>INDEX(TEAMIDS!$B$2:'TEAMIDS'!$B$300,MATCH($P435,TEAMIDS!$C$2:'TEAMIDS'!$C$531,0))</f>
        <v>#N/A</v>
      </c>
      <c r="R435" t="e">
        <f>INDEX(Signed!G$2:'Signed'!G$569,MATCH($B435,Signed!$A$2:'Signed'!$A$531,0))</f>
        <v>#N/A</v>
      </c>
      <c r="S435" t="e">
        <f>INDEX(Signed!I$2:'Signed'!I$569,MATCH($B435,Signed!$A$2:'Signed'!$A$531,0))</f>
        <v>#N/A</v>
      </c>
      <c r="T435">
        <f>_xlfn.IFNA(Q435,C435)</f>
        <v>26</v>
      </c>
      <c r="U435" t="e">
        <f>IF(S435=E435,TRUE,FALSE)</f>
        <v>#N/A</v>
      </c>
    </row>
    <row r="436" spans="1:21" x14ac:dyDescent="0.3">
      <c r="A436">
        <v>434</v>
      </c>
      <c r="B436" t="s">
        <v>2303</v>
      </c>
      <c r="C436">
        <v>26</v>
      </c>
      <c r="D436">
        <v>2</v>
      </c>
      <c r="E436">
        <v>1200000</v>
      </c>
      <c r="F436">
        <v>3</v>
      </c>
      <c r="G436" t="s">
        <v>1527</v>
      </c>
      <c r="H436">
        <v>17</v>
      </c>
      <c r="I436" t="s">
        <v>11</v>
      </c>
      <c r="J436">
        <v>68</v>
      </c>
      <c r="K436">
        <v>64</v>
      </c>
      <c r="L436">
        <v>61</v>
      </c>
      <c r="M436">
        <v>43</v>
      </c>
      <c r="N436">
        <v>66</v>
      </c>
      <c r="O436">
        <v>19</v>
      </c>
      <c r="P436" t="e">
        <f>INDEX(Signed!F$2:'Signed'!F$569,MATCH($B436,Signed!$A$2:'Signed'!$A$531,0))</f>
        <v>#N/A</v>
      </c>
      <c r="Q436" t="e">
        <f>INDEX(TEAMIDS!$B$2:'TEAMIDS'!$B$300,MATCH($P436,TEAMIDS!$C$2:'TEAMIDS'!$C$531,0))</f>
        <v>#N/A</v>
      </c>
      <c r="R436" t="e">
        <f>INDEX(Signed!G$2:'Signed'!G$569,MATCH($B436,Signed!$A$2:'Signed'!$A$531,0))</f>
        <v>#N/A</v>
      </c>
      <c r="S436" t="e">
        <f>INDEX(Signed!I$2:'Signed'!I$569,MATCH($B436,Signed!$A$2:'Signed'!$A$531,0))</f>
        <v>#N/A</v>
      </c>
      <c r="T436">
        <f>_xlfn.IFNA(Q436,C436)</f>
        <v>26</v>
      </c>
      <c r="U436" t="e">
        <f>IF(S436=E436,TRUE,FALSE)</f>
        <v>#N/A</v>
      </c>
    </row>
    <row r="437" spans="1:21" x14ac:dyDescent="0.3">
      <c r="A437">
        <v>435</v>
      </c>
      <c r="B437" t="s">
        <v>2304</v>
      </c>
      <c r="C437">
        <v>29</v>
      </c>
      <c r="D437">
        <v>2</v>
      </c>
      <c r="E437">
        <v>1200000</v>
      </c>
      <c r="F437">
        <v>2</v>
      </c>
      <c r="G437" t="s">
        <v>3214</v>
      </c>
      <c r="H437">
        <v>21</v>
      </c>
      <c r="I437" t="s">
        <v>13</v>
      </c>
      <c r="J437">
        <v>88</v>
      </c>
      <c r="K437">
        <v>73</v>
      </c>
      <c r="L437">
        <v>68</v>
      </c>
      <c r="M437">
        <v>58</v>
      </c>
      <c r="N437">
        <v>85</v>
      </c>
      <c r="O437">
        <v>21</v>
      </c>
      <c r="P437" t="e">
        <f>INDEX(Signed!F$2:'Signed'!F$569,MATCH($B437,Signed!$A$2:'Signed'!$A$531,0))</f>
        <v>#N/A</v>
      </c>
      <c r="Q437" t="e">
        <f>INDEX(TEAMIDS!$B$2:'TEAMIDS'!$B$300,MATCH($P437,TEAMIDS!$C$2:'TEAMIDS'!$C$531,0))</f>
        <v>#N/A</v>
      </c>
      <c r="R437" t="e">
        <f>INDEX(Signed!G$2:'Signed'!G$569,MATCH($B437,Signed!$A$2:'Signed'!$A$531,0))</f>
        <v>#N/A</v>
      </c>
      <c r="S437" t="e">
        <f>INDEX(Signed!I$2:'Signed'!I$569,MATCH($B437,Signed!$A$2:'Signed'!$A$531,0))</f>
        <v>#N/A</v>
      </c>
      <c r="T437">
        <f>_xlfn.IFNA(Q437,C437)</f>
        <v>29</v>
      </c>
      <c r="U437" t="e">
        <f>IF(S437=E437,TRUE,FALSE)</f>
        <v>#N/A</v>
      </c>
    </row>
    <row r="438" spans="1:21" x14ac:dyDescent="0.3">
      <c r="A438">
        <v>436</v>
      </c>
      <c r="B438" t="s">
        <v>354</v>
      </c>
      <c r="C438">
        <v>2</v>
      </c>
      <c r="D438">
        <v>1</v>
      </c>
      <c r="E438">
        <v>1100000</v>
      </c>
      <c r="F438">
        <v>3</v>
      </c>
      <c r="G438" t="s">
        <v>3244</v>
      </c>
      <c r="H438">
        <v>8</v>
      </c>
      <c r="I438" t="s">
        <v>15</v>
      </c>
      <c r="J438">
        <v>72</v>
      </c>
      <c r="K438">
        <v>66</v>
      </c>
      <c r="L438">
        <v>96</v>
      </c>
      <c r="M438">
        <v>58</v>
      </c>
      <c r="N438">
        <v>75</v>
      </c>
      <c r="O438">
        <v>23</v>
      </c>
      <c r="P438" t="str">
        <f>INDEX(Signed!F$2:'Signed'!F$569,MATCH($B438,Signed!$A$2:'Signed'!$A$531,0))</f>
        <v>TBD</v>
      </c>
      <c r="Q438" t="e">
        <f>INDEX(TEAMIDS!$B$2:'TEAMIDS'!$B$300,MATCH($P438,TEAMIDS!$C$2:'TEAMIDS'!$C$531,0))</f>
        <v>#N/A</v>
      </c>
      <c r="R438" t="str">
        <f>INDEX(Signed!G$2:'Signed'!G$569,MATCH($B438,Signed!$A$2:'Signed'!$A$531,0))</f>
        <v>-</v>
      </c>
      <c r="S438" t="str">
        <f>INDEX(Signed!I$2:'Signed'!I$569,MATCH($B438,Signed!$A$2:'Signed'!$A$531,0))</f>
        <v>-</v>
      </c>
      <c r="T438">
        <f>_xlfn.IFNA(Q438,C438)</f>
        <v>2</v>
      </c>
      <c r="U438" t="b">
        <f>IF(S438=E438,TRUE,FALSE)</f>
        <v>0</v>
      </c>
    </row>
    <row r="439" spans="1:21" x14ac:dyDescent="0.3">
      <c r="A439">
        <v>437</v>
      </c>
      <c r="B439" t="s">
        <v>95</v>
      </c>
      <c r="C439">
        <v>4</v>
      </c>
      <c r="D439">
        <v>1</v>
      </c>
      <c r="E439">
        <v>898310</v>
      </c>
      <c r="F439">
        <v>0</v>
      </c>
      <c r="G439" t="s">
        <v>3266</v>
      </c>
      <c r="H439">
        <v>10</v>
      </c>
      <c r="I439" t="s">
        <v>40</v>
      </c>
      <c r="J439">
        <v>75</v>
      </c>
      <c r="K439">
        <v>71</v>
      </c>
      <c r="L439">
        <v>61</v>
      </c>
      <c r="M439">
        <v>54</v>
      </c>
      <c r="N439">
        <v>66</v>
      </c>
      <c r="O439">
        <v>26</v>
      </c>
      <c r="P439" t="str">
        <f>INDEX(Signed!F$2:'Signed'!F$569,MATCH($B439,Signed!$A$2:'Signed'!$A$531,0))</f>
        <v>CHI</v>
      </c>
      <c r="Q439">
        <f>INDEX(TEAMIDS!$B$2:'TEAMIDS'!$B$300,MATCH($P439,TEAMIDS!$C$2:'TEAMIDS'!$C$531,0))</f>
        <v>4</v>
      </c>
      <c r="R439">
        <f>INDEX(Signed!G$2:'Signed'!G$569,MATCH($B439,Signed!$A$2:'Signed'!$A$531,0))</f>
        <v>1</v>
      </c>
      <c r="S439">
        <f>INDEX(Signed!I$2:'Signed'!I$569,MATCH($B439,Signed!$A$2:'Signed'!$A$531,0))</f>
        <v>898310</v>
      </c>
      <c r="T439">
        <f>_xlfn.IFNA(Q439,C439)</f>
        <v>4</v>
      </c>
      <c r="U439" t="b">
        <f>IF(S439=E439,TRUE,FALSE)</f>
        <v>1</v>
      </c>
    </row>
    <row r="440" spans="1:21" x14ac:dyDescent="0.3">
      <c r="A440">
        <v>438</v>
      </c>
      <c r="B440" t="s">
        <v>236</v>
      </c>
      <c r="C440">
        <v>5</v>
      </c>
      <c r="D440">
        <v>1</v>
      </c>
      <c r="E440">
        <v>1620564</v>
      </c>
      <c r="F440">
        <v>1</v>
      </c>
      <c r="G440" t="s">
        <v>3258</v>
      </c>
      <c r="H440">
        <v>0</v>
      </c>
      <c r="I440" t="s">
        <v>9</v>
      </c>
      <c r="J440">
        <v>65</v>
      </c>
      <c r="K440">
        <v>77</v>
      </c>
      <c r="L440">
        <v>48</v>
      </c>
      <c r="M440">
        <v>45</v>
      </c>
      <c r="N440">
        <v>73</v>
      </c>
      <c r="O440">
        <v>25</v>
      </c>
      <c r="P440" t="str">
        <f>INDEX(Signed!F$2:'Signed'!F$569,MATCH($B440,Signed!$A$2:'Signed'!$A$531,0))</f>
        <v>CLE</v>
      </c>
      <c r="Q440">
        <f>INDEX(TEAMIDS!$B$2:'TEAMIDS'!$B$300,MATCH($P440,TEAMIDS!$C$2:'TEAMIDS'!$C$531,0))</f>
        <v>5</v>
      </c>
      <c r="R440">
        <f>INDEX(Signed!G$2:'Signed'!G$569,MATCH($B440,Signed!$A$2:'Signed'!$A$531,0))</f>
        <v>1</v>
      </c>
      <c r="S440">
        <f>INDEX(Signed!I$2:'Signed'!I$569,MATCH($B440,Signed!$A$2:'Signed'!$A$531,0))</f>
        <v>1620564</v>
      </c>
      <c r="T440">
        <f>_xlfn.IFNA(Q440,C440)</f>
        <v>5</v>
      </c>
      <c r="U440" t="b">
        <f>IF(S440=E440,TRUE,FALSE)</f>
        <v>1</v>
      </c>
    </row>
    <row r="441" spans="1:21" x14ac:dyDescent="0.3">
      <c r="A441">
        <v>439</v>
      </c>
      <c r="B441" t="s">
        <v>275</v>
      </c>
      <c r="C441">
        <v>11</v>
      </c>
      <c r="D441">
        <v>1</v>
      </c>
      <c r="E441">
        <v>4767000</v>
      </c>
      <c r="F441">
        <v>1</v>
      </c>
      <c r="G441" t="s">
        <v>3289</v>
      </c>
      <c r="H441">
        <v>7</v>
      </c>
      <c r="I441" t="s">
        <v>18</v>
      </c>
      <c r="J441">
        <v>77</v>
      </c>
      <c r="K441">
        <v>67</v>
      </c>
      <c r="L441">
        <v>77</v>
      </c>
      <c r="M441">
        <v>58</v>
      </c>
      <c r="N441">
        <v>89</v>
      </c>
      <c r="O441">
        <v>31</v>
      </c>
      <c r="P441" t="str">
        <f>INDEX(Signed!F$2:'Signed'!F$569,MATCH($B441,Signed!$A$2:'Signed'!$A$531,0))</f>
        <v>IND</v>
      </c>
      <c r="Q441">
        <f>INDEX(TEAMIDS!$B$2:'TEAMIDS'!$B$300,MATCH($P441,TEAMIDS!$C$2:'TEAMIDS'!$C$531,0))</f>
        <v>11</v>
      </c>
      <c r="R441">
        <f>INDEX(Signed!G$2:'Signed'!G$569,MATCH($B441,Signed!$A$2:'Signed'!$A$531,0))</f>
        <v>1</v>
      </c>
      <c r="S441">
        <f>INDEX(Signed!I$2:'Signed'!I$569,MATCH($B441,Signed!$A$2:'Signed'!$A$531,0))</f>
        <v>4767000</v>
      </c>
      <c r="T441">
        <f>_xlfn.IFNA(Q441,C441)</f>
        <v>11</v>
      </c>
      <c r="U441" t="b">
        <f>IF(S441=E441,TRUE,FALSE)</f>
        <v>1</v>
      </c>
    </row>
    <row r="442" spans="1:21" x14ac:dyDescent="0.3">
      <c r="A442">
        <v>440</v>
      </c>
      <c r="B442" t="s">
        <v>494</v>
      </c>
      <c r="C442">
        <v>16</v>
      </c>
      <c r="D442">
        <v>1</v>
      </c>
      <c r="E442">
        <v>2564753</v>
      </c>
      <c r="F442">
        <v>1</v>
      </c>
      <c r="G442" t="s">
        <v>3292</v>
      </c>
      <c r="H442">
        <v>26</v>
      </c>
      <c r="I442" t="s">
        <v>7</v>
      </c>
      <c r="J442">
        <v>77</v>
      </c>
      <c r="K442">
        <v>71</v>
      </c>
      <c r="L442">
        <v>86</v>
      </c>
      <c r="M442">
        <v>49</v>
      </c>
      <c r="N442">
        <v>81</v>
      </c>
      <c r="O442">
        <v>39</v>
      </c>
      <c r="P442" t="str">
        <f>INDEX(Signed!F$2:'Signed'!F$569,MATCH($B442,Signed!$A$2:'Signed'!$A$531,0))</f>
        <v>MIL</v>
      </c>
      <c r="Q442">
        <f>INDEX(TEAMIDS!$B$2:'TEAMIDS'!$B$300,MATCH($P442,TEAMIDS!$C$2:'TEAMIDS'!$C$531,0))</f>
        <v>16</v>
      </c>
      <c r="R442">
        <f>INDEX(Signed!G$2:'Signed'!G$569,MATCH($B442,Signed!$A$2:'Signed'!$A$531,0))</f>
        <v>1</v>
      </c>
      <c r="S442">
        <f>INDEX(Signed!I$2:'Signed'!I$569,MATCH($B442,Signed!$A$2:'Signed'!$A$531,0))</f>
        <v>2564753</v>
      </c>
      <c r="T442">
        <f>_xlfn.IFNA(Q442,C442)</f>
        <v>16</v>
      </c>
      <c r="U442" t="b">
        <f>IF(S442=E442,TRUE,FALSE)</f>
        <v>1</v>
      </c>
    </row>
    <row r="443" spans="1:21" x14ac:dyDescent="0.3">
      <c r="A443">
        <v>441</v>
      </c>
      <c r="B443" t="s">
        <v>385</v>
      </c>
      <c r="C443">
        <v>21</v>
      </c>
      <c r="D443">
        <v>1</v>
      </c>
      <c r="E443">
        <v>1445697</v>
      </c>
      <c r="F443">
        <v>3</v>
      </c>
      <c r="G443" t="s">
        <v>3271</v>
      </c>
      <c r="H443">
        <v>11</v>
      </c>
      <c r="I443" t="s">
        <v>23</v>
      </c>
      <c r="J443">
        <v>76</v>
      </c>
      <c r="K443">
        <v>58</v>
      </c>
      <c r="L443">
        <v>40</v>
      </c>
      <c r="M443">
        <v>49</v>
      </c>
      <c r="N443">
        <v>87</v>
      </c>
      <c r="O443">
        <v>26</v>
      </c>
      <c r="P443" t="str">
        <f>INDEX(Signed!F$2:'Signed'!F$569,MATCH($B443,Signed!$A$2:'Signed'!$A$531,0))</f>
        <v>TBD</v>
      </c>
      <c r="Q443" t="e">
        <f>INDEX(TEAMIDS!$B$2:'TEAMIDS'!$B$300,MATCH($P443,TEAMIDS!$C$2:'TEAMIDS'!$C$531,0))</f>
        <v>#N/A</v>
      </c>
      <c r="R443" t="str">
        <f>INDEX(Signed!G$2:'Signed'!G$569,MATCH($B443,Signed!$A$2:'Signed'!$A$531,0))</f>
        <v>-</v>
      </c>
      <c r="S443" t="str">
        <f>INDEX(Signed!I$2:'Signed'!I$569,MATCH($B443,Signed!$A$2:'Signed'!$A$531,0))</f>
        <v>-</v>
      </c>
      <c r="T443">
        <f>_xlfn.IFNA(Q443,C443)</f>
        <v>21</v>
      </c>
      <c r="U443" t="b">
        <f>IF(S443=E443,TRUE,FALSE)</f>
        <v>0</v>
      </c>
    </row>
    <row r="444" spans="1:21" x14ac:dyDescent="0.3">
      <c r="A444">
        <v>442</v>
      </c>
      <c r="B444" t="s">
        <v>131</v>
      </c>
      <c r="C444">
        <v>22</v>
      </c>
      <c r="D444">
        <v>1</v>
      </c>
      <c r="E444">
        <v>2028594</v>
      </c>
      <c r="F444">
        <v>0</v>
      </c>
      <c r="G444" t="s">
        <v>3282</v>
      </c>
      <c r="H444">
        <v>23</v>
      </c>
      <c r="I444" t="s">
        <v>60</v>
      </c>
      <c r="J444">
        <v>79</v>
      </c>
      <c r="K444">
        <v>71</v>
      </c>
      <c r="L444">
        <v>77</v>
      </c>
      <c r="M444">
        <v>49</v>
      </c>
      <c r="N444">
        <v>82</v>
      </c>
      <c r="O444">
        <v>27</v>
      </c>
      <c r="P444" t="str">
        <f>INDEX(Signed!F$2:'Signed'!F$569,MATCH($B444,Signed!$A$2:'Signed'!$A$531,0))</f>
        <v>PHI</v>
      </c>
      <c r="Q444">
        <f>INDEX(TEAMIDS!$B$2:'TEAMIDS'!$B$300,MATCH($P444,TEAMIDS!$C$2:'TEAMIDS'!$C$531,0))</f>
        <v>22</v>
      </c>
      <c r="R444">
        <f>INDEX(Signed!G$2:'Signed'!G$569,MATCH($B444,Signed!$A$2:'Signed'!$A$531,0))</f>
        <v>1</v>
      </c>
      <c r="S444">
        <f>INDEX(Signed!I$2:'Signed'!I$569,MATCH($B444,Signed!$A$2:'Signed'!$A$531,0))</f>
        <v>2028594</v>
      </c>
      <c r="T444">
        <f>_xlfn.IFNA(Q444,C444)</f>
        <v>22</v>
      </c>
      <c r="U444" t="b">
        <f>IF(S444=E444,TRUE,FALSE)</f>
        <v>1</v>
      </c>
    </row>
    <row r="445" spans="1:21" x14ac:dyDescent="0.3">
      <c r="A445">
        <v>443</v>
      </c>
      <c r="B445" t="s">
        <v>345</v>
      </c>
      <c r="C445">
        <v>23</v>
      </c>
      <c r="D445">
        <v>1</v>
      </c>
      <c r="E445">
        <v>1678854</v>
      </c>
      <c r="F445">
        <v>4</v>
      </c>
      <c r="G445" t="s">
        <v>3240</v>
      </c>
      <c r="H445">
        <v>13</v>
      </c>
      <c r="I445" t="s">
        <v>23</v>
      </c>
      <c r="J445">
        <v>82</v>
      </c>
      <c r="K445">
        <v>70</v>
      </c>
      <c r="L445">
        <v>41</v>
      </c>
      <c r="M445">
        <v>63</v>
      </c>
      <c r="N445">
        <v>74</v>
      </c>
      <c r="O445">
        <v>23</v>
      </c>
      <c r="P445" t="str">
        <f>INDEX(Signed!F$2:'Signed'!F$569,MATCH($B445,Signed!$A$2:'Signed'!$A$531,0))</f>
        <v>PHX</v>
      </c>
      <c r="Q445">
        <f>INDEX(TEAMIDS!$B$2:'TEAMIDS'!$B$300,MATCH($P445,TEAMIDS!$C$2:'TEAMIDS'!$C$531,0))</f>
        <v>23</v>
      </c>
      <c r="R445">
        <f>INDEX(Signed!G$2:'Signed'!G$569,MATCH($B445,Signed!$A$2:'Signed'!$A$531,0))</f>
        <v>1</v>
      </c>
      <c r="S445">
        <f>INDEX(Signed!I$2:'Signed'!I$569,MATCH($B445,Signed!$A$2:'Signed'!$A$531,0))</f>
        <v>1678854</v>
      </c>
      <c r="T445">
        <f>_xlfn.IFNA(Q445,C445)</f>
        <v>23</v>
      </c>
      <c r="U445" t="b">
        <f>IF(S445=E445,TRUE,FALSE)</f>
        <v>1</v>
      </c>
    </row>
    <row r="446" spans="1:21" x14ac:dyDescent="0.3">
      <c r="A446">
        <v>444</v>
      </c>
      <c r="B446" t="s">
        <v>311</v>
      </c>
      <c r="C446">
        <v>24</v>
      </c>
      <c r="D446">
        <v>1</v>
      </c>
      <c r="E446">
        <v>2564753</v>
      </c>
      <c r="F446">
        <v>4</v>
      </c>
      <c r="G446" t="s">
        <v>3215</v>
      </c>
      <c r="H446">
        <v>16</v>
      </c>
      <c r="I446" t="s">
        <v>20</v>
      </c>
      <c r="J446">
        <v>74</v>
      </c>
      <c r="K446">
        <v>78</v>
      </c>
      <c r="L446">
        <v>41</v>
      </c>
      <c r="M446">
        <v>63</v>
      </c>
      <c r="N446">
        <v>69</v>
      </c>
      <c r="O446">
        <v>39</v>
      </c>
      <c r="P446" t="str">
        <f>INDEX(Signed!F$2:'Signed'!F$569,MATCH($B446,Signed!$A$2:'Signed'!$A$531,0))</f>
        <v>POR</v>
      </c>
      <c r="Q446">
        <f>INDEX(TEAMIDS!$B$2:'TEAMIDS'!$B$300,MATCH($P446,TEAMIDS!$C$2:'TEAMIDS'!$C$531,0))</f>
        <v>24</v>
      </c>
      <c r="R446">
        <f>INDEX(Signed!G$2:'Signed'!G$569,MATCH($B446,Signed!$A$2:'Signed'!$A$531,0))</f>
        <v>1</v>
      </c>
      <c r="S446">
        <f>INDEX(Signed!I$2:'Signed'!I$569,MATCH($B446,Signed!$A$2:'Signed'!$A$531,0))</f>
        <v>2564753</v>
      </c>
      <c r="T446">
        <f>_xlfn.IFNA(Q446,C446)</f>
        <v>24</v>
      </c>
      <c r="U446" t="b">
        <f>IF(S446=E446,TRUE,FALSE)</f>
        <v>1</v>
      </c>
    </row>
    <row r="447" spans="1:21" x14ac:dyDescent="0.3">
      <c r="A447">
        <v>445</v>
      </c>
      <c r="B447" t="s">
        <v>514</v>
      </c>
      <c r="C447">
        <v>28</v>
      </c>
      <c r="D447">
        <v>1</v>
      </c>
      <c r="E447">
        <v>1620564</v>
      </c>
      <c r="F447">
        <v>2</v>
      </c>
      <c r="G447" t="s">
        <v>3252</v>
      </c>
      <c r="H447">
        <v>7</v>
      </c>
      <c r="I447" t="s">
        <v>13</v>
      </c>
      <c r="J447">
        <v>79</v>
      </c>
      <c r="K447">
        <v>55</v>
      </c>
      <c r="L447">
        <v>42</v>
      </c>
      <c r="M447">
        <v>54</v>
      </c>
      <c r="N447">
        <v>63</v>
      </c>
      <c r="O447">
        <v>25</v>
      </c>
      <c r="P447" t="str">
        <f>INDEX(Signed!F$2:'Signed'!F$569,MATCH($B447,Signed!$A$2:'Signed'!$A$531,0))</f>
        <v>TOR</v>
      </c>
      <c r="Q447">
        <f>INDEX(TEAMIDS!$B$2:'TEAMIDS'!$B$300,MATCH($P447,TEAMIDS!$C$2:'TEAMIDS'!$C$531,0))</f>
        <v>28</v>
      </c>
      <c r="R447">
        <f>INDEX(Signed!G$2:'Signed'!G$569,MATCH($B447,Signed!$A$2:'Signed'!$A$531,0))</f>
        <v>1</v>
      </c>
      <c r="S447">
        <f>INDEX(Signed!I$2:'Signed'!I$569,MATCH($B447,Signed!$A$2:'Signed'!$A$531,0))</f>
        <v>1620564</v>
      </c>
      <c r="T447">
        <f>_xlfn.IFNA(Q447,C447)</f>
        <v>28</v>
      </c>
      <c r="U447" t="b">
        <f>IF(S447=E447,TRUE,FALSE)</f>
        <v>1</v>
      </c>
    </row>
    <row r="448" spans="1:21" x14ac:dyDescent="0.3">
      <c r="A448">
        <v>446</v>
      </c>
      <c r="B448" t="s">
        <v>423</v>
      </c>
      <c r="C448">
        <v>16</v>
      </c>
      <c r="D448">
        <v>2</v>
      </c>
      <c r="E448">
        <v>1751429</v>
      </c>
      <c r="F448">
        <v>3</v>
      </c>
      <c r="G448" t="s">
        <v>3233</v>
      </c>
      <c r="H448">
        <v>35</v>
      </c>
      <c r="I448" t="s">
        <v>27</v>
      </c>
      <c r="J448">
        <v>73</v>
      </c>
      <c r="K448">
        <v>69</v>
      </c>
      <c r="L448">
        <v>51</v>
      </c>
      <c r="M448">
        <v>58</v>
      </c>
      <c r="N448">
        <v>58</v>
      </c>
      <c r="O448">
        <v>22</v>
      </c>
      <c r="P448" t="str">
        <f>INDEX(Signed!F$2:'Signed'!F$569,MATCH($B448,Signed!$A$2:'Signed'!$A$531,0))</f>
        <v>MIL</v>
      </c>
      <c r="Q448">
        <f>INDEX(TEAMIDS!$B$2:'TEAMIDS'!$B$300,MATCH($P448,TEAMIDS!$C$2:'TEAMIDS'!$C$531,0))</f>
        <v>16</v>
      </c>
      <c r="R448">
        <f>INDEX(Signed!G$2:'Signed'!G$569,MATCH($B448,Signed!$A$2:'Signed'!$A$531,0))</f>
        <v>2</v>
      </c>
      <c r="S448">
        <f>INDEX(Signed!I$2:'Signed'!I$569,MATCH($B448,Signed!$A$2:'Signed'!$A$531,0))</f>
        <v>1751429</v>
      </c>
      <c r="T448">
        <f>_xlfn.IFNA(Q448,C448)</f>
        <v>16</v>
      </c>
      <c r="U448" t="b">
        <f>IF(S448=E448,TRUE,FALSE)</f>
        <v>1</v>
      </c>
    </row>
    <row r="449" spans="1:21" x14ac:dyDescent="0.3">
      <c r="A449">
        <v>447</v>
      </c>
      <c r="B449" t="s">
        <v>260</v>
      </c>
      <c r="C449">
        <v>19</v>
      </c>
      <c r="D449">
        <v>2</v>
      </c>
      <c r="E449">
        <v>4100000</v>
      </c>
      <c r="F449">
        <v>2</v>
      </c>
      <c r="G449" t="s">
        <v>3284</v>
      </c>
      <c r="H449">
        <v>25</v>
      </c>
      <c r="I449" t="s">
        <v>7</v>
      </c>
      <c r="J449">
        <v>78</v>
      </c>
      <c r="K449">
        <v>70</v>
      </c>
      <c r="L449">
        <v>82</v>
      </c>
      <c r="M449">
        <v>54</v>
      </c>
      <c r="N449">
        <v>85</v>
      </c>
      <c r="O449">
        <v>29</v>
      </c>
      <c r="P449" t="str">
        <f>INDEX(Signed!F$2:'Signed'!F$569,MATCH($B449,Signed!$A$2:'Signed'!$A$531,0))</f>
        <v>NYK</v>
      </c>
      <c r="Q449">
        <f>INDEX(TEAMIDS!$B$2:'TEAMIDS'!$B$300,MATCH($P449,TEAMIDS!$C$2:'TEAMIDS'!$C$531,0))</f>
        <v>19</v>
      </c>
      <c r="R449">
        <f>INDEX(Signed!G$2:'Signed'!G$569,MATCH($B449,Signed!$A$2:'Signed'!$A$531,0))</f>
        <v>2</v>
      </c>
      <c r="S449">
        <f>INDEX(Signed!I$2:'Signed'!I$569,MATCH($B449,Signed!$A$2:'Signed'!$A$531,0))</f>
        <v>4100000</v>
      </c>
      <c r="T449">
        <f>_xlfn.IFNA(Q449,C449)</f>
        <v>19</v>
      </c>
      <c r="U449" t="b">
        <f>IF(S449=E449,TRUE,FALSE)</f>
        <v>1</v>
      </c>
    </row>
    <row r="450" spans="1:21" x14ac:dyDescent="0.3">
      <c r="A450">
        <v>448</v>
      </c>
      <c r="B450" t="s">
        <v>412</v>
      </c>
      <c r="C450">
        <v>22</v>
      </c>
      <c r="D450">
        <v>2</v>
      </c>
      <c r="E450">
        <v>1691680</v>
      </c>
      <c r="F450">
        <v>2</v>
      </c>
      <c r="G450" t="s">
        <v>3239</v>
      </c>
      <c r="H450">
        <v>30</v>
      </c>
      <c r="I450" t="s">
        <v>7</v>
      </c>
      <c r="J450">
        <v>73</v>
      </c>
      <c r="K450">
        <v>75</v>
      </c>
      <c r="L450">
        <v>72</v>
      </c>
      <c r="M450">
        <v>49</v>
      </c>
      <c r="N450">
        <v>81</v>
      </c>
      <c r="O450">
        <v>22</v>
      </c>
      <c r="P450" t="str">
        <f>INDEX(Signed!F$2:'Signed'!F$569,MATCH($B450,Signed!$A$2:'Signed'!$A$531,0))</f>
        <v>PHI</v>
      </c>
      <c r="Q450">
        <f>INDEX(TEAMIDS!$B$2:'TEAMIDS'!$B$300,MATCH($P450,TEAMIDS!$C$2:'TEAMIDS'!$C$531,0))</f>
        <v>22</v>
      </c>
      <c r="R450">
        <f>INDEX(Signed!G$2:'Signed'!G$569,MATCH($B450,Signed!$A$2:'Signed'!$A$531,0))</f>
        <v>2</v>
      </c>
      <c r="S450">
        <f>INDEX(Signed!I$2:'Signed'!I$569,MATCH($B450,Signed!$A$2:'Signed'!$A$531,0))</f>
        <v>1691680</v>
      </c>
      <c r="T450">
        <f>_xlfn.IFNA(Q450,C450)</f>
        <v>22</v>
      </c>
      <c r="U450" t="b">
        <f>IF(S450=E450,TRUE,FALSE)</f>
        <v>1</v>
      </c>
    </row>
    <row r="451" spans="1:21" x14ac:dyDescent="0.3">
      <c r="A451">
        <v>449</v>
      </c>
      <c r="B451" t="s">
        <v>142</v>
      </c>
      <c r="C451">
        <v>25</v>
      </c>
      <c r="D451">
        <v>2</v>
      </c>
      <c r="E451">
        <v>1691680</v>
      </c>
      <c r="F451">
        <v>3</v>
      </c>
      <c r="G451" t="s">
        <v>3238</v>
      </c>
      <c r="H451">
        <v>20</v>
      </c>
      <c r="I451" t="s">
        <v>23</v>
      </c>
      <c r="J451">
        <v>71</v>
      </c>
      <c r="K451">
        <v>69</v>
      </c>
      <c r="L451">
        <v>43</v>
      </c>
      <c r="M451">
        <v>45</v>
      </c>
      <c r="N451">
        <v>32</v>
      </c>
      <c r="O451">
        <v>24</v>
      </c>
      <c r="P451" t="str">
        <f>INDEX(Signed!F$2:'Signed'!F$569,MATCH($B451,Signed!$A$2:'Signed'!$A$531,0))</f>
        <v>SAC</v>
      </c>
      <c r="Q451">
        <f>INDEX(TEAMIDS!$B$2:'TEAMIDS'!$B$300,MATCH($P451,TEAMIDS!$C$2:'TEAMIDS'!$C$531,0))</f>
        <v>25</v>
      </c>
      <c r="R451">
        <f>INDEX(Signed!G$2:'Signed'!G$569,MATCH($B451,Signed!$A$2:'Signed'!$A$531,0))</f>
        <v>2</v>
      </c>
      <c r="S451">
        <f>INDEX(Signed!I$2:'Signed'!I$569,MATCH($B451,Signed!$A$2:'Signed'!$A$531,0))</f>
        <v>1691680</v>
      </c>
      <c r="T451">
        <f>_xlfn.IFNA(Q451,C451)</f>
        <v>25</v>
      </c>
      <c r="U451" t="b">
        <f>IF(S451=E451,TRUE,FALSE)</f>
        <v>1</v>
      </c>
    </row>
    <row r="452" spans="1:21" x14ac:dyDescent="0.3">
      <c r="A452">
        <v>450</v>
      </c>
      <c r="B452" t="s">
        <v>24</v>
      </c>
      <c r="C452">
        <v>0</v>
      </c>
      <c r="D452">
        <v>1</v>
      </c>
      <c r="E452">
        <v>2564753</v>
      </c>
      <c r="F452">
        <v>2</v>
      </c>
      <c r="G452" t="s">
        <v>3294</v>
      </c>
      <c r="H452">
        <v>15</v>
      </c>
      <c r="I452" t="s">
        <v>18</v>
      </c>
      <c r="J452">
        <v>75</v>
      </c>
      <c r="K452">
        <v>71</v>
      </c>
      <c r="L452">
        <v>85</v>
      </c>
      <c r="M452">
        <v>54</v>
      </c>
      <c r="N452">
        <v>70</v>
      </c>
      <c r="O452">
        <v>43</v>
      </c>
      <c r="P452" t="str">
        <f>INDEX(Signed!F$2:'Signed'!F$569,MATCH($B452,Signed!$A$2:'Signed'!$A$531,0))</f>
        <v>ATL</v>
      </c>
      <c r="Q452" t="e">
        <f>INDEX(TEAMIDS!$B$2:'TEAMIDS'!$B$300,MATCH($P452,TEAMIDS!$C$2:'TEAMIDS'!$C$531,0))</f>
        <v>#N/A</v>
      </c>
      <c r="R452">
        <f>INDEX(Signed!G$2:'Signed'!G$569,MATCH($B452,Signed!$A$2:'Signed'!$A$531,0))</f>
        <v>1</v>
      </c>
      <c r="S452">
        <f>INDEX(Signed!I$2:'Signed'!I$569,MATCH($B452,Signed!$A$2:'Signed'!$A$531,0))</f>
        <v>2564753</v>
      </c>
      <c r="T452">
        <f>_xlfn.IFNA(Q452,C452)</f>
        <v>0</v>
      </c>
      <c r="U452" t="b">
        <f>IF(S452=E452,TRUE,FALSE)</f>
        <v>1</v>
      </c>
    </row>
    <row r="453" spans="1:21" x14ac:dyDescent="0.3">
      <c r="A453">
        <v>451</v>
      </c>
      <c r="B453" t="s">
        <v>392</v>
      </c>
      <c r="C453">
        <v>5</v>
      </c>
      <c r="D453">
        <v>1</v>
      </c>
      <c r="E453">
        <v>1737145</v>
      </c>
      <c r="F453">
        <v>3</v>
      </c>
      <c r="G453" t="s">
        <v>3259</v>
      </c>
      <c r="H453">
        <v>2</v>
      </c>
      <c r="I453" t="s">
        <v>11</v>
      </c>
      <c r="J453">
        <v>70</v>
      </c>
      <c r="K453">
        <v>72</v>
      </c>
      <c r="L453">
        <v>77</v>
      </c>
      <c r="M453">
        <v>49</v>
      </c>
      <c r="N453">
        <v>81</v>
      </c>
      <c r="O453">
        <v>25</v>
      </c>
      <c r="P453" t="str">
        <f>INDEX(Signed!F$2:'Signed'!F$569,MATCH($B453,Signed!$A$2:'Signed'!$A$531,0))</f>
        <v>CLE</v>
      </c>
      <c r="Q453">
        <f>INDEX(TEAMIDS!$B$2:'TEAMIDS'!$B$300,MATCH($P453,TEAMIDS!$C$2:'TEAMIDS'!$C$531,0))</f>
        <v>5</v>
      </c>
      <c r="R453">
        <f>INDEX(Signed!G$2:'Signed'!G$569,MATCH($B453,Signed!$A$2:'Signed'!$A$531,0))</f>
        <v>1</v>
      </c>
      <c r="S453">
        <f>INDEX(Signed!I$2:'Signed'!I$569,MATCH($B453,Signed!$A$2:'Signed'!$A$531,0))</f>
        <v>1737145</v>
      </c>
      <c r="T453">
        <f>_xlfn.IFNA(Q453,C453)</f>
        <v>5</v>
      </c>
      <c r="U453" t="b">
        <f>IF(S453=E453,TRUE,FALSE)</f>
        <v>1</v>
      </c>
    </row>
    <row r="454" spans="1:21" x14ac:dyDescent="0.3">
      <c r="A454">
        <v>452</v>
      </c>
      <c r="B454" t="s">
        <v>89</v>
      </c>
      <c r="C454">
        <v>5</v>
      </c>
      <c r="D454">
        <v>1</v>
      </c>
      <c r="E454">
        <v>1678854</v>
      </c>
      <c r="F454">
        <v>1</v>
      </c>
      <c r="G454" t="s">
        <v>3245</v>
      </c>
      <c r="H454">
        <v>7</v>
      </c>
      <c r="I454" t="s">
        <v>18</v>
      </c>
      <c r="J454">
        <v>70</v>
      </c>
      <c r="K454">
        <v>70</v>
      </c>
      <c r="L454">
        <v>69</v>
      </c>
      <c r="M454">
        <v>49</v>
      </c>
      <c r="N454">
        <v>75</v>
      </c>
      <c r="O454">
        <v>24</v>
      </c>
      <c r="P454" t="str">
        <f>INDEX(Signed!F$2:'Signed'!F$569,MATCH($B454,Signed!$A$2:'Signed'!$A$531,0))</f>
        <v>CLE</v>
      </c>
      <c r="Q454">
        <f>INDEX(TEAMIDS!$B$2:'TEAMIDS'!$B$300,MATCH($P454,TEAMIDS!$C$2:'TEAMIDS'!$C$531,0))</f>
        <v>5</v>
      </c>
      <c r="R454">
        <f>INDEX(Signed!G$2:'Signed'!G$569,MATCH($B454,Signed!$A$2:'Signed'!$A$531,0))</f>
        <v>1</v>
      </c>
      <c r="S454">
        <f>INDEX(Signed!I$2:'Signed'!I$569,MATCH($B454,Signed!$A$2:'Signed'!$A$531,0))</f>
        <v>1678854</v>
      </c>
      <c r="T454">
        <f>_xlfn.IFNA(Q454,C454)</f>
        <v>5</v>
      </c>
      <c r="U454" t="b">
        <f>IF(S454=E454,TRUE,FALSE)</f>
        <v>1</v>
      </c>
    </row>
    <row r="455" spans="1:21" x14ac:dyDescent="0.3">
      <c r="A455">
        <v>453</v>
      </c>
      <c r="B455" t="s">
        <v>31</v>
      </c>
      <c r="C455">
        <v>7</v>
      </c>
      <c r="D455">
        <v>1</v>
      </c>
      <c r="E455">
        <v>1620564</v>
      </c>
      <c r="F455">
        <v>1</v>
      </c>
      <c r="G455" t="s">
        <v>1527</v>
      </c>
      <c r="H455">
        <v>50</v>
      </c>
      <c r="I455" t="s">
        <v>18</v>
      </c>
      <c r="J455">
        <v>66</v>
      </c>
      <c r="K455">
        <v>66</v>
      </c>
      <c r="L455">
        <v>66</v>
      </c>
      <c r="M455">
        <v>66</v>
      </c>
      <c r="N455">
        <v>60</v>
      </c>
      <c r="O455">
        <v>26</v>
      </c>
      <c r="P455" t="str">
        <f>INDEX(Signed!F$2:'Signed'!F$569,MATCH($B455,Signed!$A$2:'Signed'!$A$531,0))</f>
        <v>DEN</v>
      </c>
      <c r="Q455">
        <f>INDEX(TEAMIDS!$B$2:'TEAMIDS'!$B$300,MATCH($P455,TEAMIDS!$C$2:'TEAMIDS'!$C$531,0))</f>
        <v>7</v>
      </c>
      <c r="R455">
        <f>INDEX(Signed!G$2:'Signed'!G$569,MATCH($B455,Signed!$A$2:'Signed'!$A$531,0))</f>
        <v>1</v>
      </c>
      <c r="S455">
        <f>INDEX(Signed!I$2:'Signed'!I$569,MATCH($B455,Signed!$A$2:'Signed'!$A$531,0))</f>
        <v>1620564</v>
      </c>
      <c r="T455">
        <f>_xlfn.IFNA(Q455,C455)</f>
        <v>7</v>
      </c>
      <c r="U455" t="b">
        <f>IF(S455=E455,TRUE,FALSE)</f>
        <v>1</v>
      </c>
    </row>
    <row r="456" spans="1:21" x14ac:dyDescent="0.3">
      <c r="A456">
        <v>454</v>
      </c>
      <c r="B456" t="s">
        <v>2341</v>
      </c>
      <c r="C456">
        <v>8</v>
      </c>
      <c r="D456">
        <v>1</v>
      </c>
      <c r="E456">
        <v>2564753</v>
      </c>
      <c r="F456">
        <v>2</v>
      </c>
      <c r="G456" t="s">
        <v>1527</v>
      </c>
      <c r="H456">
        <v>7</v>
      </c>
      <c r="I456" t="s">
        <v>7</v>
      </c>
      <c r="J456">
        <v>75</v>
      </c>
      <c r="K456">
        <v>75</v>
      </c>
      <c r="L456">
        <v>69</v>
      </c>
      <c r="M456">
        <v>66</v>
      </c>
      <c r="N456">
        <v>69</v>
      </c>
      <c r="O456">
        <v>38</v>
      </c>
      <c r="P456" t="str">
        <f>INDEX(Signed!F$2:'Signed'!F$569,MATCH($B456,Signed!$A$2:'Signed'!$A$531,0))</f>
        <v>DET</v>
      </c>
      <c r="Q456">
        <f>INDEX(TEAMIDS!$B$2:'TEAMIDS'!$B$300,MATCH($P456,TEAMIDS!$C$2:'TEAMIDS'!$C$531,0))</f>
        <v>8</v>
      </c>
      <c r="R456">
        <f>INDEX(Signed!G$2:'Signed'!G$569,MATCH($B456,Signed!$A$2:'Signed'!$A$531,0))</f>
        <v>1</v>
      </c>
      <c r="S456">
        <f>INDEX(Signed!I$2:'Signed'!I$569,MATCH($B456,Signed!$A$2:'Signed'!$A$531,0))</f>
        <v>2564753</v>
      </c>
      <c r="T456">
        <f>_xlfn.IFNA(Q456,C456)</f>
        <v>8</v>
      </c>
      <c r="U456" t="b">
        <f>IF(S456=E456,TRUE,FALSE)</f>
        <v>1</v>
      </c>
    </row>
    <row r="457" spans="1:21" x14ac:dyDescent="0.3">
      <c r="A457">
        <v>455</v>
      </c>
      <c r="B457" t="s">
        <v>288</v>
      </c>
      <c r="C457">
        <v>10</v>
      </c>
      <c r="D457">
        <v>1</v>
      </c>
      <c r="E457">
        <v>2564753</v>
      </c>
      <c r="F457">
        <v>3</v>
      </c>
      <c r="G457" t="s">
        <v>3248</v>
      </c>
      <c r="H457">
        <v>11</v>
      </c>
      <c r="I457" t="s">
        <v>11</v>
      </c>
      <c r="J457">
        <v>65</v>
      </c>
      <c r="K457">
        <v>77</v>
      </c>
      <c r="L457">
        <v>52</v>
      </c>
      <c r="M457">
        <v>49</v>
      </c>
      <c r="N457">
        <v>74</v>
      </c>
      <c r="O457">
        <v>31</v>
      </c>
      <c r="P457" t="str">
        <f>INDEX(Signed!F$2:'Signed'!F$569,MATCH($B457,Signed!$A$2:'Signed'!$A$531,0))</f>
        <v>HOU</v>
      </c>
      <c r="Q457">
        <f>INDEX(TEAMIDS!$B$2:'TEAMIDS'!$B$300,MATCH($P457,TEAMIDS!$C$2:'TEAMIDS'!$C$531,0))</f>
        <v>10</v>
      </c>
      <c r="R457">
        <f>INDEX(Signed!G$2:'Signed'!G$569,MATCH($B457,Signed!$A$2:'Signed'!$A$531,0))</f>
        <v>1</v>
      </c>
      <c r="S457">
        <f>INDEX(Signed!I$2:'Signed'!I$569,MATCH($B457,Signed!$A$2:'Signed'!$A$531,0))</f>
        <v>2564753</v>
      </c>
      <c r="T457">
        <f>_xlfn.IFNA(Q457,C457)</f>
        <v>10</v>
      </c>
      <c r="U457" t="b">
        <f>IF(S457=E457,TRUE,FALSE)</f>
        <v>1</v>
      </c>
    </row>
    <row r="458" spans="1:21" x14ac:dyDescent="0.3">
      <c r="A458">
        <v>456</v>
      </c>
      <c r="B458" t="s">
        <v>496</v>
      </c>
      <c r="C458">
        <v>10</v>
      </c>
      <c r="D458">
        <v>1</v>
      </c>
      <c r="E458">
        <v>2564753</v>
      </c>
      <c r="F458">
        <v>2</v>
      </c>
      <c r="G458" t="s">
        <v>3264</v>
      </c>
      <c r="H458">
        <v>22</v>
      </c>
      <c r="I458" t="s">
        <v>7</v>
      </c>
      <c r="J458">
        <v>75</v>
      </c>
      <c r="K458">
        <v>75</v>
      </c>
      <c r="L458">
        <v>94</v>
      </c>
      <c r="M458">
        <v>54</v>
      </c>
      <c r="N458">
        <v>63</v>
      </c>
      <c r="O458">
        <v>35</v>
      </c>
      <c r="P458" t="str">
        <f>INDEX(Signed!F$2:'Signed'!F$569,MATCH($B458,Signed!$A$2:'Signed'!$A$531,0))</f>
        <v>HOU</v>
      </c>
      <c r="Q458">
        <f>INDEX(TEAMIDS!$B$2:'TEAMIDS'!$B$300,MATCH($P458,TEAMIDS!$C$2:'TEAMIDS'!$C$531,0))</f>
        <v>10</v>
      </c>
      <c r="R458">
        <f>INDEX(Signed!G$2:'Signed'!G$569,MATCH($B458,Signed!$A$2:'Signed'!$A$531,0))</f>
        <v>1</v>
      </c>
      <c r="S458">
        <f>INDEX(Signed!I$2:'Signed'!I$569,MATCH($B458,Signed!$A$2:'Signed'!$A$531,0))</f>
        <v>2564753</v>
      </c>
      <c r="T458">
        <f>_xlfn.IFNA(Q458,C458)</f>
        <v>10</v>
      </c>
      <c r="U458" t="b">
        <f>IF(S458=E458,TRUE,FALSE)</f>
        <v>1</v>
      </c>
    </row>
    <row r="459" spans="1:21" x14ac:dyDescent="0.3">
      <c r="A459">
        <v>457</v>
      </c>
      <c r="B459" t="s">
        <v>286</v>
      </c>
      <c r="C459">
        <v>15</v>
      </c>
      <c r="D459">
        <v>1</v>
      </c>
      <c r="E459">
        <v>2564753</v>
      </c>
      <c r="F459">
        <v>3</v>
      </c>
      <c r="G459" t="s">
        <v>3290</v>
      </c>
      <c r="H459">
        <v>40</v>
      </c>
      <c r="I459" t="s">
        <v>13</v>
      </c>
      <c r="J459">
        <v>66</v>
      </c>
      <c r="K459">
        <v>74</v>
      </c>
      <c r="L459">
        <v>40</v>
      </c>
      <c r="M459">
        <v>54</v>
      </c>
      <c r="N459">
        <v>74</v>
      </c>
      <c r="O459">
        <v>39</v>
      </c>
      <c r="P459" t="str">
        <f>INDEX(Signed!F$2:'Signed'!F$569,MATCH($B459,Signed!$A$2:'Signed'!$A$531,0))</f>
        <v>MIA</v>
      </c>
      <c r="Q459">
        <f>INDEX(TEAMIDS!$B$2:'TEAMIDS'!$B$300,MATCH($P459,TEAMIDS!$C$2:'TEAMIDS'!$C$531,0))</f>
        <v>15</v>
      </c>
      <c r="R459">
        <f>INDEX(Signed!G$2:'Signed'!G$569,MATCH($B459,Signed!$A$2:'Signed'!$A$531,0))</f>
        <v>1</v>
      </c>
      <c r="S459">
        <f>INDEX(Signed!I$2:'Signed'!I$569,MATCH($B459,Signed!$A$2:'Signed'!$A$531,0))</f>
        <v>2564753</v>
      </c>
      <c r="T459">
        <f>_xlfn.IFNA(Q459,C459)</f>
        <v>15</v>
      </c>
      <c r="U459" t="b">
        <f>IF(S459=E459,TRUE,FALSE)</f>
        <v>1</v>
      </c>
    </row>
  </sheetData>
  <sortState xmlns:xlrd2="http://schemas.microsoft.com/office/spreadsheetml/2017/richdata2" ref="A2:U464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85BC-26F7-4051-81BD-217F49185BE4}">
  <dimension ref="A1:J106"/>
  <sheetViews>
    <sheetView workbookViewId="0">
      <selection activeCell="D29" sqref="D29"/>
    </sheetView>
  </sheetViews>
  <sheetFormatPr defaultRowHeight="14.4" x14ac:dyDescent="0.3"/>
  <cols>
    <col min="1" max="1" width="23.21875" bestFit="1" customWidth="1"/>
    <col min="2" max="2" width="4.77734375" bestFit="1" customWidth="1"/>
    <col min="3" max="3" width="4.33203125" bestFit="1" customWidth="1"/>
    <col min="4" max="4" width="5" bestFit="1" customWidth="1"/>
    <col min="5" max="5" width="6" bestFit="1" customWidth="1"/>
    <col min="6" max="6" width="4.33203125" bestFit="1" customWidth="1"/>
    <col min="7" max="7" width="4" bestFit="1" customWidth="1"/>
    <col min="8" max="8" width="8.44140625" bestFit="1" customWidth="1"/>
    <col min="9" max="9" width="11.5546875" bestFit="1" customWidth="1"/>
    <col min="10" max="10" width="11.88671875" bestFit="1" customWidth="1"/>
  </cols>
  <sheetData>
    <row r="1" spans="1:10" x14ac:dyDescent="0.3">
      <c r="A1" t="s">
        <v>2457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288</v>
      </c>
      <c r="B2" t="s">
        <v>676</v>
      </c>
      <c r="C2">
        <v>31</v>
      </c>
      <c r="D2" t="s">
        <v>2466</v>
      </c>
      <c r="E2" t="s">
        <v>701</v>
      </c>
      <c r="F2" t="s">
        <v>2467</v>
      </c>
      <c r="G2" t="s">
        <v>1567</v>
      </c>
      <c r="H2" t="s">
        <v>1567</v>
      </c>
      <c r="I2" t="s">
        <v>1567</v>
      </c>
      <c r="J2" t="s">
        <v>1567</v>
      </c>
    </row>
    <row r="3" spans="1:10" x14ac:dyDescent="0.3">
      <c r="A3" t="s">
        <v>395</v>
      </c>
      <c r="B3" t="s">
        <v>1555</v>
      </c>
      <c r="C3">
        <v>33</v>
      </c>
      <c r="D3" t="s">
        <v>2466</v>
      </c>
      <c r="E3" t="s">
        <v>681</v>
      </c>
      <c r="F3" t="s">
        <v>2467</v>
      </c>
      <c r="G3" t="s">
        <v>1567</v>
      </c>
      <c r="H3" t="s">
        <v>1567</v>
      </c>
      <c r="I3" t="s">
        <v>1567</v>
      </c>
      <c r="J3" t="s">
        <v>1567</v>
      </c>
    </row>
    <row r="4" spans="1:10" x14ac:dyDescent="0.3">
      <c r="A4" t="s">
        <v>226</v>
      </c>
      <c r="B4" t="s">
        <v>1559</v>
      </c>
      <c r="C4">
        <v>30</v>
      </c>
      <c r="D4" t="s">
        <v>2466</v>
      </c>
      <c r="E4" t="s">
        <v>682</v>
      </c>
      <c r="F4" t="s">
        <v>2467</v>
      </c>
      <c r="G4" t="s">
        <v>1567</v>
      </c>
      <c r="H4" t="s">
        <v>1567</v>
      </c>
      <c r="I4" t="s">
        <v>1567</v>
      </c>
      <c r="J4" t="s">
        <v>1567</v>
      </c>
    </row>
    <row r="5" spans="1:10" x14ac:dyDescent="0.3">
      <c r="A5" t="s">
        <v>169</v>
      </c>
      <c r="B5" t="s">
        <v>676</v>
      </c>
      <c r="C5">
        <v>30</v>
      </c>
      <c r="D5" t="s">
        <v>2466</v>
      </c>
      <c r="E5" t="s">
        <v>705</v>
      </c>
      <c r="F5" t="s">
        <v>2467</v>
      </c>
      <c r="G5" t="s">
        <v>1567</v>
      </c>
      <c r="H5" t="s">
        <v>1567</v>
      </c>
      <c r="I5" t="s">
        <v>1567</v>
      </c>
      <c r="J5" t="s">
        <v>1567</v>
      </c>
    </row>
    <row r="6" spans="1:10" x14ac:dyDescent="0.3">
      <c r="A6" t="s">
        <v>206</v>
      </c>
      <c r="B6" t="s">
        <v>1559</v>
      </c>
      <c r="C6">
        <v>29</v>
      </c>
      <c r="D6" t="s">
        <v>2466</v>
      </c>
      <c r="E6" t="s">
        <v>698</v>
      </c>
      <c r="F6" t="s">
        <v>2467</v>
      </c>
      <c r="G6" t="s">
        <v>1567</v>
      </c>
      <c r="H6" t="s">
        <v>1567</v>
      </c>
      <c r="I6" t="s">
        <v>1567</v>
      </c>
      <c r="J6" t="s">
        <v>1567</v>
      </c>
    </row>
    <row r="7" spans="1:10" x14ac:dyDescent="0.3">
      <c r="A7" t="s">
        <v>213</v>
      </c>
      <c r="B7" t="s">
        <v>1563</v>
      </c>
      <c r="C7">
        <v>32</v>
      </c>
      <c r="D7" t="s">
        <v>2466</v>
      </c>
      <c r="E7" t="s">
        <v>682</v>
      </c>
      <c r="F7" t="s">
        <v>2467</v>
      </c>
      <c r="G7" t="s">
        <v>1567</v>
      </c>
      <c r="H7" t="s">
        <v>1567</v>
      </c>
      <c r="I7" t="s">
        <v>1567</v>
      </c>
      <c r="J7" t="s">
        <v>1567</v>
      </c>
    </row>
    <row r="8" spans="1:10" x14ac:dyDescent="0.3">
      <c r="A8" t="s">
        <v>320</v>
      </c>
      <c r="B8" t="s">
        <v>1563</v>
      </c>
      <c r="C8">
        <v>31</v>
      </c>
      <c r="D8" t="s">
        <v>2466</v>
      </c>
      <c r="E8" t="s">
        <v>658</v>
      </c>
      <c r="F8" t="s">
        <v>2467</v>
      </c>
      <c r="G8" t="s">
        <v>1567</v>
      </c>
      <c r="H8" t="s">
        <v>1567</v>
      </c>
      <c r="I8" t="s">
        <v>1567</v>
      </c>
      <c r="J8" t="s">
        <v>1567</v>
      </c>
    </row>
    <row r="9" spans="1:10" x14ac:dyDescent="0.3">
      <c r="A9" t="s">
        <v>458</v>
      </c>
      <c r="B9" t="s">
        <v>1555</v>
      </c>
      <c r="C9">
        <v>30</v>
      </c>
      <c r="D9" t="s">
        <v>2466</v>
      </c>
      <c r="E9" t="s">
        <v>687</v>
      </c>
      <c r="F9" t="s">
        <v>2467</v>
      </c>
      <c r="G9" t="s">
        <v>1567</v>
      </c>
      <c r="H9" t="s">
        <v>1567</v>
      </c>
      <c r="I9" t="s">
        <v>1567</v>
      </c>
      <c r="J9" t="s">
        <v>1567</v>
      </c>
    </row>
    <row r="10" spans="1:10" x14ac:dyDescent="0.3">
      <c r="A10" t="s">
        <v>189</v>
      </c>
      <c r="B10" t="s">
        <v>1563</v>
      </c>
      <c r="C10">
        <v>34</v>
      </c>
      <c r="D10" t="s">
        <v>2466</v>
      </c>
      <c r="E10" t="s">
        <v>690</v>
      </c>
      <c r="F10" t="s">
        <v>2467</v>
      </c>
      <c r="G10" t="s">
        <v>1567</v>
      </c>
      <c r="H10" t="s">
        <v>1567</v>
      </c>
      <c r="I10" t="s">
        <v>1567</v>
      </c>
      <c r="J10" t="s">
        <v>1567</v>
      </c>
    </row>
    <row r="11" spans="1:10" x14ac:dyDescent="0.3">
      <c r="A11" t="s">
        <v>304</v>
      </c>
      <c r="B11" t="s">
        <v>676</v>
      </c>
      <c r="C11">
        <v>28</v>
      </c>
      <c r="D11" t="s">
        <v>2466</v>
      </c>
      <c r="E11" t="s">
        <v>705</v>
      </c>
      <c r="F11" t="s">
        <v>2467</v>
      </c>
      <c r="G11" t="s">
        <v>1567</v>
      </c>
      <c r="H11" t="s">
        <v>1567</v>
      </c>
      <c r="I11" t="s">
        <v>1567</v>
      </c>
      <c r="J11" t="s">
        <v>1567</v>
      </c>
    </row>
    <row r="12" spans="1:10" x14ac:dyDescent="0.3">
      <c r="A12" t="s">
        <v>494</v>
      </c>
      <c r="B12" t="s">
        <v>1559</v>
      </c>
      <c r="C12">
        <v>38</v>
      </c>
      <c r="D12" t="s">
        <v>2466</v>
      </c>
      <c r="E12" t="s">
        <v>714</v>
      </c>
      <c r="F12" t="s">
        <v>2467</v>
      </c>
      <c r="G12" t="s">
        <v>1567</v>
      </c>
      <c r="H12" t="s">
        <v>1567</v>
      </c>
      <c r="I12" t="s">
        <v>1567</v>
      </c>
      <c r="J12" t="s">
        <v>1567</v>
      </c>
    </row>
    <row r="13" spans="1:10" x14ac:dyDescent="0.3">
      <c r="A13" t="s">
        <v>352</v>
      </c>
      <c r="B13" t="s">
        <v>1571</v>
      </c>
      <c r="C13">
        <v>31</v>
      </c>
      <c r="D13" t="s">
        <v>2466</v>
      </c>
      <c r="E13" t="s">
        <v>691</v>
      </c>
      <c r="F13" t="s">
        <v>2467</v>
      </c>
      <c r="G13" t="s">
        <v>1567</v>
      </c>
      <c r="H13" t="s">
        <v>1567</v>
      </c>
      <c r="I13" t="s">
        <v>1567</v>
      </c>
      <c r="J13" t="s">
        <v>1567</v>
      </c>
    </row>
    <row r="14" spans="1:10" x14ac:dyDescent="0.3">
      <c r="A14" t="s">
        <v>409</v>
      </c>
      <c r="B14" t="s">
        <v>1571</v>
      </c>
      <c r="C14">
        <v>30</v>
      </c>
      <c r="D14" t="s">
        <v>2466</v>
      </c>
      <c r="E14" t="s">
        <v>704</v>
      </c>
      <c r="F14" t="s">
        <v>2467</v>
      </c>
      <c r="G14" t="s">
        <v>1567</v>
      </c>
      <c r="H14" t="s">
        <v>1567</v>
      </c>
      <c r="I14" t="s">
        <v>1567</v>
      </c>
      <c r="J14" t="s">
        <v>1567</v>
      </c>
    </row>
    <row r="15" spans="1:10" x14ac:dyDescent="0.3">
      <c r="A15" t="s">
        <v>496</v>
      </c>
      <c r="B15" t="s">
        <v>1571</v>
      </c>
      <c r="C15">
        <v>35</v>
      </c>
      <c r="D15" t="s">
        <v>2466</v>
      </c>
      <c r="E15" t="s">
        <v>2468</v>
      </c>
      <c r="F15" t="s">
        <v>2467</v>
      </c>
      <c r="G15" t="s">
        <v>1567</v>
      </c>
      <c r="H15" t="s">
        <v>1567</v>
      </c>
      <c r="I15" t="s">
        <v>1567</v>
      </c>
      <c r="J15" t="s">
        <v>1567</v>
      </c>
    </row>
    <row r="16" spans="1:10" x14ac:dyDescent="0.3">
      <c r="A16" t="s">
        <v>275</v>
      </c>
      <c r="B16" t="s">
        <v>1559</v>
      </c>
      <c r="C16">
        <v>30</v>
      </c>
      <c r="D16" t="s">
        <v>2466</v>
      </c>
      <c r="E16" t="s">
        <v>699</v>
      </c>
      <c r="F16" t="s">
        <v>2467</v>
      </c>
      <c r="G16" t="s">
        <v>1567</v>
      </c>
      <c r="H16" t="s">
        <v>1567</v>
      </c>
      <c r="I16" t="s">
        <v>1567</v>
      </c>
      <c r="J16" t="s">
        <v>1567</v>
      </c>
    </row>
    <row r="17" spans="1:10" x14ac:dyDescent="0.3">
      <c r="A17" t="s">
        <v>423</v>
      </c>
      <c r="B17" t="s">
        <v>676</v>
      </c>
      <c r="C17">
        <v>21</v>
      </c>
      <c r="D17" t="s">
        <v>2466</v>
      </c>
      <c r="E17" t="s">
        <v>714</v>
      </c>
      <c r="F17" t="s">
        <v>2467</v>
      </c>
      <c r="G17" t="s">
        <v>1567</v>
      </c>
      <c r="H17" t="s">
        <v>1567</v>
      </c>
      <c r="I17" t="s">
        <v>1567</v>
      </c>
      <c r="J17" t="s">
        <v>1567</v>
      </c>
    </row>
    <row r="18" spans="1:10" x14ac:dyDescent="0.3">
      <c r="A18" t="s">
        <v>258</v>
      </c>
      <c r="B18" t="s">
        <v>1559</v>
      </c>
      <c r="C18">
        <v>28</v>
      </c>
      <c r="D18" t="s">
        <v>2466</v>
      </c>
      <c r="E18" t="s">
        <v>688</v>
      </c>
      <c r="F18" t="s">
        <v>2467</v>
      </c>
      <c r="G18" t="s">
        <v>1567</v>
      </c>
      <c r="H18" t="s">
        <v>1567</v>
      </c>
      <c r="I18" t="s">
        <v>1567</v>
      </c>
      <c r="J18" t="s">
        <v>1567</v>
      </c>
    </row>
    <row r="19" spans="1:10" x14ac:dyDescent="0.3">
      <c r="A19" t="s">
        <v>577</v>
      </c>
      <c r="B19" t="s">
        <v>1555</v>
      </c>
      <c r="C19">
        <v>37</v>
      </c>
      <c r="D19" t="s">
        <v>2466</v>
      </c>
      <c r="E19" t="s">
        <v>698</v>
      </c>
      <c r="F19" t="s">
        <v>2467</v>
      </c>
      <c r="G19" t="s">
        <v>1567</v>
      </c>
      <c r="H19" t="s">
        <v>1567</v>
      </c>
      <c r="I19" t="s">
        <v>1567</v>
      </c>
      <c r="J19" t="s">
        <v>1567</v>
      </c>
    </row>
    <row r="20" spans="1:10" x14ac:dyDescent="0.3">
      <c r="A20" t="s">
        <v>495</v>
      </c>
      <c r="B20" t="s">
        <v>1555</v>
      </c>
      <c r="C20">
        <v>31</v>
      </c>
      <c r="D20" t="s">
        <v>2466</v>
      </c>
      <c r="E20" t="s">
        <v>2468</v>
      </c>
      <c r="F20" t="s">
        <v>2467</v>
      </c>
      <c r="G20" t="s">
        <v>1567</v>
      </c>
      <c r="H20" t="s">
        <v>1567</v>
      </c>
      <c r="I20" t="s">
        <v>1567</v>
      </c>
      <c r="J20" t="s">
        <v>1567</v>
      </c>
    </row>
    <row r="21" spans="1:10" x14ac:dyDescent="0.3">
      <c r="A21" t="s">
        <v>106</v>
      </c>
      <c r="B21" t="s">
        <v>676</v>
      </c>
      <c r="C21">
        <v>22</v>
      </c>
      <c r="D21" t="s">
        <v>2466</v>
      </c>
      <c r="E21" t="s">
        <v>696</v>
      </c>
      <c r="F21" t="s">
        <v>2467</v>
      </c>
      <c r="G21" t="s">
        <v>1567</v>
      </c>
      <c r="H21" t="s">
        <v>1567</v>
      </c>
      <c r="I21" t="s">
        <v>1567</v>
      </c>
      <c r="J21" t="s">
        <v>1567</v>
      </c>
    </row>
    <row r="22" spans="1:10" x14ac:dyDescent="0.3">
      <c r="A22" t="s">
        <v>33</v>
      </c>
      <c r="B22" t="s">
        <v>676</v>
      </c>
      <c r="C22">
        <v>23</v>
      </c>
      <c r="D22" t="s">
        <v>2466</v>
      </c>
      <c r="E22" t="s">
        <v>684</v>
      </c>
      <c r="F22" t="s">
        <v>2467</v>
      </c>
      <c r="G22" t="s">
        <v>1567</v>
      </c>
      <c r="H22" t="s">
        <v>1567</v>
      </c>
      <c r="I22" t="s">
        <v>1567</v>
      </c>
      <c r="J22" t="s">
        <v>1567</v>
      </c>
    </row>
    <row r="23" spans="1:10" x14ac:dyDescent="0.3">
      <c r="A23" t="s">
        <v>260</v>
      </c>
      <c r="B23" t="s">
        <v>1559</v>
      </c>
      <c r="C23">
        <v>28</v>
      </c>
      <c r="D23" t="s">
        <v>2466</v>
      </c>
      <c r="E23" t="s">
        <v>688</v>
      </c>
      <c r="F23" t="s">
        <v>2467</v>
      </c>
      <c r="G23" t="s">
        <v>1567</v>
      </c>
      <c r="H23" t="s">
        <v>1567</v>
      </c>
      <c r="I23" t="s">
        <v>1567</v>
      </c>
      <c r="J23" t="s">
        <v>1567</v>
      </c>
    </row>
    <row r="24" spans="1:10" x14ac:dyDescent="0.3">
      <c r="A24" t="s">
        <v>474</v>
      </c>
      <c r="B24" t="s">
        <v>676</v>
      </c>
      <c r="C24">
        <v>32</v>
      </c>
      <c r="D24" t="s">
        <v>2466</v>
      </c>
      <c r="E24" t="s">
        <v>707</v>
      </c>
      <c r="F24" t="s">
        <v>2467</v>
      </c>
      <c r="G24" t="s">
        <v>1567</v>
      </c>
      <c r="H24" t="s">
        <v>1567</v>
      </c>
      <c r="I24" t="s">
        <v>1567</v>
      </c>
      <c r="J24" t="s">
        <v>1567</v>
      </c>
    </row>
    <row r="25" spans="1:10" x14ac:dyDescent="0.3">
      <c r="A25" t="s">
        <v>375</v>
      </c>
      <c r="B25" t="s">
        <v>1563</v>
      </c>
      <c r="C25">
        <v>35</v>
      </c>
      <c r="D25" t="s">
        <v>2466</v>
      </c>
      <c r="E25" t="s">
        <v>683</v>
      </c>
      <c r="F25" t="s">
        <v>2467</v>
      </c>
      <c r="G25" t="s">
        <v>1567</v>
      </c>
      <c r="H25" t="s">
        <v>1567</v>
      </c>
      <c r="I25" t="s">
        <v>1567</v>
      </c>
      <c r="J25" t="s">
        <v>1567</v>
      </c>
    </row>
    <row r="26" spans="1:10" x14ac:dyDescent="0.3">
      <c r="A26" t="s">
        <v>413</v>
      </c>
      <c r="B26" t="s">
        <v>1555</v>
      </c>
      <c r="C26">
        <v>32</v>
      </c>
      <c r="D26" t="s">
        <v>2466</v>
      </c>
      <c r="E26" t="s">
        <v>692</v>
      </c>
      <c r="F26" t="s">
        <v>2467</v>
      </c>
      <c r="G26" t="s">
        <v>1567</v>
      </c>
      <c r="H26" t="s">
        <v>1567</v>
      </c>
      <c r="I26" t="s">
        <v>1567</v>
      </c>
      <c r="J26" t="s">
        <v>1567</v>
      </c>
    </row>
    <row r="27" spans="1:10" x14ac:dyDescent="0.3">
      <c r="A27" t="s">
        <v>171</v>
      </c>
      <c r="B27" t="s">
        <v>1555</v>
      </c>
      <c r="C27">
        <v>35</v>
      </c>
      <c r="D27" t="s">
        <v>2466</v>
      </c>
      <c r="E27" t="s">
        <v>693</v>
      </c>
      <c r="F27" t="s">
        <v>2467</v>
      </c>
      <c r="G27" t="s">
        <v>1567</v>
      </c>
      <c r="H27" t="s">
        <v>1567</v>
      </c>
      <c r="I27" t="s">
        <v>1567</v>
      </c>
      <c r="J27" t="s">
        <v>1567</v>
      </c>
    </row>
    <row r="28" spans="1:10" x14ac:dyDescent="0.3">
      <c r="A28" t="s">
        <v>103</v>
      </c>
      <c r="B28" t="s">
        <v>676</v>
      </c>
      <c r="C28">
        <v>36</v>
      </c>
      <c r="D28" t="s">
        <v>2466</v>
      </c>
      <c r="E28" t="s">
        <v>696</v>
      </c>
      <c r="F28" t="s">
        <v>2467</v>
      </c>
      <c r="G28" t="s">
        <v>1567</v>
      </c>
      <c r="H28" t="s">
        <v>1567</v>
      </c>
      <c r="I28" t="s">
        <v>1567</v>
      </c>
      <c r="J28" t="s">
        <v>1567</v>
      </c>
    </row>
    <row r="29" spans="1:10" x14ac:dyDescent="0.3">
      <c r="A29" t="s">
        <v>24</v>
      </c>
      <c r="B29" t="s">
        <v>1559</v>
      </c>
      <c r="C29">
        <v>42</v>
      </c>
      <c r="D29" t="s">
        <v>2466</v>
      </c>
      <c r="E29" t="s">
        <v>689</v>
      </c>
      <c r="F29" t="s">
        <v>2467</v>
      </c>
      <c r="G29" t="s">
        <v>1567</v>
      </c>
      <c r="H29" t="s">
        <v>1567</v>
      </c>
      <c r="I29" t="s">
        <v>1567</v>
      </c>
      <c r="J29" t="s">
        <v>1567</v>
      </c>
    </row>
    <row r="30" spans="1:10" x14ac:dyDescent="0.3">
      <c r="A30" t="s">
        <v>129</v>
      </c>
      <c r="B30" t="s">
        <v>1563</v>
      </c>
      <c r="C30">
        <v>36</v>
      </c>
      <c r="D30" t="s">
        <v>2466</v>
      </c>
      <c r="E30" t="s">
        <v>710</v>
      </c>
      <c r="F30" t="s">
        <v>2467</v>
      </c>
      <c r="G30" t="s">
        <v>1567</v>
      </c>
      <c r="H30" t="s">
        <v>1567</v>
      </c>
      <c r="I30" t="s">
        <v>1567</v>
      </c>
      <c r="J30" t="s">
        <v>1567</v>
      </c>
    </row>
    <row r="31" spans="1:10" x14ac:dyDescent="0.3">
      <c r="A31" t="s">
        <v>426</v>
      </c>
      <c r="B31" t="s">
        <v>1559</v>
      </c>
      <c r="C31">
        <v>39</v>
      </c>
      <c r="D31" t="s">
        <v>2466</v>
      </c>
      <c r="E31" t="s">
        <v>714</v>
      </c>
      <c r="F31" t="s">
        <v>2467</v>
      </c>
      <c r="G31" t="s">
        <v>1567</v>
      </c>
      <c r="H31" t="s">
        <v>1567</v>
      </c>
      <c r="I31" t="s">
        <v>1567</v>
      </c>
      <c r="J31" t="s">
        <v>1567</v>
      </c>
    </row>
    <row r="32" spans="1:10" x14ac:dyDescent="0.3">
      <c r="A32" t="s">
        <v>286</v>
      </c>
      <c r="B32" t="s">
        <v>676</v>
      </c>
      <c r="C32">
        <v>39</v>
      </c>
      <c r="D32" t="s">
        <v>2466</v>
      </c>
      <c r="E32" t="s">
        <v>701</v>
      </c>
      <c r="F32" t="s">
        <v>2467</v>
      </c>
      <c r="G32" t="s">
        <v>1567</v>
      </c>
      <c r="H32" t="s">
        <v>1567</v>
      </c>
      <c r="I32" t="s">
        <v>1567</v>
      </c>
      <c r="J32" t="s">
        <v>1567</v>
      </c>
    </row>
    <row r="33" spans="1:10" x14ac:dyDescent="0.3">
      <c r="A33" t="s">
        <v>327</v>
      </c>
      <c r="B33" t="s">
        <v>1571</v>
      </c>
      <c r="C33">
        <v>34</v>
      </c>
      <c r="D33" t="s">
        <v>2466</v>
      </c>
      <c r="E33" t="s">
        <v>658</v>
      </c>
      <c r="F33" t="s">
        <v>2467</v>
      </c>
      <c r="G33" t="s">
        <v>1567</v>
      </c>
      <c r="H33" t="s">
        <v>1567</v>
      </c>
      <c r="I33" t="s">
        <v>1567</v>
      </c>
      <c r="J33" t="s">
        <v>1567</v>
      </c>
    </row>
    <row r="34" spans="1:10" x14ac:dyDescent="0.3">
      <c r="A34" t="s">
        <v>160</v>
      </c>
      <c r="B34" t="s">
        <v>1563</v>
      </c>
      <c r="C34">
        <v>38</v>
      </c>
      <c r="D34" t="s">
        <v>2466</v>
      </c>
      <c r="E34" t="s">
        <v>693</v>
      </c>
      <c r="F34" t="s">
        <v>2467</v>
      </c>
      <c r="G34" t="s">
        <v>1567</v>
      </c>
      <c r="H34" t="s">
        <v>1567</v>
      </c>
      <c r="I34" t="s">
        <v>1567</v>
      </c>
      <c r="J34" t="s">
        <v>1567</v>
      </c>
    </row>
    <row r="35" spans="1:10" x14ac:dyDescent="0.3">
      <c r="A35" t="s">
        <v>190</v>
      </c>
      <c r="B35" t="s">
        <v>676</v>
      </c>
      <c r="C35">
        <v>32</v>
      </c>
      <c r="D35" t="s">
        <v>2466</v>
      </c>
      <c r="E35" t="s">
        <v>690</v>
      </c>
      <c r="F35" t="s">
        <v>2467</v>
      </c>
      <c r="G35" t="s">
        <v>1567</v>
      </c>
      <c r="H35" t="s">
        <v>1567</v>
      </c>
      <c r="I35" t="s">
        <v>1567</v>
      </c>
      <c r="J35" t="s">
        <v>1567</v>
      </c>
    </row>
    <row r="36" spans="1:10" x14ac:dyDescent="0.3">
      <c r="A36" t="s">
        <v>472</v>
      </c>
      <c r="B36" t="s">
        <v>1559</v>
      </c>
      <c r="C36">
        <v>31</v>
      </c>
      <c r="D36" t="s">
        <v>2466</v>
      </c>
      <c r="E36" t="s">
        <v>707</v>
      </c>
      <c r="F36" t="s">
        <v>2467</v>
      </c>
      <c r="G36" t="s">
        <v>1567</v>
      </c>
      <c r="H36" t="s">
        <v>1567</v>
      </c>
      <c r="I36" t="s">
        <v>1567</v>
      </c>
      <c r="J36" t="s">
        <v>1567</v>
      </c>
    </row>
    <row r="37" spans="1:10" x14ac:dyDescent="0.3">
      <c r="A37" t="s">
        <v>70</v>
      </c>
      <c r="B37" t="s">
        <v>1563</v>
      </c>
      <c r="C37">
        <v>29</v>
      </c>
      <c r="D37" t="s">
        <v>2466</v>
      </c>
      <c r="E37" t="s">
        <v>703</v>
      </c>
      <c r="F37" t="s">
        <v>2467</v>
      </c>
      <c r="G37" t="s">
        <v>1567</v>
      </c>
      <c r="H37" t="s">
        <v>1567</v>
      </c>
      <c r="I37" t="s">
        <v>1567</v>
      </c>
      <c r="J37" t="s">
        <v>1567</v>
      </c>
    </row>
    <row r="38" spans="1:10" x14ac:dyDescent="0.3">
      <c r="A38" t="s">
        <v>457</v>
      </c>
      <c r="B38" t="s">
        <v>1559</v>
      </c>
      <c r="C38">
        <v>33</v>
      </c>
      <c r="D38" t="s">
        <v>2466</v>
      </c>
      <c r="E38" t="s">
        <v>687</v>
      </c>
      <c r="F38" t="s">
        <v>2467</v>
      </c>
      <c r="G38" t="s">
        <v>1567</v>
      </c>
      <c r="H38" t="s">
        <v>1567</v>
      </c>
      <c r="I38" t="s">
        <v>1567</v>
      </c>
      <c r="J38" t="s">
        <v>1567</v>
      </c>
    </row>
    <row r="39" spans="1:10" x14ac:dyDescent="0.3">
      <c r="A39" t="s">
        <v>525</v>
      </c>
      <c r="B39" t="s">
        <v>1571</v>
      </c>
      <c r="C39">
        <v>25</v>
      </c>
      <c r="D39" t="s">
        <v>2466</v>
      </c>
      <c r="E39" t="s">
        <v>704</v>
      </c>
      <c r="F39" t="s">
        <v>2467</v>
      </c>
      <c r="G39" t="s">
        <v>1567</v>
      </c>
      <c r="H39" t="s">
        <v>1567</v>
      </c>
      <c r="I39" t="s">
        <v>1567</v>
      </c>
      <c r="J39" t="s">
        <v>1567</v>
      </c>
    </row>
    <row r="40" spans="1:10" x14ac:dyDescent="0.3">
      <c r="A40" t="s">
        <v>394</v>
      </c>
      <c r="B40" t="s">
        <v>1563</v>
      </c>
      <c r="C40">
        <v>26</v>
      </c>
      <c r="D40" t="s">
        <v>2466</v>
      </c>
      <c r="E40" t="s">
        <v>681</v>
      </c>
      <c r="F40" t="s">
        <v>2467</v>
      </c>
      <c r="G40" t="s">
        <v>1567</v>
      </c>
      <c r="H40" t="s">
        <v>1567</v>
      </c>
      <c r="I40" t="s">
        <v>1567</v>
      </c>
      <c r="J40" t="s">
        <v>1567</v>
      </c>
    </row>
    <row r="41" spans="1:10" x14ac:dyDescent="0.3">
      <c r="A41" t="s">
        <v>17</v>
      </c>
      <c r="B41" t="s">
        <v>1559</v>
      </c>
      <c r="C41">
        <v>25</v>
      </c>
      <c r="D41" t="s">
        <v>2466</v>
      </c>
      <c r="E41" t="s">
        <v>689</v>
      </c>
      <c r="F41" t="s">
        <v>2467</v>
      </c>
      <c r="G41" t="s">
        <v>1567</v>
      </c>
      <c r="H41" t="s">
        <v>1567</v>
      </c>
      <c r="I41" t="s">
        <v>1567</v>
      </c>
      <c r="J41" t="s">
        <v>1567</v>
      </c>
    </row>
    <row r="42" spans="1:10" x14ac:dyDescent="0.3">
      <c r="A42" t="s">
        <v>334</v>
      </c>
      <c r="B42" t="s">
        <v>1559</v>
      </c>
      <c r="C42">
        <v>28</v>
      </c>
      <c r="D42" t="s">
        <v>2466</v>
      </c>
      <c r="E42" t="s">
        <v>694</v>
      </c>
      <c r="F42" t="s">
        <v>2467</v>
      </c>
      <c r="G42" t="s">
        <v>1567</v>
      </c>
      <c r="H42" t="s">
        <v>1567</v>
      </c>
      <c r="I42" t="s">
        <v>1567</v>
      </c>
      <c r="J42" t="s">
        <v>1567</v>
      </c>
    </row>
    <row r="43" spans="1:10" x14ac:dyDescent="0.3">
      <c r="A43" t="s">
        <v>279</v>
      </c>
      <c r="B43" t="s">
        <v>1555</v>
      </c>
      <c r="C43">
        <v>34</v>
      </c>
      <c r="D43" t="s">
        <v>2466</v>
      </c>
      <c r="E43" t="s">
        <v>699</v>
      </c>
      <c r="F43" t="s">
        <v>2467</v>
      </c>
      <c r="G43" t="s">
        <v>1567</v>
      </c>
      <c r="H43" t="s">
        <v>1567</v>
      </c>
      <c r="I43" t="s">
        <v>1567</v>
      </c>
      <c r="J43" t="s">
        <v>1567</v>
      </c>
    </row>
    <row r="44" spans="1:10" x14ac:dyDescent="0.3">
      <c r="A44" t="s">
        <v>142</v>
      </c>
      <c r="B44" t="s">
        <v>676</v>
      </c>
      <c r="C44">
        <v>23</v>
      </c>
      <c r="D44" t="s">
        <v>2466</v>
      </c>
      <c r="E44" t="s">
        <v>706</v>
      </c>
      <c r="F44" t="s">
        <v>2467</v>
      </c>
      <c r="G44" t="s">
        <v>1567</v>
      </c>
      <c r="H44" t="s">
        <v>1567</v>
      </c>
      <c r="I44" t="s">
        <v>1567</v>
      </c>
      <c r="J44" t="s">
        <v>1567</v>
      </c>
    </row>
    <row r="45" spans="1:10" x14ac:dyDescent="0.3">
      <c r="A45" t="s">
        <v>392</v>
      </c>
      <c r="B45" t="s">
        <v>676</v>
      </c>
      <c r="C45">
        <v>25</v>
      </c>
      <c r="D45" t="s">
        <v>2466</v>
      </c>
      <c r="E45" t="s">
        <v>681</v>
      </c>
      <c r="F45" t="s">
        <v>2467</v>
      </c>
      <c r="G45" t="s">
        <v>1567</v>
      </c>
      <c r="H45" t="s">
        <v>1567</v>
      </c>
      <c r="I45" t="s">
        <v>1567</v>
      </c>
      <c r="J45" t="s">
        <v>1567</v>
      </c>
    </row>
    <row r="46" spans="1:10" x14ac:dyDescent="0.3">
      <c r="A46" t="s">
        <v>344</v>
      </c>
      <c r="B46" t="s">
        <v>676</v>
      </c>
      <c r="C46">
        <v>24</v>
      </c>
      <c r="D46" t="s">
        <v>2466</v>
      </c>
      <c r="E46" t="s">
        <v>705</v>
      </c>
      <c r="F46" t="s">
        <v>2467</v>
      </c>
      <c r="G46" t="s">
        <v>1567</v>
      </c>
      <c r="H46" t="s">
        <v>1567</v>
      </c>
      <c r="I46" t="s">
        <v>1567</v>
      </c>
      <c r="J46" t="s">
        <v>1567</v>
      </c>
    </row>
    <row r="47" spans="1:10" x14ac:dyDescent="0.3">
      <c r="A47" t="s">
        <v>110</v>
      </c>
      <c r="B47" t="s">
        <v>1559</v>
      </c>
      <c r="C47">
        <v>26</v>
      </c>
      <c r="D47" t="s">
        <v>2466</v>
      </c>
      <c r="E47" t="s">
        <v>697</v>
      </c>
      <c r="F47" t="s">
        <v>2467</v>
      </c>
      <c r="G47" t="s">
        <v>1567</v>
      </c>
      <c r="H47" t="s">
        <v>1567</v>
      </c>
      <c r="I47" t="s">
        <v>1567</v>
      </c>
      <c r="J47" t="s">
        <v>1567</v>
      </c>
    </row>
    <row r="48" spans="1:10" x14ac:dyDescent="0.3">
      <c r="A48" t="s">
        <v>412</v>
      </c>
      <c r="B48" t="s">
        <v>1559</v>
      </c>
      <c r="C48">
        <v>22</v>
      </c>
      <c r="D48" t="s">
        <v>2466</v>
      </c>
      <c r="E48" t="s">
        <v>692</v>
      </c>
      <c r="F48" t="s">
        <v>2467</v>
      </c>
      <c r="G48" t="s">
        <v>1567</v>
      </c>
      <c r="H48" t="s">
        <v>1567</v>
      </c>
      <c r="I48" t="s">
        <v>1567</v>
      </c>
      <c r="J48" t="s">
        <v>1567</v>
      </c>
    </row>
    <row r="49" spans="1:10" x14ac:dyDescent="0.3">
      <c r="A49" t="s">
        <v>95</v>
      </c>
      <c r="B49" t="s">
        <v>1563</v>
      </c>
      <c r="C49">
        <v>25</v>
      </c>
      <c r="D49" t="s">
        <v>2466</v>
      </c>
      <c r="E49" t="s">
        <v>697</v>
      </c>
      <c r="F49" t="s">
        <v>2467</v>
      </c>
      <c r="G49" t="s">
        <v>1567</v>
      </c>
      <c r="H49" t="s">
        <v>1567</v>
      </c>
      <c r="I49" t="s">
        <v>1567</v>
      </c>
      <c r="J49" t="s">
        <v>1567</v>
      </c>
    </row>
    <row r="50" spans="1:10" x14ac:dyDescent="0.3">
      <c r="A50" t="s">
        <v>602</v>
      </c>
      <c r="B50" t="s">
        <v>1559</v>
      </c>
      <c r="C50">
        <v>25</v>
      </c>
      <c r="D50" t="s">
        <v>2466</v>
      </c>
      <c r="E50" t="s">
        <v>697</v>
      </c>
      <c r="F50" t="s">
        <v>2467</v>
      </c>
      <c r="G50" t="s">
        <v>1567</v>
      </c>
      <c r="H50" t="s">
        <v>1567</v>
      </c>
      <c r="I50" t="s">
        <v>1567</v>
      </c>
      <c r="J50" t="s">
        <v>1567</v>
      </c>
    </row>
    <row r="51" spans="1:10" x14ac:dyDescent="0.3">
      <c r="A51" t="s">
        <v>89</v>
      </c>
      <c r="B51" t="s">
        <v>1559</v>
      </c>
      <c r="C51">
        <v>24</v>
      </c>
      <c r="D51" t="s">
        <v>2466</v>
      </c>
      <c r="E51" t="s">
        <v>697</v>
      </c>
      <c r="F51" t="s">
        <v>2467</v>
      </c>
      <c r="G51" t="s">
        <v>1567</v>
      </c>
      <c r="H51" t="s">
        <v>1567</v>
      </c>
      <c r="I51" t="s">
        <v>1567</v>
      </c>
      <c r="J51" t="s">
        <v>1567</v>
      </c>
    </row>
    <row r="52" spans="1:10" x14ac:dyDescent="0.3">
      <c r="A52" t="s">
        <v>2246</v>
      </c>
      <c r="B52" t="s">
        <v>1563</v>
      </c>
      <c r="C52">
        <v>25</v>
      </c>
      <c r="D52" t="s">
        <v>2466</v>
      </c>
      <c r="E52" t="s">
        <v>687</v>
      </c>
      <c r="F52" t="s">
        <v>2467</v>
      </c>
      <c r="G52" t="s">
        <v>1567</v>
      </c>
      <c r="H52" t="s">
        <v>1567</v>
      </c>
      <c r="I52" t="s">
        <v>1567</v>
      </c>
      <c r="J52" t="s">
        <v>1567</v>
      </c>
    </row>
    <row r="53" spans="1:10" x14ac:dyDescent="0.3">
      <c r="A53" t="s">
        <v>131</v>
      </c>
      <c r="B53" t="s">
        <v>1563</v>
      </c>
      <c r="C53">
        <v>26</v>
      </c>
      <c r="D53" t="s">
        <v>2466</v>
      </c>
      <c r="E53" t="s">
        <v>710</v>
      </c>
      <c r="F53" t="s">
        <v>2467</v>
      </c>
      <c r="G53" t="s">
        <v>1567</v>
      </c>
      <c r="H53" t="s">
        <v>1567</v>
      </c>
      <c r="I53" t="s">
        <v>1567</v>
      </c>
      <c r="J53" t="s">
        <v>1567</v>
      </c>
    </row>
    <row r="54" spans="1:10" x14ac:dyDescent="0.3">
      <c r="A54" t="s">
        <v>236</v>
      </c>
      <c r="B54" t="s">
        <v>1559</v>
      </c>
      <c r="C54">
        <v>24</v>
      </c>
      <c r="D54" t="s">
        <v>2466</v>
      </c>
      <c r="E54" t="s">
        <v>695</v>
      </c>
      <c r="F54" t="s">
        <v>2467</v>
      </c>
      <c r="G54" t="s">
        <v>1567</v>
      </c>
      <c r="H54" t="s">
        <v>1567</v>
      </c>
      <c r="I54" t="s">
        <v>1567</v>
      </c>
      <c r="J54" t="s">
        <v>1567</v>
      </c>
    </row>
    <row r="55" spans="1:10" x14ac:dyDescent="0.3">
      <c r="A55" t="s">
        <v>345</v>
      </c>
      <c r="B55" t="s">
        <v>676</v>
      </c>
      <c r="C55">
        <v>23</v>
      </c>
      <c r="D55" t="s">
        <v>2466</v>
      </c>
      <c r="E55" t="s">
        <v>694</v>
      </c>
      <c r="F55" t="s">
        <v>2467</v>
      </c>
      <c r="G55" t="s">
        <v>1567</v>
      </c>
      <c r="H55" t="s">
        <v>1567</v>
      </c>
      <c r="I55" t="s">
        <v>1567</v>
      </c>
      <c r="J55" t="s">
        <v>1567</v>
      </c>
    </row>
    <row r="56" spans="1:10" x14ac:dyDescent="0.3">
      <c r="A56" t="s">
        <v>268</v>
      </c>
      <c r="B56" t="s">
        <v>1559</v>
      </c>
      <c r="C56">
        <v>23</v>
      </c>
      <c r="D56" t="s">
        <v>2466</v>
      </c>
      <c r="E56" t="s">
        <v>699</v>
      </c>
      <c r="F56" t="s">
        <v>2467</v>
      </c>
      <c r="G56" t="s">
        <v>1567</v>
      </c>
      <c r="H56" t="s">
        <v>1567</v>
      </c>
      <c r="I56" t="s">
        <v>1567</v>
      </c>
      <c r="J56" t="s">
        <v>1567</v>
      </c>
    </row>
    <row r="57" spans="1:10" x14ac:dyDescent="0.3">
      <c r="A57" t="s">
        <v>282</v>
      </c>
      <c r="B57" t="s">
        <v>1685</v>
      </c>
      <c r="D57" t="s">
        <v>2469</v>
      </c>
      <c r="E57" t="s">
        <v>701</v>
      </c>
      <c r="F57" t="s">
        <v>2467</v>
      </c>
      <c r="G57" t="s">
        <v>1567</v>
      </c>
      <c r="H57" t="s">
        <v>1567</v>
      </c>
      <c r="I57" t="s">
        <v>1567</v>
      </c>
      <c r="J57" t="s">
        <v>1567</v>
      </c>
    </row>
    <row r="58" spans="1:10" x14ac:dyDescent="0.3">
      <c r="A58" t="s">
        <v>354</v>
      </c>
      <c r="B58" t="s">
        <v>676</v>
      </c>
      <c r="C58">
        <v>22</v>
      </c>
      <c r="D58" t="s">
        <v>2466</v>
      </c>
      <c r="E58" t="s">
        <v>691</v>
      </c>
      <c r="F58" t="s">
        <v>2467</v>
      </c>
      <c r="G58" t="s">
        <v>1567</v>
      </c>
      <c r="H58" t="s">
        <v>1567</v>
      </c>
      <c r="I58" t="s">
        <v>1567</v>
      </c>
      <c r="J58" t="s">
        <v>1567</v>
      </c>
    </row>
    <row r="59" spans="1:10" x14ac:dyDescent="0.3">
      <c r="A59" t="s">
        <v>202</v>
      </c>
      <c r="B59" t="s">
        <v>676</v>
      </c>
      <c r="C59">
        <v>29</v>
      </c>
      <c r="D59" t="s">
        <v>2466</v>
      </c>
      <c r="E59" t="s">
        <v>698</v>
      </c>
      <c r="F59" t="s">
        <v>2467</v>
      </c>
      <c r="G59" t="s">
        <v>1567</v>
      </c>
      <c r="H59" t="s">
        <v>1567</v>
      </c>
      <c r="I59" t="s">
        <v>1567</v>
      </c>
      <c r="J59" t="s">
        <v>1567</v>
      </c>
    </row>
    <row r="60" spans="1:10" x14ac:dyDescent="0.3">
      <c r="A60" t="s">
        <v>520</v>
      </c>
      <c r="B60" t="s">
        <v>1563</v>
      </c>
      <c r="C60">
        <v>26</v>
      </c>
      <c r="D60" t="s">
        <v>2466</v>
      </c>
      <c r="E60" t="s">
        <v>704</v>
      </c>
      <c r="F60" t="s">
        <v>2467</v>
      </c>
      <c r="G60" t="s">
        <v>1567</v>
      </c>
      <c r="H60" t="s">
        <v>1567</v>
      </c>
      <c r="I60" t="s">
        <v>1567</v>
      </c>
      <c r="J60" t="s">
        <v>1567</v>
      </c>
    </row>
    <row r="61" spans="1:10" x14ac:dyDescent="0.3">
      <c r="A61" t="s">
        <v>83</v>
      </c>
      <c r="B61" t="s">
        <v>1563</v>
      </c>
      <c r="C61">
        <v>27</v>
      </c>
      <c r="D61" t="s">
        <v>2466</v>
      </c>
      <c r="E61" t="s">
        <v>697</v>
      </c>
      <c r="F61" t="s">
        <v>2467</v>
      </c>
      <c r="G61" t="s">
        <v>1567</v>
      </c>
      <c r="H61" t="s">
        <v>1567</v>
      </c>
      <c r="I61" t="s">
        <v>1567</v>
      </c>
      <c r="J61" t="s">
        <v>1567</v>
      </c>
    </row>
    <row r="62" spans="1:10" x14ac:dyDescent="0.3">
      <c r="A62" t="s">
        <v>2</v>
      </c>
      <c r="B62" t="s">
        <v>1563</v>
      </c>
      <c r="C62">
        <v>23</v>
      </c>
      <c r="D62" t="s">
        <v>2466</v>
      </c>
      <c r="E62" t="s">
        <v>689</v>
      </c>
      <c r="F62" t="s">
        <v>2467</v>
      </c>
      <c r="G62" t="s">
        <v>1567</v>
      </c>
      <c r="H62" t="s">
        <v>1567</v>
      </c>
      <c r="I62" t="s">
        <v>1567</v>
      </c>
      <c r="J62" t="s">
        <v>1567</v>
      </c>
    </row>
    <row r="63" spans="1:10" x14ac:dyDescent="0.3">
      <c r="A63" t="s">
        <v>336</v>
      </c>
      <c r="B63" t="s">
        <v>1559</v>
      </c>
      <c r="C63">
        <v>30</v>
      </c>
      <c r="D63" t="s">
        <v>2466</v>
      </c>
      <c r="E63" t="s">
        <v>694</v>
      </c>
      <c r="F63" t="s">
        <v>2467</v>
      </c>
      <c r="G63" t="s">
        <v>1567</v>
      </c>
      <c r="H63" t="s">
        <v>1567</v>
      </c>
      <c r="I63" t="s">
        <v>1567</v>
      </c>
      <c r="J63" t="s">
        <v>1567</v>
      </c>
    </row>
    <row r="64" spans="1:10" x14ac:dyDescent="0.3">
      <c r="A64" t="s">
        <v>510</v>
      </c>
      <c r="B64" t="s">
        <v>1563</v>
      </c>
      <c r="C64">
        <v>31</v>
      </c>
      <c r="D64" t="s">
        <v>2466</v>
      </c>
      <c r="E64" t="s">
        <v>709</v>
      </c>
      <c r="F64" t="s">
        <v>2467</v>
      </c>
      <c r="G64" t="s">
        <v>1567</v>
      </c>
      <c r="H64" t="s">
        <v>1567</v>
      </c>
      <c r="I64" t="s">
        <v>1567</v>
      </c>
      <c r="J64" t="s">
        <v>1567</v>
      </c>
    </row>
    <row r="65" spans="1:10" x14ac:dyDescent="0.3">
      <c r="A65" t="s">
        <v>104</v>
      </c>
      <c r="B65" t="s">
        <v>1559</v>
      </c>
      <c r="C65">
        <v>25</v>
      </c>
      <c r="D65" t="s">
        <v>2466</v>
      </c>
      <c r="E65" t="s">
        <v>696</v>
      </c>
      <c r="F65" t="s">
        <v>2467</v>
      </c>
      <c r="G65" t="s">
        <v>1567</v>
      </c>
      <c r="H65" t="s">
        <v>1567</v>
      </c>
      <c r="I65" t="s">
        <v>1567</v>
      </c>
      <c r="J65" t="s">
        <v>1567</v>
      </c>
    </row>
    <row r="66" spans="1:10" x14ac:dyDescent="0.3">
      <c r="A66" t="s">
        <v>127</v>
      </c>
      <c r="B66" t="s">
        <v>1555</v>
      </c>
      <c r="C66">
        <v>33</v>
      </c>
      <c r="D66" t="s">
        <v>2466</v>
      </c>
      <c r="E66" t="s">
        <v>710</v>
      </c>
      <c r="F66" t="s">
        <v>2467</v>
      </c>
      <c r="G66" t="s">
        <v>1567</v>
      </c>
      <c r="H66" t="s">
        <v>1567</v>
      </c>
      <c r="I66" t="s">
        <v>1567</v>
      </c>
      <c r="J66" t="s">
        <v>1567</v>
      </c>
    </row>
    <row r="67" spans="1:10" x14ac:dyDescent="0.3">
      <c r="A67" t="s">
        <v>311</v>
      </c>
      <c r="B67" t="s">
        <v>1555</v>
      </c>
      <c r="C67">
        <v>39</v>
      </c>
      <c r="D67" t="s">
        <v>2466</v>
      </c>
      <c r="E67" t="s">
        <v>705</v>
      </c>
      <c r="F67" t="s">
        <v>2467</v>
      </c>
      <c r="G67" t="s">
        <v>1567</v>
      </c>
      <c r="H67" t="s">
        <v>1567</v>
      </c>
      <c r="I67" t="s">
        <v>1567</v>
      </c>
      <c r="J67" t="s">
        <v>1567</v>
      </c>
    </row>
    <row r="68" spans="1:10" x14ac:dyDescent="0.3">
      <c r="A68" t="s">
        <v>184</v>
      </c>
      <c r="B68" t="s">
        <v>1555</v>
      </c>
      <c r="C68">
        <v>34</v>
      </c>
      <c r="D68" t="s">
        <v>2466</v>
      </c>
      <c r="E68" t="s">
        <v>690</v>
      </c>
      <c r="F68" t="s">
        <v>2467</v>
      </c>
      <c r="G68" t="s">
        <v>1567</v>
      </c>
      <c r="H68" t="s">
        <v>1567</v>
      </c>
      <c r="I68" t="s">
        <v>1567</v>
      </c>
      <c r="J68" t="s">
        <v>1567</v>
      </c>
    </row>
    <row r="69" spans="1:10" x14ac:dyDescent="0.3">
      <c r="A69" t="s">
        <v>350</v>
      </c>
      <c r="B69" t="s">
        <v>1559</v>
      </c>
      <c r="C69">
        <v>28</v>
      </c>
      <c r="D69" t="s">
        <v>2466</v>
      </c>
      <c r="E69" t="s">
        <v>691</v>
      </c>
      <c r="F69" t="s">
        <v>2467</v>
      </c>
      <c r="G69" t="s">
        <v>1567</v>
      </c>
      <c r="H69" t="s">
        <v>1567</v>
      </c>
      <c r="I69" t="s">
        <v>1567</v>
      </c>
      <c r="J69" t="s">
        <v>1567</v>
      </c>
    </row>
    <row r="70" spans="1:10" x14ac:dyDescent="0.3">
      <c r="A70" t="s">
        <v>422</v>
      </c>
      <c r="B70" t="s">
        <v>1563</v>
      </c>
      <c r="C70">
        <v>30</v>
      </c>
      <c r="D70" t="s">
        <v>2466</v>
      </c>
      <c r="E70" t="s">
        <v>714</v>
      </c>
      <c r="F70" t="s">
        <v>2467</v>
      </c>
      <c r="G70" t="s">
        <v>1567</v>
      </c>
      <c r="H70" t="s">
        <v>1567</v>
      </c>
      <c r="I70" t="s">
        <v>1567</v>
      </c>
      <c r="J70" t="s">
        <v>1567</v>
      </c>
    </row>
    <row r="71" spans="1:10" x14ac:dyDescent="0.3">
      <c r="A71" t="s">
        <v>506</v>
      </c>
      <c r="B71" t="s">
        <v>1559</v>
      </c>
      <c r="C71">
        <v>32</v>
      </c>
      <c r="D71" t="s">
        <v>2466</v>
      </c>
      <c r="E71" t="s">
        <v>709</v>
      </c>
      <c r="F71" t="s">
        <v>2467</v>
      </c>
      <c r="G71" t="s">
        <v>1567</v>
      </c>
      <c r="H71" t="s">
        <v>1567</v>
      </c>
      <c r="I71" t="s">
        <v>1567</v>
      </c>
      <c r="J71" t="s">
        <v>1567</v>
      </c>
    </row>
    <row r="72" spans="1:10" x14ac:dyDescent="0.3">
      <c r="A72" t="s">
        <v>418</v>
      </c>
      <c r="B72" t="s">
        <v>676</v>
      </c>
      <c r="C72">
        <v>22</v>
      </c>
      <c r="D72" t="s">
        <v>2466</v>
      </c>
      <c r="E72" t="s">
        <v>714</v>
      </c>
      <c r="F72" t="s">
        <v>2467</v>
      </c>
      <c r="G72" t="s">
        <v>1567</v>
      </c>
      <c r="H72" t="s">
        <v>1567</v>
      </c>
      <c r="I72" t="s">
        <v>1567</v>
      </c>
      <c r="J72" t="s">
        <v>1567</v>
      </c>
    </row>
    <row r="73" spans="1:10" x14ac:dyDescent="0.3">
      <c r="A73" t="s">
        <v>470</v>
      </c>
      <c r="B73" t="s">
        <v>676</v>
      </c>
      <c r="C73">
        <v>29</v>
      </c>
      <c r="D73" t="s">
        <v>2466</v>
      </c>
      <c r="E73" t="s">
        <v>707</v>
      </c>
      <c r="F73" t="s">
        <v>2467</v>
      </c>
      <c r="G73" t="s">
        <v>1567</v>
      </c>
      <c r="H73" t="s">
        <v>1567</v>
      </c>
      <c r="I73" t="s">
        <v>1567</v>
      </c>
      <c r="J73" t="s">
        <v>1567</v>
      </c>
    </row>
    <row r="74" spans="1:10" x14ac:dyDescent="0.3">
      <c r="A74" t="s">
        <v>649</v>
      </c>
      <c r="B74" t="s">
        <v>1555</v>
      </c>
      <c r="C74">
        <v>21</v>
      </c>
      <c r="D74" t="s">
        <v>2466</v>
      </c>
      <c r="E74" t="s">
        <v>689</v>
      </c>
      <c r="F74" t="s">
        <v>2467</v>
      </c>
      <c r="G74" t="s">
        <v>1567</v>
      </c>
      <c r="H74" t="s">
        <v>1567</v>
      </c>
      <c r="I74" t="s">
        <v>1567</v>
      </c>
      <c r="J74" t="s">
        <v>1567</v>
      </c>
    </row>
    <row r="75" spans="1:10" x14ac:dyDescent="0.3">
      <c r="A75" t="s">
        <v>2238</v>
      </c>
      <c r="B75" t="s">
        <v>1563</v>
      </c>
      <c r="C75">
        <v>31</v>
      </c>
      <c r="D75" t="s">
        <v>2466</v>
      </c>
      <c r="E75" t="s">
        <v>684</v>
      </c>
      <c r="F75" t="s">
        <v>2467</v>
      </c>
      <c r="G75" t="s">
        <v>1567</v>
      </c>
      <c r="H75" t="s">
        <v>1567</v>
      </c>
      <c r="I75" t="s">
        <v>1567</v>
      </c>
      <c r="J75" t="s">
        <v>1567</v>
      </c>
    </row>
    <row r="76" spans="1:10" x14ac:dyDescent="0.3">
      <c r="A76" t="s">
        <v>702</v>
      </c>
      <c r="B76" t="s">
        <v>1559</v>
      </c>
      <c r="C76">
        <v>24</v>
      </c>
      <c r="D76" t="s">
        <v>2466</v>
      </c>
      <c r="E76" t="s">
        <v>691</v>
      </c>
      <c r="F76" t="s">
        <v>2467</v>
      </c>
      <c r="G76" t="s">
        <v>1567</v>
      </c>
      <c r="H76" t="s">
        <v>1567</v>
      </c>
      <c r="I76" t="s">
        <v>1567</v>
      </c>
      <c r="J76" t="s">
        <v>1567</v>
      </c>
    </row>
    <row r="77" spans="1:10" x14ac:dyDescent="0.3">
      <c r="A77" t="s">
        <v>37</v>
      </c>
      <c r="B77" t="s">
        <v>1555</v>
      </c>
      <c r="C77">
        <v>29</v>
      </c>
      <c r="D77" t="s">
        <v>2466</v>
      </c>
      <c r="E77" t="s">
        <v>692</v>
      </c>
      <c r="F77" t="s">
        <v>2467</v>
      </c>
      <c r="G77" t="s">
        <v>1567</v>
      </c>
      <c r="H77" t="s">
        <v>1567</v>
      </c>
      <c r="I77" t="s">
        <v>1567</v>
      </c>
      <c r="J77" t="s">
        <v>1567</v>
      </c>
    </row>
    <row r="78" spans="1:10" x14ac:dyDescent="0.3">
      <c r="A78" t="s">
        <v>634</v>
      </c>
      <c r="B78" t="s">
        <v>1555</v>
      </c>
      <c r="C78">
        <v>29</v>
      </c>
      <c r="D78" t="s">
        <v>2466</v>
      </c>
      <c r="E78" t="s">
        <v>699</v>
      </c>
      <c r="F78" t="s">
        <v>2467</v>
      </c>
      <c r="G78" t="s">
        <v>1567</v>
      </c>
      <c r="H78" t="s">
        <v>1567</v>
      </c>
      <c r="I78" t="s">
        <v>1567</v>
      </c>
      <c r="J78" t="s">
        <v>1567</v>
      </c>
    </row>
    <row r="79" spans="1:10" x14ac:dyDescent="0.3">
      <c r="A79" t="s">
        <v>629</v>
      </c>
      <c r="B79" t="s">
        <v>676</v>
      </c>
      <c r="C79">
        <v>27</v>
      </c>
      <c r="D79" t="s">
        <v>2466</v>
      </c>
      <c r="E79" t="s">
        <v>709</v>
      </c>
      <c r="F79" t="s">
        <v>2467</v>
      </c>
      <c r="G79" t="s">
        <v>1567</v>
      </c>
      <c r="H79" t="s">
        <v>1567</v>
      </c>
      <c r="I79" t="s">
        <v>1567</v>
      </c>
      <c r="J79" t="s">
        <v>1567</v>
      </c>
    </row>
    <row r="80" spans="1:10" x14ac:dyDescent="0.3">
      <c r="A80" t="s">
        <v>635</v>
      </c>
      <c r="B80" t="s">
        <v>1643</v>
      </c>
      <c r="C80">
        <v>27</v>
      </c>
      <c r="D80" t="s">
        <v>2466</v>
      </c>
      <c r="E80" t="s">
        <v>658</v>
      </c>
      <c r="F80" t="s">
        <v>2467</v>
      </c>
      <c r="G80" t="s">
        <v>1567</v>
      </c>
      <c r="H80" t="s">
        <v>1567</v>
      </c>
      <c r="I80" t="s">
        <v>1567</v>
      </c>
      <c r="J80" t="s">
        <v>1567</v>
      </c>
    </row>
    <row r="81" spans="1:10" x14ac:dyDescent="0.3">
      <c r="A81" t="s">
        <v>416</v>
      </c>
      <c r="B81" t="s">
        <v>1571</v>
      </c>
      <c r="C81">
        <v>25</v>
      </c>
      <c r="D81" t="s">
        <v>2466</v>
      </c>
      <c r="E81" t="s">
        <v>714</v>
      </c>
      <c r="F81" t="s">
        <v>2467</v>
      </c>
      <c r="G81" t="s">
        <v>1567</v>
      </c>
      <c r="H81" t="s">
        <v>1567</v>
      </c>
      <c r="I81" t="s">
        <v>1567</v>
      </c>
      <c r="J81" t="s">
        <v>1567</v>
      </c>
    </row>
    <row r="82" spans="1:10" x14ac:dyDescent="0.3">
      <c r="A82" t="s">
        <v>6</v>
      </c>
      <c r="B82" t="s">
        <v>1571</v>
      </c>
      <c r="C82">
        <v>26</v>
      </c>
      <c r="D82" t="s">
        <v>2466</v>
      </c>
      <c r="E82" t="s">
        <v>689</v>
      </c>
      <c r="F82" t="s">
        <v>2467</v>
      </c>
      <c r="G82" t="s">
        <v>1567</v>
      </c>
      <c r="H82" t="s">
        <v>1567</v>
      </c>
      <c r="I82" t="s">
        <v>1567</v>
      </c>
      <c r="J82" t="s">
        <v>1567</v>
      </c>
    </row>
    <row r="83" spans="1:10" x14ac:dyDescent="0.3">
      <c r="A83" t="s">
        <v>2470</v>
      </c>
      <c r="B83" t="s">
        <v>1571</v>
      </c>
      <c r="C83">
        <v>27</v>
      </c>
      <c r="D83" t="s">
        <v>2466</v>
      </c>
      <c r="F83" t="s">
        <v>2467</v>
      </c>
      <c r="G83" t="s">
        <v>1567</v>
      </c>
      <c r="H83" t="s">
        <v>1567</v>
      </c>
      <c r="I83" t="s">
        <v>1567</v>
      </c>
      <c r="J83" t="s">
        <v>1567</v>
      </c>
    </row>
    <row r="84" spans="1:10" x14ac:dyDescent="0.3">
      <c r="A84" t="s">
        <v>514</v>
      </c>
      <c r="B84" t="s">
        <v>1571</v>
      </c>
      <c r="C84">
        <v>24</v>
      </c>
      <c r="D84" t="s">
        <v>2466</v>
      </c>
      <c r="E84" t="s">
        <v>704</v>
      </c>
      <c r="F84" t="s">
        <v>2467</v>
      </c>
      <c r="G84" t="s">
        <v>1567</v>
      </c>
      <c r="H84" t="s">
        <v>1567</v>
      </c>
      <c r="I84" t="s">
        <v>1567</v>
      </c>
      <c r="J84" t="s">
        <v>1567</v>
      </c>
    </row>
    <row r="85" spans="1:10" x14ac:dyDescent="0.3">
      <c r="A85" t="s">
        <v>739</v>
      </c>
      <c r="B85" t="s">
        <v>1643</v>
      </c>
      <c r="C85">
        <v>26</v>
      </c>
      <c r="D85" t="s">
        <v>2469</v>
      </c>
      <c r="E85" t="s">
        <v>693</v>
      </c>
      <c r="F85" t="s">
        <v>2467</v>
      </c>
      <c r="G85" t="s">
        <v>1567</v>
      </c>
      <c r="H85" t="s">
        <v>1567</v>
      </c>
      <c r="I85" t="s">
        <v>1567</v>
      </c>
      <c r="J85" t="s">
        <v>1567</v>
      </c>
    </row>
    <row r="86" spans="1:10" x14ac:dyDescent="0.3">
      <c r="A86" t="s">
        <v>453</v>
      </c>
      <c r="B86" t="s">
        <v>1571</v>
      </c>
      <c r="C86">
        <v>24</v>
      </c>
      <c r="D86" t="s">
        <v>2466</v>
      </c>
      <c r="E86" t="s">
        <v>687</v>
      </c>
      <c r="F86" t="s">
        <v>2467</v>
      </c>
      <c r="G86" t="s">
        <v>1567</v>
      </c>
      <c r="H86" t="s">
        <v>1567</v>
      </c>
      <c r="I86" t="s">
        <v>1567</v>
      </c>
      <c r="J86" t="s">
        <v>1567</v>
      </c>
    </row>
    <row r="87" spans="1:10" x14ac:dyDescent="0.3">
      <c r="A87" t="s">
        <v>28</v>
      </c>
      <c r="B87" t="s">
        <v>1559</v>
      </c>
      <c r="C87">
        <v>25</v>
      </c>
      <c r="D87" t="s">
        <v>2466</v>
      </c>
      <c r="E87" t="s">
        <v>684</v>
      </c>
      <c r="F87" t="s">
        <v>2467</v>
      </c>
      <c r="G87" t="s">
        <v>1567</v>
      </c>
      <c r="H87" t="s">
        <v>1567</v>
      </c>
      <c r="I87" t="s">
        <v>1567</v>
      </c>
      <c r="J87" t="s">
        <v>1567</v>
      </c>
    </row>
    <row r="88" spans="1:10" x14ac:dyDescent="0.3">
      <c r="A88" t="s">
        <v>31</v>
      </c>
      <c r="B88" t="s">
        <v>1563</v>
      </c>
      <c r="C88">
        <v>22</v>
      </c>
      <c r="D88" t="s">
        <v>2466</v>
      </c>
      <c r="E88" t="s">
        <v>684</v>
      </c>
      <c r="F88" t="s">
        <v>2467</v>
      </c>
      <c r="G88" t="s">
        <v>1567</v>
      </c>
      <c r="H88" t="s">
        <v>1567</v>
      </c>
      <c r="I88" t="s">
        <v>1567</v>
      </c>
      <c r="J88" t="s">
        <v>1567</v>
      </c>
    </row>
    <row r="89" spans="1:10" x14ac:dyDescent="0.3">
      <c r="A89" t="s">
        <v>81</v>
      </c>
      <c r="B89" t="s">
        <v>1559</v>
      </c>
      <c r="C89">
        <v>22</v>
      </c>
      <c r="D89" t="s">
        <v>2466</v>
      </c>
      <c r="E89" t="s">
        <v>697</v>
      </c>
      <c r="F89" t="s">
        <v>2467</v>
      </c>
      <c r="G89" t="s">
        <v>1567</v>
      </c>
      <c r="H89" t="s">
        <v>1567</v>
      </c>
      <c r="I89" t="s">
        <v>1567</v>
      </c>
      <c r="J89" t="s">
        <v>1567</v>
      </c>
    </row>
    <row r="90" spans="1:10" x14ac:dyDescent="0.3">
      <c r="A90" t="s">
        <v>85</v>
      </c>
      <c r="B90" t="s">
        <v>1559</v>
      </c>
      <c r="C90">
        <v>21</v>
      </c>
      <c r="D90" t="s">
        <v>2466</v>
      </c>
      <c r="E90" t="s">
        <v>697</v>
      </c>
      <c r="F90" t="s">
        <v>2467</v>
      </c>
      <c r="G90" t="s">
        <v>1567</v>
      </c>
      <c r="H90" t="s">
        <v>1567</v>
      </c>
      <c r="I90" t="s">
        <v>1567</v>
      </c>
      <c r="J90" t="s">
        <v>1567</v>
      </c>
    </row>
    <row r="91" spans="1:10" x14ac:dyDescent="0.3">
      <c r="A91" t="s">
        <v>481</v>
      </c>
      <c r="B91" t="s">
        <v>1563</v>
      </c>
      <c r="C91">
        <v>26</v>
      </c>
      <c r="D91" t="s">
        <v>2466</v>
      </c>
      <c r="E91" t="s">
        <v>2468</v>
      </c>
      <c r="F91" t="s">
        <v>2467</v>
      </c>
      <c r="G91" t="s">
        <v>1567</v>
      </c>
      <c r="H91" t="s">
        <v>1567</v>
      </c>
      <c r="I91" t="s">
        <v>1567</v>
      </c>
      <c r="J91" t="s">
        <v>1567</v>
      </c>
    </row>
    <row r="92" spans="1:10" x14ac:dyDescent="0.3">
      <c r="A92" t="s">
        <v>487</v>
      </c>
      <c r="B92" t="s">
        <v>676</v>
      </c>
      <c r="C92">
        <v>25</v>
      </c>
      <c r="D92" t="s">
        <v>2466</v>
      </c>
      <c r="E92" t="s">
        <v>2468</v>
      </c>
      <c r="F92" t="s">
        <v>2467</v>
      </c>
      <c r="G92" t="s">
        <v>1567</v>
      </c>
      <c r="H92" t="s">
        <v>1567</v>
      </c>
      <c r="I92" t="s">
        <v>1567</v>
      </c>
      <c r="J92" t="s">
        <v>1567</v>
      </c>
    </row>
    <row r="93" spans="1:10" x14ac:dyDescent="0.3">
      <c r="A93" t="s">
        <v>383</v>
      </c>
      <c r="B93" t="s">
        <v>1563</v>
      </c>
      <c r="C93">
        <v>23</v>
      </c>
      <c r="D93" t="s">
        <v>2469</v>
      </c>
      <c r="E93" t="s">
        <v>681</v>
      </c>
      <c r="F93" t="s">
        <v>2467</v>
      </c>
      <c r="G93" t="s">
        <v>1567</v>
      </c>
      <c r="H93" t="s">
        <v>1567</v>
      </c>
      <c r="I93" t="s">
        <v>1567</v>
      </c>
      <c r="J93" t="s">
        <v>1567</v>
      </c>
    </row>
    <row r="94" spans="1:10" x14ac:dyDescent="0.3">
      <c r="A94" t="s">
        <v>54</v>
      </c>
      <c r="B94" t="s">
        <v>676</v>
      </c>
      <c r="C94">
        <v>26</v>
      </c>
      <c r="D94" t="s">
        <v>2466</v>
      </c>
      <c r="E94" t="s">
        <v>686</v>
      </c>
      <c r="F94" t="s">
        <v>2467</v>
      </c>
      <c r="G94" t="s">
        <v>1567</v>
      </c>
      <c r="H94" t="s">
        <v>1567</v>
      </c>
      <c r="I94" t="s">
        <v>1567</v>
      </c>
      <c r="J94" t="s">
        <v>1567</v>
      </c>
    </row>
    <row r="95" spans="1:10" x14ac:dyDescent="0.3">
      <c r="A95" t="s">
        <v>332</v>
      </c>
      <c r="B95" t="s">
        <v>1559</v>
      </c>
      <c r="C95">
        <v>24</v>
      </c>
      <c r="D95" t="s">
        <v>2466</v>
      </c>
      <c r="E95" t="s">
        <v>694</v>
      </c>
      <c r="F95" t="s">
        <v>2467</v>
      </c>
      <c r="G95" t="s">
        <v>1567</v>
      </c>
      <c r="H95" t="s">
        <v>1567</v>
      </c>
      <c r="I95" t="s">
        <v>1567</v>
      </c>
      <c r="J95" t="s">
        <v>1567</v>
      </c>
    </row>
    <row r="96" spans="1:10" x14ac:dyDescent="0.3">
      <c r="A96" t="s">
        <v>177</v>
      </c>
      <c r="B96" t="s">
        <v>1643</v>
      </c>
      <c r="C96">
        <v>26</v>
      </c>
      <c r="D96" t="s">
        <v>2469</v>
      </c>
      <c r="E96" t="s">
        <v>690</v>
      </c>
      <c r="F96" t="s">
        <v>2467</v>
      </c>
      <c r="G96" t="s">
        <v>1567</v>
      </c>
      <c r="H96" t="s">
        <v>1567</v>
      </c>
      <c r="I96" t="s">
        <v>1567</v>
      </c>
      <c r="J96" t="s">
        <v>1567</v>
      </c>
    </row>
    <row r="97" spans="1:10" x14ac:dyDescent="0.3">
      <c r="A97" t="s">
        <v>2456</v>
      </c>
      <c r="B97" t="s">
        <v>1559</v>
      </c>
      <c r="C97">
        <v>23</v>
      </c>
      <c r="D97" t="s">
        <v>2469</v>
      </c>
      <c r="E97" t="s">
        <v>693</v>
      </c>
      <c r="F97" t="s">
        <v>2467</v>
      </c>
      <c r="G97" t="s">
        <v>1567</v>
      </c>
      <c r="H97" t="s">
        <v>1567</v>
      </c>
      <c r="I97" t="s">
        <v>1567</v>
      </c>
      <c r="J97" t="s">
        <v>1567</v>
      </c>
    </row>
    <row r="98" spans="1:10" x14ac:dyDescent="0.3">
      <c r="A98" t="s">
        <v>238</v>
      </c>
      <c r="B98" t="s">
        <v>676</v>
      </c>
      <c r="C98">
        <v>24</v>
      </c>
      <c r="D98" t="s">
        <v>2466</v>
      </c>
      <c r="E98" t="s">
        <v>695</v>
      </c>
      <c r="F98" t="s">
        <v>2467</v>
      </c>
      <c r="G98" t="s">
        <v>1567</v>
      </c>
      <c r="H98" t="s">
        <v>1567</v>
      </c>
      <c r="I98" t="s">
        <v>1567</v>
      </c>
      <c r="J98" t="s">
        <v>1567</v>
      </c>
    </row>
    <row r="99" spans="1:10" x14ac:dyDescent="0.3">
      <c r="A99" t="s">
        <v>230</v>
      </c>
      <c r="B99" t="s">
        <v>1555</v>
      </c>
      <c r="C99">
        <v>24</v>
      </c>
      <c r="D99" t="s">
        <v>2466</v>
      </c>
      <c r="E99" t="s">
        <v>695</v>
      </c>
      <c r="F99" t="s">
        <v>2467</v>
      </c>
      <c r="G99" t="s">
        <v>1567</v>
      </c>
      <c r="H99" t="s">
        <v>1567</v>
      </c>
      <c r="I99" t="s">
        <v>1567</v>
      </c>
      <c r="J99" t="s">
        <v>1567</v>
      </c>
    </row>
    <row r="100" spans="1:10" x14ac:dyDescent="0.3">
      <c r="A100" t="s">
        <v>2422</v>
      </c>
      <c r="B100" t="s">
        <v>1563</v>
      </c>
      <c r="C100">
        <v>28</v>
      </c>
      <c r="D100" t="s">
        <v>2466</v>
      </c>
      <c r="E100" t="s">
        <v>2468</v>
      </c>
      <c r="F100" t="s">
        <v>2467</v>
      </c>
      <c r="G100" t="s">
        <v>1567</v>
      </c>
      <c r="H100" t="s">
        <v>1567</v>
      </c>
      <c r="I100" t="s">
        <v>1567</v>
      </c>
      <c r="J100" t="s">
        <v>1567</v>
      </c>
    </row>
    <row r="101" spans="1:10" x14ac:dyDescent="0.3">
      <c r="A101" t="s">
        <v>569</v>
      </c>
      <c r="B101" t="s">
        <v>676</v>
      </c>
      <c r="C101">
        <v>33</v>
      </c>
      <c r="D101" t="s">
        <v>2466</v>
      </c>
      <c r="E101" t="s">
        <v>694</v>
      </c>
      <c r="F101" t="s">
        <v>2467</v>
      </c>
      <c r="G101" t="s">
        <v>1567</v>
      </c>
      <c r="H101" t="s">
        <v>1567</v>
      </c>
      <c r="I101" t="s">
        <v>1567</v>
      </c>
      <c r="J101" t="s">
        <v>1567</v>
      </c>
    </row>
    <row r="102" spans="1:10" x14ac:dyDescent="0.3">
      <c r="A102" t="s">
        <v>136</v>
      </c>
      <c r="B102" t="s">
        <v>1563</v>
      </c>
      <c r="C102">
        <v>23</v>
      </c>
      <c r="D102" t="s">
        <v>2466</v>
      </c>
      <c r="E102" t="s">
        <v>706</v>
      </c>
      <c r="F102" t="s">
        <v>2467</v>
      </c>
      <c r="G102" t="s">
        <v>1567</v>
      </c>
      <c r="H102" t="s">
        <v>1567</v>
      </c>
      <c r="I102" t="s">
        <v>1567</v>
      </c>
      <c r="J102" t="s">
        <v>1567</v>
      </c>
    </row>
    <row r="103" spans="1:10" x14ac:dyDescent="0.3">
      <c r="A103" t="s">
        <v>385</v>
      </c>
      <c r="B103" t="s">
        <v>676</v>
      </c>
      <c r="C103">
        <v>26</v>
      </c>
      <c r="D103" t="s">
        <v>2466</v>
      </c>
      <c r="E103" t="s">
        <v>681</v>
      </c>
      <c r="F103" t="s">
        <v>2467</v>
      </c>
      <c r="G103" t="s">
        <v>1567</v>
      </c>
      <c r="H103" t="s">
        <v>1567</v>
      </c>
      <c r="I103" t="s">
        <v>1567</v>
      </c>
      <c r="J103" t="s">
        <v>1567</v>
      </c>
    </row>
    <row r="104" spans="1:10" x14ac:dyDescent="0.3">
      <c r="A104" t="s">
        <v>720</v>
      </c>
      <c r="B104" t="s">
        <v>1571</v>
      </c>
      <c r="C104">
        <v>26</v>
      </c>
      <c r="D104" t="s">
        <v>2469</v>
      </c>
      <c r="E104" t="s">
        <v>696</v>
      </c>
      <c r="F104" t="s">
        <v>2467</v>
      </c>
      <c r="G104" t="s">
        <v>1567</v>
      </c>
      <c r="H104" t="s">
        <v>1567</v>
      </c>
      <c r="I104" t="s">
        <v>1567</v>
      </c>
      <c r="J104" t="s">
        <v>1567</v>
      </c>
    </row>
    <row r="105" spans="1:10" x14ac:dyDescent="0.3">
      <c r="A105" t="s">
        <v>249</v>
      </c>
      <c r="B105" t="s">
        <v>676</v>
      </c>
      <c r="C105">
        <v>24</v>
      </c>
      <c r="D105" t="s">
        <v>2469</v>
      </c>
      <c r="E105" t="s">
        <v>688</v>
      </c>
      <c r="F105" t="s">
        <v>2467</v>
      </c>
      <c r="G105" t="s">
        <v>1567</v>
      </c>
      <c r="H105" t="s">
        <v>1567</v>
      </c>
      <c r="I105" t="s">
        <v>1567</v>
      </c>
      <c r="J105" t="s">
        <v>1567</v>
      </c>
    </row>
    <row r="106" spans="1:10" x14ac:dyDescent="0.3">
      <c r="A106" t="s">
        <v>2471</v>
      </c>
      <c r="B106" t="s">
        <v>1563</v>
      </c>
      <c r="C106">
        <v>19</v>
      </c>
      <c r="D106" t="s">
        <v>2466</v>
      </c>
      <c r="F106" t="s">
        <v>2467</v>
      </c>
      <c r="G106" t="s">
        <v>1567</v>
      </c>
      <c r="H106" t="s">
        <v>1567</v>
      </c>
      <c r="I106" t="s">
        <v>1567</v>
      </c>
      <c r="J106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B71-1329-4B8A-99DD-D6C607952D95}">
  <dimension ref="A1:J246"/>
  <sheetViews>
    <sheetView workbookViewId="0">
      <selection activeCell="I2" sqref="I2"/>
    </sheetView>
  </sheetViews>
  <sheetFormatPr defaultRowHeight="14.4" x14ac:dyDescent="0.3"/>
  <cols>
    <col min="8" max="9" width="10.44140625" bestFit="1" customWidth="1"/>
  </cols>
  <sheetData>
    <row r="1" spans="1:10" x14ac:dyDescent="0.3">
      <c r="A1" t="s">
        <v>3295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178</v>
      </c>
      <c r="B2" t="s">
        <v>1559</v>
      </c>
      <c r="C2">
        <v>29</v>
      </c>
      <c r="D2" t="s">
        <v>2466</v>
      </c>
      <c r="E2" t="s">
        <v>690</v>
      </c>
      <c r="F2" t="s">
        <v>690</v>
      </c>
      <c r="G2">
        <v>5</v>
      </c>
      <c r="H2" s="4">
        <v>189903600</v>
      </c>
      <c r="I2" s="4">
        <v>37980720</v>
      </c>
      <c r="J2" s="4">
        <v>32742000</v>
      </c>
    </row>
    <row r="3" spans="1:10" x14ac:dyDescent="0.3">
      <c r="A3" t="s">
        <v>406</v>
      </c>
      <c r="B3" t="s">
        <v>1571</v>
      </c>
      <c r="C3">
        <v>27</v>
      </c>
      <c r="D3" t="s">
        <v>2466</v>
      </c>
      <c r="E3" t="s">
        <v>692</v>
      </c>
      <c r="F3" t="s">
        <v>692</v>
      </c>
      <c r="G3">
        <v>5</v>
      </c>
      <c r="H3" s="4">
        <v>180000000</v>
      </c>
      <c r="I3" s="4">
        <v>36000000</v>
      </c>
      <c r="J3" s="4">
        <v>32742000</v>
      </c>
    </row>
    <row r="4" spans="1:10" x14ac:dyDescent="0.3">
      <c r="A4" t="s">
        <v>300</v>
      </c>
      <c r="B4" t="s">
        <v>1571</v>
      </c>
      <c r="C4">
        <v>28</v>
      </c>
      <c r="D4" t="s">
        <v>2466</v>
      </c>
      <c r="E4" t="s">
        <v>705</v>
      </c>
      <c r="F4" t="s">
        <v>705</v>
      </c>
      <c r="G4">
        <v>5</v>
      </c>
      <c r="H4" s="4">
        <v>177500000</v>
      </c>
      <c r="I4" s="4">
        <v>35500000</v>
      </c>
      <c r="J4" s="4">
        <v>30603448</v>
      </c>
    </row>
    <row r="5" spans="1:10" x14ac:dyDescent="0.3">
      <c r="A5" t="s">
        <v>181</v>
      </c>
      <c r="B5" t="s">
        <v>1571</v>
      </c>
      <c r="C5">
        <v>31</v>
      </c>
      <c r="D5" t="s">
        <v>2466</v>
      </c>
      <c r="E5" t="s">
        <v>690</v>
      </c>
      <c r="F5" t="s">
        <v>686</v>
      </c>
      <c r="G5">
        <v>4</v>
      </c>
      <c r="H5" s="4">
        <v>164255700</v>
      </c>
      <c r="I5" s="4">
        <v>41063925</v>
      </c>
      <c r="J5" s="4">
        <v>38199000</v>
      </c>
    </row>
    <row r="6" spans="1:10" x14ac:dyDescent="0.3">
      <c r="A6" t="s">
        <v>124</v>
      </c>
      <c r="B6" t="s">
        <v>676</v>
      </c>
      <c r="C6">
        <v>24</v>
      </c>
      <c r="D6" t="s">
        <v>2469</v>
      </c>
      <c r="E6" t="s">
        <v>710</v>
      </c>
      <c r="F6" t="s">
        <v>710</v>
      </c>
      <c r="G6">
        <v>5</v>
      </c>
      <c r="H6" s="4">
        <v>158253000</v>
      </c>
      <c r="I6" s="4">
        <v>31650600</v>
      </c>
      <c r="J6" s="4">
        <v>27285000</v>
      </c>
    </row>
    <row r="7" spans="1:10" x14ac:dyDescent="0.3">
      <c r="A7" t="s">
        <v>65</v>
      </c>
      <c r="B7" t="s">
        <v>1563</v>
      </c>
      <c r="C7">
        <v>29</v>
      </c>
      <c r="D7" t="s">
        <v>2466</v>
      </c>
      <c r="E7" t="s">
        <v>703</v>
      </c>
      <c r="F7" t="s">
        <v>684</v>
      </c>
      <c r="G7">
        <v>4</v>
      </c>
      <c r="H7" s="4">
        <v>140790600</v>
      </c>
      <c r="I7" s="4">
        <v>35197650</v>
      </c>
      <c r="J7" s="4">
        <v>32742000</v>
      </c>
    </row>
    <row r="8" spans="1:10" x14ac:dyDescent="0.3">
      <c r="A8" t="s">
        <v>402</v>
      </c>
      <c r="B8" t="s">
        <v>1559</v>
      </c>
      <c r="C8">
        <v>30</v>
      </c>
      <c r="D8" t="s">
        <v>2466</v>
      </c>
      <c r="E8" t="s">
        <v>692</v>
      </c>
      <c r="F8" t="s">
        <v>701</v>
      </c>
      <c r="G8">
        <v>4</v>
      </c>
      <c r="H8" s="4">
        <v>140790600</v>
      </c>
      <c r="I8" s="4">
        <v>35197650</v>
      </c>
      <c r="J8" s="4">
        <v>32742000</v>
      </c>
    </row>
    <row r="9" spans="1:10" x14ac:dyDescent="0.3">
      <c r="A9" t="s">
        <v>29</v>
      </c>
      <c r="B9" t="s">
        <v>1563</v>
      </c>
      <c r="C9">
        <v>27</v>
      </c>
      <c r="D9" t="s">
        <v>2466</v>
      </c>
      <c r="E9" t="s">
        <v>684</v>
      </c>
      <c r="F9" t="s">
        <v>686</v>
      </c>
      <c r="G9">
        <v>4</v>
      </c>
      <c r="H9" s="4">
        <v>136490600</v>
      </c>
      <c r="I9" s="4">
        <v>34122650</v>
      </c>
      <c r="J9" s="4">
        <v>31742000</v>
      </c>
    </row>
    <row r="10" spans="1:10" x14ac:dyDescent="0.3">
      <c r="A10" t="s">
        <v>2250</v>
      </c>
      <c r="B10" t="s">
        <v>1563</v>
      </c>
      <c r="C10">
        <v>23</v>
      </c>
      <c r="D10" t="s">
        <v>2469</v>
      </c>
      <c r="E10" t="s">
        <v>686</v>
      </c>
      <c r="F10" t="s">
        <v>690</v>
      </c>
      <c r="G10">
        <v>4</v>
      </c>
      <c r="H10" s="4">
        <v>117325500</v>
      </c>
      <c r="I10" s="4">
        <v>29331375</v>
      </c>
      <c r="J10" s="4">
        <v>27285000</v>
      </c>
    </row>
    <row r="11" spans="1:10" x14ac:dyDescent="0.3">
      <c r="A11" t="s">
        <v>38</v>
      </c>
      <c r="B11" t="s">
        <v>1555</v>
      </c>
      <c r="C11">
        <v>33</v>
      </c>
      <c r="D11" t="s">
        <v>2466</v>
      </c>
      <c r="E11" t="s">
        <v>684</v>
      </c>
      <c r="F11" t="s">
        <v>692</v>
      </c>
      <c r="G11">
        <v>4</v>
      </c>
      <c r="H11" s="4">
        <v>109000000</v>
      </c>
      <c r="I11" s="4">
        <v>27250000</v>
      </c>
      <c r="J11" s="4">
        <v>28000000</v>
      </c>
    </row>
    <row r="12" spans="1:10" x14ac:dyDescent="0.3">
      <c r="A12" t="s">
        <v>503</v>
      </c>
      <c r="B12" t="s">
        <v>1571</v>
      </c>
      <c r="C12">
        <v>28</v>
      </c>
      <c r="D12" t="s">
        <v>2466</v>
      </c>
      <c r="E12" t="s">
        <v>709</v>
      </c>
      <c r="F12" t="s">
        <v>695</v>
      </c>
      <c r="G12">
        <v>3</v>
      </c>
      <c r="H12" s="4">
        <v>103137300</v>
      </c>
      <c r="I12" s="4">
        <v>34379100</v>
      </c>
      <c r="J12" s="4">
        <v>32742000</v>
      </c>
    </row>
    <row r="13" spans="1:10" x14ac:dyDescent="0.3">
      <c r="A13" t="s">
        <v>390</v>
      </c>
      <c r="B13" t="s">
        <v>1555</v>
      </c>
      <c r="C13">
        <v>28</v>
      </c>
      <c r="D13" t="s">
        <v>2466</v>
      </c>
      <c r="E13" t="s">
        <v>681</v>
      </c>
      <c r="F13" t="s">
        <v>681</v>
      </c>
      <c r="G13">
        <v>4</v>
      </c>
      <c r="H13" s="4">
        <v>100000000</v>
      </c>
      <c r="I13" s="4">
        <v>25000000</v>
      </c>
      <c r="J13" s="4">
        <v>28000000</v>
      </c>
    </row>
    <row r="14" spans="1:10" x14ac:dyDescent="0.3">
      <c r="A14" t="s">
        <v>452</v>
      </c>
      <c r="B14" t="s">
        <v>1571</v>
      </c>
      <c r="C14">
        <v>27</v>
      </c>
      <c r="D14" t="s">
        <v>2466</v>
      </c>
      <c r="E14" t="s">
        <v>687</v>
      </c>
      <c r="F14" t="s">
        <v>687</v>
      </c>
      <c r="G14">
        <v>4</v>
      </c>
      <c r="H14" s="4">
        <v>85000000</v>
      </c>
      <c r="I14" s="4">
        <v>21250000</v>
      </c>
      <c r="J14" s="4">
        <v>24147727</v>
      </c>
    </row>
    <row r="15" spans="1:10" x14ac:dyDescent="0.3">
      <c r="A15" t="s">
        <v>312</v>
      </c>
      <c r="B15" t="s">
        <v>1563</v>
      </c>
      <c r="C15">
        <v>26</v>
      </c>
      <c r="D15" t="s">
        <v>2469</v>
      </c>
      <c r="E15" t="s">
        <v>705</v>
      </c>
      <c r="F15" t="s">
        <v>682</v>
      </c>
      <c r="G15">
        <v>4</v>
      </c>
      <c r="H15" s="4">
        <v>85000000</v>
      </c>
      <c r="I15" s="4">
        <v>21250000</v>
      </c>
      <c r="J15" s="4">
        <v>20000000</v>
      </c>
    </row>
    <row r="16" spans="1:10" x14ac:dyDescent="0.3">
      <c r="A16" t="s">
        <v>217</v>
      </c>
      <c r="B16" t="s">
        <v>1571</v>
      </c>
      <c r="C16">
        <v>30</v>
      </c>
      <c r="D16" t="s">
        <v>2466</v>
      </c>
      <c r="E16" t="s">
        <v>682</v>
      </c>
      <c r="F16" t="s">
        <v>2468</v>
      </c>
      <c r="G16">
        <v>4</v>
      </c>
      <c r="H16" s="4">
        <v>73100000</v>
      </c>
      <c r="I16" s="4">
        <v>18275000</v>
      </c>
      <c r="J16" s="4">
        <v>17000000</v>
      </c>
    </row>
    <row r="17" spans="1:10" x14ac:dyDescent="0.3">
      <c r="A17" t="s">
        <v>347</v>
      </c>
      <c r="B17" t="s">
        <v>676</v>
      </c>
      <c r="C17">
        <v>24</v>
      </c>
      <c r="D17" t="s">
        <v>2466</v>
      </c>
      <c r="E17" t="s">
        <v>694</v>
      </c>
      <c r="F17" t="s">
        <v>691</v>
      </c>
      <c r="G17">
        <v>3</v>
      </c>
      <c r="H17" s="4">
        <v>62100000</v>
      </c>
      <c r="I17" s="4">
        <v>20700000</v>
      </c>
      <c r="J17" s="4">
        <v>18000000</v>
      </c>
    </row>
    <row r="18" spans="1:10" x14ac:dyDescent="0.3">
      <c r="A18" t="s">
        <v>43</v>
      </c>
      <c r="B18" t="s">
        <v>1563</v>
      </c>
      <c r="C18">
        <v>25</v>
      </c>
      <c r="D18" t="s">
        <v>2469</v>
      </c>
      <c r="E18" t="s">
        <v>684</v>
      </c>
      <c r="F18" t="s">
        <v>703</v>
      </c>
      <c r="G18">
        <v>3</v>
      </c>
      <c r="H18" s="4">
        <v>56700000</v>
      </c>
      <c r="I18" s="4">
        <v>18900000</v>
      </c>
      <c r="J18" s="4">
        <v>19894737</v>
      </c>
    </row>
    <row r="19" spans="1:10" x14ac:dyDescent="0.3">
      <c r="A19" t="s">
        <v>386</v>
      </c>
      <c r="B19" t="s">
        <v>1559</v>
      </c>
      <c r="C19">
        <v>28</v>
      </c>
      <c r="D19" t="s">
        <v>2466</v>
      </c>
      <c r="E19" t="s">
        <v>681</v>
      </c>
      <c r="F19" t="s">
        <v>681</v>
      </c>
      <c r="G19">
        <v>4</v>
      </c>
      <c r="H19" s="4">
        <v>54000000</v>
      </c>
      <c r="I19" s="4">
        <v>13500000</v>
      </c>
      <c r="J19" s="4">
        <v>12500000</v>
      </c>
    </row>
    <row r="20" spans="1:10" x14ac:dyDescent="0.3">
      <c r="A20" t="s">
        <v>306</v>
      </c>
      <c r="B20" t="s">
        <v>1555</v>
      </c>
      <c r="C20">
        <v>31</v>
      </c>
      <c r="D20" t="s">
        <v>2466</v>
      </c>
      <c r="E20" t="s">
        <v>705</v>
      </c>
      <c r="F20" t="s">
        <v>705</v>
      </c>
      <c r="G20">
        <v>4</v>
      </c>
      <c r="H20" s="4">
        <v>52000000</v>
      </c>
      <c r="I20" s="4">
        <v>13000000</v>
      </c>
      <c r="J20" s="4">
        <v>12093024</v>
      </c>
    </row>
    <row r="21" spans="1:10" x14ac:dyDescent="0.3">
      <c r="A21" t="s">
        <v>482</v>
      </c>
      <c r="B21" t="s">
        <v>1563</v>
      </c>
      <c r="C21">
        <v>28</v>
      </c>
      <c r="D21" t="s">
        <v>2466</v>
      </c>
      <c r="E21" t="s">
        <v>2468</v>
      </c>
      <c r="F21" t="s">
        <v>714</v>
      </c>
      <c r="G21">
        <v>3</v>
      </c>
      <c r="H21" s="4">
        <v>51000000</v>
      </c>
      <c r="I21" s="4">
        <v>17000000</v>
      </c>
      <c r="J21" s="4">
        <v>16200000</v>
      </c>
    </row>
    <row r="22" spans="1:10" x14ac:dyDescent="0.3">
      <c r="A22" t="s">
        <v>273</v>
      </c>
      <c r="B22" t="s">
        <v>1555</v>
      </c>
      <c r="C22">
        <v>27</v>
      </c>
      <c r="D22" t="s">
        <v>2466</v>
      </c>
      <c r="E22" t="s">
        <v>699</v>
      </c>
      <c r="F22" t="s">
        <v>699</v>
      </c>
      <c r="G22">
        <v>3</v>
      </c>
      <c r="H22" s="4">
        <v>45000000</v>
      </c>
      <c r="I22" s="4">
        <v>15000000</v>
      </c>
      <c r="J22" s="4">
        <v>16000000</v>
      </c>
    </row>
    <row r="23" spans="1:10" x14ac:dyDescent="0.3">
      <c r="A23" t="s">
        <v>227</v>
      </c>
      <c r="B23" t="s">
        <v>676</v>
      </c>
      <c r="C23">
        <v>31</v>
      </c>
      <c r="D23" t="s">
        <v>2466</v>
      </c>
      <c r="E23" t="s">
        <v>682</v>
      </c>
      <c r="F23" t="s">
        <v>697</v>
      </c>
      <c r="G23">
        <v>3</v>
      </c>
      <c r="H23" s="4">
        <v>43635000</v>
      </c>
      <c r="I23" s="4">
        <v>14545000</v>
      </c>
      <c r="J23" s="4">
        <v>12900000</v>
      </c>
    </row>
    <row r="24" spans="1:10" x14ac:dyDescent="0.3">
      <c r="A24" t="s">
        <v>19</v>
      </c>
      <c r="B24" t="s">
        <v>1555</v>
      </c>
      <c r="C24">
        <v>30</v>
      </c>
      <c r="D24" t="s">
        <v>2466</v>
      </c>
      <c r="E24" t="s">
        <v>689</v>
      </c>
      <c r="F24" t="s">
        <v>687</v>
      </c>
      <c r="G24">
        <v>3</v>
      </c>
      <c r="H24" s="4">
        <v>40000000</v>
      </c>
      <c r="I24" s="4">
        <v>13333333</v>
      </c>
      <c r="J24" s="4">
        <v>13333334</v>
      </c>
    </row>
    <row r="25" spans="1:10" x14ac:dyDescent="0.3">
      <c r="A25" t="s">
        <v>229</v>
      </c>
      <c r="B25" t="s">
        <v>1563</v>
      </c>
      <c r="C25">
        <v>31</v>
      </c>
      <c r="D25" t="s">
        <v>2466</v>
      </c>
      <c r="E25" t="s">
        <v>695</v>
      </c>
      <c r="F25" t="s">
        <v>695</v>
      </c>
      <c r="G25">
        <v>3</v>
      </c>
      <c r="H25" s="4">
        <v>39999980</v>
      </c>
      <c r="I25" s="4">
        <v>13333327</v>
      </c>
      <c r="J25" s="4">
        <v>12345680</v>
      </c>
    </row>
    <row r="26" spans="1:10" x14ac:dyDescent="0.3">
      <c r="A26" t="s">
        <v>357</v>
      </c>
      <c r="B26" t="s">
        <v>1555</v>
      </c>
      <c r="C26">
        <v>31</v>
      </c>
      <c r="D26" t="s">
        <v>2466</v>
      </c>
      <c r="E26" t="s">
        <v>691</v>
      </c>
      <c r="F26" t="s">
        <v>686</v>
      </c>
      <c r="G26">
        <v>4</v>
      </c>
      <c r="H26" s="4">
        <v>39960716</v>
      </c>
      <c r="I26" s="4">
        <v>9990179</v>
      </c>
      <c r="J26" s="4">
        <v>9881598</v>
      </c>
    </row>
    <row r="27" spans="1:10" x14ac:dyDescent="0.3">
      <c r="A27" t="s">
        <v>223</v>
      </c>
      <c r="B27" t="s">
        <v>1563</v>
      </c>
      <c r="C27">
        <v>28</v>
      </c>
      <c r="D27" t="s">
        <v>2466</v>
      </c>
      <c r="E27" t="s">
        <v>682</v>
      </c>
      <c r="F27" t="s">
        <v>687</v>
      </c>
      <c r="G27">
        <v>3</v>
      </c>
      <c r="H27" s="4">
        <v>37200000</v>
      </c>
      <c r="I27" s="4">
        <v>12400000</v>
      </c>
      <c r="J27" s="4">
        <v>12000000</v>
      </c>
    </row>
    <row r="28" spans="1:10" x14ac:dyDescent="0.3">
      <c r="A28" t="s">
        <v>130</v>
      </c>
      <c r="B28" t="s">
        <v>676</v>
      </c>
      <c r="C28">
        <v>27</v>
      </c>
      <c r="D28" t="s">
        <v>2469</v>
      </c>
      <c r="E28" t="s">
        <v>710</v>
      </c>
      <c r="F28" t="s">
        <v>710</v>
      </c>
      <c r="G28">
        <v>4</v>
      </c>
      <c r="H28" s="4">
        <v>35900000</v>
      </c>
      <c r="I28" s="4">
        <v>8975000</v>
      </c>
      <c r="J28" s="4">
        <v>8000000</v>
      </c>
    </row>
    <row r="29" spans="1:10" x14ac:dyDescent="0.3">
      <c r="A29" t="s">
        <v>440</v>
      </c>
      <c r="B29" t="s">
        <v>1559</v>
      </c>
      <c r="C29">
        <v>29</v>
      </c>
      <c r="D29" t="s">
        <v>2466</v>
      </c>
      <c r="E29" t="s">
        <v>685</v>
      </c>
      <c r="F29" t="s">
        <v>710</v>
      </c>
      <c r="G29">
        <v>4</v>
      </c>
      <c r="H29" s="4">
        <v>32000000</v>
      </c>
      <c r="I29" s="4">
        <v>8000000</v>
      </c>
      <c r="J29" s="4">
        <v>7461380</v>
      </c>
    </row>
    <row r="30" spans="1:10" x14ac:dyDescent="0.3">
      <c r="A30" t="s">
        <v>469</v>
      </c>
      <c r="B30" t="s">
        <v>1571</v>
      </c>
      <c r="C30">
        <v>33</v>
      </c>
      <c r="D30" t="s">
        <v>2466</v>
      </c>
      <c r="E30" t="s">
        <v>707</v>
      </c>
      <c r="F30" t="s">
        <v>707</v>
      </c>
      <c r="G30">
        <v>2</v>
      </c>
      <c r="H30" s="4">
        <v>32000000</v>
      </c>
      <c r="I30" s="4">
        <v>16000000</v>
      </c>
      <c r="J30" s="4">
        <v>14500000</v>
      </c>
    </row>
    <row r="31" spans="1:10" x14ac:dyDescent="0.3">
      <c r="A31" t="s">
        <v>67</v>
      </c>
      <c r="B31" t="s">
        <v>1559</v>
      </c>
      <c r="C31">
        <v>27</v>
      </c>
      <c r="D31" t="s">
        <v>2466</v>
      </c>
      <c r="E31" t="s">
        <v>703</v>
      </c>
      <c r="F31" t="s">
        <v>682</v>
      </c>
      <c r="G31">
        <v>3</v>
      </c>
      <c r="H31" s="4">
        <v>31500000</v>
      </c>
      <c r="I31" s="4">
        <v>10500000</v>
      </c>
      <c r="J31" s="4">
        <v>10500000</v>
      </c>
    </row>
    <row r="32" spans="1:10" x14ac:dyDescent="0.3">
      <c r="A32" t="s">
        <v>431</v>
      </c>
      <c r="B32" t="s">
        <v>1571</v>
      </c>
      <c r="C32">
        <v>23</v>
      </c>
      <c r="D32" t="s">
        <v>2469</v>
      </c>
      <c r="E32" t="s">
        <v>714</v>
      </c>
      <c r="F32" t="s">
        <v>714</v>
      </c>
      <c r="G32">
        <v>2</v>
      </c>
      <c r="H32" s="4">
        <v>30000000</v>
      </c>
      <c r="I32" s="4">
        <v>15000000</v>
      </c>
      <c r="J32" s="4">
        <v>15625000</v>
      </c>
    </row>
    <row r="33" spans="1:10" x14ac:dyDescent="0.3">
      <c r="A33" t="s">
        <v>526</v>
      </c>
      <c r="B33" t="s">
        <v>1559</v>
      </c>
      <c r="C33">
        <v>27</v>
      </c>
      <c r="D33" t="s">
        <v>2469</v>
      </c>
      <c r="E33" t="s">
        <v>704</v>
      </c>
      <c r="F33" t="s">
        <v>697</v>
      </c>
      <c r="G33">
        <v>3</v>
      </c>
      <c r="H33" s="4">
        <v>30000000</v>
      </c>
      <c r="I33" s="4">
        <v>10000000</v>
      </c>
      <c r="J33" s="4">
        <v>10000000</v>
      </c>
    </row>
    <row r="34" spans="1:10" x14ac:dyDescent="0.3">
      <c r="A34" t="s">
        <v>501</v>
      </c>
      <c r="B34" t="s">
        <v>1559</v>
      </c>
      <c r="C34">
        <v>32</v>
      </c>
      <c r="D34" t="s">
        <v>2466</v>
      </c>
      <c r="E34" t="s">
        <v>709</v>
      </c>
      <c r="F34" t="s">
        <v>688</v>
      </c>
      <c r="G34">
        <v>2</v>
      </c>
      <c r="H34" s="4">
        <v>30000000</v>
      </c>
      <c r="I34" s="4">
        <v>15000000</v>
      </c>
      <c r="J34" s="4">
        <v>14634146</v>
      </c>
    </row>
    <row r="35" spans="1:10" x14ac:dyDescent="0.3">
      <c r="A35" t="s">
        <v>439</v>
      </c>
      <c r="B35" t="s">
        <v>676</v>
      </c>
      <c r="C35">
        <v>29</v>
      </c>
      <c r="D35" t="s">
        <v>2466</v>
      </c>
      <c r="E35" t="s">
        <v>685</v>
      </c>
      <c r="F35" t="s">
        <v>681</v>
      </c>
      <c r="G35">
        <v>3</v>
      </c>
      <c r="H35" s="4">
        <v>29162700</v>
      </c>
      <c r="I35" s="4">
        <v>9720900</v>
      </c>
      <c r="J35" s="4">
        <v>9258000</v>
      </c>
    </row>
    <row r="36" spans="1:10" x14ac:dyDescent="0.3">
      <c r="A36" t="s">
        <v>309</v>
      </c>
      <c r="B36" t="s">
        <v>1563</v>
      </c>
      <c r="C36">
        <v>33</v>
      </c>
      <c r="D36" t="s">
        <v>2466</v>
      </c>
      <c r="E36" t="s">
        <v>705</v>
      </c>
      <c r="F36" t="s">
        <v>705</v>
      </c>
      <c r="G36">
        <v>3</v>
      </c>
      <c r="H36" s="4">
        <v>28771806</v>
      </c>
      <c r="I36" s="4">
        <v>9590602</v>
      </c>
      <c r="J36" s="4">
        <v>9133907</v>
      </c>
    </row>
    <row r="37" spans="1:10" x14ac:dyDescent="0.3">
      <c r="A37" t="s">
        <v>281</v>
      </c>
      <c r="B37" t="s">
        <v>1563</v>
      </c>
      <c r="C37">
        <v>27</v>
      </c>
      <c r="D37" t="s">
        <v>2469</v>
      </c>
      <c r="E37" t="s">
        <v>699</v>
      </c>
      <c r="F37" t="s">
        <v>710</v>
      </c>
      <c r="G37">
        <v>2</v>
      </c>
      <c r="H37" s="4">
        <v>28050000</v>
      </c>
      <c r="I37" s="4">
        <v>14025000</v>
      </c>
      <c r="J37" s="4">
        <v>9473684</v>
      </c>
    </row>
    <row r="38" spans="1:10" x14ac:dyDescent="0.3">
      <c r="A38" t="s">
        <v>415</v>
      </c>
      <c r="B38" t="s">
        <v>1559</v>
      </c>
      <c r="C38">
        <v>35</v>
      </c>
      <c r="D38" t="s">
        <v>2466</v>
      </c>
      <c r="E38" t="s">
        <v>692</v>
      </c>
      <c r="F38" t="s">
        <v>694</v>
      </c>
      <c r="G38">
        <v>2</v>
      </c>
      <c r="H38" s="4">
        <v>26500000</v>
      </c>
      <c r="I38" s="4">
        <v>13250000</v>
      </c>
      <c r="J38" s="4">
        <v>13486300</v>
      </c>
    </row>
    <row r="39" spans="1:10" x14ac:dyDescent="0.3">
      <c r="A39" t="s">
        <v>326</v>
      </c>
      <c r="B39" t="s">
        <v>1563</v>
      </c>
      <c r="C39">
        <v>23</v>
      </c>
      <c r="D39" t="s">
        <v>2469</v>
      </c>
      <c r="E39" t="s">
        <v>658</v>
      </c>
      <c r="F39" t="s">
        <v>699</v>
      </c>
      <c r="G39">
        <v>3</v>
      </c>
      <c r="H39" s="4">
        <v>26445300</v>
      </c>
      <c r="I39" s="4">
        <v>8815100</v>
      </c>
      <c r="J39" s="4">
        <v>9258000</v>
      </c>
    </row>
    <row r="40" spans="1:10" x14ac:dyDescent="0.3">
      <c r="A40" t="s">
        <v>527</v>
      </c>
      <c r="B40" t="s">
        <v>1571</v>
      </c>
      <c r="C40">
        <v>34</v>
      </c>
      <c r="D40" t="s">
        <v>2466</v>
      </c>
      <c r="E40" t="s">
        <v>704</v>
      </c>
      <c r="F40" t="s">
        <v>687</v>
      </c>
      <c r="G40">
        <v>2</v>
      </c>
      <c r="H40" s="4">
        <v>25000000</v>
      </c>
      <c r="I40" s="4">
        <v>12500000</v>
      </c>
      <c r="J40" s="4">
        <v>12200000</v>
      </c>
    </row>
    <row r="41" spans="1:10" x14ac:dyDescent="0.3">
      <c r="A41" t="s">
        <v>528</v>
      </c>
      <c r="B41" t="s">
        <v>1555</v>
      </c>
      <c r="C41">
        <v>22</v>
      </c>
      <c r="D41" t="s">
        <v>2469</v>
      </c>
      <c r="E41" t="s">
        <v>704</v>
      </c>
      <c r="F41" t="s">
        <v>704</v>
      </c>
      <c r="G41">
        <v>3</v>
      </c>
      <c r="H41" s="4">
        <v>25000000</v>
      </c>
      <c r="I41" s="4">
        <v>8333333</v>
      </c>
      <c r="J41" s="4">
        <v>8000000</v>
      </c>
    </row>
    <row r="42" spans="1:10" x14ac:dyDescent="0.3">
      <c r="A42" t="s">
        <v>237</v>
      </c>
      <c r="B42" t="s">
        <v>1555</v>
      </c>
      <c r="C42">
        <v>22</v>
      </c>
      <c r="D42" t="s">
        <v>2469</v>
      </c>
      <c r="E42" t="s">
        <v>695</v>
      </c>
      <c r="F42" t="s">
        <v>695</v>
      </c>
      <c r="G42">
        <v>3</v>
      </c>
      <c r="H42" s="4">
        <v>21000000</v>
      </c>
      <c r="I42" s="4">
        <v>7000000</v>
      </c>
      <c r="J42" s="4">
        <v>6481482</v>
      </c>
    </row>
    <row r="43" spans="1:10" x14ac:dyDescent="0.3">
      <c r="A43" t="s">
        <v>52</v>
      </c>
      <c r="B43" t="s">
        <v>1571</v>
      </c>
      <c r="C43">
        <v>33</v>
      </c>
      <c r="D43" t="s">
        <v>2466</v>
      </c>
      <c r="E43" t="s">
        <v>686</v>
      </c>
      <c r="F43" t="s">
        <v>707</v>
      </c>
      <c r="G43">
        <v>3</v>
      </c>
      <c r="H43" s="4">
        <v>20650000</v>
      </c>
      <c r="I43" s="4">
        <v>6883333</v>
      </c>
      <c r="J43" s="4">
        <v>7000000</v>
      </c>
    </row>
    <row r="44" spans="1:10" x14ac:dyDescent="0.3">
      <c r="A44" t="s">
        <v>577</v>
      </c>
      <c r="B44" t="s">
        <v>1555</v>
      </c>
      <c r="C44">
        <v>37</v>
      </c>
      <c r="D44" t="s">
        <v>2466</v>
      </c>
      <c r="E44" t="s">
        <v>698</v>
      </c>
      <c r="F44" t="s">
        <v>698</v>
      </c>
      <c r="G44">
        <v>2</v>
      </c>
      <c r="H44" s="4">
        <v>20000000</v>
      </c>
      <c r="I44" s="4">
        <v>10000000</v>
      </c>
      <c r="J44" s="4">
        <v>10000000</v>
      </c>
    </row>
    <row r="45" spans="1:10" x14ac:dyDescent="0.3">
      <c r="A45" t="s">
        <v>321</v>
      </c>
      <c r="B45" t="s">
        <v>676</v>
      </c>
      <c r="C45">
        <v>34</v>
      </c>
      <c r="D45" t="s">
        <v>2466</v>
      </c>
      <c r="E45" t="s">
        <v>658</v>
      </c>
      <c r="F45" t="s">
        <v>691</v>
      </c>
      <c r="G45">
        <v>2</v>
      </c>
      <c r="H45" s="4">
        <v>20000000</v>
      </c>
      <c r="I45" s="4">
        <v>10000000</v>
      </c>
      <c r="J45" s="4">
        <v>9756098</v>
      </c>
    </row>
    <row r="46" spans="1:10" x14ac:dyDescent="0.3">
      <c r="A46" t="s">
        <v>248</v>
      </c>
      <c r="B46" t="s">
        <v>1559</v>
      </c>
      <c r="C46">
        <v>26</v>
      </c>
      <c r="D46" t="s">
        <v>2466</v>
      </c>
      <c r="E46" t="s">
        <v>688</v>
      </c>
      <c r="F46" t="s">
        <v>688</v>
      </c>
      <c r="G46">
        <v>2</v>
      </c>
      <c r="H46" s="4">
        <v>16583028</v>
      </c>
      <c r="I46" s="4">
        <v>8291514</v>
      </c>
      <c r="J46" s="4">
        <v>8089282</v>
      </c>
    </row>
    <row r="47" spans="1:10" x14ac:dyDescent="0.3">
      <c r="A47" t="s">
        <v>170</v>
      </c>
      <c r="B47" t="s">
        <v>1559</v>
      </c>
      <c r="C47">
        <v>31</v>
      </c>
      <c r="D47" t="s">
        <v>2466</v>
      </c>
      <c r="E47" t="s">
        <v>693</v>
      </c>
      <c r="F47" t="s">
        <v>691</v>
      </c>
      <c r="G47">
        <v>2</v>
      </c>
      <c r="H47" s="4">
        <v>16000000</v>
      </c>
      <c r="I47" s="4">
        <v>8000000</v>
      </c>
      <c r="J47" s="4">
        <v>8000000</v>
      </c>
    </row>
    <row r="48" spans="1:10" x14ac:dyDescent="0.3">
      <c r="A48" t="s">
        <v>346</v>
      </c>
      <c r="B48" t="s">
        <v>1563</v>
      </c>
      <c r="C48">
        <v>25</v>
      </c>
      <c r="D48" t="s">
        <v>2466</v>
      </c>
      <c r="E48" t="s">
        <v>694</v>
      </c>
      <c r="F48" t="s">
        <v>691</v>
      </c>
      <c r="G48">
        <v>2</v>
      </c>
      <c r="H48" s="4">
        <v>16000000</v>
      </c>
      <c r="I48" s="4">
        <v>8000000</v>
      </c>
      <c r="J48" s="4">
        <v>8000000</v>
      </c>
    </row>
    <row r="49" spans="1:10" x14ac:dyDescent="0.3">
      <c r="A49" t="s">
        <v>570</v>
      </c>
      <c r="B49" t="s">
        <v>676</v>
      </c>
      <c r="C49">
        <v>30</v>
      </c>
      <c r="D49" t="s">
        <v>2466</v>
      </c>
      <c r="E49" t="s">
        <v>684</v>
      </c>
      <c r="F49" t="s">
        <v>691</v>
      </c>
      <c r="G49">
        <v>1</v>
      </c>
      <c r="H49" s="4">
        <v>15000000</v>
      </c>
      <c r="I49" s="4">
        <v>15000000</v>
      </c>
      <c r="J49" s="4">
        <v>15000000</v>
      </c>
    </row>
    <row r="50" spans="1:10" x14ac:dyDescent="0.3">
      <c r="A50" t="s">
        <v>192</v>
      </c>
      <c r="B50" t="s">
        <v>1555</v>
      </c>
      <c r="C50">
        <v>23</v>
      </c>
      <c r="D50" t="s">
        <v>2466</v>
      </c>
      <c r="E50" t="s">
        <v>690</v>
      </c>
      <c r="F50" t="s">
        <v>690</v>
      </c>
      <c r="G50">
        <v>3</v>
      </c>
      <c r="H50" s="4">
        <v>15000000</v>
      </c>
      <c r="I50" s="4">
        <v>5000000</v>
      </c>
      <c r="J50" s="4">
        <v>4629630</v>
      </c>
    </row>
    <row r="51" spans="1:10" x14ac:dyDescent="0.3">
      <c r="A51" t="s">
        <v>289</v>
      </c>
      <c r="B51" t="s">
        <v>1559</v>
      </c>
      <c r="C51">
        <v>28</v>
      </c>
      <c r="D51" t="s">
        <v>2469</v>
      </c>
      <c r="E51" t="s">
        <v>695</v>
      </c>
      <c r="F51" t="s">
        <v>695</v>
      </c>
      <c r="G51">
        <v>3</v>
      </c>
      <c r="H51" s="4">
        <v>15000000</v>
      </c>
      <c r="I51" s="4">
        <v>5000000</v>
      </c>
      <c r="J51" s="4">
        <v>4807693</v>
      </c>
    </row>
    <row r="52" spans="1:10" x14ac:dyDescent="0.3">
      <c r="A52" t="s">
        <v>521</v>
      </c>
      <c r="B52" t="s">
        <v>676</v>
      </c>
      <c r="C52">
        <v>24</v>
      </c>
      <c r="D52" t="s">
        <v>2466</v>
      </c>
      <c r="E52" t="s">
        <v>704</v>
      </c>
      <c r="F52" t="s">
        <v>691</v>
      </c>
      <c r="G52">
        <v>1</v>
      </c>
      <c r="H52" s="4">
        <v>15000000</v>
      </c>
      <c r="I52" s="4">
        <v>15000000</v>
      </c>
      <c r="J52" s="4">
        <v>15000000</v>
      </c>
    </row>
    <row r="53" spans="1:10" x14ac:dyDescent="0.3">
      <c r="A53" t="s">
        <v>315</v>
      </c>
      <c r="B53" t="s">
        <v>1563</v>
      </c>
      <c r="C53">
        <v>30</v>
      </c>
      <c r="D53" t="s">
        <v>2466</v>
      </c>
      <c r="E53" t="s">
        <v>658</v>
      </c>
      <c r="F53" t="s">
        <v>693</v>
      </c>
      <c r="G53">
        <v>2</v>
      </c>
      <c r="H53" s="4">
        <v>15000000</v>
      </c>
      <c r="I53" s="4">
        <v>7500000</v>
      </c>
      <c r="J53" s="4">
        <v>7317073</v>
      </c>
    </row>
    <row r="54" spans="1:10" x14ac:dyDescent="0.3">
      <c r="A54" t="s">
        <v>343</v>
      </c>
      <c r="B54" t="s">
        <v>1571</v>
      </c>
      <c r="C54">
        <v>29</v>
      </c>
      <c r="D54" t="s">
        <v>2466</v>
      </c>
      <c r="E54" t="s">
        <v>694</v>
      </c>
      <c r="F54" t="s">
        <v>694</v>
      </c>
      <c r="G54">
        <v>2</v>
      </c>
      <c r="H54" s="4">
        <v>14250000</v>
      </c>
      <c r="I54" s="4">
        <v>7125000</v>
      </c>
      <c r="J54" s="4">
        <v>7250000</v>
      </c>
    </row>
    <row r="55" spans="1:10" x14ac:dyDescent="0.3">
      <c r="A55" t="s">
        <v>529</v>
      </c>
      <c r="B55" t="s">
        <v>676</v>
      </c>
      <c r="C55">
        <v>24</v>
      </c>
      <c r="D55" t="s">
        <v>2466</v>
      </c>
      <c r="E55" t="s">
        <v>704</v>
      </c>
      <c r="F55" t="s">
        <v>689</v>
      </c>
      <c r="G55">
        <v>2</v>
      </c>
      <c r="H55" s="4">
        <v>13000000</v>
      </c>
      <c r="I55" s="4">
        <v>6500000</v>
      </c>
      <c r="J55" s="4">
        <v>6500000</v>
      </c>
    </row>
    <row r="56" spans="1:10" x14ac:dyDescent="0.3">
      <c r="A56" t="s">
        <v>122</v>
      </c>
      <c r="B56" t="s">
        <v>1571</v>
      </c>
      <c r="C56">
        <v>26</v>
      </c>
      <c r="D56" t="s">
        <v>2469</v>
      </c>
      <c r="E56" t="s">
        <v>710</v>
      </c>
      <c r="F56" t="s">
        <v>710</v>
      </c>
      <c r="G56">
        <v>3</v>
      </c>
      <c r="H56" s="4">
        <v>12000000</v>
      </c>
      <c r="I56" s="4">
        <v>4000000</v>
      </c>
      <c r="J56" s="4">
        <v>4000000</v>
      </c>
    </row>
    <row r="57" spans="1:10" x14ac:dyDescent="0.3">
      <c r="A57" t="s">
        <v>2474</v>
      </c>
      <c r="B57" t="s">
        <v>1563</v>
      </c>
      <c r="C57">
        <v>31</v>
      </c>
      <c r="D57" t="s">
        <v>2466</v>
      </c>
      <c r="E57" t="s">
        <v>693</v>
      </c>
      <c r="F57" t="s">
        <v>704</v>
      </c>
      <c r="G57">
        <v>2</v>
      </c>
      <c r="H57" s="4">
        <v>12000000</v>
      </c>
      <c r="I57" s="4">
        <v>6000000</v>
      </c>
      <c r="J57" s="4">
        <v>6000000</v>
      </c>
    </row>
    <row r="58" spans="1:10" x14ac:dyDescent="0.3">
      <c r="A58" t="s">
        <v>444</v>
      </c>
      <c r="B58" t="s">
        <v>1559</v>
      </c>
      <c r="C58">
        <v>26</v>
      </c>
      <c r="D58" t="s">
        <v>2466</v>
      </c>
      <c r="E58" t="s">
        <v>685</v>
      </c>
      <c r="F58" t="s">
        <v>685</v>
      </c>
      <c r="G58">
        <v>2</v>
      </c>
      <c r="H58" s="4">
        <v>11721900</v>
      </c>
      <c r="I58" s="4">
        <v>5860950</v>
      </c>
      <c r="J58" s="4">
        <v>5718000</v>
      </c>
    </row>
    <row r="59" spans="1:10" x14ac:dyDescent="0.3">
      <c r="A59" t="s">
        <v>437</v>
      </c>
      <c r="B59" t="s">
        <v>1571</v>
      </c>
      <c r="C59">
        <v>25</v>
      </c>
      <c r="D59" t="s">
        <v>2469</v>
      </c>
      <c r="E59" t="s">
        <v>685</v>
      </c>
      <c r="F59" t="s">
        <v>658</v>
      </c>
      <c r="G59">
        <v>3</v>
      </c>
      <c r="H59" s="4">
        <v>11283255</v>
      </c>
      <c r="I59" s="4">
        <v>3761085</v>
      </c>
      <c r="J59" s="4">
        <v>3581986</v>
      </c>
    </row>
    <row r="60" spans="1:10" x14ac:dyDescent="0.3">
      <c r="A60" t="s">
        <v>207</v>
      </c>
      <c r="B60" t="s">
        <v>1571</v>
      </c>
      <c r="C60">
        <v>26</v>
      </c>
      <c r="D60" t="s">
        <v>2469</v>
      </c>
      <c r="E60" t="s">
        <v>698</v>
      </c>
      <c r="F60" t="s">
        <v>698</v>
      </c>
      <c r="G60">
        <v>3</v>
      </c>
      <c r="H60" s="4">
        <v>11151000</v>
      </c>
      <c r="I60" s="4">
        <v>3717000</v>
      </c>
      <c r="J60" s="4">
        <v>3540000</v>
      </c>
    </row>
    <row r="61" spans="1:10" x14ac:dyDescent="0.3">
      <c r="A61" t="s">
        <v>146</v>
      </c>
      <c r="B61" t="s">
        <v>676</v>
      </c>
      <c r="C61">
        <v>23</v>
      </c>
      <c r="D61" t="s">
        <v>2466</v>
      </c>
      <c r="E61" t="s">
        <v>706</v>
      </c>
      <c r="F61" t="s">
        <v>707</v>
      </c>
      <c r="G61">
        <v>2</v>
      </c>
      <c r="H61" s="4">
        <v>11000000</v>
      </c>
      <c r="I61" s="4">
        <v>5500000</v>
      </c>
      <c r="J61" s="4">
        <v>5500000</v>
      </c>
    </row>
    <row r="62" spans="1:10" x14ac:dyDescent="0.3">
      <c r="A62" t="s">
        <v>36</v>
      </c>
      <c r="B62" t="s">
        <v>676</v>
      </c>
      <c r="C62">
        <v>27</v>
      </c>
      <c r="D62" t="s">
        <v>2469</v>
      </c>
      <c r="E62" t="s">
        <v>684</v>
      </c>
      <c r="F62" t="s">
        <v>684</v>
      </c>
      <c r="G62">
        <v>2</v>
      </c>
      <c r="H62" s="4">
        <v>10000000</v>
      </c>
      <c r="I62" s="4">
        <v>5000000</v>
      </c>
      <c r="J62" s="4">
        <v>5000000</v>
      </c>
    </row>
    <row r="63" spans="1:10" x14ac:dyDescent="0.3">
      <c r="A63" t="s">
        <v>411</v>
      </c>
      <c r="B63" t="s">
        <v>676</v>
      </c>
      <c r="C63">
        <v>31</v>
      </c>
      <c r="D63" t="s">
        <v>2466</v>
      </c>
      <c r="E63" t="s">
        <v>692</v>
      </c>
      <c r="F63" t="s">
        <v>692</v>
      </c>
      <c r="G63">
        <v>2</v>
      </c>
      <c r="H63" s="4">
        <v>9800000</v>
      </c>
      <c r="I63" s="4">
        <v>4900000</v>
      </c>
      <c r="J63" s="4">
        <v>4780488</v>
      </c>
    </row>
    <row r="64" spans="1:10" x14ac:dyDescent="0.3">
      <c r="A64" t="s">
        <v>61</v>
      </c>
      <c r="B64" t="s">
        <v>676</v>
      </c>
      <c r="C64">
        <v>30</v>
      </c>
      <c r="D64" t="s">
        <v>2466</v>
      </c>
      <c r="E64" t="s">
        <v>686</v>
      </c>
      <c r="F64" t="s">
        <v>2468</v>
      </c>
      <c r="G64">
        <v>2</v>
      </c>
      <c r="H64" s="4">
        <v>9772350</v>
      </c>
      <c r="I64" s="4">
        <v>4886175</v>
      </c>
      <c r="J64" s="4">
        <v>4767000</v>
      </c>
    </row>
    <row r="65" spans="1:10" x14ac:dyDescent="0.3">
      <c r="A65" t="s">
        <v>244</v>
      </c>
      <c r="B65" t="s">
        <v>676</v>
      </c>
      <c r="C65">
        <v>29</v>
      </c>
      <c r="D65" t="s">
        <v>2466</v>
      </c>
      <c r="E65" t="s">
        <v>695</v>
      </c>
      <c r="F65" t="s">
        <v>695</v>
      </c>
      <c r="G65">
        <v>2</v>
      </c>
      <c r="H65" s="4">
        <v>9772350</v>
      </c>
      <c r="I65" s="4">
        <v>4886175</v>
      </c>
      <c r="J65" s="4">
        <v>4767000</v>
      </c>
    </row>
    <row r="66" spans="1:10" x14ac:dyDescent="0.3">
      <c r="A66" t="s">
        <v>446</v>
      </c>
      <c r="B66" t="s">
        <v>1555</v>
      </c>
      <c r="C66">
        <v>27</v>
      </c>
      <c r="D66" t="s">
        <v>2466</v>
      </c>
      <c r="E66" t="s">
        <v>685</v>
      </c>
      <c r="F66" t="s">
        <v>684</v>
      </c>
      <c r="G66">
        <v>2</v>
      </c>
      <c r="H66" s="4">
        <v>9772350</v>
      </c>
      <c r="I66" s="4">
        <v>4886175</v>
      </c>
      <c r="J66" s="4">
        <v>4767000</v>
      </c>
    </row>
    <row r="67" spans="1:10" x14ac:dyDescent="0.3">
      <c r="A67" t="s">
        <v>430</v>
      </c>
      <c r="B67" t="s">
        <v>676</v>
      </c>
      <c r="C67">
        <v>25</v>
      </c>
      <c r="D67" t="s">
        <v>2466</v>
      </c>
      <c r="E67" t="s">
        <v>714</v>
      </c>
      <c r="F67" t="s">
        <v>687</v>
      </c>
      <c r="G67">
        <v>2</v>
      </c>
      <c r="H67" s="4">
        <v>9772350</v>
      </c>
      <c r="I67" s="4">
        <v>4886175</v>
      </c>
      <c r="J67" s="4">
        <v>4767000</v>
      </c>
    </row>
    <row r="68" spans="1:10" x14ac:dyDescent="0.3">
      <c r="A68" t="s">
        <v>90</v>
      </c>
      <c r="B68" t="s">
        <v>1555</v>
      </c>
      <c r="C68">
        <v>31</v>
      </c>
      <c r="D68" t="s">
        <v>2466</v>
      </c>
      <c r="E68" t="s">
        <v>697</v>
      </c>
      <c r="F68" t="s">
        <v>705</v>
      </c>
      <c r="G68">
        <v>2</v>
      </c>
      <c r="H68" s="4">
        <v>9772350</v>
      </c>
      <c r="I68" s="4">
        <v>4886175</v>
      </c>
      <c r="J68" s="4">
        <v>4767000</v>
      </c>
    </row>
    <row r="69" spans="1:10" x14ac:dyDescent="0.3">
      <c r="A69" t="s">
        <v>267</v>
      </c>
      <c r="B69" t="s">
        <v>1559</v>
      </c>
      <c r="C69">
        <v>28</v>
      </c>
      <c r="D69" t="s">
        <v>2466</v>
      </c>
      <c r="E69" t="s">
        <v>699</v>
      </c>
      <c r="F69" t="s">
        <v>688</v>
      </c>
      <c r="G69">
        <v>2</v>
      </c>
      <c r="H69" s="4">
        <v>9772350</v>
      </c>
      <c r="I69" s="4">
        <v>4886175</v>
      </c>
      <c r="J69" s="4">
        <v>4767000</v>
      </c>
    </row>
    <row r="70" spans="1:10" x14ac:dyDescent="0.3">
      <c r="A70" t="s">
        <v>260</v>
      </c>
      <c r="B70" t="s">
        <v>1559</v>
      </c>
      <c r="C70">
        <v>28</v>
      </c>
      <c r="D70" t="s">
        <v>2466</v>
      </c>
      <c r="E70" t="s">
        <v>688</v>
      </c>
      <c r="F70" t="s">
        <v>691</v>
      </c>
      <c r="G70">
        <v>2</v>
      </c>
      <c r="H70" s="4">
        <v>8200000</v>
      </c>
      <c r="I70" s="4">
        <v>4100000</v>
      </c>
      <c r="J70" s="4">
        <v>4000000</v>
      </c>
    </row>
    <row r="71" spans="1:10" x14ac:dyDescent="0.3">
      <c r="A71" t="s">
        <v>254</v>
      </c>
      <c r="B71" t="s">
        <v>1555</v>
      </c>
      <c r="C71">
        <v>31</v>
      </c>
      <c r="D71" t="s">
        <v>2466</v>
      </c>
      <c r="E71" t="s">
        <v>688</v>
      </c>
      <c r="F71" t="s">
        <v>688</v>
      </c>
      <c r="G71">
        <v>2</v>
      </c>
      <c r="H71" s="4">
        <v>8200000</v>
      </c>
      <c r="I71" s="4">
        <v>4100000</v>
      </c>
      <c r="J71" s="4">
        <v>4000000</v>
      </c>
    </row>
    <row r="72" spans="1:10" x14ac:dyDescent="0.3">
      <c r="A72" t="s">
        <v>504</v>
      </c>
      <c r="B72" t="s">
        <v>1559</v>
      </c>
      <c r="C72">
        <v>23</v>
      </c>
      <c r="D72" t="s">
        <v>2469</v>
      </c>
      <c r="E72" t="s">
        <v>709</v>
      </c>
      <c r="F72" t="s">
        <v>709</v>
      </c>
      <c r="G72">
        <v>2</v>
      </c>
      <c r="H72" s="4">
        <v>8000000</v>
      </c>
      <c r="I72" s="4">
        <v>4000000</v>
      </c>
      <c r="J72" s="4">
        <v>4000000</v>
      </c>
    </row>
    <row r="73" spans="1:10" x14ac:dyDescent="0.3">
      <c r="A73" t="s">
        <v>337</v>
      </c>
      <c r="B73" t="s">
        <v>1571</v>
      </c>
      <c r="C73">
        <v>23</v>
      </c>
      <c r="D73" t="s">
        <v>2466</v>
      </c>
      <c r="E73" t="s">
        <v>694</v>
      </c>
      <c r="F73" t="s">
        <v>709</v>
      </c>
      <c r="G73">
        <v>2</v>
      </c>
      <c r="H73" s="4">
        <v>7427150</v>
      </c>
      <c r="I73" s="4">
        <v>3713575</v>
      </c>
      <c r="J73" s="4">
        <v>3623000</v>
      </c>
    </row>
    <row r="74" spans="1:10" x14ac:dyDescent="0.3">
      <c r="A74" t="s">
        <v>400</v>
      </c>
      <c r="B74" t="s">
        <v>1563</v>
      </c>
      <c r="C74">
        <v>27</v>
      </c>
      <c r="D74" t="s">
        <v>2466</v>
      </c>
      <c r="E74" t="s">
        <v>692</v>
      </c>
      <c r="F74" t="s">
        <v>682</v>
      </c>
      <c r="G74">
        <v>2</v>
      </c>
      <c r="H74" s="4">
        <v>7000000</v>
      </c>
      <c r="I74" s="4">
        <v>3500000</v>
      </c>
      <c r="J74" s="4">
        <v>3500000</v>
      </c>
    </row>
    <row r="75" spans="1:10" x14ac:dyDescent="0.3">
      <c r="A75" t="s">
        <v>414</v>
      </c>
      <c r="B75" t="s">
        <v>1555</v>
      </c>
      <c r="C75">
        <v>31</v>
      </c>
      <c r="D75" t="s">
        <v>2466</v>
      </c>
      <c r="E75" t="s">
        <v>692</v>
      </c>
      <c r="F75" t="s">
        <v>710</v>
      </c>
      <c r="G75">
        <v>2</v>
      </c>
      <c r="H75" s="4">
        <v>7000000</v>
      </c>
      <c r="I75" s="4">
        <v>3500000</v>
      </c>
      <c r="J75" s="4">
        <v>3500000</v>
      </c>
    </row>
    <row r="76" spans="1:10" x14ac:dyDescent="0.3">
      <c r="A76" t="s">
        <v>377</v>
      </c>
      <c r="B76" t="s">
        <v>676</v>
      </c>
      <c r="C76">
        <v>30</v>
      </c>
      <c r="D76" t="s">
        <v>2466</v>
      </c>
      <c r="E76" t="s">
        <v>683</v>
      </c>
      <c r="F76" t="s">
        <v>693</v>
      </c>
      <c r="G76">
        <v>2</v>
      </c>
      <c r="H76" s="4">
        <v>6560000</v>
      </c>
      <c r="I76" s="4">
        <v>3280000</v>
      </c>
      <c r="J76" s="4">
        <v>3200000</v>
      </c>
    </row>
    <row r="77" spans="1:10" x14ac:dyDescent="0.3">
      <c r="A77" t="s">
        <v>94</v>
      </c>
      <c r="B77" t="s">
        <v>1563</v>
      </c>
      <c r="C77">
        <v>25</v>
      </c>
      <c r="D77" t="s">
        <v>2469</v>
      </c>
      <c r="E77" t="s">
        <v>697</v>
      </c>
      <c r="F77" t="s">
        <v>697</v>
      </c>
      <c r="G77">
        <v>2</v>
      </c>
      <c r="H77" s="4">
        <v>6000000</v>
      </c>
      <c r="I77" s="4">
        <v>3000000</v>
      </c>
      <c r="J77" s="4">
        <v>3000000</v>
      </c>
    </row>
    <row r="78" spans="1:10" x14ac:dyDescent="0.3">
      <c r="A78" t="s">
        <v>393</v>
      </c>
      <c r="B78" t="s">
        <v>1555</v>
      </c>
      <c r="C78">
        <v>27</v>
      </c>
      <c r="D78" t="s">
        <v>2469</v>
      </c>
      <c r="E78" t="s">
        <v>681</v>
      </c>
      <c r="F78" t="s">
        <v>681</v>
      </c>
      <c r="G78">
        <v>2</v>
      </c>
      <c r="H78" s="4">
        <v>6000000</v>
      </c>
      <c r="I78" s="4">
        <v>3000000</v>
      </c>
      <c r="J78" s="4">
        <v>3000000</v>
      </c>
    </row>
    <row r="79" spans="1:10" x14ac:dyDescent="0.3">
      <c r="A79" t="s">
        <v>186</v>
      </c>
      <c r="B79" t="s">
        <v>1563</v>
      </c>
      <c r="C79">
        <v>26</v>
      </c>
      <c r="D79" t="s">
        <v>2466</v>
      </c>
      <c r="E79" t="s">
        <v>690</v>
      </c>
      <c r="F79" t="s">
        <v>688</v>
      </c>
      <c r="G79">
        <v>2</v>
      </c>
      <c r="H79" s="4">
        <v>6000000</v>
      </c>
      <c r="I79" s="4">
        <v>3000000</v>
      </c>
      <c r="J79" s="4">
        <v>3000000</v>
      </c>
    </row>
    <row r="80" spans="1:10" x14ac:dyDescent="0.3">
      <c r="A80" t="s">
        <v>253</v>
      </c>
      <c r="B80" t="s">
        <v>1563</v>
      </c>
      <c r="C80">
        <v>25</v>
      </c>
      <c r="D80" t="s">
        <v>2469</v>
      </c>
      <c r="E80" t="s">
        <v>688</v>
      </c>
      <c r="F80" t="s">
        <v>688</v>
      </c>
      <c r="G80">
        <v>2</v>
      </c>
      <c r="H80" s="4">
        <v>5500000</v>
      </c>
      <c r="I80" s="4">
        <v>2750000</v>
      </c>
      <c r="J80" s="4">
        <v>2750000</v>
      </c>
    </row>
    <row r="81" spans="1:10" x14ac:dyDescent="0.3">
      <c r="A81" t="s">
        <v>225</v>
      </c>
      <c r="B81" t="s">
        <v>1559</v>
      </c>
      <c r="C81">
        <v>32</v>
      </c>
      <c r="D81" t="s">
        <v>2466</v>
      </c>
      <c r="E81" t="s">
        <v>682</v>
      </c>
      <c r="F81" t="s">
        <v>705</v>
      </c>
      <c r="G81">
        <v>2</v>
      </c>
      <c r="H81" s="4">
        <v>5257744</v>
      </c>
      <c r="I81" s="4">
        <v>2628872</v>
      </c>
      <c r="J81" s="4">
        <v>2564753</v>
      </c>
    </row>
    <row r="82" spans="1:10" x14ac:dyDescent="0.3">
      <c r="A82" t="s">
        <v>261</v>
      </c>
      <c r="B82" t="s">
        <v>1563</v>
      </c>
      <c r="C82">
        <v>33</v>
      </c>
      <c r="D82" t="s">
        <v>2466</v>
      </c>
      <c r="E82" t="s">
        <v>688</v>
      </c>
      <c r="F82" t="s">
        <v>688</v>
      </c>
      <c r="G82">
        <v>2</v>
      </c>
      <c r="H82" s="4">
        <v>5184358</v>
      </c>
      <c r="I82" s="4">
        <v>2592179</v>
      </c>
      <c r="J82" s="4">
        <v>2564753</v>
      </c>
    </row>
    <row r="83" spans="1:10" x14ac:dyDescent="0.3">
      <c r="A83" t="s">
        <v>2477</v>
      </c>
      <c r="B83" t="s">
        <v>1555</v>
      </c>
      <c r="C83">
        <v>25</v>
      </c>
      <c r="D83" t="s">
        <v>2466</v>
      </c>
      <c r="F83" t="s">
        <v>684</v>
      </c>
      <c r="G83">
        <v>2</v>
      </c>
      <c r="H83" s="4">
        <v>5125000</v>
      </c>
      <c r="I83" s="4">
        <v>2562500</v>
      </c>
      <c r="J83" s="4">
        <v>2505793</v>
      </c>
    </row>
    <row r="84" spans="1:10" x14ac:dyDescent="0.3">
      <c r="A84" t="s">
        <v>275</v>
      </c>
      <c r="B84" t="s">
        <v>1559</v>
      </c>
      <c r="C84">
        <v>30</v>
      </c>
      <c r="D84" t="s">
        <v>2466</v>
      </c>
      <c r="E84" t="s">
        <v>699</v>
      </c>
      <c r="F84" t="s">
        <v>682</v>
      </c>
      <c r="G84">
        <v>1</v>
      </c>
      <c r="H84" s="4">
        <v>4767000</v>
      </c>
      <c r="I84" s="4">
        <v>4767000</v>
      </c>
      <c r="J84" s="4">
        <v>4767000</v>
      </c>
    </row>
    <row r="85" spans="1:10" x14ac:dyDescent="0.3">
      <c r="A85" t="s">
        <v>76</v>
      </c>
      <c r="B85" t="s">
        <v>676</v>
      </c>
      <c r="C85">
        <v>26</v>
      </c>
      <c r="D85" t="s">
        <v>2466</v>
      </c>
      <c r="E85" t="s">
        <v>703</v>
      </c>
      <c r="F85" t="s">
        <v>714</v>
      </c>
      <c r="G85">
        <v>1</v>
      </c>
      <c r="H85" s="4">
        <v>4767000</v>
      </c>
      <c r="I85" s="4">
        <v>4767000</v>
      </c>
      <c r="J85" s="4">
        <v>4767000</v>
      </c>
    </row>
    <row r="86" spans="1:10" x14ac:dyDescent="0.3">
      <c r="A86" t="s">
        <v>239</v>
      </c>
      <c r="B86" t="s">
        <v>1559</v>
      </c>
      <c r="C86">
        <v>33</v>
      </c>
      <c r="D86" t="s">
        <v>2466</v>
      </c>
      <c r="E86" t="s">
        <v>695</v>
      </c>
      <c r="F86" t="s">
        <v>686</v>
      </c>
      <c r="G86">
        <v>1</v>
      </c>
      <c r="H86" s="4">
        <v>4767000</v>
      </c>
      <c r="I86" s="4">
        <v>4767000</v>
      </c>
      <c r="J86" s="4">
        <v>4767000</v>
      </c>
    </row>
    <row r="87" spans="1:10" x14ac:dyDescent="0.3">
      <c r="A87" t="s">
        <v>209</v>
      </c>
      <c r="B87" t="s">
        <v>1559</v>
      </c>
      <c r="C87">
        <v>27</v>
      </c>
      <c r="D87" t="s">
        <v>2466</v>
      </c>
      <c r="E87" t="s">
        <v>698</v>
      </c>
      <c r="F87" t="s">
        <v>698</v>
      </c>
      <c r="G87">
        <v>2</v>
      </c>
      <c r="H87" s="4">
        <v>4543981</v>
      </c>
      <c r="I87" s="4">
        <v>2271991</v>
      </c>
      <c r="J87" s="4">
        <v>2174318</v>
      </c>
    </row>
    <row r="88" spans="1:10" x14ac:dyDescent="0.3">
      <c r="A88" t="s">
        <v>356</v>
      </c>
      <c r="B88" t="s">
        <v>676</v>
      </c>
      <c r="C88">
        <v>24</v>
      </c>
      <c r="D88" t="s">
        <v>2466</v>
      </c>
      <c r="E88" t="s">
        <v>691</v>
      </c>
      <c r="F88" t="s">
        <v>697</v>
      </c>
      <c r="G88">
        <v>2</v>
      </c>
      <c r="H88" s="4">
        <v>4500000</v>
      </c>
      <c r="I88" s="4">
        <v>2250000</v>
      </c>
      <c r="J88" s="4">
        <v>2250000</v>
      </c>
    </row>
    <row r="89" spans="1:10" x14ac:dyDescent="0.3">
      <c r="A89" t="s">
        <v>456</v>
      </c>
      <c r="B89" t="s">
        <v>1555</v>
      </c>
      <c r="C89">
        <v>26</v>
      </c>
      <c r="D89" t="s">
        <v>2466</v>
      </c>
      <c r="E89" t="s">
        <v>687</v>
      </c>
      <c r="F89" t="s">
        <v>690</v>
      </c>
      <c r="G89">
        <v>2</v>
      </c>
      <c r="H89" s="4">
        <v>4463840</v>
      </c>
      <c r="I89" s="4">
        <v>2231920</v>
      </c>
      <c r="J89" s="4">
        <v>2177483</v>
      </c>
    </row>
    <row r="90" spans="1:10" x14ac:dyDescent="0.3">
      <c r="A90" t="s">
        <v>256</v>
      </c>
      <c r="B90" t="s">
        <v>676</v>
      </c>
      <c r="C90">
        <v>28</v>
      </c>
      <c r="D90" t="s">
        <v>2466</v>
      </c>
      <c r="E90" t="s">
        <v>688</v>
      </c>
      <c r="F90" t="s">
        <v>683</v>
      </c>
      <c r="G90">
        <v>2</v>
      </c>
      <c r="H90" s="4">
        <v>4311628</v>
      </c>
      <c r="I90" s="4">
        <v>2155814</v>
      </c>
      <c r="J90" s="4">
        <v>2028594</v>
      </c>
    </row>
    <row r="91" spans="1:10" x14ac:dyDescent="0.3">
      <c r="A91" t="s">
        <v>2475</v>
      </c>
      <c r="B91" t="s">
        <v>1643</v>
      </c>
      <c r="C91">
        <v>25</v>
      </c>
      <c r="D91" t="s">
        <v>2466</v>
      </c>
      <c r="F91" t="s">
        <v>709</v>
      </c>
      <c r="G91">
        <v>3</v>
      </c>
      <c r="H91" s="4">
        <v>4198912</v>
      </c>
      <c r="I91" s="4">
        <v>1399637</v>
      </c>
      <c r="J91" s="4">
        <v>898310</v>
      </c>
    </row>
    <row r="92" spans="1:10" x14ac:dyDescent="0.3">
      <c r="A92" t="s">
        <v>216</v>
      </c>
      <c r="B92" t="s">
        <v>1563</v>
      </c>
      <c r="C92">
        <v>23</v>
      </c>
      <c r="D92" t="s">
        <v>2469</v>
      </c>
      <c r="E92" t="s">
        <v>682</v>
      </c>
      <c r="F92" t="s">
        <v>682</v>
      </c>
      <c r="G92">
        <v>2</v>
      </c>
      <c r="H92" s="4">
        <v>4160000</v>
      </c>
      <c r="I92" s="4">
        <v>2080000</v>
      </c>
      <c r="J92" s="4">
        <v>2000000</v>
      </c>
    </row>
    <row r="93" spans="1:10" x14ac:dyDescent="0.3">
      <c r="A93" t="s">
        <v>410</v>
      </c>
      <c r="B93" t="s">
        <v>1571</v>
      </c>
      <c r="C93">
        <v>29</v>
      </c>
      <c r="D93" t="s">
        <v>2466</v>
      </c>
      <c r="E93" t="s">
        <v>692</v>
      </c>
      <c r="F93" t="s">
        <v>692</v>
      </c>
      <c r="G93">
        <v>2</v>
      </c>
      <c r="H93" s="4">
        <v>4012890</v>
      </c>
      <c r="I93" s="4">
        <v>2006445</v>
      </c>
      <c r="J93" s="4">
        <v>1882867</v>
      </c>
    </row>
    <row r="94" spans="1:10" x14ac:dyDescent="0.3">
      <c r="A94" t="s">
        <v>359</v>
      </c>
      <c r="B94" t="s">
        <v>1559</v>
      </c>
      <c r="C94">
        <v>24</v>
      </c>
      <c r="D94" t="s">
        <v>2466</v>
      </c>
      <c r="E94" t="s">
        <v>691</v>
      </c>
      <c r="F94" t="s">
        <v>685</v>
      </c>
      <c r="G94">
        <v>2</v>
      </c>
      <c r="H94" s="4">
        <v>3660281</v>
      </c>
      <c r="I94" s="4">
        <v>1830141</v>
      </c>
      <c r="J94" s="4">
        <v>1737145</v>
      </c>
    </row>
    <row r="95" spans="1:10" x14ac:dyDescent="0.3">
      <c r="A95" t="s">
        <v>423</v>
      </c>
      <c r="B95" t="s">
        <v>676</v>
      </c>
      <c r="C95">
        <v>21</v>
      </c>
      <c r="D95" t="s">
        <v>2466</v>
      </c>
      <c r="E95" t="s">
        <v>714</v>
      </c>
      <c r="F95" t="s">
        <v>705</v>
      </c>
      <c r="G95">
        <v>2</v>
      </c>
      <c r="H95" s="4">
        <v>3502857</v>
      </c>
      <c r="I95" s="4">
        <v>1751429</v>
      </c>
      <c r="J95" s="4">
        <v>1678854</v>
      </c>
    </row>
    <row r="96" spans="1:10" x14ac:dyDescent="0.3">
      <c r="A96" t="s">
        <v>185</v>
      </c>
      <c r="B96" t="s">
        <v>1555</v>
      </c>
      <c r="C96">
        <v>29</v>
      </c>
      <c r="D96" t="s">
        <v>2466</v>
      </c>
      <c r="E96" t="s">
        <v>690</v>
      </c>
      <c r="F96" t="s">
        <v>688</v>
      </c>
      <c r="G96">
        <v>1</v>
      </c>
      <c r="H96" s="4">
        <v>3500000</v>
      </c>
      <c r="I96" s="4">
        <v>3500000</v>
      </c>
      <c r="J96" s="4">
        <v>3500000</v>
      </c>
    </row>
    <row r="97" spans="1:10" x14ac:dyDescent="0.3">
      <c r="A97" t="s">
        <v>611</v>
      </c>
      <c r="B97" t="s">
        <v>1563</v>
      </c>
      <c r="C97">
        <v>25</v>
      </c>
      <c r="D97" t="s">
        <v>2466</v>
      </c>
      <c r="E97" t="s">
        <v>696</v>
      </c>
      <c r="F97" t="s">
        <v>709</v>
      </c>
      <c r="G97">
        <v>2</v>
      </c>
      <c r="H97" s="4">
        <v>3383360</v>
      </c>
      <c r="I97" s="4">
        <v>1691680</v>
      </c>
      <c r="J97" s="4">
        <v>1620564</v>
      </c>
    </row>
    <row r="98" spans="1:10" x14ac:dyDescent="0.3">
      <c r="A98" t="s">
        <v>412</v>
      </c>
      <c r="B98" t="s">
        <v>1559</v>
      </c>
      <c r="C98">
        <v>22</v>
      </c>
      <c r="D98" t="s">
        <v>2466</v>
      </c>
      <c r="E98" t="s">
        <v>692</v>
      </c>
      <c r="F98" t="s">
        <v>692</v>
      </c>
      <c r="G98">
        <v>2</v>
      </c>
      <c r="H98" s="4">
        <v>3383360</v>
      </c>
      <c r="I98" s="4">
        <v>1691680</v>
      </c>
      <c r="J98" s="4">
        <v>1620564</v>
      </c>
    </row>
    <row r="99" spans="1:10" x14ac:dyDescent="0.3">
      <c r="A99" t="s">
        <v>142</v>
      </c>
      <c r="B99" t="s">
        <v>676</v>
      </c>
      <c r="C99">
        <v>23</v>
      </c>
      <c r="D99" t="s">
        <v>2466</v>
      </c>
      <c r="E99" t="s">
        <v>706</v>
      </c>
      <c r="F99" t="s">
        <v>687</v>
      </c>
      <c r="G99">
        <v>2</v>
      </c>
      <c r="H99" s="4">
        <v>3383360</v>
      </c>
      <c r="I99" s="4">
        <v>1691680</v>
      </c>
      <c r="J99" s="4">
        <v>1620564</v>
      </c>
    </row>
    <row r="100" spans="1:10" x14ac:dyDescent="0.3">
      <c r="A100" t="s">
        <v>288</v>
      </c>
      <c r="B100" t="s">
        <v>676</v>
      </c>
      <c r="C100">
        <v>31</v>
      </c>
      <c r="D100" t="s">
        <v>2466</v>
      </c>
      <c r="E100" t="s">
        <v>701</v>
      </c>
      <c r="F100" t="s">
        <v>698</v>
      </c>
      <c r="G100">
        <v>1</v>
      </c>
      <c r="H100" s="4">
        <v>2564753</v>
      </c>
      <c r="I100" s="4">
        <v>2564753</v>
      </c>
      <c r="J100" s="4">
        <v>1620564</v>
      </c>
    </row>
    <row r="101" spans="1:10" x14ac:dyDescent="0.3">
      <c r="A101" t="s">
        <v>496</v>
      </c>
      <c r="B101" t="s">
        <v>1571</v>
      </c>
      <c r="C101">
        <v>35</v>
      </c>
      <c r="D101" t="s">
        <v>2466</v>
      </c>
      <c r="E101" t="s">
        <v>2468</v>
      </c>
      <c r="F101" t="s">
        <v>698</v>
      </c>
      <c r="G101">
        <v>1</v>
      </c>
      <c r="H101" s="4">
        <v>2564753</v>
      </c>
      <c r="I101" s="4">
        <v>2564753</v>
      </c>
      <c r="J101" s="4">
        <v>1620564</v>
      </c>
    </row>
    <row r="102" spans="1:10" x14ac:dyDescent="0.3">
      <c r="A102" t="s">
        <v>24</v>
      </c>
      <c r="B102" t="s">
        <v>1559</v>
      </c>
      <c r="C102">
        <v>42</v>
      </c>
      <c r="D102" t="s">
        <v>2466</v>
      </c>
      <c r="E102" t="s">
        <v>689</v>
      </c>
      <c r="F102" t="s">
        <v>689</v>
      </c>
      <c r="G102">
        <v>1</v>
      </c>
      <c r="H102" s="4">
        <v>2564753</v>
      </c>
      <c r="I102" s="4">
        <v>2564753</v>
      </c>
      <c r="J102" s="4">
        <v>1620564</v>
      </c>
    </row>
    <row r="103" spans="1:10" x14ac:dyDescent="0.3">
      <c r="A103" t="s">
        <v>2341</v>
      </c>
      <c r="B103" t="s">
        <v>1559</v>
      </c>
      <c r="C103">
        <v>38</v>
      </c>
      <c r="D103" t="s">
        <v>2466</v>
      </c>
      <c r="F103" t="s">
        <v>693</v>
      </c>
      <c r="G103">
        <v>1</v>
      </c>
      <c r="H103" s="4">
        <v>2564753</v>
      </c>
      <c r="I103" s="4">
        <v>2564753</v>
      </c>
      <c r="J103" s="4">
        <v>1620564</v>
      </c>
    </row>
    <row r="104" spans="1:10" x14ac:dyDescent="0.3">
      <c r="A104" t="s">
        <v>523</v>
      </c>
      <c r="B104" t="s">
        <v>1555</v>
      </c>
      <c r="C104">
        <v>33</v>
      </c>
      <c r="D104" t="s">
        <v>2466</v>
      </c>
      <c r="E104" t="s">
        <v>699</v>
      </c>
      <c r="F104" t="s">
        <v>688</v>
      </c>
      <c r="G104">
        <v>1</v>
      </c>
      <c r="H104" s="4">
        <v>2564753</v>
      </c>
      <c r="I104" s="4">
        <v>2564753</v>
      </c>
      <c r="J104" s="4">
        <v>1620564</v>
      </c>
    </row>
    <row r="105" spans="1:10" x14ac:dyDescent="0.3">
      <c r="A105" t="s">
        <v>2476</v>
      </c>
      <c r="B105" t="s">
        <v>1563</v>
      </c>
      <c r="C105">
        <v>35</v>
      </c>
      <c r="D105" t="s">
        <v>2466</v>
      </c>
      <c r="E105" t="s">
        <v>710</v>
      </c>
      <c r="F105" t="s">
        <v>710</v>
      </c>
      <c r="G105">
        <v>1</v>
      </c>
      <c r="H105" s="4">
        <v>2564753</v>
      </c>
      <c r="I105" s="4">
        <v>2564753</v>
      </c>
      <c r="J105" s="4">
        <v>1620564</v>
      </c>
    </row>
    <row r="106" spans="1:10" x14ac:dyDescent="0.3">
      <c r="A106" t="s">
        <v>286</v>
      </c>
      <c r="B106" t="s">
        <v>676</v>
      </c>
      <c r="C106">
        <v>39</v>
      </c>
      <c r="D106" t="s">
        <v>2466</v>
      </c>
      <c r="E106" t="s">
        <v>701</v>
      </c>
      <c r="F106" t="s">
        <v>701</v>
      </c>
      <c r="G106">
        <v>1</v>
      </c>
      <c r="H106" s="4">
        <v>2564753</v>
      </c>
      <c r="I106" s="4">
        <v>2564753</v>
      </c>
      <c r="J106" s="4">
        <v>1620564</v>
      </c>
    </row>
    <row r="107" spans="1:10" x14ac:dyDescent="0.3">
      <c r="A107" t="s">
        <v>494</v>
      </c>
      <c r="B107" t="s">
        <v>1559</v>
      </c>
      <c r="C107">
        <v>38</v>
      </c>
      <c r="D107" t="s">
        <v>2466</v>
      </c>
      <c r="E107" t="s">
        <v>714</v>
      </c>
      <c r="F107" t="s">
        <v>705</v>
      </c>
      <c r="G107">
        <v>1</v>
      </c>
      <c r="H107" s="4">
        <v>2564753</v>
      </c>
      <c r="I107" s="4">
        <v>2564753</v>
      </c>
      <c r="J107" s="4">
        <v>1620564</v>
      </c>
    </row>
    <row r="108" spans="1:10" x14ac:dyDescent="0.3">
      <c r="A108" t="s">
        <v>311</v>
      </c>
      <c r="B108" t="s">
        <v>1555</v>
      </c>
      <c r="C108">
        <v>39</v>
      </c>
      <c r="D108" t="s">
        <v>2466</v>
      </c>
      <c r="E108" t="s">
        <v>705</v>
      </c>
      <c r="F108" t="s">
        <v>685</v>
      </c>
      <c r="G108">
        <v>1</v>
      </c>
      <c r="H108" s="4">
        <v>2564753</v>
      </c>
      <c r="I108" s="4">
        <v>2564753</v>
      </c>
      <c r="J108" s="4">
        <v>1620564</v>
      </c>
    </row>
    <row r="109" spans="1:10" x14ac:dyDescent="0.3">
      <c r="A109" t="s">
        <v>519</v>
      </c>
      <c r="B109" t="s">
        <v>1571</v>
      </c>
      <c r="C109">
        <v>33</v>
      </c>
      <c r="D109" t="s">
        <v>2466</v>
      </c>
      <c r="E109" t="s">
        <v>704</v>
      </c>
      <c r="F109" t="s">
        <v>2468</v>
      </c>
      <c r="G109">
        <v>1</v>
      </c>
      <c r="H109" s="4">
        <v>2564753</v>
      </c>
      <c r="I109" s="4">
        <v>2564753</v>
      </c>
      <c r="J109" s="4">
        <v>1620564</v>
      </c>
    </row>
    <row r="110" spans="1:10" x14ac:dyDescent="0.3">
      <c r="A110" t="s">
        <v>259</v>
      </c>
      <c r="B110" t="s">
        <v>1555</v>
      </c>
      <c r="C110">
        <v>36</v>
      </c>
      <c r="D110" t="s">
        <v>2466</v>
      </c>
      <c r="E110" t="s">
        <v>688</v>
      </c>
      <c r="F110" t="s">
        <v>698</v>
      </c>
      <c r="G110">
        <v>1</v>
      </c>
      <c r="H110" s="4">
        <v>2564753</v>
      </c>
      <c r="I110" s="4">
        <v>2564753</v>
      </c>
      <c r="J110" s="4">
        <v>1620564</v>
      </c>
    </row>
    <row r="111" spans="1:10" x14ac:dyDescent="0.3">
      <c r="A111" t="s">
        <v>240</v>
      </c>
      <c r="B111" t="s">
        <v>1571</v>
      </c>
      <c r="C111">
        <v>32</v>
      </c>
      <c r="D111" t="s">
        <v>2466</v>
      </c>
      <c r="E111" t="s">
        <v>695</v>
      </c>
      <c r="F111" t="s">
        <v>686</v>
      </c>
      <c r="G111">
        <v>1</v>
      </c>
      <c r="H111" s="4">
        <v>2564753</v>
      </c>
      <c r="I111" s="4">
        <v>2564753</v>
      </c>
      <c r="J111" s="4">
        <v>1620564</v>
      </c>
    </row>
    <row r="112" spans="1:10" x14ac:dyDescent="0.3">
      <c r="A112" t="s">
        <v>51</v>
      </c>
      <c r="B112" t="s">
        <v>1571</v>
      </c>
      <c r="C112">
        <v>34</v>
      </c>
      <c r="D112" t="s">
        <v>2466</v>
      </c>
      <c r="E112" t="s">
        <v>686</v>
      </c>
      <c r="F112" t="s">
        <v>688</v>
      </c>
      <c r="G112">
        <v>1</v>
      </c>
      <c r="H112" s="4">
        <v>2564753</v>
      </c>
      <c r="I112" s="4">
        <v>2564753</v>
      </c>
      <c r="J112" s="4">
        <v>1620564</v>
      </c>
    </row>
    <row r="113" spans="1:10" x14ac:dyDescent="0.3">
      <c r="A113" t="s">
        <v>325</v>
      </c>
      <c r="B113" t="s">
        <v>676</v>
      </c>
      <c r="C113">
        <v>34</v>
      </c>
      <c r="D113" t="s">
        <v>2466</v>
      </c>
      <c r="E113" t="s">
        <v>658</v>
      </c>
      <c r="F113" t="s">
        <v>685</v>
      </c>
      <c r="G113">
        <v>1</v>
      </c>
      <c r="H113" s="4">
        <v>2564753</v>
      </c>
      <c r="I113" s="4">
        <v>2564753</v>
      </c>
      <c r="J113" s="4">
        <v>1620564</v>
      </c>
    </row>
    <row r="114" spans="1:10" x14ac:dyDescent="0.3">
      <c r="A114" t="s">
        <v>55</v>
      </c>
      <c r="B114" t="s">
        <v>1571</v>
      </c>
      <c r="C114">
        <v>24</v>
      </c>
      <c r="D114" t="s">
        <v>2466</v>
      </c>
      <c r="E114" t="s">
        <v>686</v>
      </c>
      <c r="F114" t="s">
        <v>709</v>
      </c>
      <c r="G114">
        <v>1</v>
      </c>
      <c r="H114" s="4">
        <v>2500000</v>
      </c>
      <c r="I114" s="4">
        <v>2500000</v>
      </c>
      <c r="J114" s="4">
        <v>2500000</v>
      </c>
    </row>
    <row r="115" spans="1:10" x14ac:dyDescent="0.3">
      <c r="A115" t="s">
        <v>376</v>
      </c>
      <c r="B115" t="s">
        <v>676</v>
      </c>
      <c r="C115">
        <v>30</v>
      </c>
      <c r="D115" t="s">
        <v>2466</v>
      </c>
      <c r="E115" t="s">
        <v>683</v>
      </c>
      <c r="F115" t="s">
        <v>695</v>
      </c>
      <c r="G115">
        <v>1</v>
      </c>
      <c r="H115" s="4">
        <v>2331593</v>
      </c>
      <c r="I115" s="4">
        <v>2331593</v>
      </c>
      <c r="J115" s="4">
        <v>1620564</v>
      </c>
    </row>
    <row r="116" spans="1:10" x14ac:dyDescent="0.3">
      <c r="A116" t="s">
        <v>460</v>
      </c>
      <c r="B116" t="s">
        <v>1559</v>
      </c>
      <c r="C116">
        <v>28</v>
      </c>
      <c r="D116" t="s">
        <v>2466</v>
      </c>
      <c r="E116" t="s">
        <v>687</v>
      </c>
      <c r="F116" t="s">
        <v>690</v>
      </c>
      <c r="G116">
        <v>1</v>
      </c>
      <c r="H116" s="4">
        <v>2320044</v>
      </c>
      <c r="I116" s="4">
        <v>2320044</v>
      </c>
      <c r="J116" s="4">
        <v>1620564</v>
      </c>
    </row>
    <row r="117" spans="1:10" x14ac:dyDescent="0.3">
      <c r="A117" t="s">
        <v>148</v>
      </c>
      <c r="B117" t="s">
        <v>1563</v>
      </c>
      <c r="C117">
        <v>30</v>
      </c>
      <c r="D117" t="s">
        <v>2466</v>
      </c>
      <c r="E117" t="s">
        <v>706</v>
      </c>
      <c r="F117" t="s">
        <v>704</v>
      </c>
      <c r="G117">
        <v>1</v>
      </c>
      <c r="H117" s="4">
        <v>2320044</v>
      </c>
      <c r="I117" s="4">
        <v>2320044</v>
      </c>
      <c r="J117" s="4">
        <v>1620564</v>
      </c>
    </row>
    <row r="118" spans="1:10" x14ac:dyDescent="0.3">
      <c r="A118" t="s">
        <v>131</v>
      </c>
      <c r="B118" t="s">
        <v>1563</v>
      </c>
      <c r="C118">
        <v>26</v>
      </c>
      <c r="D118" t="s">
        <v>2466</v>
      </c>
      <c r="E118" t="s">
        <v>710</v>
      </c>
      <c r="F118" t="s">
        <v>692</v>
      </c>
      <c r="G118">
        <v>1</v>
      </c>
      <c r="H118" s="4">
        <v>2028594</v>
      </c>
      <c r="I118" s="4">
        <v>2028594</v>
      </c>
      <c r="J118" s="4">
        <v>1620564</v>
      </c>
    </row>
    <row r="119" spans="1:10" x14ac:dyDescent="0.3">
      <c r="A119" t="s">
        <v>2262</v>
      </c>
      <c r="B119" t="s">
        <v>1555</v>
      </c>
      <c r="C119">
        <v>29</v>
      </c>
      <c r="D119" t="s">
        <v>2466</v>
      </c>
      <c r="E119" t="s">
        <v>682</v>
      </c>
      <c r="F119" t="s">
        <v>692</v>
      </c>
      <c r="G119">
        <v>1</v>
      </c>
      <c r="H119" s="4">
        <v>2028594</v>
      </c>
      <c r="I119" s="4">
        <v>2028594</v>
      </c>
      <c r="J119" s="4">
        <v>1620564</v>
      </c>
    </row>
    <row r="120" spans="1:10" x14ac:dyDescent="0.3">
      <c r="A120" t="s">
        <v>391</v>
      </c>
      <c r="B120" t="s">
        <v>1563</v>
      </c>
      <c r="C120">
        <v>27</v>
      </c>
      <c r="D120" t="s">
        <v>2466</v>
      </c>
      <c r="E120" t="s">
        <v>681</v>
      </c>
      <c r="F120" t="s">
        <v>681</v>
      </c>
      <c r="G120">
        <v>1</v>
      </c>
      <c r="H120" s="4">
        <v>2028594</v>
      </c>
      <c r="I120" s="4">
        <v>2028594</v>
      </c>
      <c r="J120" s="4">
        <v>1620564</v>
      </c>
    </row>
    <row r="121" spans="1:10" x14ac:dyDescent="0.3">
      <c r="A121" t="s">
        <v>425</v>
      </c>
      <c r="B121" t="s">
        <v>1559</v>
      </c>
      <c r="C121">
        <v>28</v>
      </c>
      <c r="D121" t="s">
        <v>2466</v>
      </c>
      <c r="E121" t="s">
        <v>714</v>
      </c>
      <c r="F121" t="s">
        <v>688</v>
      </c>
      <c r="G121">
        <v>1</v>
      </c>
      <c r="H121" s="4">
        <v>2028594</v>
      </c>
      <c r="I121" s="4">
        <v>2028594</v>
      </c>
      <c r="J121" s="4">
        <v>1620564</v>
      </c>
    </row>
    <row r="122" spans="1:10" x14ac:dyDescent="0.3">
      <c r="A122" t="s">
        <v>379</v>
      </c>
      <c r="B122" t="s">
        <v>1555</v>
      </c>
      <c r="C122">
        <v>25</v>
      </c>
      <c r="D122" t="s">
        <v>2466</v>
      </c>
      <c r="E122" t="s">
        <v>683</v>
      </c>
      <c r="F122" t="s">
        <v>683</v>
      </c>
      <c r="G122">
        <v>1</v>
      </c>
      <c r="H122" s="4">
        <v>2028594</v>
      </c>
      <c r="I122" s="4">
        <v>2028594</v>
      </c>
      <c r="J122" s="4">
        <v>1620564</v>
      </c>
    </row>
    <row r="123" spans="1:10" x14ac:dyDescent="0.3">
      <c r="A123" t="s">
        <v>166</v>
      </c>
      <c r="B123" t="s">
        <v>1559</v>
      </c>
      <c r="C123">
        <v>25</v>
      </c>
      <c r="D123" t="s">
        <v>2466</v>
      </c>
      <c r="E123" t="s">
        <v>693</v>
      </c>
      <c r="F123" t="s">
        <v>690</v>
      </c>
      <c r="G123">
        <v>1</v>
      </c>
      <c r="H123" s="4">
        <v>1882867</v>
      </c>
      <c r="I123" s="4">
        <v>1882867</v>
      </c>
      <c r="J123" s="4">
        <v>1620564</v>
      </c>
    </row>
    <row r="124" spans="1:10" x14ac:dyDescent="0.3">
      <c r="A124" t="s">
        <v>305</v>
      </c>
      <c r="B124" t="s">
        <v>1563</v>
      </c>
      <c r="C124">
        <v>28</v>
      </c>
      <c r="D124" t="s">
        <v>2466</v>
      </c>
      <c r="E124" t="s">
        <v>705</v>
      </c>
      <c r="F124" t="s">
        <v>693</v>
      </c>
      <c r="G124">
        <v>1</v>
      </c>
      <c r="H124" s="4">
        <v>1882867</v>
      </c>
      <c r="I124" s="4">
        <v>1882867</v>
      </c>
      <c r="J124" s="4">
        <v>1620564</v>
      </c>
    </row>
    <row r="125" spans="1:10" x14ac:dyDescent="0.3">
      <c r="A125" t="s">
        <v>392</v>
      </c>
      <c r="B125" t="s">
        <v>676</v>
      </c>
      <c r="C125">
        <v>25</v>
      </c>
      <c r="D125" t="s">
        <v>2466</v>
      </c>
      <c r="E125" t="s">
        <v>681</v>
      </c>
      <c r="F125" t="s">
        <v>696</v>
      </c>
      <c r="G125">
        <v>1</v>
      </c>
      <c r="H125" s="4">
        <v>1737145</v>
      </c>
      <c r="I125" s="4">
        <v>1737145</v>
      </c>
      <c r="J125" s="4">
        <v>1620564</v>
      </c>
    </row>
    <row r="126" spans="1:10" x14ac:dyDescent="0.3">
      <c r="A126" t="s">
        <v>87</v>
      </c>
      <c r="B126" t="s">
        <v>1559</v>
      </c>
      <c r="C126">
        <v>26</v>
      </c>
      <c r="D126" t="s">
        <v>2466</v>
      </c>
      <c r="E126" t="s">
        <v>697</v>
      </c>
      <c r="F126" t="s">
        <v>682</v>
      </c>
      <c r="G126">
        <v>1</v>
      </c>
      <c r="H126" s="4">
        <v>1737145</v>
      </c>
      <c r="I126" s="4">
        <v>1737145</v>
      </c>
      <c r="J126" s="4">
        <v>1620564</v>
      </c>
    </row>
    <row r="127" spans="1:10" x14ac:dyDescent="0.3">
      <c r="A127" t="s">
        <v>349</v>
      </c>
      <c r="B127" t="s">
        <v>1563</v>
      </c>
      <c r="C127">
        <v>23</v>
      </c>
      <c r="D127" t="s">
        <v>2466</v>
      </c>
      <c r="E127" t="s">
        <v>691</v>
      </c>
      <c r="F127" t="s">
        <v>2468</v>
      </c>
      <c r="G127">
        <v>1</v>
      </c>
      <c r="H127" s="4">
        <v>1737145</v>
      </c>
      <c r="I127" s="4">
        <v>1737145</v>
      </c>
      <c r="J127" s="4">
        <v>1620564</v>
      </c>
    </row>
    <row r="128" spans="1:10" x14ac:dyDescent="0.3">
      <c r="A128" t="s">
        <v>491</v>
      </c>
      <c r="B128" t="s">
        <v>1563</v>
      </c>
      <c r="C128">
        <v>27</v>
      </c>
      <c r="D128" t="s">
        <v>2466</v>
      </c>
      <c r="E128" t="s">
        <v>2468</v>
      </c>
      <c r="F128" t="s">
        <v>692</v>
      </c>
      <c r="G128">
        <v>1</v>
      </c>
      <c r="H128" s="4">
        <v>1737145</v>
      </c>
      <c r="I128" s="4">
        <v>1737145</v>
      </c>
      <c r="J128" s="4">
        <v>1620564</v>
      </c>
    </row>
    <row r="129" spans="1:10" x14ac:dyDescent="0.3">
      <c r="A129" t="s">
        <v>2478</v>
      </c>
      <c r="B129" t="s">
        <v>676</v>
      </c>
      <c r="C129">
        <v>26</v>
      </c>
      <c r="D129" t="s">
        <v>2466</v>
      </c>
      <c r="F129" t="s">
        <v>698</v>
      </c>
      <c r="G129">
        <v>1</v>
      </c>
      <c r="H129" s="4">
        <v>1737145</v>
      </c>
      <c r="I129" s="4">
        <v>1737145</v>
      </c>
      <c r="J129" s="4">
        <v>1620564</v>
      </c>
    </row>
    <row r="130" spans="1:10" x14ac:dyDescent="0.3">
      <c r="A130" t="s">
        <v>89</v>
      </c>
      <c r="B130" t="s">
        <v>1559</v>
      </c>
      <c r="C130">
        <v>24</v>
      </c>
      <c r="D130" t="s">
        <v>2466</v>
      </c>
      <c r="E130" t="s">
        <v>697</v>
      </c>
      <c r="F130" t="s">
        <v>696</v>
      </c>
      <c r="G130">
        <v>1</v>
      </c>
      <c r="H130" s="4">
        <v>1678854</v>
      </c>
      <c r="I130" s="4">
        <v>1678854</v>
      </c>
      <c r="J130" s="4">
        <v>1620564</v>
      </c>
    </row>
    <row r="131" spans="1:10" x14ac:dyDescent="0.3">
      <c r="A131" t="s">
        <v>345</v>
      </c>
      <c r="B131" t="s">
        <v>676</v>
      </c>
      <c r="C131">
        <v>23</v>
      </c>
      <c r="D131" t="s">
        <v>2466</v>
      </c>
      <c r="E131" t="s">
        <v>694</v>
      </c>
      <c r="F131" t="s">
        <v>714</v>
      </c>
      <c r="G131">
        <v>1</v>
      </c>
      <c r="H131" s="4">
        <v>1678854</v>
      </c>
      <c r="I131" s="4">
        <v>1678854</v>
      </c>
      <c r="J131" s="4">
        <v>1678854</v>
      </c>
    </row>
    <row r="132" spans="1:10" x14ac:dyDescent="0.3">
      <c r="A132" t="s">
        <v>236</v>
      </c>
      <c r="B132" t="s">
        <v>1559</v>
      </c>
      <c r="C132">
        <v>24</v>
      </c>
      <c r="D132" t="s">
        <v>2466</v>
      </c>
      <c r="E132" t="s">
        <v>695</v>
      </c>
      <c r="F132" t="s">
        <v>696</v>
      </c>
      <c r="G132">
        <v>1</v>
      </c>
      <c r="H132" s="4">
        <v>1620564</v>
      </c>
      <c r="I132" s="4">
        <v>1620564</v>
      </c>
      <c r="J132" s="4">
        <v>1620564</v>
      </c>
    </row>
    <row r="133" spans="1:10" x14ac:dyDescent="0.3">
      <c r="A133" t="s">
        <v>31</v>
      </c>
      <c r="B133" t="s">
        <v>1563</v>
      </c>
      <c r="C133">
        <v>22</v>
      </c>
      <c r="D133" t="s">
        <v>2466</v>
      </c>
      <c r="E133" t="s">
        <v>684</v>
      </c>
      <c r="F133" t="s">
        <v>706</v>
      </c>
      <c r="G133">
        <v>1</v>
      </c>
      <c r="H133" s="4">
        <v>1620564</v>
      </c>
      <c r="I133" s="4">
        <v>1620564</v>
      </c>
      <c r="J133" s="4">
        <v>1620564</v>
      </c>
    </row>
    <row r="134" spans="1:10" x14ac:dyDescent="0.3">
      <c r="A134" t="s">
        <v>514</v>
      </c>
      <c r="B134" t="s">
        <v>1571</v>
      </c>
      <c r="C134">
        <v>24</v>
      </c>
      <c r="D134" t="s">
        <v>2466</v>
      </c>
      <c r="E134" t="s">
        <v>704</v>
      </c>
      <c r="F134" t="s">
        <v>709</v>
      </c>
      <c r="G134">
        <v>1</v>
      </c>
      <c r="H134" s="4">
        <v>1620564</v>
      </c>
      <c r="I134" s="4">
        <v>1620564</v>
      </c>
      <c r="J134" s="4">
        <v>1620564</v>
      </c>
    </row>
    <row r="135" spans="1:10" x14ac:dyDescent="0.3">
      <c r="A135" t="s">
        <v>188</v>
      </c>
      <c r="B135" t="s">
        <v>1555</v>
      </c>
      <c r="C135">
        <v>24</v>
      </c>
      <c r="D135" t="s">
        <v>2469</v>
      </c>
      <c r="E135" t="s">
        <v>690</v>
      </c>
      <c r="F135" t="s">
        <v>658</v>
      </c>
      <c r="G135">
        <v>1</v>
      </c>
      <c r="H135" s="4">
        <v>1620564</v>
      </c>
      <c r="I135" s="4">
        <v>1620564</v>
      </c>
      <c r="J135" s="4">
        <v>1620564</v>
      </c>
    </row>
    <row r="136" spans="1:10" x14ac:dyDescent="0.3">
      <c r="A136" t="s">
        <v>138</v>
      </c>
      <c r="B136" t="s">
        <v>1555</v>
      </c>
      <c r="C136">
        <v>23</v>
      </c>
      <c r="D136" t="s">
        <v>2466</v>
      </c>
      <c r="E136" t="s">
        <v>706</v>
      </c>
      <c r="F136" t="s">
        <v>703</v>
      </c>
      <c r="G136">
        <v>1</v>
      </c>
      <c r="H136" s="4">
        <v>1445697</v>
      </c>
      <c r="I136" s="4">
        <v>1445697</v>
      </c>
      <c r="J136" s="4">
        <v>1445697</v>
      </c>
    </row>
    <row r="137" spans="1:10" x14ac:dyDescent="0.3">
      <c r="A137" t="s">
        <v>39</v>
      </c>
      <c r="B137" t="s">
        <v>1563</v>
      </c>
      <c r="C137">
        <v>30</v>
      </c>
      <c r="D137" t="s">
        <v>2466</v>
      </c>
      <c r="E137" t="s">
        <v>684</v>
      </c>
      <c r="F137" t="s">
        <v>684</v>
      </c>
      <c r="G137">
        <v>1</v>
      </c>
      <c r="H137" s="4">
        <v>1445697</v>
      </c>
      <c r="I137" s="4">
        <v>1445697</v>
      </c>
      <c r="J137" s="4">
        <v>1445697</v>
      </c>
    </row>
    <row r="138" spans="1:10" x14ac:dyDescent="0.3">
      <c r="A138" t="s">
        <v>47</v>
      </c>
      <c r="B138" t="s">
        <v>1559</v>
      </c>
      <c r="C138">
        <v>23</v>
      </c>
      <c r="D138" t="s">
        <v>2466</v>
      </c>
      <c r="E138" t="s">
        <v>686</v>
      </c>
      <c r="F138" t="s">
        <v>686</v>
      </c>
      <c r="G138">
        <v>1</v>
      </c>
      <c r="H138" s="4">
        <v>1445697</v>
      </c>
      <c r="I138" s="4">
        <v>1445697</v>
      </c>
      <c r="J138" s="4">
        <v>1445697</v>
      </c>
    </row>
    <row r="139" spans="1:10" x14ac:dyDescent="0.3">
      <c r="A139" t="s">
        <v>95</v>
      </c>
      <c r="B139" t="s">
        <v>1563</v>
      </c>
      <c r="C139">
        <v>25</v>
      </c>
      <c r="D139" t="s">
        <v>2466</v>
      </c>
      <c r="E139" t="s">
        <v>697</v>
      </c>
      <c r="F139" t="s">
        <v>697</v>
      </c>
      <c r="G139">
        <v>1</v>
      </c>
      <c r="H139" s="4">
        <v>898310</v>
      </c>
      <c r="I139" s="4">
        <v>898310</v>
      </c>
      <c r="J139" s="4">
        <v>898310</v>
      </c>
    </row>
    <row r="140" spans="1:10" x14ac:dyDescent="0.3">
      <c r="A140" t="s">
        <v>355</v>
      </c>
      <c r="B140" t="s">
        <v>676</v>
      </c>
      <c r="C140">
        <v>24</v>
      </c>
      <c r="D140" t="s">
        <v>2466</v>
      </c>
      <c r="E140" t="s">
        <v>691</v>
      </c>
      <c r="F140" t="s">
        <v>658</v>
      </c>
      <c r="G140">
        <v>1</v>
      </c>
      <c r="H140" s="4">
        <v>200000</v>
      </c>
      <c r="I140" s="4">
        <v>200000</v>
      </c>
      <c r="J140" s="4">
        <v>200000</v>
      </c>
    </row>
    <row r="141" spans="1:10" x14ac:dyDescent="0.3">
      <c r="A141" t="s">
        <v>395</v>
      </c>
      <c r="B141" t="s">
        <v>1555</v>
      </c>
      <c r="C141">
        <v>33</v>
      </c>
      <c r="D141" t="s">
        <v>2466</v>
      </c>
      <c r="E141" t="s">
        <v>681</v>
      </c>
      <c r="F141" t="s">
        <v>2467</v>
      </c>
      <c r="G141" t="s">
        <v>1567</v>
      </c>
      <c r="H141" s="4" t="s">
        <v>1567</v>
      </c>
      <c r="I141" s="4" t="s">
        <v>1567</v>
      </c>
      <c r="J141" s="4" t="s">
        <v>1567</v>
      </c>
    </row>
    <row r="142" spans="1:10" x14ac:dyDescent="0.3">
      <c r="A142" t="s">
        <v>102</v>
      </c>
      <c r="B142" t="s">
        <v>1559</v>
      </c>
      <c r="C142">
        <v>34</v>
      </c>
      <c r="D142" t="s">
        <v>2466</v>
      </c>
      <c r="E142" t="s">
        <v>696</v>
      </c>
      <c r="F142" t="s">
        <v>2467</v>
      </c>
      <c r="G142" t="s">
        <v>1567</v>
      </c>
      <c r="H142" t="s">
        <v>1567</v>
      </c>
      <c r="I142" t="s">
        <v>1567</v>
      </c>
      <c r="J142" t="s">
        <v>1567</v>
      </c>
    </row>
    <row r="143" spans="1:10" x14ac:dyDescent="0.3">
      <c r="A143" t="s">
        <v>226</v>
      </c>
      <c r="B143" t="s">
        <v>1559</v>
      </c>
      <c r="C143">
        <v>30</v>
      </c>
      <c r="D143" t="s">
        <v>2466</v>
      </c>
      <c r="E143" t="s">
        <v>682</v>
      </c>
      <c r="F143" t="s">
        <v>2467</v>
      </c>
      <c r="G143" t="s">
        <v>1567</v>
      </c>
      <c r="H143" t="s">
        <v>1567</v>
      </c>
      <c r="I143" t="s">
        <v>1567</v>
      </c>
      <c r="J143" t="s">
        <v>1567</v>
      </c>
    </row>
    <row r="144" spans="1:10" x14ac:dyDescent="0.3">
      <c r="A144" t="s">
        <v>169</v>
      </c>
      <c r="B144" t="s">
        <v>676</v>
      </c>
      <c r="C144">
        <v>30</v>
      </c>
      <c r="D144" t="s">
        <v>2466</v>
      </c>
      <c r="E144" t="s">
        <v>705</v>
      </c>
      <c r="F144" t="s">
        <v>2467</v>
      </c>
      <c r="G144" t="s">
        <v>1567</v>
      </c>
      <c r="H144" s="4" t="s">
        <v>1567</v>
      </c>
      <c r="I144" s="4" t="s">
        <v>1567</v>
      </c>
      <c r="J144" s="4" t="s">
        <v>1567</v>
      </c>
    </row>
    <row r="145" spans="1:10" x14ac:dyDescent="0.3">
      <c r="A145" t="s">
        <v>206</v>
      </c>
      <c r="B145" t="s">
        <v>1559</v>
      </c>
      <c r="C145">
        <v>29</v>
      </c>
      <c r="D145" t="s">
        <v>2466</v>
      </c>
      <c r="E145" t="s">
        <v>698</v>
      </c>
      <c r="F145" t="s">
        <v>2467</v>
      </c>
      <c r="G145" t="s">
        <v>1567</v>
      </c>
      <c r="H145" t="s">
        <v>1567</v>
      </c>
      <c r="I145" t="s">
        <v>1567</v>
      </c>
      <c r="J145" t="s">
        <v>1567</v>
      </c>
    </row>
    <row r="146" spans="1:10" x14ac:dyDescent="0.3">
      <c r="A146" t="s">
        <v>213</v>
      </c>
      <c r="B146" t="s">
        <v>1563</v>
      </c>
      <c r="C146">
        <v>32</v>
      </c>
      <c r="D146" t="s">
        <v>2466</v>
      </c>
      <c r="E146" t="s">
        <v>682</v>
      </c>
      <c r="F146" t="s">
        <v>2467</v>
      </c>
      <c r="G146" t="s">
        <v>1567</v>
      </c>
      <c r="H146" s="4" t="s">
        <v>1567</v>
      </c>
      <c r="I146" s="4" t="s">
        <v>1567</v>
      </c>
      <c r="J146" s="4" t="s">
        <v>1567</v>
      </c>
    </row>
    <row r="147" spans="1:10" x14ac:dyDescent="0.3">
      <c r="A147" t="s">
        <v>320</v>
      </c>
      <c r="B147" t="s">
        <v>1563</v>
      </c>
      <c r="C147">
        <v>31</v>
      </c>
      <c r="D147" t="s">
        <v>2466</v>
      </c>
      <c r="E147" t="s">
        <v>658</v>
      </c>
      <c r="F147" t="s">
        <v>2467</v>
      </c>
      <c r="G147" t="s">
        <v>1567</v>
      </c>
      <c r="H147" t="s">
        <v>1567</v>
      </c>
      <c r="I147" t="s">
        <v>1567</v>
      </c>
      <c r="J147" t="s">
        <v>1567</v>
      </c>
    </row>
    <row r="148" spans="1:10" x14ac:dyDescent="0.3">
      <c r="A148" t="s">
        <v>458</v>
      </c>
      <c r="B148" t="s">
        <v>1555</v>
      </c>
      <c r="C148">
        <v>30</v>
      </c>
      <c r="D148" t="s">
        <v>2466</v>
      </c>
      <c r="E148" t="s">
        <v>687</v>
      </c>
      <c r="F148" t="s">
        <v>2467</v>
      </c>
      <c r="G148" t="s">
        <v>1567</v>
      </c>
      <c r="H148" s="4" t="s">
        <v>1567</v>
      </c>
      <c r="I148" s="4" t="s">
        <v>1567</v>
      </c>
      <c r="J148" s="4" t="s">
        <v>1567</v>
      </c>
    </row>
    <row r="149" spans="1:10" x14ac:dyDescent="0.3">
      <c r="A149" t="s">
        <v>189</v>
      </c>
      <c r="B149" t="s">
        <v>1563</v>
      </c>
      <c r="C149">
        <v>34</v>
      </c>
      <c r="D149" t="s">
        <v>2466</v>
      </c>
      <c r="E149" t="s">
        <v>690</v>
      </c>
      <c r="F149" t="s">
        <v>2467</v>
      </c>
      <c r="G149" t="s">
        <v>1567</v>
      </c>
      <c r="H149" s="4" t="s">
        <v>1567</v>
      </c>
      <c r="I149" s="4" t="s">
        <v>1567</v>
      </c>
      <c r="J149" s="4" t="s">
        <v>1567</v>
      </c>
    </row>
    <row r="150" spans="1:10" x14ac:dyDescent="0.3">
      <c r="A150" t="s">
        <v>304</v>
      </c>
      <c r="B150" t="s">
        <v>676</v>
      </c>
      <c r="C150">
        <v>28</v>
      </c>
      <c r="D150" t="s">
        <v>2466</v>
      </c>
      <c r="E150" t="s">
        <v>705</v>
      </c>
      <c r="F150" t="s">
        <v>2467</v>
      </c>
      <c r="G150" t="s">
        <v>1567</v>
      </c>
      <c r="H150" s="4" t="s">
        <v>1567</v>
      </c>
      <c r="I150" s="4" t="s">
        <v>1567</v>
      </c>
      <c r="J150" s="4" t="s">
        <v>1567</v>
      </c>
    </row>
    <row r="151" spans="1:10" x14ac:dyDescent="0.3">
      <c r="A151" t="s">
        <v>352</v>
      </c>
      <c r="B151" t="s">
        <v>1571</v>
      </c>
      <c r="C151">
        <v>31</v>
      </c>
      <c r="D151" t="s">
        <v>2466</v>
      </c>
      <c r="E151" t="s">
        <v>691</v>
      </c>
      <c r="F151" t="s">
        <v>2467</v>
      </c>
      <c r="G151" t="s">
        <v>1567</v>
      </c>
      <c r="H151" t="s">
        <v>1567</v>
      </c>
      <c r="I151" t="s">
        <v>1567</v>
      </c>
      <c r="J151" t="s">
        <v>1567</v>
      </c>
    </row>
    <row r="152" spans="1:10" x14ac:dyDescent="0.3">
      <c r="A152" t="s">
        <v>409</v>
      </c>
      <c r="B152" t="s">
        <v>1571</v>
      </c>
      <c r="C152">
        <v>30</v>
      </c>
      <c r="D152" t="s">
        <v>2466</v>
      </c>
      <c r="E152" t="s">
        <v>704</v>
      </c>
      <c r="F152" t="s">
        <v>2467</v>
      </c>
      <c r="G152" t="s">
        <v>1567</v>
      </c>
      <c r="H152" s="4" t="s">
        <v>1567</v>
      </c>
      <c r="I152" s="4" t="s">
        <v>1567</v>
      </c>
      <c r="J152" s="4" t="s">
        <v>1567</v>
      </c>
    </row>
    <row r="153" spans="1:10" x14ac:dyDescent="0.3">
      <c r="A153" t="s">
        <v>258</v>
      </c>
      <c r="B153" t="s">
        <v>1559</v>
      </c>
      <c r="C153">
        <v>28</v>
      </c>
      <c r="D153" t="s">
        <v>2466</v>
      </c>
      <c r="E153" t="s">
        <v>688</v>
      </c>
      <c r="F153" t="s">
        <v>2467</v>
      </c>
      <c r="G153" t="s">
        <v>1567</v>
      </c>
      <c r="H153" s="4" t="s">
        <v>1567</v>
      </c>
      <c r="I153" s="4" t="s">
        <v>1567</v>
      </c>
      <c r="J153" s="4" t="s">
        <v>1567</v>
      </c>
    </row>
    <row r="154" spans="1:10" x14ac:dyDescent="0.3">
      <c r="A154" t="s">
        <v>495</v>
      </c>
      <c r="B154" t="s">
        <v>1555</v>
      </c>
      <c r="C154">
        <v>31</v>
      </c>
      <c r="D154" t="s">
        <v>2466</v>
      </c>
      <c r="E154" t="s">
        <v>2468</v>
      </c>
      <c r="F154" t="s">
        <v>2467</v>
      </c>
      <c r="G154" t="s">
        <v>1567</v>
      </c>
      <c r="H154" s="4" t="s">
        <v>1567</v>
      </c>
      <c r="I154" s="4" t="s">
        <v>1567</v>
      </c>
      <c r="J154" s="4" t="s">
        <v>1567</v>
      </c>
    </row>
    <row r="155" spans="1:10" x14ac:dyDescent="0.3">
      <c r="A155" t="s">
        <v>106</v>
      </c>
      <c r="B155" t="s">
        <v>676</v>
      </c>
      <c r="C155">
        <v>22</v>
      </c>
      <c r="D155" t="s">
        <v>2466</v>
      </c>
      <c r="E155" t="s">
        <v>696</v>
      </c>
      <c r="F155" t="s">
        <v>2467</v>
      </c>
      <c r="G155" t="s">
        <v>1567</v>
      </c>
      <c r="H155" s="4" t="s">
        <v>1567</v>
      </c>
      <c r="I155" s="4" t="s">
        <v>1567</v>
      </c>
      <c r="J155" s="4" t="s">
        <v>1567</v>
      </c>
    </row>
    <row r="156" spans="1:10" x14ac:dyDescent="0.3">
      <c r="A156" t="s">
        <v>33</v>
      </c>
      <c r="B156" t="s">
        <v>676</v>
      </c>
      <c r="C156">
        <v>23</v>
      </c>
      <c r="D156" t="s">
        <v>2466</v>
      </c>
      <c r="E156" t="s">
        <v>684</v>
      </c>
      <c r="F156" t="s">
        <v>2467</v>
      </c>
      <c r="G156" t="s">
        <v>1567</v>
      </c>
      <c r="H156" s="4" t="s">
        <v>1567</v>
      </c>
      <c r="I156" s="4" t="s">
        <v>1567</v>
      </c>
      <c r="J156" s="4" t="s">
        <v>1567</v>
      </c>
    </row>
    <row r="157" spans="1:10" x14ac:dyDescent="0.3">
      <c r="A157" t="s">
        <v>474</v>
      </c>
      <c r="B157" t="s">
        <v>676</v>
      </c>
      <c r="C157">
        <v>32</v>
      </c>
      <c r="D157" t="s">
        <v>2466</v>
      </c>
      <c r="E157" t="s">
        <v>707</v>
      </c>
      <c r="F157" t="s">
        <v>2467</v>
      </c>
      <c r="G157" t="s">
        <v>1567</v>
      </c>
      <c r="H157" t="s">
        <v>1567</v>
      </c>
      <c r="I157" t="s">
        <v>1567</v>
      </c>
      <c r="J157" t="s">
        <v>1567</v>
      </c>
    </row>
    <row r="158" spans="1:10" x14ac:dyDescent="0.3">
      <c r="A158" t="s">
        <v>375</v>
      </c>
      <c r="B158" t="s">
        <v>1563</v>
      </c>
      <c r="C158">
        <v>35</v>
      </c>
      <c r="D158" t="s">
        <v>2466</v>
      </c>
      <c r="E158" t="s">
        <v>683</v>
      </c>
      <c r="F158" t="s">
        <v>2467</v>
      </c>
      <c r="G158" t="s">
        <v>1567</v>
      </c>
      <c r="H158" t="s">
        <v>1567</v>
      </c>
      <c r="I158" t="s">
        <v>1567</v>
      </c>
      <c r="J158" t="s">
        <v>1567</v>
      </c>
    </row>
    <row r="159" spans="1:10" x14ac:dyDescent="0.3">
      <c r="A159" t="s">
        <v>413</v>
      </c>
      <c r="B159" t="s">
        <v>1555</v>
      </c>
      <c r="C159">
        <v>32</v>
      </c>
      <c r="D159" t="s">
        <v>2466</v>
      </c>
      <c r="E159" t="s">
        <v>692</v>
      </c>
      <c r="F159" t="s">
        <v>2467</v>
      </c>
      <c r="G159" t="s">
        <v>1567</v>
      </c>
      <c r="H159" t="s">
        <v>1567</v>
      </c>
      <c r="I159" t="s">
        <v>1567</v>
      </c>
      <c r="J159" t="s">
        <v>1567</v>
      </c>
    </row>
    <row r="160" spans="1:10" x14ac:dyDescent="0.3">
      <c r="A160" t="s">
        <v>171</v>
      </c>
      <c r="B160" t="s">
        <v>1555</v>
      </c>
      <c r="C160">
        <v>35</v>
      </c>
      <c r="D160" t="s">
        <v>2466</v>
      </c>
      <c r="E160" t="s">
        <v>693</v>
      </c>
      <c r="F160" t="s">
        <v>2467</v>
      </c>
      <c r="G160" t="s">
        <v>1567</v>
      </c>
      <c r="H160" s="4" t="s">
        <v>1567</v>
      </c>
      <c r="I160" s="4" t="s">
        <v>1567</v>
      </c>
      <c r="J160" s="4" t="s">
        <v>1567</v>
      </c>
    </row>
    <row r="161" spans="1:10" x14ac:dyDescent="0.3">
      <c r="A161" t="s">
        <v>103</v>
      </c>
      <c r="B161" t="s">
        <v>676</v>
      </c>
      <c r="C161">
        <v>36</v>
      </c>
      <c r="D161" t="s">
        <v>2466</v>
      </c>
      <c r="E161" t="s">
        <v>696</v>
      </c>
      <c r="F161" t="s">
        <v>2467</v>
      </c>
      <c r="G161" t="s">
        <v>1567</v>
      </c>
      <c r="H161" t="s">
        <v>1567</v>
      </c>
      <c r="I161" t="s">
        <v>1567</v>
      </c>
      <c r="J161" t="s">
        <v>1567</v>
      </c>
    </row>
    <row r="162" spans="1:10" x14ac:dyDescent="0.3">
      <c r="A162" t="s">
        <v>129</v>
      </c>
      <c r="B162" t="s">
        <v>1563</v>
      </c>
      <c r="C162">
        <v>36</v>
      </c>
      <c r="D162" t="s">
        <v>2466</v>
      </c>
      <c r="E162" t="s">
        <v>710</v>
      </c>
      <c r="F162" t="s">
        <v>2467</v>
      </c>
      <c r="G162" t="s">
        <v>1567</v>
      </c>
      <c r="H162" t="s">
        <v>1567</v>
      </c>
      <c r="I162" t="s">
        <v>1567</v>
      </c>
      <c r="J162" t="s">
        <v>1567</v>
      </c>
    </row>
    <row r="163" spans="1:10" x14ac:dyDescent="0.3">
      <c r="A163" t="s">
        <v>426</v>
      </c>
      <c r="B163" t="s">
        <v>1559</v>
      </c>
      <c r="C163">
        <v>39</v>
      </c>
      <c r="D163" t="s">
        <v>2466</v>
      </c>
      <c r="E163" t="s">
        <v>714</v>
      </c>
      <c r="F163" t="s">
        <v>2467</v>
      </c>
      <c r="G163" t="s">
        <v>1567</v>
      </c>
      <c r="H163" s="4" t="s">
        <v>1567</v>
      </c>
      <c r="I163" s="4" t="s">
        <v>1567</v>
      </c>
      <c r="J163" s="4" t="s">
        <v>1567</v>
      </c>
    </row>
    <row r="164" spans="1:10" x14ac:dyDescent="0.3">
      <c r="A164" t="s">
        <v>327</v>
      </c>
      <c r="B164" t="s">
        <v>1571</v>
      </c>
      <c r="C164">
        <v>34</v>
      </c>
      <c r="D164" t="s">
        <v>2466</v>
      </c>
      <c r="E164" t="s">
        <v>658</v>
      </c>
      <c r="F164" t="s">
        <v>2467</v>
      </c>
      <c r="G164" t="s">
        <v>1567</v>
      </c>
      <c r="H164" s="4" t="s">
        <v>1567</v>
      </c>
      <c r="I164" s="4" t="s">
        <v>1567</v>
      </c>
      <c r="J164" s="4" t="s">
        <v>1567</v>
      </c>
    </row>
    <row r="165" spans="1:10" x14ac:dyDescent="0.3">
      <c r="A165" t="s">
        <v>160</v>
      </c>
      <c r="B165" t="s">
        <v>1563</v>
      </c>
      <c r="C165">
        <v>38</v>
      </c>
      <c r="D165" t="s">
        <v>2466</v>
      </c>
      <c r="E165" t="s">
        <v>693</v>
      </c>
      <c r="F165" t="s">
        <v>2467</v>
      </c>
      <c r="G165" t="s">
        <v>1567</v>
      </c>
      <c r="H165" t="s">
        <v>1567</v>
      </c>
      <c r="I165" t="s">
        <v>1567</v>
      </c>
      <c r="J165" t="s">
        <v>1567</v>
      </c>
    </row>
    <row r="166" spans="1:10" x14ac:dyDescent="0.3">
      <c r="A166" t="s">
        <v>190</v>
      </c>
      <c r="B166" t="s">
        <v>676</v>
      </c>
      <c r="C166">
        <v>32</v>
      </c>
      <c r="D166" t="s">
        <v>2466</v>
      </c>
      <c r="E166" t="s">
        <v>690</v>
      </c>
      <c r="F166" t="s">
        <v>2467</v>
      </c>
      <c r="G166" t="s">
        <v>1567</v>
      </c>
      <c r="H166" s="4" t="s">
        <v>1567</v>
      </c>
      <c r="I166" s="4" t="s">
        <v>1567</v>
      </c>
      <c r="J166" s="4" t="s">
        <v>1567</v>
      </c>
    </row>
    <row r="167" spans="1:10" x14ac:dyDescent="0.3">
      <c r="A167" t="s">
        <v>472</v>
      </c>
      <c r="B167" t="s">
        <v>1559</v>
      </c>
      <c r="C167">
        <v>31</v>
      </c>
      <c r="D167" t="s">
        <v>2466</v>
      </c>
      <c r="E167" t="s">
        <v>707</v>
      </c>
      <c r="F167" t="s">
        <v>2467</v>
      </c>
      <c r="G167" t="s">
        <v>1567</v>
      </c>
      <c r="H167" s="4" t="s">
        <v>1567</v>
      </c>
      <c r="I167" s="4" t="s">
        <v>1567</v>
      </c>
      <c r="J167" s="4" t="s">
        <v>1567</v>
      </c>
    </row>
    <row r="168" spans="1:10" x14ac:dyDescent="0.3">
      <c r="A168" t="s">
        <v>70</v>
      </c>
      <c r="B168" t="s">
        <v>1563</v>
      </c>
      <c r="C168">
        <v>29</v>
      </c>
      <c r="D168" t="s">
        <v>2466</v>
      </c>
      <c r="E168" t="s">
        <v>703</v>
      </c>
      <c r="F168" t="s">
        <v>2467</v>
      </c>
      <c r="G168" t="s">
        <v>1567</v>
      </c>
      <c r="H168" t="s">
        <v>1567</v>
      </c>
      <c r="I168" t="s">
        <v>1567</v>
      </c>
      <c r="J168" t="s">
        <v>1567</v>
      </c>
    </row>
    <row r="169" spans="1:10" x14ac:dyDescent="0.3">
      <c r="A169" t="s">
        <v>457</v>
      </c>
      <c r="B169" t="s">
        <v>1559</v>
      </c>
      <c r="C169">
        <v>33</v>
      </c>
      <c r="D169" t="s">
        <v>2466</v>
      </c>
      <c r="E169" t="s">
        <v>687</v>
      </c>
      <c r="F169" t="s">
        <v>2467</v>
      </c>
      <c r="G169" t="s">
        <v>1567</v>
      </c>
      <c r="H169" s="4" t="s">
        <v>1567</v>
      </c>
      <c r="I169" s="4" t="s">
        <v>1567</v>
      </c>
      <c r="J169" s="4" t="s">
        <v>1567</v>
      </c>
    </row>
    <row r="170" spans="1:10" x14ac:dyDescent="0.3">
      <c r="A170" t="s">
        <v>525</v>
      </c>
      <c r="B170" t="s">
        <v>1571</v>
      </c>
      <c r="C170">
        <v>25</v>
      </c>
      <c r="D170" t="s">
        <v>2466</v>
      </c>
      <c r="E170" t="s">
        <v>704</v>
      </c>
      <c r="F170" t="s">
        <v>2467</v>
      </c>
      <c r="G170" t="s">
        <v>1567</v>
      </c>
      <c r="H170" t="s">
        <v>1567</v>
      </c>
      <c r="I170" t="s">
        <v>1567</v>
      </c>
      <c r="J170" t="s">
        <v>1567</v>
      </c>
    </row>
    <row r="171" spans="1:10" x14ac:dyDescent="0.3">
      <c r="A171" t="s">
        <v>394</v>
      </c>
      <c r="B171" t="s">
        <v>1563</v>
      </c>
      <c r="C171">
        <v>26</v>
      </c>
      <c r="D171" t="s">
        <v>2466</v>
      </c>
      <c r="E171" t="s">
        <v>681</v>
      </c>
      <c r="F171" t="s">
        <v>2467</v>
      </c>
      <c r="G171" t="s">
        <v>1567</v>
      </c>
      <c r="H171" s="4" t="s">
        <v>1567</v>
      </c>
      <c r="I171" s="4" t="s">
        <v>1567</v>
      </c>
      <c r="J171" s="4" t="s">
        <v>1567</v>
      </c>
    </row>
    <row r="172" spans="1:10" x14ac:dyDescent="0.3">
      <c r="A172" t="s">
        <v>17</v>
      </c>
      <c r="B172" t="s">
        <v>1559</v>
      </c>
      <c r="C172">
        <v>25</v>
      </c>
      <c r="D172" t="s">
        <v>2466</v>
      </c>
      <c r="E172" t="s">
        <v>689</v>
      </c>
      <c r="F172" t="s">
        <v>2467</v>
      </c>
      <c r="G172" t="s">
        <v>1567</v>
      </c>
      <c r="H172" t="s">
        <v>1567</v>
      </c>
      <c r="I172" t="s">
        <v>1567</v>
      </c>
      <c r="J172" t="s">
        <v>1567</v>
      </c>
    </row>
    <row r="173" spans="1:10" x14ac:dyDescent="0.3">
      <c r="A173" t="s">
        <v>334</v>
      </c>
      <c r="B173" t="s">
        <v>1559</v>
      </c>
      <c r="C173">
        <v>28</v>
      </c>
      <c r="D173" t="s">
        <v>2466</v>
      </c>
      <c r="E173" t="s">
        <v>694</v>
      </c>
      <c r="F173" t="s">
        <v>2467</v>
      </c>
      <c r="G173" t="s">
        <v>1567</v>
      </c>
      <c r="H173" s="4" t="s">
        <v>1567</v>
      </c>
      <c r="I173" s="4" t="s">
        <v>1567</v>
      </c>
      <c r="J173" s="4" t="s">
        <v>1567</v>
      </c>
    </row>
    <row r="174" spans="1:10" x14ac:dyDescent="0.3">
      <c r="A174" t="s">
        <v>279</v>
      </c>
      <c r="B174" t="s">
        <v>1555</v>
      </c>
      <c r="C174">
        <v>34</v>
      </c>
      <c r="D174" t="s">
        <v>2466</v>
      </c>
      <c r="E174" t="s">
        <v>699</v>
      </c>
      <c r="F174" t="s">
        <v>2467</v>
      </c>
      <c r="G174" t="s">
        <v>1567</v>
      </c>
      <c r="H174" s="4" t="s">
        <v>1567</v>
      </c>
      <c r="I174" s="4" t="s">
        <v>1567</v>
      </c>
      <c r="J174" s="4" t="s">
        <v>1567</v>
      </c>
    </row>
    <row r="175" spans="1:10" x14ac:dyDescent="0.3">
      <c r="A175" t="s">
        <v>344</v>
      </c>
      <c r="B175" t="s">
        <v>676</v>
      </c>
      <c r="C175">
        <v>24</v>
      </c>
      <c r="D175" t="s">
        <v>2466</v>
      </c>
      <c r="E175" t="s">
        <v>694</v>
      </c>
      <c r="F175" t="s">
        <v>2467</v>
      </c>
      <c r="G175" t="s">
        <v>1567</v>
      </c>
      <c r="H175" t="s">
        <v>1567</v>
      </c>
      <c r="I175" t="s">
        <v>1567</v>
      </c>
      <c r="J175" t="s">
        <v>1567</v>
      </c>
    </row>
    <row r="176" spans="1:10" x14ac:dyDescent="0.3">
      <c r="A176" t="s">
        <v>110</v>
      </c>
      <c r="B176" t="s">
        <v>1559</v>
      </c>
      <c r="C176">
        <v>26</v>
      </c>
      <c r="D176" t="s">
        <v>2466</v>
      </c>
      <c r="E176" t="s">
        <v>697</v>
      </c>
      <c r="F176" t="s">
        <v>2467</v>
      </c>
      <c r="G176" t="s">
        <v>1567</v>
      </c>
      <c r="H176" t="s">
        <v>1567</v>
      </c>
      <c r="I176" t="s">
        <v>1567</v>
      </c>
      <c r="J176" t="s">
        <v>1567</v>
      </c>
    </row>
    <row r="177" spans="1:10" x14ac:dyDescent="0.3">
      <c r="A177" t="s">
        <v>93</v>
      </c>
      <c r="B177" t="s">
        <v>1559</v>
      </c>
      <c r="C177">
        <v>22</v>
      </c>
      <c r="D177" t="s">
        <v>2466</v>
      </c>
      <c r="E177" t="s">
        <v>697</v>
      </c>
      <c r="F177" t="s">
        <v>2467</v>
      </c>
      <c r="G177" t="s">
        <v>1567</v>
      </c>
      <c r="H177" t="s">
        <v>1567</v>
      </c>
      <c r="I177" t="s">
        <v>1567</v>
      </c>
      <c r="J177" t="s">
        <v>1567</v>
      </c>
    </row>
    <row r="178" spans="1:10" x14ac:dyDescent="0.3">
      <c r="A178" t="s">
        <v>602</v>
      </c>
      <c r="B178" t="s">
        <v>1559</v>
      </c>
      <c r="C178">
        <v>25</v>
      </c>
      <c r="D178" t="s">
        <v>2466</v>
      </c>
      <c r="E178" t="s">
        <v>697</v>
      </c>
      <c r="F178" t="s">
        <v>2467</v>
      </c>
      <c r="G178" t="s">
        <v>1567</v>
      </c>
      <c r="H178" s="4" t="s">
        <v>1567</v>
      </c>
      <c r="I178" s="4" t="s">
        <v>1567</v>
      </c>
      <c r="J178" s="4" t="s">
        <v>1567</v>
      </c>
    </row>
    <row r="179" spans="1:10" x14ac:dyDescent="0.3">
      <c r="A179" t="s">
        <v>2246</v>
      </c>
      <c r="B179" t="s">
        <v>1563</v>
      </c>
      <c r="C179">
        <v>25</v>
      </c>
      <c r="D179" t="s">
        <v>2466</v>
      </c>
      <c r="E179" t="s">
        <v>687</v>
      </c>
      <c r="F179" t="s">
        <v>2467</v>
      </c>
      <c r="G179" t="s">
        <v>1567</v>
      </c>
      <c r="H179" s="4" t="s">
        <v>1567</v>
      </c>
      <c r="I179" s="4" t="s">
        <v>1567</v>
      </c>
      <c r="J179" s="4" t="s">
        <v>1567</v>
      </c>
    </row>
    <row r="180" spans="1:10" x14ac:dyDescent="0.3">
      <c r="A180" t="s">
        <v>268</v>
      </c>
      <c r="B180" t="s">
        <v>1559</v>
      </c>
      <c r="C180">
        <v>23</v>
      </c>
      <c r="D180" t="s">
        <v>2466</v>
      </c>
      <c r="E180" t="s">
        <v>699</v>
      </c>
      <c r="F180" t="s">
        <v>2467</v>
      </c>
      <c r="G180" t="s">
        <v>1567</v>
      </c>
      <c r="H180" s="4" t="s">
        <v>1567</v>
      </c>
      <c r="I180" s="4" t="s">
        <v>1567</v>
      </c>
      <c r="J180" s="4" t="s">
        <v>1567</v>
      </c>
    </row>
    <row r="181" spans="1:10" x14ac:dyDescent="0.3">
      <c r="A181" t="s">
        <v>197</v>
      </c>
      <c r="B181" t="s">
        <v>1563</v>
      </c>
      <c r="C181">
        <v>23</v>
      </c>
      <c r="D181" t="s">
        <v>2466</v>
      </c>
      <c r="E181" t="s">
        <v>698</v>
      </c>
      <c r="F181" t="s">
        <v>2467</v>
      </c>
      <c r="G181" t="s">
        <v>1567</v>
      </c>
      <c r="H181" s="4" t="s">
        <v>1567</v>
      </c>
      <c r="I181" s="4" t="s">
        <v>1567</v>
      </c>
      <c r="J181" s="4" t="s">
        <v>1567</v>
      </c>
    </row>
    <row r="182" spans="1:10" x14ac:dyDescent="0.3">
      <c r="A182" t="s">
        <v>284</v>
      </c>
      <c r="B182" t="s">
        <v>676</v>
      </c>
      <c r="C182">
        <v>23</v>
      </c>
      <c r="D182" t="s">
        <v>2466</v>
      </c>
      <c r="E182" t="s">
        <v>701</v>
      </c>
      <c r="F182" t="s">
        <v>2467</v>
      </c>
      <c r="G182" t="s">
        <v>1567</v>
      </c>
      <c r="H182" s="4" t="s">
        <v>1567</v>
      </c>
      <c r="I182" s="4" t="s">
        <v>1567</v>
      </c>
      <c r="J182" s="4" t="s">
        <v>1567</v>
      </c>
    </row>
    <row r="183" spans="1:10" x14ac:dyDescent="0.3">
      <c r="A183" t="s">
        <v>282</v>
      </c>
      <c r="B183" t="s">
        <v>1685</v>
      </c>
      <c r="D183" t="s">
        <v>2469</v>
      </c>
      <c r="E183" t="s">
        <v>701</v>
      </c>
      <c r="F183" t="s">
        <v>2467</v>
      </c>
      <c r="G183" t="s">
        <v>1567</v>
      </c>
      <c r="H183" s="4" t="s">
        <v>1567</v>
      </c>
      <c r="I183" s="4" t="s">
        <v>1567</v>
      </c>
      <c r="J183" s="4" t="s">
        <v>1567</v>
      </c>
    </row>
    <row r="184" spans="1:10" x14ac:dyDescent="0.3">
      <c r="A184" t="s">
        <v>354</v>
      </c>
      <c r="B184" t="s">
        <v>676</v>
      </c>
      <c r="C184">
        <v>22</v>
      </c>
      <c r="D184" t="s">
        <v>2466</v>
      </c>
      <c r="E184" t="s">
        <v>691</v>
      </c>
      <c r="F184" t="s">
        <v>2467</v>
      </c>
      <c r="G184" t="s">
        <v>1567</v>
      </c>
      <c r="H184" s="4" t="s">
        <v>1567</v>
      </c>
      <c r="I184" s="4" t="s">
        <v>1567</v>
      </c>
      <c r="J184" s="4" t="s">
        <v>1567</v>
      </c>
    </row>
    <row r="185" spans="1:10" x14ac:dyDescent="0.3">
      <c r="A185" t="s">
        <v>202</v>
      </c>
      <c r="B185" t="s">
        <v>676</v>
      </c>
      <c r="C185">
        <v>29</v>
      </c>
      <c r="D185" t="s">
        <v>2466</v>
      </c>
      <c r="E185" t="s">
        <v>698</v>
      </c>
      <c r="F185" t="s">
        <v>2467</v>
      </c>
      <c r="G185" t="s">
        <v>1567</v>
      </c>
      <c r="H185" s="4" t="s">
        <v>1567</v>
      </c>
      <c r="I185" s="4" t="s">
        <v>1567</v>
      </c>
      <c r="J185" s="4" t="s">
        <v>1567</v>
      </c>
    </row>
    <row r="186" spans="1:10" x14ac:dyDescent="0.3">
      <c r="A186" t="s">
        <v>520</v>
      </c>
      <c r="B186" t="s">
        <v>1563</v>
      </c>
      <c r="C186">
        <v>26</v>
      </c>
      <c r="D186" t="s">
        <v>2466</v>
      </c>
      <c r="E186" t="s">
        <v>704</v>
      </c>
      <c r="F186" t="s">
        <v>2467</v>
      </c>
      <c r="G186" t="s">
        <v>1567</v>
      </c>
      <c r="H186" t="s">
        <v>1567</v>
      </c>
      <c r="I186" t="s">
        <v>1567</v>
      </c>
      <c r="J186" t="s">
        <v>1567</v>
      </c>
    </row>
    <row r="187" spans="1:10" x14ac:dyDescent="0.3">
      <c r="A187" t="s">
        <v>83</v>
      </c>
      <c r="B187" t="s">
        <v>1563</v>
      </c>
      <c r="C187">
        <v>27</v>
      </c>
      <c r="D187" t="s">
        <v>2466</v>
      </c>
      <c r="E187" t="s">
        <v>697</v>
      </c>
      <c r="F187" t="s">
        <v>2467</v>
      </c>
      <c r="G187" t="s">
        <v>1567</v>
      </c>
      <c r="H187" s="4" t="s">
        <v>1567</v>
      </c>
      <c r="I187" s="4" t="s">
        <v>1567</v>
      </c>
      <c r="J187" s="4" t="s">
        <v>1567</v>
      </c>
    </row>
    <row r="188" spans="1:10" x14ac:dyDescent="0.3">
      <c r="A188" t="s">
        <v>2</v>
      </c>
      <c r="B188" t="s">
        <v>1563</v>
      </c>
      <c r="C188">
        <v>23</v>
      </c>
      <c r="D188" t="s">
        <v>2466</v>
      </c>
      <c r="E188" t="s">
        <v>689</v>
      </c>
      <c r="F188" t="s">
        <v>2467</v>
      </c>
      <c r="G188" t="s">
        <v>1567</v>
      </c>
      <c r="H188" t="s">
        <v>1567</v>
      </c>
      <c r="I188" t="s">
        <v>1567</v>
      </c>
      <c r="J188" t="s">
        <v>1567</v>
      </c>
    </row>
    <row r="189" spans="1:10" x14ac:dyDescent="0.3">
      <c r="A189" t="s">
        <v>336</v>
      </c>
      <c r="B189" t="s">
        <v>1559</v>
      </c>
      <c r="C189">
        <v>30</v>
      </c>
      <c r="D189" t="s">
        <v>2466</v>
      </c>
      <c r="E189" t="s">
        <v>694</v>
      </c>
      <c r="F189" t="s">
        <v>2467</v>
      </c>
      <c r="G189" t="s">
        <v>1567</v>
      </c>
      <c r="H189" t="s">
        <v>1567</v>
      </c>
      <c r="I189" t="s">
        <v>1567</v>
      </c>
      <c r="J189" t="s">
        <v>1567</v>
      </c>
    </row>
    <row r="190" spans="1:10" x14ac:dyDescent="0.3">
      <c r="A190" t="s">
        <v>636</v>
      </c>
      <c r="B190" t="s">
        <v>1571</v>
      </c>
      <c r="C190">
        <v>23</v>
      </c>
      <c r="D190" t="s">
        <v>2466</v>
      </c>
      <c r="E190" t="s">
        <v>687</v>
      </c>
      <c r="F190" t="s">
        <v>2467</v>
      </c>
      <c r="G190" t="s">
        <v>1567</v>
      </c>
      <c r="H190" s="4" t="s">
        <v>1567</v>
      </c>
      <c r="I190" s="4" t="s">
        <v>1567</v>
      </c>
      <c r="J190" s="4" t="s">
        <v>1567</v>
      </c>
    </row>
    <row r="191" spans="1:10" x14ac:dyDescent="0.3">
      <c r="A191" t="s">
        <v>3296</v>
      </c>
      <c r="B191" t="s">
        <v>1643</v>
      </c>
      <c r="C191">
        <v>26</v>
      </c>
      <c r="D191" t="s">
        <v>2466</v>
      </c>
      <c r="E191" t="s">
        <v>704</v>
      </c>
      <c r="F191" t="s">
        <v>2467</v>
      </c>
      <c r="G191" t="s">
        <v>1567</v>
      </c>
      <c r="H191" s="4" t="s">
        <v>1567</v>
      </c>
      <c r="I191" s="4" t="s">
        <v>1567</v>
      </c>
      <c r="J191" s="4" t="s">
        <v>1567</v>
      </c>
    </row>
    <row r="192" spans="1:10" x14ac:dyDescent="0.3">
      <c r="A192" t="s">
        <v>510</v>
      </c>
      <c r="B192" t="s">
        <v>1563</v>
      </c>
      <c r="C192">
        <v>31</v>
      </c>
      <c r="D192" t="s">
        <v>2466</v>
      </c>
      <c r="E192" t="s">
        <v>709</v>
      </c>
      <c r="F192" t="s">
        <v>2467</v>
      </c>
      <c r="G192" t="s">
        <v>1567</v>
      </c>
      <c r="H192" t="s">
        <v>1567</v>
      </c>
      <c r="I192" t="s">
        <v>1567</v>
      </c>
      <c r="J192" t="s">
        <v>1567</v>
      </c>
    </row>
    <row r="193" spans="1:10" x14ac:dyDescent="0.3">
      <c r="A193" t="s">
        <v>104</v>
      </c>
      <c r="B193" t="s">
        <v>1559</v>
      </c>
      <c r="C193">
        <v>25</v>
      </c>
      <c r="D193" t="s">
        <v>2466</v>
      </c>
      <c r="E193" t="s">
        <v>696</v>
      </c>
      <c r="F193" t="s">
        <v>2467</v>
      </c>
      <c r="G193" t="s">
        <v>1567</v>
      </c>
      <c r="H193" t="s">
        <v>1567</v>
      </c>
      <c r="I193" t="s">
        <v>1567</v>
      </c>
      <c r="J193" t="s">
        <v>1567</v>
      </c>
    </row>
    <row r="194" spans="1:10" x14ac:dyDescent="0.3">
      <c r="A194" t="s">
        <v>127</v>
      </c>
      <c r="B194" t="s">
        <v>1555</v>
      </c>
      <c r="C194">
        <v>33</v>
      </c>
      <c r="D194" t="s">
        <v>2466</v>
      </c>
      <c r="E194" t="s">
        <v>710</v>
      </c>
      <c r="F194" t="s">
        <v>2467</v>
      </c>
      <c r="G194" t="s">
        <v>1567</v>
      </c>
      <c r="H194" s="4" t="s">
        <v>1567</v>
      </c>
      <c r="I194" s="4" t="s">
        <v>1567</v>
      </c>
      <c r="J194" s="4" t="s">
        <v>1567</v>
      </c>
    </row>
    <row r="195" spans="1:10" x14ac:dyDescent="0.3">
      <c r="A195" t="s">
        <v>184</v>
      </c>
      <c r="B195" t="s">
        <v>1555</v>
      </c>
      <c r="C195">
        <v>34</v>
      </c>
      <c r="D195" t="s">
        <v>2466</v>
      </c>
      <c r="E195" t="s">
        <v>690</v>
      </c>
      <c r="F195" t="s">
        <v>2467</v>
      </c>
      <c r="G195" t="s">
        <v>1567</v>
      </c>
      <c r="H195" s="4" t="s">
        <v>1567</v>
      </c>
      <c r="I195" s="4" t="s">
        <v>1567</v>
      </c>
      <c r="J195" s="4" t="s">
        <v>1567</v>
      </c>
    </row>
    <row r="196" spans="1:10" x14ac:dyDescent="0.3">
      <c r="A196" t="s">
        <v>350</v>
      </c>
      <c r="B196" t="s">
        <v>1559</v>
      </c>
      <c r="C196">
        <v>28</v>
      </c>
      <c r="D196" t="s">
        <v>2466</v>
      </c>
      <c r="E196" t="s">
        <v>691</v>
      </c>
      <c r="F196" t="s">
        <v>2467</v>
      </c>
      <c r="G196" t="s">
        <v>1567</v>
      </c>
      <c r="H196" s="4" t="s">
        <v>1567</v>
      </c>
      <c r="I196" s="4" t="s">
        <v>1567</v>
      </c>
      <c r="J196" s="4" t="s">
        <v>1567</v>
      </c>
    </row>
    <row r="197" spans="1:10" x14ac:dyDescent="0.3">
      <c r="A197" t="s">
        <v>422</v>
      </c>
      <c r="B197" t="s">
        <v>1563</v>
      </c>
      <c r="C197">
        <v>30</v>
      </c>
      <c r="D197" t="s">
        <v>2466</v>
      </c>
      <c r="E197" t="s">
        <v>714</v>
      </c>
      <c r="F197" t="s">
        <v>2467</v>
      </c>
      <c r="G197" t="s">
        <v>1567</v>
      </c>
      <c r="H197" s="4" t="s">
        <v>1567</v>
      </c>
      <c r="I197" s="4" t="s">
        <v>1567</v>
      </c>
      <c r="J197" s="4" t="s">
        <v>1567</v>
      </c>
    </row>
    <row r="198" spans="1:10" x14ac:dyDescent="0.3">
      <c r="A198" t="s">
        <v>506</v>
      </c>
      <c r="B198" t="s">
        <v>1559</v>
      </c>
      <c r="C198">
        <v>32</v>
      </c>
      <c r="D198" t="s">
        <v>2466</v>
      </c>
      <c r="E198" t="s">
        <v>709</v>
      </c>
      <c r="F198" t="s">
        <v>2467</v>
      </c>
      <c r="G198" t="s">
        <v>1567</v>
      </c>
      <c r="H198" s="4" t="s">
        <v>1567</v>
      </c>
      <c r="I198" s="4" t="s">
        <v>1567</v>
      </c>
      <c r="J198" s="4" t="s">
        <v>1567</v>
      </c>
    </row>
    <row r="199" spans="1:10" x14ac:dyDescent="0.3">
      <c r="A199" t="s">
        <v>418</v>
      </c>
      <c r="B199" t="s">
        <v>676</v>
      </c>
      <c r="C199">
        <v>22</v>
      </c>
      <c r="D199" t="s">
        <v>2466</v>
      </c>
      <c r="E199" t="s">
        <v>714</v>
      </c>
      <c r="F199" t="s">
        <v>2467</v>
      </c>
      <c r="G199" t="s">
        <v>1567</v>
      </c>
      <c r="H199" s="4" t="s">
        <v>1567</v>
      </c>
      <c r="I199" s="4" t="s">
        <v>1567</v>
      </c>
      <c r="J199" s="4" t="s">
        <v>1567</v>
      </c>
    </row>
    <row r="200" spans="1:10" x14ac:dyDescent="0.3">
      <c r="A200" t="s">
        <v>470</v>
      </c>
      <c r="B200" t="s">
        <v>676</v>
      </c>
      <c r="C200">
        <v>29</v>
      </c>
      <c r="D200" t="s">
        <v>2466</v>
      </c>
      <c r="E200" t="s">
        <v>707</v>
      </c>
      <c r="F200" t="s">
        <v>2467</v>
      </c>
      <c r="G200" t="s">
        <v>1567</v>
      </c>
      <c r="H200" t="s">
        <v>1567</v>
      </c>
      <c r="I200" t="s">
        <v>1567</v>
      </c>
      <c r="J200" t="s">
        <v>1567</v>
      </c>
    </row>
    <row r="201" spans="1:10" x14ac:dyDescent="0.3">
      <c r="A201" t="s">
        <v>649</v>
      </c>
      <c r="B201" t="s">
        <v>1555</v>
      </c>
      <c r="C201">
        <v>21</v>
      </c>
      <c r="D201" t="s">
        <v>2466</v>
      </c>
      <c r="E201" t="s">
        <v>689</v>
      </c>
      <c r="F201" t="s">
        <v>2467</v>
      </c>
      <c r="G201" t="s">
        <v>1567</v>
      </c>
      <c r="H201" s="4" t="s">
        <v>1567</v>
      </c>
      <c r="I201" s="4" t="s">
        <v>1567</v>
      </c>
      <c r="J201" s="4" t="s">
        <v>1567</v>
      </c>
    </row>
    <row r="202" spans="1:10" x14ac:dyDescent="0.3">
      <c r="A202" t="s">
        <v>2238</v>
      </c>
      <c r="B202" t="s">
        <v>1563</v>
      </c>
      <c r="C202">
        <v>31</v>
      </c>
      <c r="D202" t="s">
        <v>2466</v>
      </c>
      <c r="E202" t="s">
        <v>684</v>
      </c>
      <c r="F202" t="s">
        <v>2467</v>
      </c>
      <c r="G202" t="s">
        <v>1567</v>
      </c>
      <c r="H202" t="s">
        <v>1567</v>
      </c>
      <c r="I202" t="s">
        <v>1567</v>
      </c>
      <c r="J202" t="s">
        <v>1567</v>
      </c>
    </row>
    <row r="203" spans="1:10" x14ac:dyDescent="0.3">
      <c r="A203" t="s">
        <v>702</v>
      </c>
      <c r="B203" t="s">
        <v>1559</v>
      </c>
      <c r="C203">
        <v>24</v>
      </c>
      <c r="D203" t="s">
        <v>2466</v>
      </c>
      <c r="E203" t="s">
        <v>691</v>
      </c>
      <c r="F203" t="s">
        <v>2467</v>
      </c>
      <c r="G203" t="s">
        <v>1567</v>
      </c>
      <c r="H203" s="4" t="s">
        <v>1567</v>
      </c>
      <c r="I203" s="4" t="s">
        <v>1567</v>
      </c>
      <c r="J203" s="4" t="s">
        <v>1567</v>
      </c>
    </row>
    <row r="204" spans="1:10" x14ac:dyDescent="0.3">
      <c r="A204" t="s">
        <v>37</v>
      </c>
      <c r="B204" t="s">
        <v>1555</v>
      </c>
      <c r="C204">
        <v>29</v>
      </c>
      <c r="D204" t="s">
        <v>2466</v>
      </c>
      <c r="E204" t="s">
        <v>692</v>
      </c>
      <c r="F204" t="s">
        <v>2467</v>
      </c>
      <c r="G204" t="s">
        <v>1567</v>
      </c>
      <c r="H204" s="4" t="s">
        <v>1567</v>
      </c>
      <c r="I204" s="4" t="s">
        <v>1567</v>
      </c>
      <c r="J204" s="4" t="s">
        <v>1567</v>
      </c>
    </row>
    <row r="205" spans="1:10" x14ac:dyDescent="0.3">
      <c r="A205" t="s">
        <v>634</v>
      </c>
      <c r="B205" t="s">
        <v>1555</v>
      </c>
      <c r="C205">
        <v>29</v>
      </c>
      <c r="D205" t="s">
        <v>2466</v>
      </c>
      <c r="E205" t="s">
        <v>699</v>
      </c>
      <c r="F205" t="s">
        <v>2467</v>
      </c>
      <c r="G205" t="s">
        <v>1567</v>
      </c>
      <c r="H205" t="s">
        <v>1567</v>
      </c>
      <c r="I205" t="s">
        <v>1567</v>
      </c>
      <c r="J205" t="s">
        <v>1567</v>
      </c>
    </row>
    <row r="206" spans="1:10" x14ac:dyDescent="0.3">
      <c r="A206" t="s">
        <v>629</v>
      </c>
      <c r="B206" t="s">
        <v>676</v>
      </c>
      <c r="C206">
        <v>27</v>
      </c>
      <c r="D206" t="s">
        <v>2466</v>
      </c>
      <c r="E206" t="s">
        <v>709</v>
      </c>
      <c r="F206" t="s">
        <v>2467</v>
      </c>
      <c r="G206" t="s">
        <v>1567</v>
      </c>
      <c r="H206" s="4" t="s">
        <v>1567</v>
      </c>
      <c r="I206" s="4" t="s">
        <v>1567</v>
      </c>
      <c r="J206" s="4" t="s">
        <v>1567</v>
      </c>
    </row>
    <row r="207" spans="1:10" x14ac:dyDescent="0.3">
      <c r="A207" t="s">
        <v>10</v>
      </c>
      <c r="B207" t="s">
        <v>1555</v>
      </c>
      <c r="C207">
        <v>22</v>
      </c>
      <c r="D207" t="s">
        <v>2466</v>
      </c>
      <c r="E207" t="s">
        <v>698</v>
      </c>
      <c r="F207" t="s">
        <v>2467</v>
      </c>
      <c r="G207" t="s">
        <v>1567</v>
      </c>
      <c r="H207" t="s">
        <v>1567</v>
      </c>
      <c r="I207" t="s">
        <v>1567</v>
      </c>
      <c r="J207" t="s">
        <v>1567</v>
      </c>
    </row>
    <row r="208" spans="1:10" x14ac:dyDescent="0.3">
      <c r="A208" t="s">
        <v>635</v>
      </c>
      <c r="B208" t="s">
        <v>1643</v>
      </c>
      <c r="C208">
        <v>27</v>
      </c>
      <c r="D208" t="s">
        <v>2466</v>
      </c>
      <c r="E208" t="s">
        <v>658</v>
      </c>
      <c r="F208" t="s">
        <v>2467</v>
      </c>
      <c r="G208" t="s">
        <v>1567</v>
      </c>
      <c r="H208" t="s">
        <v>1567</v>
      </c>
      <c r="I208" t="s">
        <v>1567</v>
      </c>
      <c r="J208" t="s">
        <v>1567</v>
      </c>
    </row>
    <row r="209" spans="1:10" x14ac:dyDescent="0.3">
      <c r="A209" t="s">
        <v>416</v>
      </c>
      <c r="B209" t="s">
        <v>1571</v>
      </c>
      <c r="C209">
        <v>25</v>
      </c>
      <c r="D209" t="s">
        <v>2466</v>
      </c>
      <c r="E209" t="s">
        <v>714</v>
      </c>
      <c r="F209" t="s">
        <v>2467</v>
      </c>
      <c r="G209" t="s">
        <v>1567</v>
      </c>
      <c r="H209" s="4" t="s">
        <v>1567</v>
      </c>
      <c r="I209" s="4" t="s">
        <v>1567</v>
      </c>
      <c r="J209" s="4" t="s">
        <v>1567</v>
      </c>
    </row>
    <row r="210" spans="1:10" x14ac:dyDescent="0.3">
      <c r="A210" t="s">
        <v>322</v>
      </c>
      <c r="B210" t="s">
        <v>1559</v>
      </c>
      <c r="C210">
        <v>29</v>
      </c>
      <c r="D210" t="s">
        <v>2466</v>
      </c>
      <c r="E210" t="s">
        <v>658</v>
      </c>
      <c r="F210" t="s">
        <v>2467</v>
      </c>
      <c r="G210" t="s">
        <v>1567</v>
      </c>
      <c r="H210" s="4" t="s">
        <v>1567</v>
      </c>
      <c r="I210" s="4" t="s">
        <v>1567</v>
      </c>
      <c r="J210" s="4" t="s">
        <v>1567</v>
      </c>
    </row>
    <row r="211" spans="1:10" x14ac:dyDescent="0.3">
      <c r="A211" t="s">
        <v>631</v>
      </c>
      <c r="B211" t="s">
        <v>1559</v>
      </c>
      <c r="C211">
        <v>24</v>
      </c>
      <c r="D211" t="s">
        <v>2466</v>
      </c>
      <c r="E211" t="s">
        <v>694</v>
      </c>
      <c r="F211" t="s">
        <v>2467</v>
      </c>
      <c r="G211" t="s">
        <v>1567</v>
      </c>
      <c r="H211" t="s">
        <v>1567</v>
      </c>
      <c r="I211" t="s">
        <v>1567</v>
      </c>
      <c r="J211" t="s">
        <v>1567</v>
      </c>
    </row>
    <row r="212" spans="1:10" x14ac:dyDescent="0.3">
      <c r="A212" t="s">
        <v>567</v>
      </c>
      <c r="B212" t="s">
        <v>1559</v>
      </c>
      <c r="C212">
        <v>26</v>
      </c>
      <c r="D212" t="s">
        <v>2466</v>
      </c>
      <c r="F212" t="s">
        <v>2467</v>
      </c>
      <c r="G212" t="s">
        <v>1567</v>
      </c>
      <c r="H212" s="4" t="s">
        <v>1567</v>
      </c>
      <c r="I212" s="4" t="s">
        <v>1567</v>
      </c>
      <c r="J212" s="4" t="s">
        <v>1567</v>
      </c>
    </row>
    <row r="213" spans="1:10" x14ac:dyDescent="0.3">
      <c r="A213" t="s">
        <v>6</v>
      </c>
      <c r="B213" t="s">
        <v>1571</v>
      </c>
      <c r="C213">
        <v>26</v>
      </c>
      <c r="D213" t="s">
        <v>2466</v>
      </c>
      <c r="E213" t="s">
        <v>689</v>
      </c>
      <c r="F213" t="s">
        <v>2467</v>
      </c>
      <c r="G213" t="s">
        <v>1567</v>
      </c>
      <c r="H213" s="4" t="s">
        <v>1567</v>
      </c>
      <c r="I213" s="4" t="s">
        <v>1567</v>
      </c>
      <c r="J213" s="4" t="s">
        <v>1567</v>
      </c>
    </row>
    <row r="214" spans="1:10" x14ac:dyDescent="0.3">
      <c r="A214" t="s">
        <v>2470</v>
      </c>
      <c r="B214" t="s">
        <v>1571</v>
      </c>
      <c r="C214">
        <v>27</v>
      </c>
      <c r="D214" t="s">
        <v>2466</v>
      </c>
      <c r="F214" t="s">
        <v>2467</v>
      </c>
      <c r="G214" t="s">
        <v>1567</v>
      </c>
      <c r="H214" s="4" t="s">
        <v>1567</v>
      </c>
      <c r="I214" s="4" t="s">
        <v>1567</v>
      </c>
      <c r="J214" s="4" t="s">
        <v>1567</v>
      </c>
    </row>
    <row r="215" spans="1:10" x14ac:dyDescent="0.3">
      <c r="A215" t="s">
        <v>364</v>
      </c>
      <c r="B215" t="s">
        <v>676</v>
      </c>
      <c r="C215">
        <v>24</v>
      </c>
      <c r="D215" t="s">
        <v>2466</v>
      </c>
      <c r="E215" t="s">
        <v>683</v>
      </c>
      <c r="F215" t="s">
        <v>2467</v>
      </c>
      <c r="G215" t="s">
        <v>1567</v>
      </c>
      <c r="H215" t="s">
        <v>1567</v>
      </c>
      <c r="I215" t="s">
        <v>1567</v>
      </c>
      <c r="J215" t="s">
        <v>1567</v>
      </c>
    </row>
    <row r="216" spans="1:10" x14ac:dyDescent="0.3">
      <c r="A216" t="s">
        <v>64</v>
      </c>
      <c r="B216" t="s">
        <v>1559</v>
      </c>
      <c r="C216">
        <v>24</v>
      </c>
      <c r="D216" t="s">
        <v>2466</v>
      </c>
      <c r="E216" t="s">
        <v>703</v>
      </c>
      <c r="F216" t="s">
        <v>2467</v>
      </c>
      <c r="G216" t="s">
        <v>1567</v>
      </c>
      <c r="H216" s="4" t="s">
        <v>1567</v>
      </c>
      <c r="I216" s="4" t="s">
        <v>1567</v>
      </c>
      <c r="J216" s="4" t="s">
        <v>1567</v>
      </c>
    </row>
    <row r="217" spans="1:10" x14ac:dyDescent="0.3">
      <c r="A217" t="s">
        <v>99</v>
      </c>
      <c r="B217" t="s">
        <v>1571</v>
      </c>
      <c r="C217">
        <v>23</v>
      </c>
      <c r="D217" t="s">
        <v>2466</v>
      </c>
      <c r="E217" t="s">
        <v>696</v>
      </c>
      <c r="F217" t="s">
        <v>2467</v>
      </c>
      <c r="G217" t="s">
        <v>1567</v>
      </c>
      <c r="H217" t="s">
        <v>1567</v>
      </c>
      <c r="I217" t="s">
        <v>1567</v>
      </c>
      <c r="J217" t="s">
        <v>1567</v>
      </c>
    </row>
    <row r="218" spans="1:10" x14ac:dyDescent="0.3">
      <c r="A218" t="s">
        <v>739</v>
      </c>
      <c r="B218" t="s">
        <v>1643</v>
      </c>
      <c r="C218">
        <v>26</v>
      </c>
      <c r="D218" t="s">
        <v>2469</v>
      </c>
      <c r="E218" t="s">
        <v>693</v>
      </c>
      <c r="F218" t="s">
        <v>2467</v>
      </c>
      <c r="G218" t="s">
        <v>1567</v>
      </c>
      <c r="H218" t="s">
        <v>1567</v>
      </c>
      <c r="I218" t="s">
        <v>1567</v>
      </c>
      <c r="J218" t="s">
        <v>1567</v>
      </c>
    </row>
    <row r="219" spans="1:10" x14ac:dyDescent="0.3">
      <c r="A219" t="s">
        <v>453</v>
      </c>
      <c r="B219" t="s">
        <v>1571</v>
      </c>
      <c r="C219">
        <v>24</v>
      </c>
      <c r="D219" t="s">
        <v>2466</v>
      </c>
      <c r="E219" t="s">
        <v>687</v>
      </c>
      <c r="F219" t="s">
        <v>2467</v>
      </c>
      <c r="G219" t="s">
        <v>1567</v>
      </c>
      <c r="H219" t="s">
        <v>1567</v>
      </c>
      <c r="I219" t="s">
        <v>1567</v>
      </c>
      <c r="J219" t="s">
        <v>1567</v>
      </c>
    </row>
    <row r="220" spans="1:10" x14ac:dyDescent="0.3">
      <c r="A220" t="s">
        <v>28</v>
      </c>
      <c r="B220" t="s">
        <v>1559</v>
      </c>
      <c r="C220">
        <v>25</v>
      </c>
      <c r="D220" t="s">
        <v>2466</v>
      </c>
      <c r="E220" t="s">
        <v>684</v>
      </c>
      <c r="F220" t="s">
        <v>2467</v>
      </c>
      <c r="G220" t="s">
        <v>1567</v>
      </c>
      <c r="H220" s="4" t="s">
        <v>1567</v>
      </c>
      <c r="I220" s="4" t="s">
        <v>1567</v>
      </c>
      <c r="J220" s="4" t="s">
        <v>1567</v>
      </c>
    </row>
    <row r="221" spans="1:10" x14ac:dyDescent="0.3">
      <c r="A221" t="s">
        <v>81</v>
      </c>
      <c r="B221" t="s">
        <v>1559</v>
      </c>
      <c r="C221">
        <v>22</v>
      </c>
      <c r="D221" t="s">
        <v>2466</v>
      </c>
      <c r="E221" t="s">
        <v>697</v>
      </c>
      <c r="F221" t="s">
        <v>2467</v>
      </c>
      <c r="G221" t="s">
        <v>1567</v>
      </c>
      <c r="H221" t="s">
        <v>1567</v>
      </c>
      <c r="I221" t="s">
        <v>1567</v>
      </c>
      <c r="J221" t="s">
        <v>1567</v>
      </c>
    </row>
    <row r="222" spans="1:10" x14ac:dyDescent="0.3">
      <c r="A222" t="s">
        <v>85</v>
      </c>
      <c r="B222" t="s">
        <v>1559</v>
      </c>
      <c r="C222">
        <v>21</v>
      </c>
      <c r="D222" t="s">
        <v>2466</v>
      </c>
      <c r="E222" t="s">
        <v>697</v>
      </c>
      <c r="F222" t="s">
        <v>2467</v>
      </c>
      <c r="G222" t="s">
        <v>1567</v>
      </c>
      <c r="H222" t="s">
        <v>1567</v>
      </c>
      <c r="I222" t="s">
        <v>1567</v>
      </c>
      <c r="J222" t="s">
        <v>1567</v>
      </c>
    </row>
    <row r="223" spans="1:10" x14ac:dyDescent="0.3">
      <c r="A223" t="s">
        <v>481</v>
      </c>
      <c r="B223" t="s">
        <v>1563</v>
      </c>
      <c r="C223">
        <v>26</v>
      </c>
      <c r="D223" t="s">
        <v>2466</v>
      </c>
      <c r="E223" t="s">
        <v>2468</v>
      </c>
      <c r="F223" t="s">
        <v>2467</v>
      </c>
      <c r="G223" t="s">
        <v>1567</v>
      </c>
      <c r="H223" s="4" t="s">
        <v>1567</v>
      </c>
      <c r="I223" s="4" t="s">
        <v>1567</v>
      </c>
      <c r="J223" s="4" t="s">
        <v>1567</v>
      </c>
    </row>
    <row r="224" spans="1:10" x14ac:dyDescent="0.3">
      <c r="A224" t="s">
        <v>487</v>
      </c>
      <c r="B224" t="s">
        <v>676</v>
      </c>
      <c r="C224">
        <v>25</v>
      </c>
      <c r="D224" t="s">
        <v>2466</v>
      </c>
      <c r="E224" t="s">
        <v>2468</v>
      </c>
      <c r="F224" t="s">
        <v>2467</v>
      </c>
      <c r="G224" t="s">
        <v>1567</v>
      </c>
      <c r="H224" s="4" t="s">
        <v>1567</v>
      </c>
      <c r="I224" s="4" t="s">
        <v>1567</v>
      </c>
      <c r="J224" s="4" t="s">
        <v>1567</v>
      </c>
    </row>
    <row r="225" spans="1:10" x14ac:dyDescent="0.3">
      <c r="A225" t="s">
        <v>383</v>
      </c>
      <c r="B225" t="s">
        <v>1563</v>
      </c>
      <c r="C225">
        <v>23</v>
      </c>
      <c r="D225" t="s">
        <v>2469</v>
      </c>
      <c r="E225" t="s">
        <v>681</v>
      </c>
      <c r="F225" t="s">
        <v>2467</v>
      </c>
      <c r="G225" t="s">
        <v>1567</v>
      </c>
      <c r="H225" t="s">
        <v>1567</v>
      </c>
      <c r="I225" t="s">
        <v>1567</v>
      </c>
      <c r="J225" t="s">
        <v>1567</v>
      </c>
    </row>
    <row r="226" spans="1:10" x14ac:dyDescent="0.3">
      <c r="A226" t="s">
        <v>54</v>
      </c>
      <c r="B226" t="s">
        <v>676</v>
      </c>
      <c r="C226">
        <v>26</v>
      </c>
      <c r="D226" t="s">
        <v>2466</v>
      </c>
      <c r="E226" t="s">
        <v>686</v>
      </c>
      <c r="F226" t="s">
        <v>2467</v>
      </c>
      <c r="G226" t="s">
        <v>1567</v>
      </c>
      <c r="H226" t="s">
        <v>1567</v>
      </c>
      <c r="I226" t="s">
        <v>1567</v>
      </c>
      <c r="J226" t="s">
        <v>1567</v>
      </c>
    </row>
    <row r="227" spans="1:10" x14ac:dyDescent="0.3">
      <c r="A227" t="s">
        <v>332</v>
      </c>
      <c r="B227" t="s">
        <v>1559</v>
      </c>
      <c r="C227">
        <v>24</v>
      </c>
      <c r="D227" t="s">
        <v>2466</v>
      </c>
      <c r="E227" t="s">
        <v>694</v>
      </c>
      <c r="F227" t="s">
        <v>2467</v>
      </c>
      <c r="G227" t="s">
        <v>1567</v>
      </c>
      <c r="H227" s="4" t="s">
        <v>1567</v>
      </c>
      <c r="I227" s="4" t="s">
        <v>1567</v>
      </c>
      <c r="J227" s="4" t="s">
        <v>1567</v>
      </c>
    </row>
    <row r="228" spans="1:10" x14ac:dyDescent="0.3">
      <c r="A228" t="s">
        <v>116</v>
      </c>
      <c r="B228" t="s">
        <v>1563</v>
      </c>
      <c r="C228">
        <v>23</v>
      </c>
      <c r="D228" t="s">
        <v>2466</v>
      </c>
      <c r="E228" t="s">
        <v>710</v>
      </c>
      <c r="F228" t="s">
        <v>2467</v>
      </c>
      <c r="G228" t="s">
        <v>1567</v>
      </c>
      <c r="H228" t="s">
        <v>1567</v>
      </c>
      <c r="I228" t="s">
        <v>1567</v>
      </c>
      <c r="J228" t="s">
        <v>1567</v>
      </c>
    </row>
    <row r="229" spans="1:10" x14ac:dyDescent="0.3">
      <c r="A229" t="s">
        <v>385</v>
      </c>
      <c r="B229" t="s">
        <v>676</v>
      </c>
      <c r="C229">
        <v>26</v>
      </c>
      <c r="D229" t="s">
        <v>2466</v>
      </c>
      <c r="E229" t="s">
        <v>681</v>
      </c>
      <c r="F229" t="s">
        <v>2467</v>
      </c>
      <c r="G229" t="s">
        <v>1567</v>
      </c>
      <c r="H229" s="4" t="s">
        <v>1567</v>
      </c>
      <c r="I229" s="4" t="s">
        <v>1567</v>
      </c>
      <c r="J229" s="4" t="s">
        <v>1567</v>
      </c>
    </row>
    <row r="230" spans="1:10" x14ac:dyDescent="0.3">
      <c r="A230" t="s">
        <v>177</v>
      </c>
      <c r="B230" t="s">
        <v>1643</v>
      </c>
      <c r="C230">
        <v>26</v>
      </c>
      <c r="D230" t="s">
        <v>2469</v>
      </c>
      <c r="E230" t="s">
        <v>690</v>
      </c>
      <c r="F230" t="s">
        <v>2467</v>
      </c>
      <c r="G230" t="s">
        <v>1567</v>
      </c>
      <c r="H230" t="s">
        <v>1567</v>
      </c>
      <c r="I230" t="s">
        <v>1567</v>
      </c>
      <c r="J230" t="s">
        <v>1567</v>
      </c>
    </row>
    <row r="231" spans="1:10" x14ac:dyDescent="0.3">
      <c r="A231" t="s">
        <v>2456</v>
      </c>
      <c r="B231" t="s">
        <v>1559</v>
      </c>
      <c r="C231">
        <v>23</v>
      </c>
      <c r="D231" t="s">
        <v>2469</v>
      </c>
      <c r="E231" t="s">
        <v>693</v>
      </c>
      <c r="F231" t="s">
        <v>2467</v>
      </c>
      <c r="G231" t="s">
        <v>1567</v>
      </c>
      <c r="H231" s="4" t="s">
        <v>1567</v>
      </c>
      <c r="I231" s="4" t="s">
        <v>1567</v>
      </c>
      <c r="J231" s="4" t="s">
        <v>1567</v>
      </c>
    </row>
    <row r="232" spans="1:10" x14ac:dyDescent="0.3">
      <c r="A232" t="s">
        <v>498</v>
      </c>
      <c r="B232" t="s">
        <v>1643</v>
      </c>
      <c r="C232">
        <v>26</v>
      </c>
      <c r="D232" t="s">
        <v>2466</v>
      </c>
      <c r="E232" t="s">
        <v>709</v>
      </c>
      <c r="F232" t="s">
        <v>2467</v>
      </c>
      <c r="G232" t="s">
        <v>1567</v>
      </c>
      <c r="H232" s="4" t="s">
        <v>1567</v>
      </c>
      <c r="I232" s="4" t="s">
        <v>1567</v>
      </c>
      <c r="J232" s="4" t="s">
        <v>1567</v>
      </c>
    </row>
    <row r="233" spans="1:10" x14ac:dyDescent="0.3">
      <c r="A233" t="s">
        <v>238</v>
      </c>
      <c r="B233" t="s">
        <v>676</v>
      </c>
      <c r="C233">
        <v>24</v>
      </c>
      <c r="D233" t="s">
        <v>2466</v>
      </c>
      <c r="E233" t="s">
        <v>695</v>
      </c>
      <c r="F233" t="s">
        <v>2467</v>
      </c>
      <c r="G233" t="s">
        <v>1567</v>
      </c>
      <c r="H233" s="4" t="s">
        <v>1567</v>
      </c>
      <c r="I233" s="4" t="s">
        <v>1567</v>
      </c>
      <c r="J233" s="4" t="s">
        <v>1567</v>
      </c>
    </row>
    <row r="234" spans="1:10" x14ac:dyDescent="0.3">
      <c r="A234" t="s">
        <v>175</v>
      </c>
      <c r="B234" t="s">
        <v>676</v>
      </c>
      <c r="C234">
        <v>23</v>
      </c>
      <c r="D234" t="s">
        <v>2466</v>
      </c>
      <c r="E234" t="s">
        <v>690</v>
      </c>
      <c r="F234" t="s">
        <v>2467</v>
      </c>
      <c r="G234" t="s">
        <v>1567</v>
      </c>
      <c r="H234" t="s">
        <v>1567</v>
      </c>
      <c r="I234" t="s">
        <v>1567</v>
      </c>
      <c r="J234" t="s">
        <v>1567</v>
      </c>
    </row>
    <row r="235" spans="1:10" x14ac:dyDescent="0.3">
      <c r="A235" t="s">
        <v>230</v>
      </c>
      <c r="B235" t="s">
        <v>1555</v>
      </c>
      <c r="C235">
        <v>24</v>
      </c>
      <c r="D235" t="s">
        <v>2466</v>
      </c>
      <c r="E235" t="s">
        <v>695</v>
      </c>
      <c r="F235" t="s">
        <v>2467</v>
      </c>
      <c r="G235" t="s">
        <v>1567</v>
      </c>
      <c r="H235" t="s">
        <v>1567</v>
      </c>
      <c r="I235" t="s">
        <v>1567</v>
      </c>
      <c r="J235" t="s">
        <v>1567</v>
      </c>
    </row>
    <row r="236" spans="1:10" x14ac:dyDescent="0.3">
      <c r="A236" t="s">
        <v>2422</v>
      </c>
      <c r="B236" t="s">
        <v>1563</v>
      </c>
      <c r="C236">
        <v>28</v>
      </c>
      <c r="D236" t="s">
        <v>2466</v>
      </c>
      <c r="E236" t="s">
        <v>2468</v>
      </c>
      <c r="F236" t="s">
        <v>2467</v>
      </c>
      <c r="G236" t="s">
        <v>1567</v>
      </c>
      <c r="H236" t="s">
        <v>1567</v>
      </c>
      <c r="I236" t="s">
        <v>1567</v>
      </c>
      <c r="J236" t="s">
        <v>1567</v>
      </c>
    </row>
    <row r="237" spans="1:10" x14ac:dyDescent="0.3">
      <c r="A237" t="s">
        <v>569</v>
      </c>
      <c r="B237" t="s">
        <v>676</v>
      </c>
      <c r="C237">
        <v>33</v>
      </c>
      <c r="D237" t="s">
        <v>2466</v>
      </c>
      <c r="E237" t="s">
        <v>694</v>
      </c>
      <c r="F237" t="s">
        <v>2467</v>
      </c>
      <c r="G237" t="s">
        <v>1567</v>
      </c>
      <c r="H237" t="s">
        <v>1567</v>
      </c>
      <c r="I237" t="s">
        <v>1567</v>
      </c>
      <c r="J237" t="s">
        <v>1567</v>
      </c>
    </row>
    <row r="238" spans="1:10" x14ac:dyDescent="0.3">
      <c r="A238" t="s">
        <v>66</v>
      </c>
      <c r="B238" t="s">
        <v>1563</v>
      </c>
      <c r="C238">
        <v>23</v>
      </c>
      <c r="D238" t="s">
        <v>2466</v>
      </c>
      <c r="E238" t="s">
        <v>703</v>
      </c>
      <c r="F238" t="s">
        <v>2467</v>
      </c>
      <c r="G238" t="s">
        <v>1567</v>
      </c>
      <c r="H238" t="s">
        <v>1567</v>
      </c>
      <c r="I238" t="s">
        <v>1567</v>
      </c>
      <c r="J238" t="s">
        <v>1567</v>
      </c>
    </row>
    <row r="239" spans="1:10" x14ac:dyDescent="0.3">
      <c r="A239" t="s">
        <v>136</v>
      </c>
      <c r="B239" t="s">
        <v>1563</v>
      </c>
      <c r="C239">
        <v>23</v>
      </c>
      <c r="D239" t="s">
        <v>2466</v>
      </c>
      <c r="E239" t="s">
        <v>706</v>
      </c>
      <c r="F239" t="s">
        <v>2467</v>
      </c>
      <c r="G239" t="s">
        <v>1567</v>
      </c>
      <c r="H239" t="s">
        <v>1567</v>
      </c>
      <c r="I239" t="s">
        <v>1567</v>
      </c>
      <c r="J239" t="s">
        <v>1567</v>
      </c>
    </row>
    <row r="240" spans="1:10" x14ac:dyDescent="0.3">
      <c r="A240" t="s">
        <v>101</v>
      </c>
      <c r="B240" t="s">
        <v>1571</v>
      </c>
      <c r="C240">
        <v>26</v>
      </c>
      <c r="D240" t="s">
        <v>2466</v>
      </c>
      <c r="E240" t="s">
        <v>696</v>
      </c>
      <c r="F240" t="s">
        <v>2467</v>
      </c>
      <c r="G240" t="s">
        <v>1567</v>
      </c>
      <c r="H240" t="s">
        <v>1567</v>
      </c>
      <c r="I240" t="s">
        <v>1567</v>
      </c>
      <c r="J240" t="s">
        <v>1567</v>
      </c>
    </row>
    <row r="241" spans="1:10" x14ac:dyDescent="0.3">
      <c r="A241" t="s">
        <v>3297</v>
      </c>
      <c r="B241" t="s">
        <v>1563</v>
      </c>
      <c r="C241">
        <v>27</v>
      </c>
      <c r="D241" t="s">
        <v>2469</v>
      </c>
      <c r="E241" t="s">
        <v>683</v>
      </c>
      <c r="F241" t="s">
        <v>2467</v>
      </c>
      <c r="G241" t="s">
        <v>1567</v>
      </c>
      <c r="H241" t="s">
        <v>1567</v>
      </c>
      <c r="I241" t="s">
        <v>1567</v>
      </c>
      <c r="J241" t="s">
        <v>1567</v>
      </c>
    </row>
    <row r="242" spans="1:10" x14ac:dyDescent="0.3">
      <c r="A242" t="s">
        <v>720</v>
      </c>
      <c r="B242" t="s">
        <v>1571</v>
      </c>
      <c r="C242">
        <v>26</v>
      </c>
      <c r="D242" t="s">
        <v>2469</v>
      </c>
      <c r="E242" t="s">
        <v>696</v>
      </c>
      <c r="F242" t="s">
        <v>2467</v>
      </c>
      <c r="G242" t="s">
        <v>1567</v>
      </c>
      <c r="H242" t="s">
        <v>1567</v>
      </c>
      <c r="I242" t="s">
        <v>1567</v>
      </c>
      <c r="J242" t="s">
        <v>1567</v>
      </c>
    </row>
    <row r="243" spans="1:10" x14ac:dyDescent="0.3">
      <c r="A243" t="s">
        <v>249</v>
      </c>
      <c r="B243" t="s">
        <v>676</v>
      </c>
      <c r="C243">
        <v>24</v>
      </c>
      <c r="D243" t="s">
        <v>2469</v>
      </c>
      <c r="E243" t="s">
        <v>688</v>
      </c>
      <c r="F243" t="s">
        <v>2467</v>
      </c>
      <c r="G243" t="s">
        <v>1567</v>
      </c>
      <c r="H243" t="s">
        <v>1567</v>
      </c>
      <c r="I243" t="s">
        <v>1567</v>
      </c>
      <c r="J243" t="s">
        <v>1567</v>
      </c>
    </row>
    <row r="244" spans="1:10" x14ac:dyDescent="0.3">
      <c r="A244" t="s">
        <v>264</v>
      </c>
      <c r="B244" t="s">
        <v>1559</v>
      </c>
      <c r="C244">
        <v>27</v>
      </c>
      <c r="D244" t="s">
        <v>2466</v>
      </c>
      <c r="E244" t="s">
        <v>690</v>
      </c>
      <c r="F244" t="s">
        <v>2467</v>
      </c>
      <c r="G244" t="s">
        <v>1567</v>
      </c>
      <c r="H244" t="s">
        <v>1567</v>
      </c>
      <c r="I244" t="s">
        <v>1567</v>
      </c>
      <c r="J244" t="s">
        <v>1567</v>
      </c>
    </row>
    <row r="245" spans="1:10" x14ac:dyDescent="0.3">
      <c r="A245" t="s">
        <v>2471</v>
      </c>
      <c r="B245" t="s">
        <v>1563</v>
      </c>
      <c r="C245">
        <v>19</v>
      </c>
      <c r="D245" t="s">
        <v>2466</v>
      </c>
      <c r="F245" t="s">
        <v>2467</v>
      </c>
      <c r="G245" t="s">
        <v>1567</v>
      </c>
      <c r="H245" t="s">
        <v>1567</v>
      </c>
      <c r="I245" t="s">
        <v>1567</v>
      </c>
      <c r="J245" t="s">
        <v>1567</v>
      </c>
    </row>
    <row r="246" spans="1:10" x14ac:dyDescent="0.3">
      <c r="A246" t="s">
        <v>466</v>
      </c>
      <c r="B246" t="s">
        <v>676</v>
      </c>
      <c r="C246">
        <v>24</v>
      </c>
      <c r="D246" t="s">
        <v>2469</v>
      </c>
      <c r="E246" t="s">
        <v>707</v>
      </c>
      <c r="F246" t="s">
        <v>2467</v>
      </c>
      <c r="G246" t="s">
        <v>1567</v>
      </c>
      <c r="H246" t="s">
        <v>1567</v>
      </c>
      <c r="I246" t="s">
        <v>1567</v>
      </c>
      <c r="J246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489D-B90E-4D3E-8C4F-9231A9E1961D}">
  <dimension ref="A1:K89"/>
  <sheetViews>
    <sheetView zoomScaleNormal="100" workbookViewId="0">
      <selection activeCell="A2" sqref="A2:XFD89"/>
    </sheetView>
  </sheetViews>
  <sheetFormatPr defaultRowHeight="14.4" x14ac:dyDescent="0.3"/>
  <sheetData>
    <row r="1" spans="1:1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</row>
    <row r="2" spans="1:11" x14ac:dyDescent="0.3">
      <c r="A2" t="s">
        <v>177</v>
      </c>
      <c r="B2">
        <v>1</v>
      </c>
      <c r="C2" t="s">
        <v>1975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</row>
    <row r="3" spans="1:11" x14ac:dyDescent="0.3">
      <c r="A3" t="s">
        <v>282</v>
      </c>
      <c r="B3">
        <v>1</v>
      </c>
      <c r="C3" t="s">
        <v>2108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</row>
    <row r="4" spans="1:11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</row>
    <row r="5" spans="1:11" x14ac:dyDescent="0.3">
      <c r="A5" t="s">
        <v>383</v>
      </c>
      <c r="B5">
        <v>0</v>
      </c>
      <c r="C5" t="s">
        <v>2118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</row>
    <row r="6" spans="1:11" x14ac:dyDescent="0.3">
      <c r="A6" t="s">
        <v>54</v>
      </c>
      <c r="B6">
        <v>3</v>
      </c>
      <c r="C6" t="s">
        <v>1635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</row>
    <row r="7" spans="1:11" x14ac:dyDescent="0.3">
      <c r="A7" t="s">
        <v>6</v>
      </c>
      <c r="B7">
        <v>3</v>
      </c>
      <c r="C7" t="s">
        <v>2072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</row>
    <row r="8" spans="1:11" x14ac:dyDescent="0.3">
      <c r="A8" t="s">
        <v>385</v>
      </c>
      <c r="B8">
        <v>3</v>
      </c>
      <c r="C8" t="s">
        <v>2126</v>
      </c>
      <c r="D8">
        <v>11</v>
      </c>
      <c r="E8" t="s">
        <v>23</v>
      </c>
      <c r="F8">
        <v>76</v>
      </c>
      <c r="G8">
        <v>58</v>
      </c>
      <c r="H8">
        <v>40</v>
      </c>
      <c r="I8">
        <v>49</v>
      </c>
      <c r="J8">
        <v>87</v>
      </c>
      <c r="K8">
        <v>26</v>
      </c>
    </row>
    <row r="9" spans="1:11" x14ac:dyDescent="0.3">
      <c r="A9" t="s">
        <v>413</v>
      </c>
      <c r="B9">
        <v>3</v>
      </c>
      <c r="C9" t="s">
        <v>1672</v>
      </c>
      <c r="D9">
        <v>5</v>
      </c>
      <c r="E9" t="s">
        <v>23</v>
      </c>
      <c r="F9">
        <v>75</v>
      </c>
      <c r="G9">
        <v>73</v>
      </c>
      <c r="H9">
        <v>67</v>
      </c>
      <c r="I9">
        <v>54</v>
      </c>
      <c r="J9">
        <v>75</v>
      </c>
      <c r="K9">
        <v>32</v>
      </c>
    </row>
    <row r="10" spans="1:11" x14ac:dyDescent="0.3">
      <c r="A10" t="s">
        <v>184</v>
      </c>
      <c r="B10">
        <v>4</v>
      </c>
      <c r="C10" t="s">
        <v>1964</v>
      </c>
      <c r="D10">
        <v>66</v>
      </c>
      <c r="E10" t="s">
        <v>20</v>
      </c>
      <c r="F10">
        <v>75</v>
      </c>
      <c r="G10">
        <v>73</v>
      </c>
      <c r="H10">
        <v>47</v>
      </c>
      <c r="I10">
        <v>63</v>
      </c>
      <c r="J10">
        <v>99</v>
      </c>
      <c r="K10">
        <v>35</v>
      </c>
    </row>
    <row r="11" spans="1:11" x14ac:dyDescent="0.3">
      <c r="A11" t="s">
        <v>230</v>
      </c>
      <c r="B11">
        <v>4</v>
      </c>
      <c r="C11" t="s">
        <v>1988</v>
      </c>
      <c r="D11">
        <v>31</v>
      </c>
      <c r="E11" t="s">
        <v>11</v>
      </c>
      <c r="F11">
        <v>59</v>
      </c>
      <c r="G11">
        <v>75</v>
      </c>
      <c r="H11">
        <v>42</v>
      </c>
      <c r="I11">
        <v>49</v>
      </c>
      <c r="J11">
        <v>49</v>
      </c>
      <c r="K11">
        <v>25</v>
      </c>
    </row>
    <row r="12" spans="1:11" x14ac:dyDescent="0.3">
      <c r="A12" t="s">
        <v>136</v>
      </c>
      <c r="B12">
        <v>0</v>
      </c>
      <c r="C12" t="s">
        <v>1527</v>
      </c>
      <c r="D12">
        <v>6</v>
      </c>
      <c r="E12" t="s">
        <v>4</v>
      </c>
      <c r="F12">
        <v>60</v>
      </c>
      <c r="G12">
        <v>74</v>
      </c>
      <c r="H12">
        <v>41</v>
      </c>
      <c r="I12">
        <v>40</v>
      </c>
      <c r="J12">
        <v>81</v>
      </c>
      <c r="K12">
        <v>24</v>
      </c>
    </row>
    <row r="13" spans="1:11" x14ac:dyDescent="0.3">
      <c r="A13" t="s">
        <v>81</v>
      </c>
      <c r="B13">
        <v>1</v>
      </c>
      <c r="C13" t="s">
        <v>1527</v>
      </c>
      <c r="D13">
        <v>44</v>
      </c>
      <c r="E13" t="s">
        <v>9</v>
      </c>
      <c r="F13">
        <v>72</v>
      </c>
      <c r="G13">
        <v>60</v>
      </c>
      <c r="H13">
        <v>83</v>
      </c>
      <c r="I13">
        <v>45</v>
      </c>
      <c r="J13">
        <v>66</v>
      </c>
      <c r="K13">
        <v>22</v>
      </c>
    </row>
    <row r="14" spans="1:11" x14ac:dyDescent="0.3">
      <c r="A14" t="s">
        <v>103</v>
      </c>
      <c r="B14">
        <v>3</v>
      </c>
      <c r="C14" t="s">
        <v>1753</v>
      </c>
      <c r="D14">
        <v>9</v>
      </c>
      <c r="E14" t="s">
        <v>15</v>
      </c>
      <c r="F14">
        <v>69</v>
      </c>
      <c r="G14">
        <v>71</v>
      </c>
      <c r="H14">
        <v>88</v>
      </c>
      <c r="I14">
        <v>45</v>
      </c>
      <c r="J14">
        <v>78</v>
      </c>
      <c r="K14">
        <v>36</v>
      </c>
    </row>
    <row r="15" spans="1:11" x14ac:dyDescent="0.3">
      <c r="A15" t="s">
        <v>520</v>
      </c>
      <c r="B15">
        <v>0</v>
      </c>
      <c r="C15" t="s">
        <v>2145</v>
      </c>
      <c r="D15">
        <v>9</v>
      </c>
      <c r="E15" t="s">
        <v>4</v>
      </c>
      <c r="F15">
        <v>73</v>
      </c>
      <c r="G15">
        <v>69</v>
      </c>
      <c r="H15">
        <v>87</v>
      </c>
      <c r="I15">
        <v>45</v>
      </c>
      <c r="J15">
        <v>68</v>
      </c>
      <c r="K15">
        <v>27</v>
      </c>
    </row>
    <row r="16" spans="1:11" x14ac:dyDescent="0.3">
      <c r="A16" t="s">
        <v>345</v>
      </c>
      <c r="B16">
        <v>4</v>
      </c>
      <c r="C16" t="s">
        <v>2210</v>
      </c>
      <c r="D16">
        <v>13</v>
      </c>
      <c r="E16" t="s">
        <v>23</v>
      </c>
      <c r="F16">
        <v>82</v>
      </c>
      <c r="G16">
        <v>70</v>
      </c>
      <c r="H16">
        <v>41</v>
      </c>
      <c r="I16">
        <v>63</v>
      </c>
      <c r="J16">
        <v>74</v>
      </c>
      <c r="K16">
        <v>23</v>
      </c>
    </row>
    <row r="17" spans="1:11" x14ac:dyDescent="0.3">
      <c r="A17" t="s">
        <v>344</v>
      </c>
      <c r="B17">
        <v>3</v>
      </c>
      <c r="C17" t="s">
        <v>1844</v>
      </c>
      <c r="D17">
        <v>35</v>
      </c>
      <c r="E17" t="s">
        <v>11</v>
      </c>
      <c r="F17">
        <v>80</v>
      </c>
      <c r="G17">
        <v>66</v>
      </c>
      <c r="H17">
        <v>76</v>
      </c>
      <c r="I17">
        <v>58</v>
      </c>
      <c r="J17">
        <v>72</v>
      </c>
      <c r="K17">
        <v>24</v>
      </c>
    </row>
    <row r="18" spans="1:11" x14ac:dyDescent="0.3">
      <c r="A18" t="s">
        <v>457</v>
      </c>
      <c r="B18">
        <v>2</v>
      </c>
      <c r="C18" t="s">
        <v>2047</v>
      </c>
      <c r="D18">
        <v>0</v>
      </c>
      <c r="E18" t="s">
        <v>23</v>
      </c>
      <c r="F18">
        <v>73</v>
      </c>
      <c r="G18">
        <v>73</v>
      </c>
      <c r="H18">
        <v>71</v>
      </c>
      <c r="I18">
        <v>54</v>
      </c>
      <c r="J18">
        <v>71</v>
      </c>
      <c r="K18">
        <v>34</v>
      </c>
    </row>
    <row r="19" spans="1:11" x14ac:dyDescent="0.3">
      <c r="A19" t="s">
        <v>336</v>
      </c>
      <c r="B19">
        <v>1</v>
      </c>
      <c r="C19" t="s">
        <v>1527</v>
      </c>
      <c r="D19">
        <v>45</v>
      </c>
      <c r="E19" t="s">
        <v>40</v>
      </c>
      <c r="F19">
        <v>63</v>
      </c>
      <c r="G19">
        <v>75</v>
      </c>
      <c r="H19">
        <v>66</v>
      </c>
      <c r="I19">
        <v>45</v>
      </c>
      <c r="J19">
        <v>60</v>
      </c>
      <c r="K19">
        <v>30</v>
      </c>
    </row>
    <row r="20" spans="1:11" x14ac:dyDescent="0.3">
      <c r="A20" t="s">
        <v>474</v>
      </c>
      <c r="B20">
        <v>2</v>
      </c>
      <c r="C20" t="s">
        <v>2226</v>
      </c>
      <c r="D20">
        <v>33</v>
      </c>
      <c r="E20" t="s">
        <v>13</v>
      </c>
      <c r="F20">
        <v>73</v>
      </c>
      <c r="G20">
        <v>71</v>
      </c>
      <c r="H20">
        <v>99</v>
      </c>
      <c r="I20">
        <v>54</v>
      </c>
      <c r="J20">
        <v>77</v>
      </c>
      <c r="K20">
        <v>32</v>
      </c>
    </row>
    <row r="21" spans="1:11" x14ac:dyDescent="0.3">
      <c r="A21" t="s">
        <v>110</v>
      </c>
      <c r="B21">
        <v>1</v>
      </c>
      <c r="C21" t="s">
        <v>1758</v>
      </c>
      <c r="D21">
        <v>1</v>
      </c>
      <c r="E21" t="s">
        <v>40</v>
      </c>
      <c r="F21">
        <v>77</v>
      </c>
      <c r="G21">
        <v>69</v>
      </c>
      <c r="H21">
        <v>71</v>
      </c>
      <c r="I21">
        <v>54</v>
      </c>
      <c r="J21">
        <v>67</v>
      </c>
      <c r="K21">
        <v>27</v>
      </c>
    </row>
    <row r="22" spans="1:11" x14ac:dyDescent="0.3">
      <c r="A22" t="s">
        <v>129</v>
      </c>
      <c r="B22">
        <v>0</v>
      </c>
      <c r="C22" t="s">
        <v>2159</v>
      </c>
      <c r="D22">
        <v>34</v>
      </c>
      <c r="E22" t="s">
        <v>30</v>
      </c>
      <c r="F22">
        <v>72</v>
      </c>
      <c r="G22">
        <v>74</v>
      </c>
      <c r="H22">
        <v>69</v>
      </c>
      <c r="I22">
        <v>49</v>
      </c>
      <c r="J22">
        <v>75</v>
      </c>
      <c r="K22">
        <v>37</v>
      </c>
    </row>
    <row r="23" spans="1:11" x14ac:dyDescent="0.3">
      <c r="A23" t="s">
        <v>514</v>
      </c>
      <c r="B23">
        <v>2</v>
      </c>
      <c r="C23" t="s">
        <v>2146</v>
      </c>
      <c r="D23">
        <v>7</v>
      </c>
      <c r="E23" t="s">
        <v>13</v>
      </c>
      <c r="F23">
        <v>79</v>
      </c>
      <c r="G23">
        <v>55</v>
      </c>
      <c r="H23">
        <v>42</v>
      </c>
      <c r="I23">
        <v>54</v>
      </c>
      <c r="J23">
        <v>63</v>
      </c>
      <c r="K23">
        <v>25</v>
      </c>
    </row>
    <row r="24" spans="1:11" x14ac:dyDescent="0.3">
      <c r="A24" t="s">
        <v>470</v>
      </c>
      <c r="B24">
        <v>3</v>
      </c>
      <c r="C24" t="s">
        <v>2232</v>
      </c>
      <c r="D24">
        <v>24</v>
      </c>
      <c r="E24" t="s">
        <v>20</v>
      </c>
      <c r="F24">
        <v>72</v>
      </c>
      <c r="G24">
        <v>68</v>
      </c>
      <c r="H24">
        <v>47</v>
      </c>
      <c r="I24">
        <v>45</v>
      </c>
      <c r="J24">
        <v>60</v>
      </c>
      <c r="K24">
        <v>29</v>
      </c>
    </row>
    <row r="25" spans="1:11" x14ac:dyDescent="0.3">
      <c r="A25" t="s">
        <v>423</v>
      </c>
      <c r="B25">
        <v>3</v>
      </c>
      <c r="C25" t="s">
        <v>2026</v>
      </c>
      <c r="D25">
        <v>35</v>
      </c>
      <c r="E25" t="s">
        <v>27</v>
      </c>
      <c r="F25">
        <v>73</v>
      </c>
      <c r="G25">
        <v>69</v>
      </c>
      <c r="H25">
        <v>51</v>
      </c>
      <c r="I25">
        <v>58</v>
      </c>
      <c r="J25">
        <v>58</v>
      </c>
      <c r="K25">
        <v>22</v>
      </c>
    </row>
    <row r="26" spans="1:11" x14ac:dyDescent="0.3">
      <c r="A26" t="s">
        <v>495</v>
      </c>
      <c r="B26">
        <v>4</v>
      </c>
      <c r="C26" t="s">
        <v>1960</v>
      </c>
      <c r="D26">
        <v>33</v>
      </c>
      <c r="E26" t="s">
        <v>11</v>
      </c>
      <c r="F26">
        <v>81</v>
      </c>
      <c r="G26">
        <v>69</v>
      </c>
      <c r="H26">
        <v>47</v>
      </c>
      <c r="I26">
        <v>49</v>
      </c>
      <c r="J26">
        <v>62</v>
      </c>
      <c r="K26">
        <v>32</v>
      </c>
    </row>
    <row r="27" spans="1:11" x14ac:dyDescent="0.3">
      <c r="A27" t="s">
        <v>412</v>
      </c>
      <c r="B27">
        <v>2</v>
      </c>
      <c r="C27" t="s">
        <v>1673</v>
      </c>
      <c r="D27">
        <v>30</v>
      </c>
      <c r="E27" t="s">
        <v>7</v>
      </c>
      <c r="F27">
        <v>73</v>
      </c>
      <c r="G27">
        <v>75</v>
      </c>
      <c r="H27">
        <v>72</v>
      </c>
      <c r="I27">
        <v>49</v>
      </c>
      <c r="J27">
        <v>81</v>
      </c>
      <c r="K27">
        <v>22</v>
      </c>
    </row>
    <row r="28" spans="1:11" x14ac:dyDescent="0.3">
      <c r="A28" t="s">
        <v>416</v>
      </c>
      <c r="B28">
        <v>1</v>
      </c>
      <c r="C28" t="s">
        <v>2035</v>
      </c>
      <c r="D28">
        <v>8</v>
      </c>
      <c r="E28" t="s">
        <v>18</v>
      </c>
      <c r="F28">
        <v>56</v>
      </c>
      <c r="G28">
        <v>80</v>
      </c>
      <c r="H28">
        <v>41</v>
      </c>
      <c r="I28">
        <v>45</v>
      </c>
      <c r="J28">
        <v>60</v>
      </c>
      <c r="K28">
        <v>26</v>
      </c>
    </row>
    <row r="29" spans="1:11" x14ac:dyDescent="0.3">
      <c r="A29" t="s">
        <v>37</v>
      </c>
      <c r="B29">
        <v>4</v>
      </c>
      <c r="C29" t="s">
        <v>1539</v>
      </c>
      <c r="D29">
        <v>55</v>
      </c>
      <c r="E29" t="s">
        <v>15</v>
      </c>
      <c r="F29">
        <v>76</v>
      </c>
      <c r="G29">
        <v>72</v>
      </c>
      <c r="H29">
        <v>48</v>
      </c>
      <c r="I29">
        <v>58</v>
      </c>
      <c r="J29">
        <v>62</v>
      </c>
      <c r="K29">
        <v>29</v>
      </c>
    </row>
    <row r="30" spans="1:11" x14ac:dyDescent="0.3">
      <c r="A30" t="s">
        <v>33</v>
      </c>
      <c r="B30">
        <v>3</v>
      </c>
      <c r="C30" t="s">
        <v>1548</v>
      </c>
      <c r="D30">
        <v>30</v>
      </c>
      <c r="E30" t="s">
        <v>13</v>
      </c>
      <c r="F30">
        <v>70</v>
      </c>
      <c r="G30">
        <v>68</v>
      </c>
      <c r="H30">
        <v>71</v>
      </c>
      <c r="I30">
        <v>45</v>
      </c>
      <c r="J30">
        <v>67</v>
      </c>
      <c r="K30">
        <v>24</v>
      </c>
    </row>
    <row r="31" spans="1:11" x14ac:dyDescent="0.3">
      <c r="A31" t="s">
        <v>354</v>
      </c>
      <c r="B31">
        <v>3</v>
      </c>
      <c r="C31" t="s">
        <v>1641</v>
      </c>
      <c r="D31">
        <v>8</v>
      </c>
      <c r="E31" t="s">
        <v>15</v>
      </c>
      <c r="F31">
        <v>72</v>
      </c>
      <c r="G31">
        <v>66</v>
      </c>
      <c r="H31">
        <v>96</v>
      </c>
      <c r="I31">
        <v>58</v>
      </c>
      <c r="J31">
        <v>75</v>
      </c>
      <c r="K31">
        <v>23</v>
      </c>
    </row>
    <row r="32" spans="1:11" x14ac:dyDescent="0.3">
      <c r="A32" t="s">
        <v>334</v>
      </c>
      <c r="B32">
        <v>1</v>
      </c>
      <c r="C32" t="s">
        <v>2208</v>
      </c>
      <c r="D32">
        <v>2</v>
      </c>
      <c r="E32" t="s">
        <v>30</v>
      </c>
      <c r="F32">
        <v>71</v>
      </c>
      <c r="G32">
        <v>63</v>
      </c>
      <c r="H32">
        <v>72</v>
      </c>
      <c r="I32">
        <v>49</v>
      </c>
      <c r="J32">
        <v>88</v>
      </c>
      <c r="K32">
        <v>29</v>
      </c>
    </row>
    <row r="33" spans="1:11" x14ac:dyDescent="0.3">
      <c r="A33" t="s">
        <v>206</v>
      </c>
      <c r="B33">
        <v>1</v>
      </c>
      <c r="C33" t="s">
        <v>2186</v>
      </c>
      <c r="D33">
        <v>9</v>
      </c>
      <c r="E33" t="s">
        <v>9</v>
      </c>
      <c r="F33">
        <v>74</v>
      </c>
      <c r="G33">
        <v>72</v>
      </c>
      <c r="H33">
        <v>77</v>
      </c>
      <c r="I33">
        <v>54</v>
      </c>
      <c r="J33">
        <v>79</v>
      </c>
      <c r="K33">
        <v>29</v>
      </c>
    </row>
    <row r="34" spans="1:11" x14ac:dyDescent="0.3">
      <c r="A34" t="s">
        <v>426</v>
      </c>
      <c r="B34">
        <v>1</v>
      </c>
      <c r="C34" t="s">
        <v>2029</v>
      </c>
      <c r="D34">
        <v>11</v>
      </c>
      <c r="E34" t="s">
        <v>9</v>
      </c>
      <c r="F34">
        <v>75</v>
      </c>
      <c r="G34">
        <v>73</v>
      </c>
      <c r="H34">
        <v>73</v>
      </c>
      <c r="I34">
        <v>45</v>
      </c>
      <c r="J34">
        <v>84</v>
      </c>
      <c r="K34">
        <v>40</v>
      </c>
    </row>
    <row r="35" spans="1:11" x14ac:dyDescent="0.3">
      <c r="A35" t="s">
        <v>392</v>
      </c>
      <c r="B35">
        <v>3</v>
      </c>
      <c r="C35" t="s">
        <v>2127</v>
      </c>
      <c r="D35">
        <v>2</v>
      </c>
      <c r="E35" t="s">
        <v>11</v>
      </c>
      <c r="F35">
        <v>70</v>
      </c>
      <c r="G35">
        <v>72</v>
      </c>
      <c r="H35">
        <v>77</v>
      </c>
      <c r="I35">
        <v>49</v>
      </c>
      <c r="J35">
        <v>81</v>
      </c>
      <c r="K35">
        <v>25</v>
      </c>
    </row>
    <row r="36" spans="1:11" x14ac:dyDescent="0.3">
      <c r="A36" t="s">
        <v>2</v>
      </c>
      <c r="B36">
        <v>0</v>
      </c>
      <c r="C36" t="s">
        <v>2061</v>
      </c>
      <c r="D36">
        <v>10</v>
      </c>
      <c r="E36" t="s">
        <v>4</v>
      </c>
      <c r="F36">
        <v>67</v>
      </c>
      <c r="G36">
        <v>71</v>
      </c>
      <c r="H36">
        <v>75</v>
      </c>
      <c r="I36">
        <v>49</v>
      </c>
      <c r="J36">
        <v>77</v>
      </c>
      <c r="K36">
        <v>23</v>
      </c>
    </row>
    <row r="37" spans="1:11" x14ac:dyDescent="0.3">
      <c r="A37" t="s">
        <v>510</v>
      </c>
      <c r="B37">
        <v>0</v>
      </c>
      <c r="C37" t="s">
        <v>1704</v>
      </c>
      <c r="D37">
        <v>17</v>
      </c>
      <c r="E37" t="s">
        <v>30</v>
      </c>
      <c r="F37">
        <v>79</v>
      </c>
      <c r="G37">
        <v>71</v>
      </c>
      <c r="H37">
        <v>66</v>
      </c>
      <c r="I37">
        <v>49</v>
      </c>
      <c r="J37">
        <v>83</v>
      </c>
      <c r="K37">
        <v>31</v>
      </c>
    </row>
    <row r="38" spans="1:11" x14ac:dyDescent="0.3">
      <c r="A38" t="s">
        <v>394</v>
      </c>
      <c r="B38">
        <v>0</v>
      </c>
      <c r="C38" t="s">
        <v>2123</v>
      </c>
      <c r="D38">
        <v>22</v>
      </c>
      <c r="E38" t="s">
        <v>40</v>
      </c>
      <c r="F38">
        <v>72</v>
      </c>
      <c r="G38">
        <v>76</v>
      </c>
      <c r="H38">
        <v>80</v>
      </c>
      <c r="I38">
        <v>49</v>
      </c>
      <c r="J38">
        <v>64</v>
      </c>
      <c r="K38">
        <v>27</v>
      </c>
    </row>
    <row r="39" spans="1:11" x14ac:dyDescent="0.3">
      <c r="A39" t="s">
        <v>320</v>
      </c>
      <c r="B39">
        <v>0</v>
      </c>
      <c r="C39" t="s">
        <v>1884</v>
      </c>
      <c r="D39">
        <v>0</v>
      </c>
      <c r="E39" t="s">
        <v>30</v>
      </c>
      <c r="F39">
        <v>70</v>
      </c>
      <c r="G39">
        <v>66</v>
      </c>
      <c r="H39">
        <v>66</v>
      </c>
      <c r="I39">
        <v>49</v>
      </c>
      <c r="J39">
        <v>56</v>
      </c>
      <c r="K39">
        <v>31</v>
      </c>
    </row>
    <row r="40" spans="1:11" x14ac:dyDescent="0.3">
      <c r="A40" t="s">
        <v>422</v>
      </c>
      <c r="B40">
        <v>0</v>
      </c>
      <c r="C40" t="s">
        <v>2031</v>
      </c>
      <c r="D40">
        <v>32</v>
      </c>
      <c r="E40" t="s">
        <v>4</v>
      </c>
      <c r="F40">
        <v>65</v>
      </c>
      <c r="G40">
        <v>75</v>
      </c>
      <c r="H40">
        <v>40</v>
      </c>
      <c r="I40">
        <v>45</v>
      </c>
      <c r="J40">
        <v>99</v>
      </c>
      <c r="K40">
        <v>31</v>
      </c>
    </row>
    <row r="41" spans="1:11" x14ac:dyDescent="0.3">
      <c r="A41" t="s">
        <v>279</v>
      </c>
      <c r="B41">
        <v>4</v>
      </c>
      <c r="C41" t="s">
        <v>2200</v>
      </c>
      <c r="D41">
        <v>13</v>
      </c>
      <c r="E41" t="s">
        <v>15</v>
      </c>
      <c r="F41">
        <v>79</v>
      </c>
      <c r="G41">
        <v>71</v>
      </c>
      <c r="H41">
        <v>44</v>
      </c>
      <c r="I41">
        <v>67</v>
      </c>
      <c r="J41">
        <v>71</v>
      </c>
      <c r="K41">
        <v>35</v>
      </c>
    </row>
    <row r="42" spans="1:11" x14ac:dyDescent="0.3">
      <c r="A42" t="s">
        <v>506</v>
      </c>
      <c r="B42">
        <v>1</v>
      </c>
      <c r="C42" t="s">
        <v>1713</v>
      </c>
      <c r="D42">
        <v>20</v>
      </c>
      <c r="E42" t="s">
        <v>40</v>
      </c>
      <c r="F42">
        <v>78</v>
      </c>
      <c r="G42">
        <v>66</v>
      </c>
      <c r="H42">
        <v>96</v>
      </c>
      <c r="I42">
        <v>49</v>
      </c>
      <c r="J42">
        <v>99</v>
      </c>
      <c r="K42">
        <v>32</v>
      </c>
    </row>
    <row r="43" spans="1:11" x14ac:dyDescent="0.3">
      <c r="A43" t="s">
        <v>350</v>
      </c>
      <c r="B43">
        <v>1</v>
      </c>
      <c r="C43" t="s">
        <v>1648</v>
      </c>
      <c r="D43">
        <v>23</v>
      </c>
      <c r="E43" t="s">
        <v>40</v>
      </c>
      <c r="F43">
        <v>70</v>
      </c>
      <c r="G43">
        <v>62</v>
      </c>
      <c r="H43">
        <v>83</v>
      </c>
      <c r="I43">
        <v>45</v>
      </c>
      <c r="J43">
        <v>82</v>
      </c>
      <c r="K43">
        <v>29</v>
      </c>
    </row>
    <row r="44" spans="1:11" x14ac:dyDescent="0.3">
      <c r="A44" t="s">
        <v>238</v>
      </c>
      <c r="B44">
        <v>3</v>
      </c>
      <c r="C44" t="s">
        <v>1994</v>
      </c>
      <c r="D44">
        <v>15</v>
      </c>
      <c r="E44" t="s">
        <v>11</v>
      </c>
      <c r="F44">
        <v>77</v>
      </c>
      <c r="G44">
        <v>67</v>
      </c>
      <c r="H44">
        <v>49</v>
      </c>
      <c r="I44">
        <v>49</v>
      </c>
      <c r="J44">
        <v>59</v>
      </c>
      <c r="K44">
        <v>24</v>
      </c>
    </row>
    <row r="45" spans="1:11" x14ac:dyDescent="0.3">
      <c r="A45" t="s">
        <v>169</v>
      </c>
      <c r="B45">
        <v>3</v>
      </c>
      <c r="C45" t="s">
        <v>1783</v>
      </c>
      <c r="D45">
        <v>30</v>
      </c>
      <c r="E45" t="s">
        <v>11</v>
      </c>
      <c r="F45">
        <v>78</v>
      </c>
      <c r="G45">
        <v>70</v>
      </c>
      <c r="H45">
        <v>47</v>
      </c>
      <c r="I45">
        <v>49</v>
      </c>
      <c r="J45">
        <v>73</v>
      </c>
      <c r="K45">
        <v>30</v>
      </c>
    </row>
    <row r="46" spans="1:11" x14ac:dyDescent="0.3">
      <c r="A46" t="s">
        <v>190</v>
      </c>
      <c r="B46">
        <v>3</v>
      </c>
      <c r="C46" t="s">
        <v>1973</v>
      </c>
      <c r="D46">
        <v>21</v>
      </c>
      <c r="E46" t="s">
        <v>11</v>
      </c>
      <c r="F46">
        <v>76</v>
      </c>
      <c r="G46">
        <v>76</v>
      </c>
      <c r="H46">
        <v>80</v>
      </c>
      <c r="I46">
        <v>58</v>
      </c>
      <c r="J46">
        <v>79</v>
      </c>
      <c r="K46">
        <v>33</v>
      </c>
    </row>
    <row r="47" spans="1:11" x14ac:dyDescent="0.3">
      <c r="A47" t="s">
        <v>409</v>
      </c>
      <c r="B47">
        <v>1</v>
      </c>
      <c r="C47" t="s">
        <v>1680</v>
      </c>
      <c r="D47">
        <v>17</v>
      </c>
      <c r="E47" t="s">
        <v>18</v>
      </c>
      <c r="F47">
        <v>73</v>
      </c>
      <c r="G47">
        <v>73</v>
      </c>
      <c r="H47">
        <v>61</v>
      </c>
      <c r="I47">
        <v>49</v>
      </c>
      <c r="J47">
        <v>73</v>
      </c>
      <c r="K47">
        <v>30</v>
      </c>
    </row>
    <row r="48" spans="1:11" x14ac:dyDescent="0.3">
      <c r="A48" t="s">
        <v>160</v>
      </c>
      <c r="B48">
        <v>0</v>
      </c>
      <c r="C48" t="s">
        <v>1776</v>
      </c>
      <c r="D48">
        <v>81</v>
      </c>
      <c r="E48" t="s">
        <v>30</v>
      </c>
      <c r="F48">
        <v>67</v>
      </c>
      <c r="G48">
        <v>73</v>
      </c>
      <c r="H48">
        <v>56</v>
      </c>
      <c r="I48">
        <v>45</v>
      </c>
      <c r="J48">
        <v>81</v>
      </c>
      <c r="K48">
        <v>38</v>
      </c>
    </row>
    <row r="49" spans="1:11" x14ac:dyDescent="0.3">
      <c r="A49" t="s">
        <v>17</v>
      </c>
      <c r="B49">
        <v>2</v>
      </c>
      <c r="C49" t="s">
        <v>2062</v>
      </c>
      <c r="D49">
        <v>1</v>
      </c>
      <c r="E49" t="s">
        <v>18</v>
      </c>
      <c r="F49">
        <v>71</v>
      </c>
      <c r="G49">
        <v>73</v>
      </c>
      <c r="H49">
        <v>69</v>
      </c>
      <c r="I49">
        <v>49</v>
      </c>
      <c r="J49">
        <v>73</v>
      </c>
      <c r="K49">
        <v>26</v>
      </c>
    </row>
    <row r="50" spans="1:11" x14ac:dyDescent="0.3">
      <c r="A50" t="s">
        <v>275</v>
      </c>
      <c r="B50">
        <v>1</v>
      </c>
      <c r="C50" t="s">
        <v>2197</v>
      </c>
      <c r="D50">
        <v>7</v>
      </c>
      <c r="E50" t="s">
        <v>18</v>
      </c>
      <c r="F50">
        <v>77</v>
      </c>
      <c r="G50">
        <v>67</v>
      </c>
      <c r="H50">
        <v>77</v>
      </c>
      <c r="I50">
        <v>58</v>
      </c>
      <c r="J50">
        <v>89</v>
      </c>
      <c r="K50">
        <v>31</v>
      </c>
    </row>
    <row r="51" spans="1:11" x14ac:dyDescent="0.3">
      <c r="A51" t="s">
        <v>202</v>
      </c>
      <c r="B51">
        <v>3</v>
      </c>
      <c r="C51" t="s">
        <v>2176</v>
      </c>
      <c r="D51">
        <v>35</v>
      </c>
      <c r="E51" t="s">
        <v>13</v>
      </c>
      <c r="F51">
        <v>86</v>
      </c>
      <c r="G51">
        <v>70</v>
      </c>
      <c r="H51">
        <v>71</v>
      </c>
      <c r="I51">
        <v>72</v>
      </c>
      <c r="J51">
        <v>64</v>
      </c>
      <c r="K51">
        <v>30</v>
      </c>
    </row>
    <row r="52" spans="1:11" x14ac:dyDescent="0.3">
      <c r="A52" t="s">
        <v>458</v>
      </c>
      <c r="B52">
        <v>4</v>
      </c>
      <c r="C52" t="s">
        <v>2055</v>
      </c>
      <c r="D52">
        <v>41</v>
      </c>
      <c r="E52" t="s">
        <v>20</v>
      </c>
      <c r="F52">
        <v>74</v>
      </c>
      <c r="G52">
        <v>72</v>
      </c>
      <c r="H52">
        <v>46</v>
      </c>
      <c r="I52">
        <v>58</v>
      </c>
      <c r="J52">
        <v>41</v>
      </c>
      <c r="K52">
        <v>31</v>
      </c>
    </row>
    <row r="53" spans="1:11" x14ac:dyDescent="0.3">
      <c r="A53" t="s">
        <v>494</v>
      </c>
      <c r="B53">
        <v>1</v>
      </c>
      <c r="C53" t="s">
        <v>1952</v>
      </c>
      <c r="D53">
        <v>26</v>
      </c>
      <c r="E53" t="s">
        <v>7</v>
      </c>
      <c r="F53">
        <v>77</v>
      </c>
      <c r="G53">
        <v>71</v>
      </c>
      <c r="H53">
        <v>86</v>
      </c>
      <c r="I53">
        <v>49</v>
      </c>
      <c r="J53">
        <v>81</v>
      </c>
      <c r="K53">
        <v>39</v>
      </c>
    </row>
    <row r="54" spans="1:11" x14ac:dyDescent="0.3">
      <c r="A54" t="s">
        <v>258</v>
      </c>
      <c r="B54">
        <v>1</v>
      </c>
      <c r="C54" t="s">
        <v>2019</v>
      </c>
      <c r="D54">
        <v>6</v>
      </c>
      <c r="E54" t="s">
        <v>9</v>
      </c>
      <c r="F54">
        <v>75</v>
      </c>
      <c r="G54">
        <v>73</v>
      </c>
      <c r="H54">
        <v>81</v>
      </c>
      <c r="I54">
        <v>54</v>
      </c>
      <c r="J54">
        <v>68</v>
      </c>
      <c r="K54">
        <v>29</v>
      </c>
    </row>
    <row r="55" spans="1:11" x14ac:dyDescent="0.3">
      <c r="A55" t="s">
        <v>352</v>
      </c>
      <c r="B55">
        <v>2</v>
      </c>
      <c r="C55" t="s">
        <v>1662</v>
      </c>
      <c r="D55">
        <v>42</v>
      </c>
      <c r="E55" t="s">
        <v>13</v>
      </c>
      <c r="F55">
        <v>70</v>
      </c>
      <c r="G55">
        <v>66</v>
      </c>
      <c r="H55">
        <v>63</v>
      </c>
      <c r="I55">
        <v>54</v>
      </c>
      <c r="J55">
        <v>74</v>
      </c>
      <c r="K55">
        <v>31</v>
      </c>
    </row>
    <row r="56" spans="1:11" x14ac:dyDescent="0.3">
      <c r="A56" t="s">
        <v>327</v>
      </c>
      <c r="B56">
        <v>2</v>
      </c>
      <c r="C56" t="s">
        <v>1886</v>
      </c>
      <c r="D56">
        <v>9</v>
      </c>
      <c r="E56" t="s">
        <v>23</v>
      </c>
      <c r="F56">
        <v>78</v>
      </c>
      <c r="G56">
        <v>68</v>
      </c>
      <c r="H56">
        <v>71</v>
      </c>
      <c r="I56">
        <v>54</v>
      </c>
      <c r="J56">
        <v>70</v>
      </c>
      <c r="K56">
        <v>35</v>
      </c>
    </row>
    <row r="57" spans="1:11" x14ac:dyDescent="0.3">
      <c r="A57" t="s">
        <v>106</v>
      </c>
      <c r="B57">
        <v>3</v>
      </c>
      <c r="C57" t="s">
        <v>1750</v>
      </c>
      <c r="D57">
        <v>0</v>
      </c>
      <c r="E57" t="s">
        <v>11</v>
      </c>
      <c r="F57">
        <v>70</v>
      </c>
      <c r="G57">
        <v>76</v>
      </c>
      <c r="H57">
        <v>51</v>
      </c>
      <c r="I57">
        <v>54</v>
      </c>
      <c r="J57">
        <v>70</v>
      </c>
      <c r="K57">
        <v>22</v>
      </c>
    </row>
    <row r="58" spans="1:11" x14ac:dyDescent="0.3">
      <c r="A58" t="s">
        <v>481</v>
      </c>
      <c r="B58">
        <v>0</v>
      </c>
      <c r="C58" t="s">
        <v>1954</v>
      </c>
      <c r="D58">
        <v>30</v>
      </c>
      <c r="E58" t="s">
        <v>40</v>
      </c>
      <c r="F58">
        <v>61</v>
      </c>
      <c r="G58">
        <v>69</v>
      </c>
      <c r="H58">
        <v>43</v>
      </c>
      <c r="I58">
        <v>40</v>
      </c>
      <c r="J58">
        <v>99</v>
      </c>
      <c r="K58">
        <v>26</v>
      </c>
    </row>
    <row r="59" spans="1:11" x14ac:dyDescent="0.3">
      <c r="A59" t="s">
        <v>104</v>
      </c>
      <c r="B59">
        <v>1</v>
      </c>
      <c r="C59" t="s">
        <v>1762</v>
      </c>
      <c r="D59">
        <v>6</v>
      </c>
      <c r="E59" t="s">
        <v>18</v>
      </c>
      <c r="F59">
        <v>73</v>
      </c>
      <c r="G59">
        <v>73</v>
      </c>
      <c r="H59">
        <v>81</v>
      </c>
      <c r="I59">
        <v>49</v>
      </c>
      <c r="J59">
        <v>88</v>
      </c>
      <c r="K59">
        <v>26</v>
      </c>
    </row>
    <row r="60" spans="1:11" x14ac:dyDescent="0.3">
      <c r="A60" t="s">
        <v>304</v>
      </c>
      <c r="B60">
        <v>3</v>
      </c>
      <c r="C60" t="s">
        <v>1841</v>
      </c>
      <c r="D60">
        <v>3</v>
      </c>
      <c r="E60" t="s">
        <v>11</v>
      </c>
      <c r="F60">
        <v>85</v>
      </c>
      <c r="G60">
        <v>75</v>
      </c>
      <c r="H60">
        <v>80</v>
      </c>
      <c r="I60">
        <v>72</v>
      </c>
      <c r="J60">
        <v>84</v>
      </c>
      <c r="K60">
        <v>29</v>
      </c>
    </row>
    <row r="61" spans="1:11" x14ac:dyDescent="0.3">
      <c r="A61" t="s">
        <v>31</v>
      </c>
      <c r="B61">
        <v>1</v>
      </c>
      <c r="C61" t="s">
        <v>1527</v>
      </c>
      <c r="D61">
        <v>50</v>
      </c>
      <c r="E61" t="s">
        <v>18</v>
      </c>
      <c r="F61">
        <v>66</v>
      </c>
      <c r="G61">
        <v>66</v>
      </c>
      <c r="H61">
        <v>66</v>
      </c>
      <c r="I61">
        <v>66</v>
      </c>
      <c r="J61">
        <v>60</v>
      </c>
      <c r="K61">
        <v>26</v>
      </c>
    </row>
    <row r="62" spans="1:11" x14ac:dyDescent="0.3">
      <c r="A62" t="s">
        <v>311</v>
      </c>
      <c r="B62">
        <v>4</v>
      </c>
      <c r="C62" t="s">
        <v>1836</v>
      </c>
      <c r="D62">
        <v>16</v>
      </c>
      <c r="E62" t="s">
        <v>20</v>
      </c>
      <c r="F62">
        <v>74</v>
      </c>
      <c r="G62">
        <v>78</v>
      </c>
      <c r="H62">
        <v>41</v>
      </c>
      <c r="I62">
        <v>63</v>
      </c>
      <c r="J62">
        <v>69</v>
      </c>
      <c r="K62">
        <v>39</v>
      </c>
    </row>
    <row r="63" spans="1:11" x14ac:dyDescent="0.3">
      <c r="A63" t="s">
        <v>472</v>
      </c>
      <c r="B63">
        <v>2</v>
      </c>
      <c r="C63" t="s">
        <v>2235</v>
      </c>
      <c r="D63">
        <v>7</v>
      </c>
      <c r="E63" t="s">
        <v>7</v>
      </c>
      <c r="F63">
        <v>72</v>
      </c>
      <c r="G63">
        <v>72</v>
      </c>
      <c r="H63">
        <v>47</v>
      </c>
      <c r="I63">
        <v>45</v>
      </c>
      <c r="J63">
        <v>80</v>
      </c>
      <c r="K63">
        <v>32</v>
      </c>
    </row>
    <row r="64" spans="1:11" x14ac:dyDescent="0.3">
      <c r="A64" t="s">
        <v>28</v>
      </c>
      <c r="B64">
        <v>1</v>
      </c>
      <c r="C64" t="s">
        <v>1527</v>
      </c>
      <c r="D64">
        <v>31</v>
      </c>
      <c r="E64" t="s">
        <v>9</v>
      </c>
      <c r="F64">
        <v>65</v>
      </c>
      <c r="G64">
        <v>65</v>
      </c>
      <c r="H64">
        <v>65</v>
      </c>
      <c r="I64">
        <v>65</v>
      </c>
      <c r="J64">
        <v>60</v>
      </c>
      <c r="K64">
        <v>26</v>
      </c>
    </row>
    <row r="65" spans="1:11" x14ac:dyDescent="0.3">
      <c r="A65" t="s">
        <v>85</v>
      </c>
      <c r="B65">
        <v>1</v>
      </c>
      <c r="C65" t="s">
        <v>1724</v>
      </c>
      <c r="D65">
        <v>20</v>
      </c>
      <c r="E65" t="s">
        <v>9</v>
      </c>
      <c r="F65">
        <v>66</v>
      </c>
      <c r="G65">
        <v>68</v>
      </c>
      <c r="H65">
        <v>57</v>
      </c>
      <c r="I65">
        <v>54</v>
      </c>
      <c r="J65">
        <v>66</v>
      </c>
      <c r="K65">
        <v>22</v>
      </c>
    </row>
    <row r="66" spans="1:11" x14ac:dyDescent="0.3">
      <c r="A66" t="s">
        <v>418</v>
      </c>
      <c r="B66">
        <v>4</v>
      </c>
      <c r="C66" t="s">
        <v>2039</v>
      </c>
      <c r="D66">
        <v>26</v>
      </c>
      <c r="E66" t="s">
        <v>11</v>
      </c>
      <c r="F66">
        <v>75</v>
      </c>
      <c r="G66">
        <v>63</v>
      </c>
      <c r="H66">
        <v>42</v>
      </c>
      <c r="I66">
        <v>54</v>
      </c>
      <c r="J66">
        <v>32</v>
      </c>
      <c r="K66">
        <v>23</v>
      </c>
    </row>
    <row r="67" spans="1:11" x14ac:dyDescent="0.3">
      <c r="A67" t="s">
        <v>375</v>
      </c>
      <c r="B67">
        <v>0</v>
      </c>
      <c r="C67" t="s">
        <v>1912</v>
      </c>
      <c r="D67">
        <v>2</v>
      </c>
      <c r="E67" t="s">
        <v>60</v>
      </c>
      <c r="F67">
        <v>71</v>
      </c>
      <c r="G67">
        <v>73</v>
      </c>
      <c r="H67">
        <v>73</v>
      </c>
      <c r="I67">
        <v>45</v>
      </c>
      <c r="J67">
        <v>91</v>
      </c>
      <c r="K67">
        <v>35</v>
      </c>
    </row>
    <row r="68" spans="1:11" x14ac:dyDescent="0.3">
      <c r="A68" t="s">
        <v>260</v>
      </c>
      <c r="B68">
        <v>2</v>
      </c>
      <c r="C68" t="s">
        <v>2008</v>
      </c>
      <c r="D68">
        <v>25</v>
      </c>
      <c r="E68" t="s">
        <v>7</v>
      </c>
      <c r="F68">
        <v>78</v>
      </c>
      <c r="G68">
        <v>70</v>
      </c>
      <c r="H68">
        <v>82</v>
      </c>
      <c r="I68">
        <v>54</v>
      </c>
      <c r="J68">
        <v>85</v>
      </c>
      <c r="K68">
        <v>29</v>
      </c>
    </row>
    <row r="69" spans="1:11" x14ac:dyDescent="0.3">
      <c r="A69" t="s">
        <v>288</v>
      </c>
      <c r="B69">
        <v>3</v>
      </c>
      <c r="C69" t="s">
        <v>2100</v>
      </c>
      <c r="D69">
        <v>11</v>
      </c>
      <c r="E69" t="s">
        <v>11</v>
      </c>
      <c r="F69">
        <v>65</v>
      </c>
      <c r="G69">
        <v>77</v>
      </c>
      <c r="H69">
        <v>52</v>
      </c>
      <c r="I69">
        <v>49</v>
      </c>
      <c r="J69">
        <v>74</v>
      </c>
      <c r="K69">
        <v>31</v>
      </c>
    </row>
    <row r="70" spans="1:11" x14ac:dyDescent="0.3">
      <c r="A70" t="s">
        <v>127</v>
      </c>
      <c r="B70">
        <v>4</v>
      </c>
      <c r="C70" t="s">
        <v>2164</v>
      </c>
      <c r="D70">
        <v>50</v>
      </c>
      <c r="E70" t="s">
        <v>128</v>
      </c>
      <c r="F70">
        <v>75</v>
      </c>
      <c r="G70">
        <v>73</v>
      </c>
      <c r="H70">
        <v>72</v>
      </c>
      <c r="I70">
        <v>58</v>
      </c>
      <c r="J70">
        <v>62</v>
      </c>
      <c r="K70">
        <v>33</v>
      </c>
    </row>
    <row r="71" spans="1:11" x14ac:dyDescent="0.3">
      <c r="A71" t="s">
        <v>525</v>
      </c>
      <c r="B71">
        <v>2</v>
      </c>
      <c r="C71" t="s">
        <v>2138</v>
      </c>
      <c r="D71">
        <v>15</v>
      </c>
      <c r="E71" t="s">
        <v>23</v>
      </c>
      <c r="F71">
        <v>76</v>
      </c>
      <c r="G71">
        <v>70</v>
      </c>
      <c r="H71">
        <v>68</v>
      </c>
      <c r="I71">
        <v>54</v>
      </c>
      <c r="J71">
        <v>60</v>
      </c>
      <c r="K71">
        <v>25</v>
      </c>
    </row>
    <row r="72" spans="1:11" x14ac:dyDescent="0.3">
      <c r="A72" t="s">
        <v>95</v>
      </c>
      <c r="B72">
        <v>0</v>
      </c>
      <c r="C72" t="s">
        <v>1732</v>
      </c>
      <c r="D72">
        <v>10</v>
      </c>
      <c r="E72" t="s">
        <v>40</v>
      </c>
      <c r="F72">
        <v>75</v>
      </c>
      <c r="G72">
        <v>71</v>
      </c>
      <c r="H72">
        <v>61</v>
      </c>
      <c r="I72">
        <v>54</v>
      </c>
      <c r="J72">
        <v>66</v>
      </c>
      <c r="K72">
        <v>26</v>
      </c>
    </row>
    <row r="73" spans="1:11" x14ac:dyDescent="0.3">
      <c r="A73" t="s">
        <v>189</v>
      </c>
      <c r="B73">
        <v>0</v>
      </c>
      <c r="C73" t="s">
        <v>1976</v>
      </c>
      <c r="D73">
        <v>34</v>
      </c>
      <c r="E73" t="s">
        <v>7</v>
      </c>
      <c r="F73">
        <v>76</v>
      </c>
      <c r="G73">
        <v>74</v>
      </c>
      <c r="H73">
        <v>44</v>
      </c>
      <c r="I73">
        <v>49</v>
      </c>
      <c r="J73">
        <v>77</v>
      </c>
      <c r="K73">
        <v>34</v>
      </c>
    </row>
    <row r="74" spans="1:11" x14ac:dyDescent="0.3">
      <c r="A74" t="s">
        <v>70</v>
      </c>
      <c r="B74">
        <v>0</v>
      </c>
      <c r="C74" t="s">
        <v>2091</v>
      </c>
      <c r="D74">
        <v>6</v>
      </c>
      <c r="E74" t="s">
        <v>30</v>
      </c>
      <c r="F74">
        <v>75</v>
      </c>
      <c r="G74">
        <v>71</v>
      </c>
      <c r="H74">
        <v>78</v>
      </c>
      <c r="I74">
        <v>49</v>
      </c>
      <c r="J74">
        <v>68</v>
      </c>
      <c r="K74">
        <v>29</v>
      </c>
    </row>
    <row r="75" spans="1:11" x14ac:dyDescent="0.3">
      <c r="A75" t="s">
        <v>236</v>
      </c>
      <c r="B75">
        <v>1</v>
      </c>
      <c r="C75" t="s">
        <v>1998</v>
      </c>
      <c r="D75">
        <v>0</v>
      </c>
      <c r="E75" t="s">
        <v>9</v>
      </c>
      <c r="F75">
        <v>65</v>
      </c>
      <c r="G75">
        <v>77</v>
      </c>
      <c r="H75">
        <v>48</v>
      </c>
      <c r="I75">
        <v>45</v>
      </c>
      <c r="J75">
        <v>73</v>
      </c>
      <c r="K75">
        <v>25</v>
      </c>
    </row>
    <row r="76" spans="1:11" x14ac:dyDescent="0.3">
      <c r="A76" t="s">
        <v>496</v>
      </c>
      <c r="B76">
        <v>2</v>
      </c>
      <c r="C76" t="s">
        <v>1959</v>
      </c>
      <c r="D76">
        <v>22</v>
      </c>
      <c r="E76" t="s">
        <v>7</v>
      </c>
      <c r="F76">
        <v>75</v>
      </c>
      <c r="G76">
        <v>75</v>
      </c>
      <c r="H76">
        <v>94</v>
      </c>
      <c r="I76">
        <v>54</v>
      </c>
      <c r="J76">
        <v>63</v>
      </c>
      <c r="K76">
        <v>35</v>
      </c>
    </row>
    <row r="77" spans="1:11" x14ac:dyDescent="0.3">
      <c r="A77" t="s">
        <v>395</v>
      </c>
      <c r="B77">
        <v>4</v>
      </c>
      <c r="C77" t="s">
        <v>2128</v>
      </c>
      <c r="D77">
        <v>21</v>
      </c>
      <c r="E77" t="s">
        <v>27</v>
      </c>
      <c r="F77">
        <v>74</v>
      </c>
      <c r="G77">
        <v>74</v>
      </c>
      <c r="H77">
        <v>74</v>
      </c>
      <c r="I77">
        <v>74</v>
      </c>
      <c r="J77">
        <v>60</v>
      </c>
      <c r="K77">
        <v>26</v>
      </c>
    </row>
    <row r="78" spans="1:11" x14ac:dyDescent="0.3">
      <c r="A78" t="s">
        <v>89</v>
      </c>
      <c r="B78">
        <v>1</v>
      </c>
      <c r="C78" t="s">
        <v>1742</v>
      </c>
      <c r="D78">
        <v>7</v>
      </c>
      <c r="E78" t="s">
        <v>18</v>
      </c>
      <c r="F78">
        <v>70</v>
      </c>
      <c r="G78">
        <v>70</v>
      </c>
      <c r="H78">
        <v>69</v>
      </c>
      <c r="I78">
        <v>49</v>
      </c>
      <c r="J78">
        <v>75</v>
      </c>
      <c r="K78">
        <v>24</v>
      </c>
    </row>
    <row r="79" spans="1:11" x14ac:dyDescent="0.3">
      <c r="A79" t="s">
        <v>332</v>
      </c>
      <c r="B79">
        <v>1</v>
      </c>
      <c r="C79" t="s">
        <v>2207</v>
      </c>
      <c r="D79">
        <v>5</v>
      </c>
      <c r="E79" t="s">
        <v>18</v>
      </c>
      <c r="F79">
        <v>67</v>
      </c>
      <c r="G79">
        <v>67</v>
      </c>
      <c r="H79">
        <v>67</v>
      </c>
      <c r="I79">
        <v>67</v>
      </c>
      <c r="J79">
        <v>60</v>
      </c>
      <c r="K79">
        <v>26</v>
      </c>
    </row>
    <row r="80" spans="1:11" x14ac:dyDescent="0.3">
      <c r="A80" t="s">
        <v>131</v>
      </c>
      <c r="B80">
        <v>0</v>
      </c>
      <c r="C80" t="s">
        <v>2155</v>
      </c>
      <c r="D80">
        <v>23</v>
      </c>
      <c r="E80" t="s">
        <v>60</v>
      </c>
      <c r="F80">
        <v>79</v>
      </c>
      <c r="G80">
        <v>71</v>
      </c>
      <c r="H80">
        <v>77</v>
      </c>
      <c r="I80">
        <v>49</v>
      </c>
      <c r="J80">
        <v>82</v>
      </c>
      <c r="K80">
        <v>27</v>
      </c>
    </row>
    <row r="81" spans="1:11" x14ac:dyDescent="0.3">
      <c r="A81" t="s">
        <v>453</v>
      </c>
      <c r="B81">
        <v>2</v>
      </c>
      <c r="C81" t="s">
        <v>2058</v>
      </c>
      <c r="D81">
        <v>0</v>
      </c>
      <c r="E81" t="s">
        <v>7</v>
      </c>
      <c r="F81">
        <v>73</v>
      </c>
      <c r="G81">
        <v>71</v>
      </c>
      <c r="H81">
        <v>71</v>
      </c>
      <c r="I81">
        <v>54</v>
      </c>
      <c r="J81">
        <v>59</v>
      </c>
      <c r="K81">
        <v>25</v>
      </c>
    </row>
    <row r="82" spans="1:11" x14ac:dyDescent="0.3">
      <c r="A82" t="s">
        <v>487</v>
      </c>
      <c r="B82">
        <v>3</v>
      </c>
      <c r="C82" t="s">
        <v>1527</v>
      </c>
      <c r="D82">
        <v>34</v>
      </c>
      <c r="E82" t="s">
        <v>23</v>
      </c>
      <c r="F82">
        <v>64</v>
      </c>
      <c r="G82">
        <v>80</v>
      </c>
      <c r="H82">
        <v>43</v>
      </c>
      <c r="I82">
        <v>45</v>
      </c>
      <c r="J82">
        <v>99</v>
      </c>
      <c r="K82">
        <v>26</v>
      </c>
    </row>
    <row r="83" spans="1:11" x14ac:dyDescent="0.3">
      <c r="A83" t="s">
        <v>268</v>
      </c>
      <c r="B83">
        <v>1</v>
      </c>
      <c r="C83" t="s">
        <v>2196</v>
      </c>
      <c r="D83">
        <v>2</v>
      </c>
      <c r="E83" t="s">
        <v>40</v>
      </c>
      <c r="F83">
        <v>72</v>
      </c>
      <c r="G83">
        <v>64</v>
      </c>
      <c r="H83">
        <v>74</v>
      </c>
      <c r="I83">
        <v>49</v>
      </c>
      <c r="J83">
        <v>61</v>
      </c>
      <c r="K83">
        <v>24</v>
      </c>
    </row>
    <row r="84" spans="1:11" x14ac:dyDescent="0.3">
      <c r="A84" t="s">
        <v>142</v>
      </c>
      <c r="B84">
        <v>3</v>
      </c>
      <c r="C84" t="s">
        <v>1865</v>
      </c>
      <c r="D84">
        <v>20</v>
      </c>
      <c r="E84" t="s">
        <v>23</v>
      </c>
      <c r="F84">
        <v>71</v>
      </c>
      <c r="G84">
        <v>69</v>
      </c>
      <c r="H84">
        <v>43</v>
      </c>
      <c r="I84">
        <v>45</v>
      </c>
      <c r="J84">
        <v>32</v>
      </c>
      <c r="K84">
        <v>24</v>
      </c>
    </row>
    <row r="85" spans="1:11" x14ac:dyDescent="0.3">
      <c r="A85" t="s">
        <v>226</v>
      </c>
      <c r="B85">
        <v>1</v>
      </c>
      <c r="C85" t="s">
        <v>1814</v>
      </c>
      <c r="D85">
        <v>12</v>
      </c>
      <c r="E85" t="s">
        <v>18</v>
      </c>
      <c r="F85">
        <v>78</v>
      </c>
      <c r="G85">
        <v>76</v>
      </c>
      <c r="H85">
        <v>78</v>
      </c>
      <c r="I85">
        <v>54</v>
      </c>
      <c r="J85">
        <v>71</v>
      </c>
      <c r="K85">
        <v>30</v>
      </c>
    </row>
    <row r="86" spans="1:11" x14ac:dyDescent="0.3">
      <c r="A86" t="s">
        <v>286</v>
      </c>
      <c r="B86">
        <v>3</v>
      </c>
      <c r="C86" t="s">
        <v>2102</v>
      </c>
      <c r="D86">
        <v>40</v>
      </c>
      <c r="E86" t="s">
        <v>13</v>
      </c>
      <c r="F86">
        <v>66</v>
      </c>
      <c r="G86">
        <v>74</v>
      </c>
      <c r="H86">
        <v>40</v>
      </c>
      <c r="I86">
        <v>54</v>
      </c>
      <c r="J86">
        <v>74</v>
      </c>
      <c r="K86">
        <v>39</v>
      </c>
    </row>
    <row r="87" spans="1:11" x14ac:dyDescent="0.3">
      <c r="A87" t="s">
        <v>24</v>
      </c>
      <c r="B87">
        <v>2</v>
      </c>
      <c r="C87" t="s">
        <v>2065</v>
      </c>
      <c r="D87">
        <v>15</v>
      </c>
      <c r="E87" t="s">
        <v>18</v>
      </c>
      <c r="F87">
        <v>75</v>
      </c>
      <c r="G87">
        <v>71</v>
      </c>
      <c r="H87">
        <v>85</v>
      </c>
      <c r="I87">
        <v>54</v>
      </c>
      <c r="J87">
        <v>70</v>
      </c>
      <c r="K87">
        <v>43</v>
      </c>
    </row>
    <row r="88" spans="1:11" x14ac:dyDescent="0.3">
      <c r="A88" t="s">
        <v>83</v>
      </c>
      <c r="B88">
        <v>0</v>
      </c>
      <c r="C88" t="s">
        <v>1527</v>
      </c>
      <c r="D88">
        <v>25</v>
      </c>
      <c r="E88" t="s">
        <v>30</v>
      </c>
      <c r="F88">
        <v>79</v>
      </c>
      <c r="G88">
        <v>55</v>
      </c>
      <c r="H88">
        <v>87</v>
      </c>
      <c r="I88">
        <v>63</v>
      </c>
      <c r="J88">
        <v>72</v>
      </c>
      <c r="K88">
        <v>27</v>
      </c>
    </row>
    <row r="89" spans="1:11" x14ac:dyDescent="0.3">
      <c r="A89" t="s">
        <v>171</v>
      </c>
      <c r="B89">
        <v>4</v>
      </c>
      <c r="C89" t="s">
        <v>1786</v>
      </c>
      <c r="D89">
        <v>27</v>
      </c>
      <c r="E89" t="s">
        <v>15</v>
      </c>
      <c r="F89">
        <v>73</v>
      </c>
      <c r="G89">
        <v>77</v>
      </c>
      <c r="H89">
        <v>43</v>
      </c>
      <c r="I89">
        <v>58</v>
      </c>
      <c r="J89">
        <v>77</v>
      </c>
      <c r="K89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650-E3F9-4959-8A97-4B8F9D2C8050}">
  <dimension ref="A1:N451"/>
  <sheetViews>
    <sheetView workbookViewId="0">
      <selection sqref="A1:XFD1"/>
    </sheetView>
  </sheetViews>
  <sheetFormatPr defaultRowHeight="14.4" x14ac:dyDescent="0.3"/>
  <sheetData>
    <row r="1" spans="1:14" x14ac:dyDescent="0.3">
      <c r="A1" t="s">
        <v>0</v>
      </c>
      <c r="B1" t="s">
        <v>542</v>
      </c>
      <c r="C1" t="s">
        <v>548</v>
      </c>
      <c r="D1" t="s">
        <v>549</v>
      </c>
      <c r="E1" t="s">
        <v>531</v>
      </c>
      <c r="F1" t="s">
        <v>532</v>
      </c>
      <c r="G1" t="s">
        <v>534</v>
      </c>
      <c r="H1" t="s">
        <v>535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750</v>
      </c>
    </row>
    <row r="2" spans="1:14" x14ac:dyDescent="0.3">
      <c r="A2" t="s">
        <v>388</v>
      </c>
      <c r="B2">
        <v>21</v>
      </c>
      <c r="C2">
        <v>3</v>
      </c>
      <c r="D2">
        <v>19000000</v>
      </c>
      <c r="E2">
        <v>3</v>
      </c>
      <c r="F2" s="3" t="s">
        <v>2966</v>
      </c>
      <c r="G2">
        <v>0</v>
      </c>
      <c r="H2" t="s">
        <v>23</v>
      </c>
      <c r="I2">
        <v>81</v>
      </c>
      <c r="J2">
        <v>79</v>
      </c>
      <c r="K2">
        <v>77</v>
      </c>
      <c r="L2">
        <v>72</v>
      </c>
      <c r="M2">
        <v>72</v>
      </c>
      <c r="N2">
        <v>24</v>
      </c>
    </row>
    <row r="3" spans="1:14" x14ac:dyDescent="0.3">
      <c r="A3" t="s">
        <v>218</v>
      </c>
      <c r="B3">
        <v>11</v>
      </c>
      <c r="C3">
        <v>3</v>
      </c>
      <c r="D3">
        <v>1037790</v>
      </c>
      <c r="E3">
        <v>0</v>
      </c>
      <c r="F3" t="s">
        <v>3067</v>
      </c>
      <c r="G3">
        <v>3</v>
      </c>
      <c r="H3" t="s">
        <v>60</v>
      </c>
      <c r="I3">
        <v>73</v>
      </c>
      <c r="J3">
        <v>73</v>
      </c>
      <c r="K3">
        <v>75</v>
      </c>
      <c r="L3">
        <v>45</v>
      </c>
      <c r="M3">
        <v>81</v>
      </c>
      <c r="N3">
        <v>23</v>
      </c>
    </row>
    <row r="4" spans="1:14" x14ac:dyDescent="0.3">
      <c r="A4" t="s">
        <v>368</v>
      </c>
      <c r="B4">
        <v>20</v>
      </c>
      <c r="C4">
        <v>2</v>
      </c>
      <c r="D4">
        <v>459414</v>
      </c>
      <c r="E4">
        <v>2</v>
      </c>
      <c r="F4" t="s">
        <v>2902</v>
      </c>
      <c r="G4">
        <v>28</v>
      </c>
      <c r="H4" t="s">
        <v>18</v>
      </c>
      <c r="I4">
        <v>70</v>
      </c>
      <c r="J4">
        <v>68</v>
      </c>
      <c r="K4">
        <v>71</v>
      </c>
      <c r="L4">
        <v>49</v>
      </c>
      <c r="M4">
        <v>74</v>
      </c>
      <c r="N4">
        <v>26</v>
      </c>
    </row>
    <row r="5" spans="1:14" x14ac:dyDescent="0.3">
      <c r="A5" t="s">
        <v>38</v>
      </c>
      <c r="B5">
        <v>22</v>
      </c>
      <c r="C5">
        <v>4</v>
      </c>
      <c r="D5">
        <v>27250000</v>
      </c>
      <c r="E5">
        <v>4</v>
      </c>
      <c r="F5" t="s">
        <v>3028</v>
      </c>
      <c r="G5">
        <v>42</v>
      </c>
      <c r="H5" t="s">
        <v>11</v>
      </c>
      <c r="I5">
        <v>90</v>
      </c>
      <c r="J5">
        <v>82</v>
      </c>
      <c r="K5">
        <v>79</v>
      </c>
      <c r="L5">
        <v>72</v>
      </c>
      <c r="M5">
        <v>81</v>
      </c>
      <c r="N5">
        <v>33</v>
      </c>
    </row>
    <row r="6" spans="1:14" x14ac:dyDescent="0.3">
      <c r="A6" t="s">
        <v>460</v>
      </c>
      <c r="B6">
        <v>9</v>
      </c>
      <c r="C6">
        <v>1</v>
      </c>
      <c r="D6">
        <v>2320044</v>
      </c>
      <c r="E6">
        <v>1</v>
      </c>
      <c r="F6" t="s">
        <v>3159</v>
      </c>
      <c r="G6">
        <v>10</v>
      </c>
      <c r="H6" t="s">
        <v>18</v>
      </c>
      <c r="I6">
        <v>77</v>
      </c>
      <c r="J6">
        <v>71</v>
      </c>
      <c r="K6">
        <v>80</v>
      </c>
      <c r="L6">
        <v>58</v>
      </c>
      <c r="M6">
        <v>81</v>
      </c>
      <c r="N6">
        <v>28</v>
      </c>
    </row>
    <row r="7" spans="1:14" x14ac:dyDescent="0.3">
      <c r="A7" t="s">
        <v>253</v>
      </c>
      <c r="B7">
        <v>13</v>
      </c>
      <c r="C7">
        <v>2</v>
      </c>
      <c r="D7">
        <v>2750000</v>
      </c>
      <c r="E7">
        <v>1</v>
      </c>
      <c r="F7" t="s">
        <v>2937</v>
      </c>
      <c r="G7">
        <v>4</v>
      </c>
      <c r="H7" t="s">
        <v>9</v>
      </c>
      <c r="I7">
        <v>76</v>
      </c>
      <c r="J7">
        <v>60</v>
      </c>
      <c r="K7">
        <v>99</v>
      </c>
      <c r="L7">
        <v>54</v>
      </c>
      <c r="M7">
        <v>79</v>
      </c>
      <c r="N7">
        <v>26</v>
      </c>
    </row>
    <row r="8" spans="1:14" x14ac:dyDescent="0.3">
      <c r="A8" t="s">
        <v>26</v>
      </c>
      <c r="B8">
        <v>0</v>
      </c>
      <c r="C8">
        <v>2</v>
      </c>
      <c r="D8">
        <v>2750000</v>
      </c>
      <c r="E8">
        <v>4</v>
      </c>
      <c r="F8" t="s">
        <v>2905</v>
      </c>
      <c r="G8">
        <v>25</v>
      </c>
      <c r="H8" t="s">
        <v>27</v>
      </c>
      <c r="I8">
        <v>82</v>
      </c>
      <c r="J8">
        <v>72</v>
      </c>
      <c r="K8">
        <v>80</v>
      </c>
      <c r="L8">
        <v>67</v>
      </c>
      <c r="M8">
        <v>64</v>
      </c>
      <c r="N8">
        <v>26</v>
      </c>
    </row>
    <row r="9" spans="1:14" x14ac:dyDescent="0.3">
      <c r="A9" t="s">
        <v>439</v>
      </c>
      <c r="B9">
        <v>21</v>
      </c>
      <c r="C9">
        <v>3</v>
      </c>
      <c r="D9">
        <v>9720900</v>
      </c>
      <c r="E9">
        <v>3</v>
      </c>
      <c r="F9" s="3" t="s">
        <v>3131</v>
      </c>
      <c r="G9">
        <v>8</v>
      </c>
      <c r="H9" t="s">
        <v>23</v>
      </c>
      <c r="I9">
        <v>78</v>
      </c>
      <c r="J9">
        <v>76</v>
      </c>
      <c r="K9">
        <v>76</v>
      </c>
      <c r="L9">
        <v>76</v>
      </c>
      <c r="M9">
        <v>86</v>
      </c>
      <c r="N9">
        <v>29</v>
      </c>
    </row>
    <row r="10" spans="1:14" x14ac:dyDescent="0.3">
      <c r="A10" t="s">
        <v>180</v>
      </c>
      <c r="B10">
        <v>9</v>
      </c>
      <c r="C10">
        <v>1</v>
      </c>
      <c r="D10">
        <v>674691</v>
      </c>
      <c r="E10">
        <v>2</v>
      </c>
      <c r="F10" t="s">
        <v>2882</v>
      </c>
      <c r="G10">
        <v>28</v>
      </c>
      <c r="H10" t="s">
        <v>13</v>
      </c>
      <c r="I10">
        <v>75</v>
      </c>
      <c r="J10">
        <v>67</v>
      </c>
      <c r="K10">
        <v>78</v>
      </c>
      <c r="L10">
        <v>54</v>
      </c>
      <c r="M10">
        <v>55</v>
      </c>
      <c r="N10">
        <v>27</v>
      </c>
    </row>
    <row r="11" spans="1:14" x14ac:dyDescent="0.3">
      <c r="A11" t="s">
        <v>214</v>
      </c>
      <c r="B11">
        <v>11</v>
      </c>
      <c r="C11">
        <v>1</v>
      </c>
      <c r="D11">
        <v>419232</v>
      </c>
      <c r="E11">
        <v>3</v>
      </c>
      <c r="F11" t="s">
        <v>3120</v>
      </c>
      <c r="G11">
        <v>24</v>
      </c>
      <c r="H11" t="s">
        <v>13</v>
      </c>
      <c r="I11">
        <v>61</v>
      </c>
      <c r="J11">
        <v>79</v>
      </c>
      <c r="K11">
        <v>40</v>
      </c>
      <c r="L11">
        <v>45</v>
      </c>
      <c r="M11">
        <v>49</v>
      </c>
      <c r="N11">
        <v>23</v>
      </c>
    </row>
    <row r="12" spans="1:14" x14ac:dyDescent="0.3">
      <c r="A12" t="s">
        <v>57</v>
      </c>
      <c r="B12">
        <v>2</v>
      </c>
      <c r="C12">
        <v>1</v>
      </c>
      <c r="D12">
        <v>9250000</v>
      </c>
      <c r="E12">
        <v>1</v>
      </c>
      <c r="F12" t="s">
        <v>2883</v>
      </c>
      <c r="G12">
        <v>33</v>
      </c>
      <c r="H12" t="s">
        <v>18</v>
      </c>
      <c r="I12">
        <v>76</v>
      </c>
      <c r="J12">
        <v>72</v>
      </c>
      <c r="K12">
        <v>83</v>
      </c>
      <c r="L12">
        <v>54</v>
      </c>
      <c r="M12">
        <v>72</v>
      </c>
      <c r="N12">
        <v>28</v>
      </c>
    </row>
    <row r="13" spans="1:14" x14ac:dyDescent="0.3">
      <c r="A13" t="s">
        <v>361</v>
      </c>
      <c r="B13">
        <v>19</v>
      </c>
      <c r="C13">
        <v>1</v>
      </c>
      <c r="D13">
        <v>1691000</v>
      </c>
      <c r="E13">
        <v>1</v>
      </c>
      <c r="F13" t="s">
        <v>3053</v>
      </c>
      <c r="G13">
        <v>14</v>
      </c>
      <c r="H13" t="s">
        <v>9</v>
      </c>
      <c r="I13">
        <v>80</v>
      </c>
      <c r="J13">
        <v>70</v>
      </c>
      <c r="K13">
        <v>86</v>
      </c>
      <c r="L13">
        <v>54</v>
      </c>
      <c r="M13">
        <v>79</v>
      </c>
      <c r="N13">
        <v>24</v>
      </c>
    </row>
    <row r="14" spans="1:14" x14ac:dyDescent="0.3">
      <c r="A14" t="s">
        <v>163</v>
      </c>
      <c r="B14">
        <v>8</v>
      </c>
      <c r="C14">
        <v>2</v>
      </c>
      <c r="D14">
        <v>17509094</v>
      </c>
      <c r="E14">
        <v>4</v>
      </c>
      <c r="F14" t="s">
        <v>3182</v>
      </c>
      <c r="G14">
        <v>0</v>
      </c>
      <c r="H14" t="s">
        <v>15</v>
      </c>
      <c r="I14">
        <v>84</v>
      </c>
      <c r="J14">
        <v>78</v>
      </c>
      <c r="K14">
        <v>43</v>
      </c>
      <c r="L14">
        <v>99</v>
      </c>
      <c r="M14">
        <v>58</v>
      </c>
      <c r="N14">
        <v>26</v>
      </c>
    </row>
    <row r="15" spans="1:14" x14ac:dyDescent="0.3">
      <c r="A15" t="s">
        <v>191</v>
      </c>
      <c r="B15">
        <v>14</v>
      </c>
      <c r="C15">
        <v>1</v>
      </c>
      <c r="D15">
        <v>16592592.5</v>
      </c>
      <c r="E15">
        <v>2</v>
      </c>
      <c r="F15" t="s">
        <v>2858</v>
      </c>
      <c r="G15">
        <v>9</v>
      </c>
      <c r="H15" t="s">
        <v>18</v>
      </c>
      <c r="I15">
        <v>78</v>
      </c>
      <c r="J15">
        <v>74</v>
      </c>
      <c r="K15">
        <v>74</v>
      </c>
      <c r="L15">
        <v>58</v>
      </c>
      <c r="M15">
        <v>57</v>
      </c>
      <c r="N15">
        <v>36</v>
      </c>
    </row>
    <row r="16" spans="1:14" x14ac:dyDescent="0.3">
      <c r="A16" t="s">
        <v>247</v>
      </c>
      <c r="B16">
        <v>13</v>
      </c>
      <c r="C16">
        <v>0</v>
      </c>
      <c r="D16">
        <v>76236</v>
      </c>
      <c r="E16">
        <v>1</v>
      </c>
      <c r="F16" t="s">
        <v>1527</v>
      </c>
      <c r="G16">
        <v>20</v>
      </c>
      <c r="H16" t="s">
        <v>30</v>
      </c>
      <c r="I16">
        <v>55</v>
      </c>
      <c r="J16">
        <v>79</v>
      </c>
      <c r="K16">
        <v>40</v>
      </c>
      <c r="L16">
        <v>45</v>
      </c>
      <c r="M16">
        <v>60</v>
      </c>
      <c r="N16">
        <v>34</v>
      </c>
    </row>
    <row r="17" spans="1:14" x14ac:dyDescent="0.3">
      <c r="A17" t="s">
        <v>367</v>
      </c>
      <c r="B17">
        <v>20</v>
      </c>
      <c r="C17">
        <v>1</v>
      </c>
      <c r="D17">
        <v>10370370.5</v>
      </c>
      <c r="E17">
        <v>1</v>
      </c>
      <c r="F17" t="s">
        <v>2880</v>
      </c>
      <c r="G17">
        <v>21</v>
      </c>
      <c r="H17" t="s">
        <v>7</v>
      </c>
      <c r="I17">
        <v>76</v>
      </c>
      <c r="J17">
        <v>76</v>
      </c>
      <c r="K17">
        <v>76</v>
      </c>
      <c r="L17">
        <v>76</v>
      </c>
      <c r="M17">
        <v>60</v>
      </c>
      <c r="N17">
        <v>26</v>
      </c>
    </row>
    <row r="18" spans="1:14" x14ac:dyDescent="0.3">
      <c r="A18" t="s">
        <v>319</v>
      </c>
      <c r="B18">
        <v>17</v>
      </c>
      <c r="C18">
        <v>4</v>
      </c>
      <c r="D18">
        <v>29333450</v>
      </c>
      <c r="E18">
        <v>2</v>
      </c>
      <c r="F18" t="s">
        <v>2963</v>
      </c>
      <c r="G18">
        <v>22</v>
      </c>
      <c r="H18" t="s">
        <v>13</v>
      </c>
      <c r="I18">
        <v>87</v>
      </c>
      <c r="J18">
        <v>73</v>
      </c>
      <c r="K18">
        <v>75</v>
      </c>
      <c r="L18">
        <v>63</v>
      </c>
      <c r="M18">
        <v>69</v>
      </c>
      <c r="N18">
        <v>25</v>
      </c>
    </row>
    <row r="19" spans="1:14" x14ac:dyDescent="0.3">
      <c r="A19" t="s">
        <v>434</v>
      </c>
      <c r="B19">
        <v>24</v>
      </c>
      <c r="C19">
        <v>3</v>
      </c>
      <c r="D19">
        <v>996270</v>
      </c>
      <c r="E19">
        <v>1</v>
      </c>
      <c r="F19" t="s">
        <v>3154</v>
      </c>
      <c r="G19">
        <v>24</v>
      </c>
      <c r="H19" t="s">
        <v>30</v>
      </c>
      <c r="I19">
        <v>71</v>
      </c>
      <c r="J19">
        <v>67</v>
      </c>
      <c r="K19">
        <v>76</v>
      </c>
      <c r="L19">
        <v>45</v>
      </c>
      <c r="M19">
        <v>55</v>
      </c>
      <c r="N19">
        <v>20</v>
      </c>
    </row>
    <row r="20" spans="1:14" x14ac:dyDescent="0.3">
      <c r="A20" t="s">
        <v>112</v>
      </c>
      <c r="B20">
        <v>5</v>
      </c>
      <c r="C20">
        <v>2</v>
      </c>
      <c r="D20">
        <v>1411520</v>
      </c>
      <c r="E20">
        <v>4</v>
      </c>
      <c r="F20" t="s">
        <v>3095</v>
      </c>
      <c r="G20">
        <v>41</v>
      </c>
      <c r="H20" t="s">
        <v>15</v>
      </c>
      <c r="I20">
        <v>81</v>
      </c>
      <c r="J20">
        <v>69</v>
      </c>
      <c r="K20">
        <v>48</v>
      </c>
      <c r="L20">
        <v>63</v>
      </c>
      <c r="M20">
        <v>70</v>
      </c>
      <c r="N20">
        <v>23</v>
      </c>
    </row>
    <row r="21" spans="1:14" x14ac:dyDescent="0.3">
      <c r="A21" t="s">
        <v>339</v>
      </c>
      <c r="B21">
        <v>13</v>
      </c>
      <c r="C21">
        <v>2</v>
      </c>
      <c r="D21">
        <v>17509094</v>
      </c>
      <c r="E21">
        <v>3</v>
      </c>
      <c r="F21" t="s">
        <v>3181</v>
      </c>
      <c r="G21">
        <v>3</v>
      </c>
      <c r="H21" t="s">
        <v>15</v>
      </c>
      <c r="I21">
        <v>99</v>
      </c>
      <c r="J21">
        <v>84</v>
      </c>
      <c r="K21">
        <v>73</v>
      </c>
      <c r="L21">
        <v>94</v>
      </c>
      <c r="M21">
        <v>78</v>
      </c>
      <c r="N21">
        <v>27</v>
      </c>
    </row>
    <row r="22" spans="1:14" x14ac:dyDescent="0.3">
      <c r="A22" t="s">
        <v>325</v>
      </c>
      <c r="B22">
        <v>24</v>
      </c>
      <c r="C22">
        <v>1</v>
      </c>
      <c r="D22">
        <v>2564753</v>
      </c>
      <c r="E22">
        <v>3</v>
      </c>
      <c r="F22" t="s">
        <v>3030</v>
      </c>
      <c r="G22">
        <v>43</v>
      </c>
      <c r="H22" t="s">
        <v>13</v>
      </c>
      <c r="I22">
        <v>71</v>
      </c>
      <c r="J22">
        <v>75</v>
      </c>
      <c r="K22">
        <v>82</v>
      </c>
      <c r="L22">
        <v>54</v>
      </c>
      <c r="M22">
        <v>77</v>
      </c>
      <c r="N22">
        <v>34</v>
      </c>
    </row>
    <row r="23" spans="1:14" x14ac:dyDescent="0.3">
      <c r="A23" t="s">
        <v>93</v>
      </c>
      <c r="B23">
        <v>4</v>
      </c>
      <c r="C23">
        <v>1</v>
      </c>
      <c r="D23">
        <v>1468807</v>
      </c>
      <c r="E23">
        <v>1</v>
      </c>
      <c r="F23" t="s">
        <v>3050</v>
      </c>
      <c r="G23">
        <v>9</v>
      </c>
      <c r="H23" t="s">
        <v>40</v>
      </c>
      <c r="I23">
        <v>74</v>
      </c>
      <c r="J23">
        <v>68</v>
      </c>
      <c r="K23">
        <v>86</v>
      </c>
      <c r="L23">
        <v>49</v>
      </c>
      <c r="M23">
        <v>65</v>
      </c>
      <c r="N23">
        <v>23</v>
      </c>
    </row>
    <row r="24" spans="1:14" x14ac:dyDescent="0.3">
      <c r="A24" t="s">
        <v>42</v>
      </c>
      <c r="B24">
        <v>23</v>
      </c>
      <c r="C24">
        <v>1</v>
      </c>
      <c r="D24">
        <v>2596800</v>
      </c>
      <c r="E24">
        <v>4</v>
      </c>
      <c r="F24" t="s">
        <v>2916</v>
      </c>
      <c r="G24">
        <v>46</v>
      </c>
      <c r="H24" t="s">
        <v>11</v>
      </c>
      <c r="I24">
        <v>76</v>
      </c>
      <c r="J24">
        <v>74</v>
      </c>
      <c r="K24">
        <v>76</v>
      </c>
      <c r="L24">
        <v>63</v>
      </c>
      <c r="M24">
        <v>85</v>
      </c>
      <c r="N24">
        <v>33</v>
      </c>
    </row>
    <row r="25" spans="1:14" x14ac:dyDescent="0.3">
      <c r="A25" t="s">
        <v>209</v>
      </c>
      <c r="B25">
        <v>10</v>
      </c>
      <c r="C25">
        <v>2</v>
      </c>
      <c r="D25">
        <v>2271991</v>
      </c>
      <c r="E25">
        <v>1</v>
      </c>
      <c r="F25" t="s">
        <v>3194</v>
      </c>
      <c r="G25">
        <v>1</v>
      </c>
      <c r="H25" t="s">
        <v>40</v>
      </c>
      <c r="I25">
        <v>76</v>
      </c>
      <c r="J25">
        <v>76</v>
      </c>
      <c r="K25">
        <v>71</v>
      </c>
      <c r="L25">
        <v>49</v>
      </c>
      <c r="M25">
        <v>52</v>
      </c>
      <c r="N25">
        <v>27</v>
      </c>
    </row>
    <row r="26" spans="1:14" x14ac:dyDescent="0.3">
      <c r="A26" t="s">
        <v>267</v>
      </c>
      <c r="B26">
        <v>13</v>
      </c>
      <c r="C26">
        <v>2</v>
      </c>
      <c r="D26">
        <v>4886175</v>
      </c>
      <c r="E26">
        <v>1</v>
      </c>
      <c r="F26" t="s">
        <v>3130</v>
      </c>
      <c r="G26">
        <v>11</v>
      </c>
      <c r="H26" t="s">
        <v>4</v>
      </c>
      <c r="I26">
        <v>78</v>
      </c>
      <c r="J26">
        <v>74</v>
      </c>
      <c r="K26">
        <v>77</v>
      </c>
      <c r="L26">
        <v>54</v>
      </c>
      <c r="M26">
        <v>85</v>
      </c>
      <c r="N26">
        <v>29</v>
      </c>
    </row>
    <row r="27" spans="1:14" x14ac:dyDescent="0.3">
      <c r="A27" t="s">
        <v>296</v>
      </c>
      <c r="B27">
        <v>15</v>
      </c>
      <c r="C27">
        <v>2</v>
      </c>
      <c r="D27">
        <v>2136640</v>
      </c>
      <c r="E27">
        <v>4</v>
      </c>
      <c r="F27" t="s">
        <v>3107</v>
      </c>
      <c r="G27">
        <v>13</v>
      </c>
      <c r="H27" t="s">
        <v>11</v>
      </c>
      <c r="I27">
        <v>85</v>
      </c>
      <c r="J27">
        <v>73</v>
      </c>
      <c r="K27">
        <v>47</v>
      </c>
      <c r="L27">
        <v>72</v>
      </c>
      <c r="M27">
        <v>73</v>
      </c>
      <c r="N27">
        <v>22</v>
      </c>
    </row>
    <row r="28" spans="1:14" x14ac:dyDescent="0.3">
      <c r="A28" t="s">
        <v>466</v>
      </c>
      <c r="B28">
        <v>26</v>
      </c>
      <c r="C28">
        <v>0</v>
      </c>
      <c r="D28">
        <v>160096</v>
      </c>
      <c r="E28">
        <v>2</v>
      </c>
      <c r="F28" t="s">
        <v>1527</v>
      </c>
      <c r="G28">
        <v>26</v>
      </c>
      <c r="H28" t="s">
        <v>13</v>
      </c>
      <c r="I28">
        <v>68</v>
      </c>
      <c r="J28">
        <v>68</v>
      </c>
      <c r="K28">
        <v>68</v>
      </c>
      <c r="L28">
        <v>68</v>
      </c>
      <c r="M28">
        <v>60</v>
      </c>
      <c r="N28">
        <v>26</v>
      </c>
    </row>
    <row r="29" spans="1:14" x14ac:dyDescent="0.3">
      <c r="A29" t="s">
        <v>404</v>
      </c>
      <c r="B29">
        <v>22</v>
      </c>
      <c r="C29">
        <v>5</v>
      </c>
      <c r="D29">
        <v>34000000</v>
      </c>
      <c r="E29">
        <v>2</v>
      </c>
      <c r="F29" t="s">
        <v>3051</v>
      </c>
      <c r="G29">
        <v>25</v>
      </c>
      <c r="H29" t="s">
        <v>11</v>
      </c>
      <c r="I29">
        <v>95</v>
      </c>
      <c r="J29">
        <v>81</v>
      </c>
      <c r="K29">
        <v>48</v>
      </c>
      <c r="L29">
        <v>81</v>
      </c>
      <c r="M29">
        <v>59</v>
      </c>
      <c r="N29">
        <v>23</v>
      </c>
    </row>
    <row r="30" spans="1:14" x14ac:dyDescent="0.3">
      <c r="A30" t="s">
        <v>77</v>
      </c>
      <c r="B30">
        <v>3</v>
      </c>
      <c r="C30">
        <v>1</v>
      </c>
      <c r="D30">
        <v>17000000</v>
      </c>
      <c r="E30">
        <v>4</v>
      </c>
      <c r="F30" t="s">
        <v>3158</v>
      </c>
      <c r="G30">
        <v>8</v>
      </c>
      <c r="H30" t="s">
        <v>23</v>
      </c>
      <c r="I30">
        <v>79</v>
      </c>
      <c r="J30">
        <v>73</v>
      </c>
      <c r="K30">
        <v>42</v>
      </c>
      <c r="L30">
        <v>63</v>
      </c>
      <c r="M30">
        <v>63</v>
      </c>
      <c r="N30">
        <v>27</v>
      </c>
    </row>
    <row r="31" spans="1:14" x14ac:dyDescent="0.3">
      <c r="A31" t="s">
        <v>161</v>
      </c>
      <c r="B31">
        <v>8</v>
      </c>
      <c r="C31">
        <v>3</v>
      </c>
      <c r="D31">
        <v>25729973</v>
      </c>
      <c r="E31">
        <v>3</v>
      </c>
      <c r="F31" t="s">
        <v>3087</v>
      </c>
      <c r="G31">
        <v>23</v>
      </c>
      <c r="H31" t="s">
        <v>11</v>
      </c>
      <c r="I31">
        <v>99</v>
      </c>
      <c r="J31">
        <v>75</v>
      </c>
      <c r="K31">
        <v>79</v>
      </c>
      <c r="L31">
        <v>76</v>
      </c>
      <c r="M31">
        <v>74</v>
      </c>
      <c r="N31">
        <v>31</v>
      </c>
    </row>
    <row r="32" spans="1:14" x14ac:dyDescent="0.3">
      <c r="A32" t="s">
        <v>414</v>
      </c>
      <c r="B32">
        <v>6</v>
      </c>
      <c r="C32">
        <v>2</v>
      </c>
      <c r="D32">
        <v>3500000</v>
      </c>
      <c r="E32">
        <v>4</v>
      </c>
      <c r="F32" t="s">
        <v>3156</v>
      </c>
      <c r="G32">
        <v>51</v>
      </c>
      <c r="H32" t="s">
        <v>125</v>
      </c>
      <c r="I32">
        <v>83</v>
      </c>
      <c r="J32">
        <v>69</v>
      </c>
      <c r="K32">
        <v>46</v>
      </c>
      <c r="L32">
        <v>63</v>
      </c>
      <c r="M32">
        <v>74</v>
      </c>
      <c r="N32">
        <v>31</v>
      </c>
    </row>
    <row r="33" spans="1:14" x14ac:dyDescent="0.3">
      <c r="A33" t="s">
        <v>521</v>
      </c>
      <c r="B33">
        <v>19</v>
      </c>
      <c r="C33">
        <v>1</v>
      </c>
      <c r="D33">
        <v>15000000</v>
      </c>
      <c r="E33">
        <v>3</v>
      </c>
      <c r="F33" t="s">
        <v>2971</v>
      </c>
      <c r="G33">
        <v>5</v>
      </c>
      <c r="H33" t="s">
        <v>15</v>
      </c>
      <c r="I33">
        <v>84</v>
      </c>
      <c r="J33">
        <v>74</v>
      </c>
      <c r="K33">
        <v>86</v>
      </c>
      <c r="L33">
        <v>76</v>
      </c>
      <c r="M33">
        <v>78</v>
      </c>
      <c r="N33">
        <v>25</v>
      </c>
    </row>
    <row r="34" spans="1:14" x14ac:dyDescent="0.3">
      <c r="A34" t="s">
        <v>463</v>
      </c>
      <c r="B34">
        <v>25</v>
      </c>
      <c r="C34">
        <v>1</v>
      </c>
      <c r="D34">
        <v>8764693</v>
      </c>
      <c r="E34">
        <v>2</v>
      </c>
      <c r="F34" t="s">
        <v>2954</v>
      </c>
      <c r="G34">
        <v>8</v>
      </c>
      <c r="H34" t="s">
        <v>18</v>
      </c>
      <c r="I34">
        <v>83</v>
      </c>
      <c r="J34">
        <v>73</v>
      </c>
      <c r="K34">
        <v>79</v>
      </c>
      <c r="L34">
        <v>58</v>
      </c>
      <c r="M34">
        <v>82</v>
      </c>
      <c r="N34">
        <v>27</v>
      </c>
    </row>
    <row r="35" spans="1:14" x14ac:dyDescent="0.3">
      <c r="A35" t="s">
        <v>217</v>
      </c>
      <c r="B35">
        <v>27</v>
      </c>
      <c r="C35">
        <v>4</v>
      </c>
      <c r="D35">
        <v>18275000</v>
      </c>
      <c r="E35">
        <v>2</v>
      </c>
      <c r="F35" t="s">
        <v>3046</v>
      </c>
      <c r="G35">
        <v>44</v>
      </c>
      <c r="H35" t="s">
        <v>13</v>
      </c>
      <c r="I35">
        <v>86</v>
      </c>
      <c r="J35">
        <v>74</v>
      </c>
      <c r="K35">
        <v>92</v>
      </c>
      <c r="L35">
        <v>58</v>
      </c>
      <c r="M35">
        <v>80</v>
      </c>
      <c r="N35">
        <v>31</v>
      </c>
    </row>
    <row r="36" spans="1:14" x14ac:dyDescent="0.3">
      <c r="A36" t="s">
        <v>297</v>
      </c>
      <c r="B36">
        <v>16</v>
      </c>
      <c r="C36">
        <v>0</v>
      </c>
      <c r="D36">
        <v>1000000</v>
      </c>
      <c r="E36">
        <v>2</v>
      </c>
      <c r="F36" t="s">
        <v>1527</v>
      </c>
      <c r="G36">
        <v>50</v>
      </c>
      <c r="H36" t="s">
        <v>18</v>
      </c>
      <c r="I36">
        <v>67</v>
      </c>
      <c r="J36">
        <v>65</v>
      </c>
      <c r="K36">
        <v>55</v>
      </c>
      <c r="L36">
        <v>58</v>
      </c>
      <c r="M36">
        <v>88</v>
      </c>
      <c r="N36">
        <v>24</v>
      </c>
    </row>
    <row r="37" spans="1:14" x14ac:dyDescent="0.3">
      <c r="A37" t="s">
        <v>39</v>
      </c>
      <c r="B37">
        <v>1</v>
      </c>
      <c r="C37">
        <v>1</v>
      </c>
      <c r="D37">
        <v>1445697</v>
      </c>
      <c r="E37">
        <v>1</v>
      </c>
      <c r="F37" t="s">
        <v>3176</v>
      </c>
      <c r="G37">
        <v>9</v>
      </c>
      <c r="H37" t="s">
        <v>40</v>
      </c>
      <c r="I37">
        <v>74</v>
      </c>
      <c r="J37">
        <v>74</v>
      </c>
      <c r="K37">
        <v>89</v>
      </c>
      <c r="L37">
        <v>45</v>
      </c>
      <c r="M37">
        <v>85</v>
      </c>
      <c r="N37">
        <v>30</v>
      </c>
    </row>
    <row r="38" spans="1:14" x14ac:dyDescent="0.3">
      <c r="A38" t="s">
        <v>517</v>
      </c>
      <c r="B38">
        <v>29</v>
      </c>
      <c r="C38">
        <v>2</v>
      </c>
      <c r="D38">
        <v>27093019</v>
      </c>
      <c r="E38">
        <v>1</v>
      </c>
      <c r="F38" t="s">
        <v>3179</v>
      </c>
      <c r="G38">
        <v>3</v>
      </c>
      <c r="H38" t="s">
        <v>9</v>
      </c>
      <c r="I38">
        <v>99</v>
      </c>
      <c r="J38">
        <v>76</v>
      </c>
      <c r="K38">
        <v>77</v>
      </c>
      <c r="L38">
        <v>63</v>
      </c>
      <c r="M38">
        <v>80</v>
      </c>
      <c r="N38">
        <v>26</v>
      </c>
    </row>
    <row r="39" spans="1:14" x14ac:dyDescent="0.3">
      <c r="A39" t="s">
        <v>262</v>
      </c>
      <c r="B39">
        <v>18</v>
      </c>
      <c r="C39">
        <v>1</v>
      </c>
      <c r="D39">
        <v>6511302.5</v>
      </c>
      <c r="E39">
        <v>2</v>
      </c>
      <c r="F39" t="s">
        <v>3061</v>
      </c>
      <c r="G39">
        <v>14</v>
      </c>
      <c r="H39" t="s">
        <v>23</v>
      </c>
      <c r="I39">
        <v>91</v>
      </c>
      <c r="J39">
        <v>71</v>
      </c>
      <c r="K39">
        <v>73</v>
      </c>
      <c r="L39">
        <v>63</v>
      </c>
      <c r="M39">
        <v>67</v>
      </c>
      <c r="N39">
        <v>22</v>
      </c>
    </row>
    <row r="40" spans="1:14" x14ac:dyDescent="0.3">
      <c r="A40" t="s">
        <v>108</v>
      </c>
      <c r="B40">
        <v>5</v>
      </c>
      <c r="C40">
        <v>1</v>
      </c>
      <c r="D40">
        <v>15137500</v>
      </c>
      <c r="E40">
        <v>0</v>
      </c>
      <c r="F40" t="s">
        <v>3166</v>
      </c>
      <c r="G40">
        <v>2</v>
      </c>
      <c r="H40" t="s">
        <v>30</v>
      </c>
      <c r="I40">
        <v>73</v>
      </c>
      <c r="J40">
        <v>73</v>
      </c>
      <c r="K40">
        <v>71</v>
      </c>
      <c r="L40">
        <v>49</v>
      </c>
      <c r="M40">
        <v>78</v>
      </c>
      <c r="N40">
        <v>28</v>
      </c>
    </row>
    <row r="41" spans="1:14" x14ac:dyDescent="0.3">
      <c r="A41" t="s">
        <v>306</v>
      </c>
      <c r="B41">
        <v>16</v>
      </c>
      <c r="C41">
        <v>4</v>
      </c>
      <c r="D41">
        <v>13000000</v>
      </c>
      <c r="E41">
        <v>4</v>
      </c>
      <c r="F41" t="s">
        <v>3041</v>
      </c>
      <c r="G41">
        <v>11</v>
      </c>
      <c r="H41" t="s">
        <v>20</v>
      </c>
      <c r="I41">
        <v>85</v>
      </c>
      <c r="J41">
        <v>77</v>
      </c>
      <c r="K41">
        <v>82</v>
      </c>
      <c r="L41">
        <v>70</v>
      </c>
      <c r="M41">
        <v>83</v>
      </c>
      <c r="N41">
        <v>32</v>
      </c>
    </row>
    <row r="42" spans="1:14" x14ac:dyDescent="0.3">
      <c r="A42" t="s">
        <v>164</v>
      </c>
      <c r="B42">
        <v>8</v>
      </c>
      <c r="C42">
        <v>2</v>
      </c>
      <c r="D42">
        <v>751772</v>
      </c>
      <c r="E42">
        <v>1</v>
      </c>
      <c r="F42" t="s">
        <v>3104</v>
      </c>
      <c r="G42">
        <v>6</v>
      </c>
      <c r="H42" t="s">
        <v>9</v>
      </c>
      <c r="I42">
        <v>70</v>
      </c>
      <c r="J42">
        <v>72</v>
      </c>
      <c r="K42">
        <v>59</v>
      </c>
      <c r="L42">
        <v>54</v>
      </c>
      <c r="M42">
        <v>74</v>
      </c>
      <c r="N42">
        <v>23</v>
      </c>
    </row>
    <row r="43" spans="1:14" x14ac:dyDescent="0.3">
      <c r="A43" t="s">
        <v>274</v>
      </c>
      <c r="B43">
        <v>14</v>
      </c>
      <c r="C43">
        <v>1</v>
      </c>
      <c r="D43">
        <v>335105.5</v>
      </c>
      <c r="E43">
        <v>2</v>
      </c>
      <c r="F43" t="s">
        <v>2984</v>
      </c>
      <c r="G43">
        <v>20</v>
      </c>
      <c r="H43" t="s">
        <v>23</v>
      </c>
      <c r="I43">
        <v>75</v>
      </c>
      <c r="J43">
        <v>67</v>
      </c>
      <c r="K43">
        <v>81</v>
      </c>
      <c r="L43">
        <v>63</v>
      </c>
      <c r="M43">
        <v>83</v>
      </c>
      <c r="N43">
        <v>24</v>
      </c>
    </row>
    <row r="44" spans="1:14" x14ac:dyDescent="0.3">
      <c r="A44" t="s">
        <v>476</v>
      </c>
      <c r="B44">
        <v>26</v>
      </c>
      <c r="C44">
        <v>1</v>
      </c>
      <c r="D44">
        <v>3000000</v>
      </c>
      <c r="E44">
        <v>1</v>
      </c>
      <c r="F44" t="s">
        <v>2940</v>
      </c>
      <c r="G44">
        <v>11</v>
      </c>
      <c r="H44" t="s">
        <v>30</v>
      </c>
      <c r="I44">
        <v>82</v>
      </c>
      <c r="J44">
        <v>68</v>
      </c>
      <c r="K44">
        <v>92</v>
      </c>
      <c r="L44">
        <v>54</v>
      </c>
      <c r="M44">
        <v>88</v>
      </c>
      <c r="N44">
        <v>26</v>
      </c>
    </row>
    <row r="45" spans="1:14" x14ac:dyDescent="0.3">
      <c r="A45" t="s">
        <v>450</v>
      </c>
      <c r="B45">
        <v>25</v>
      </c>
      <c r="C45">
        <v>1</v>
      </c>
      <c r="D45">
        <v>4347484</v>
      </c>
      <c r="E45">
        <v>1</v>
      </c>
      <c r="F45" t="s">
        <v>2923</v>
      </c>
      <c r="G45">
        <v>24</v>
      </c>
      <c r="H45" t="s">
        <v>40</v>
      </c>
      <c r="I45">
        <v>93</v>
      </c>
      <c r="J45">
        <v>73</v>
      </c>
      <c r="K45">
        <v>92</v>
      </c>
      <c r="L45">
        <v>63</v>
      </c>
      <c r="M45">
        <v>88</v>
      </c>
      <c r="N45">
        <v>27</v>
      </c>
    </row>
    <row r="46" spans="1:14" x14ac:dyDescent="0.3">
      <c r="A46" t="s">
        <v>435</v>
      </c>
      <c r="B46">
        <v>24</v>
      </c>
      <c r="C46">
        <v>0</v>
      </c>
      <c r="D46">
        <v>1000000</v>
      </c>
      <c r="E46">
        <v>1</v>
      </c>
      <c r="F46" t="s">
        <v>2849</v>
      </c>
      <c r="G46">
        <v>3</v>
      </c>
      <c r="H46" t="s">
        <v>30</v>
      </c>
      <c r="I46">
        <v>85</v>
      </c>
      <c r="J46">
        <v>85</v>
      </c>
      <c r="K46">
        <v>85</v>
      </c>
      <c r="L46">
        <v>85</v>
      </c>
      <c r="M46">
        <v>60</v>
      </c>
      <c r="N46">
        <v>26</v>
      </c>
    </row>
    <row r="47" spans="1:14" x14ac:dyDescent="0.3">
      <c r="A47" t="s">
        <v>276</v>
      </c>
      <c r="B47">
        <v>29</v>
      </c>
      <c r="C47">
        <v>1</v>
      </c>
      <c r="D47">
        <v>8531745.5</v>
      </c>
      <c r="E47">
        <v>2</v>
      </c>
      <c r="F47" t="s">
        <v>1527</v>
      </c>
      <c r="G47">
        <v>0</v>
      </c>
      <c r="H47" t="s">
        <v>18</v>
      </c>
      <c r="I47">
        <v>73</v>
      </c>
      <c r="J47">
        <v>73</v>
      </c>
      <c r="K47">
        <v>73</v>
      </c>
      <c r="L47">
        <v>73</v>
      </c>
      <c r="M47">
        <v>60</v>
      </c>
      <c r="N47">
        <v>26</v>
      </c>
    </row>
    <row r="48" spans="1:14" x14ac:dyDescent="0.3">
      <c r="A48" t="s">
        <v>322</v>
      </c>
      <c r="B48">
        <v>17</v>
      </c>
      <c r="C48">
        <v>0</v>
      </c>
      <c r="D48">
        <v>1000000</v>
      </c>
      <c r="E48">
        <v>1</v>
      </c>
      <c r="F48" t="s">
        <v>2854</v>
      </c>
      <c r="G48">
        <v>9</v>
      </c>
      <c r="H48" t="s">
        <v>9</v>
      </c>
      <c r="I48">
        <v>72</v>
      </c>
      <c r="J48">
        <v>66</v>
      </c>
      <c r="K48">
        <v>70</v>
      </c>
      <c r="L48">
        <v>45</v>
      </c>
      <c r="M48">
        <v>60</v>
      </c>
      <c r="N48">
        <v>30</v>
      </c>
    </row>
    <row r="49" spans="1:14" x14ac:dyDescent="0.3">
      <c r="A49" t="s">
        <v>451</v>
      </c>
      <c r="B49">
        <v>25</v>
      </c>
      <c r="C49">
        <v>2</v>
      </c>
      <c r="D49">
        <v>1257720</v>
      </c>
      <c r="E49">
        <v>3</v>
      </c>
      <c r="F49" t="s">
        <v>3049</v>
      </c>
      <c r="G49">
        <v>50</v>
      </c>
      <c r="H49" t="s">
        <v>13</v>
      </c>
      <c r="I49">
        <v>65</v>
      </c>
      <c r="J49">
        <v>75</v>
      </c>
      <c r="K49">
        <v>42</v>
      </c>
      <c r="L49">
        <v>54</v>
      </c>
      <c r="M49">
        <v>66</v>
      </c>
      <c r="N49">
        <v>23</v>
      </c>
    </row>
    <row r="50" spans="1:14" x14ac:dyDescent="0.3">
      <c r="A50" t="s">
        <v>316</v>
      </c>
      <c r="B50">
        <v>17</v>
      </c>
      <c r="C50">
        <v>0</v>
      </c>
      <c r="D50">
        <v>203695</v>
      </c>
      <c r="E50">
        <v>2</v>
      </c>
      <c r="F50" t="s">
        <v>1527</v>
      </c>
      <c r="G50">
        <v>13</v>
      </c>
      <c r="H50" t="s">
        <v>13</v>
      </c>
      <c r="I50">
        <v>70</v>
      </c>
      <c r="J50">
        <v>62</v>
      </c>
      <c r="K50">
        <v>89</v>
      </c>
      <c r="L50">
        <v>49</v>
      </c>
      <c r="M50">
        <v>88</v>
      </c>
      <c r="N50">
        <v>25</v>
      </c>
    </row>
    <row r="51" spans="1:14" x14ac:dyDescent="0.3">
      <c r="A51" t="s">
        <v>62</v>
      </c>
      <c r="B51">
        <v>2</v>
      </c>
      <c r="C51">
        <v>1</v>
      </c>
      <c r="D51">
        <v>2164259</v>
      </c>
      <c r="E51">
        <v>1</v>
      </c>
      <c r="F51" t="s">
        <v>2927</v>
      </c>
      <c r="G51">
        <v>22</v>
      </c>
      <c r="H51" t="s">
        <v>7</v>
      </c>
      <c r="I51">
        <v>83</v>
      </c>
      <c r="J51">
        <v>73</v>
      </c>
      <c r="K51">
        <v>69</v>
      </c>
      <c r="L51">
        <v>58</v>
      </c>
      <c r="M51">
        <v>68</v>
      </c>
      <c r="N51">
        <v>25</v>
      </c>
    </row>
    <row r="52" spans="1:14" x14ac:dyDescent="0.3">
      <c r="A52" t="s">
        <v>111</v>
      </c>
      <c r="B52">
        <v>5</v>
      </c>
      <c r="C52">
        <v>1</v>
      </c>
      <c r="D52">
        <v>2841071.5</v>
      </c>
      <c r="E52">
        <v>1</v>
      </c>
      <c r="F52" t="s">
        <v>3048</v>
      </c>
      <c r="G52">
        <v>6</v>
      </c>
      <c r="H52" t="s">
        <v>13</v>
      </c>
      <c r="I52">
        <v>81</v>
      </c>
      <c r="J52">
        <v>67</v>
      </c>
      <c r="K52">
        <v>77</v>
      </c>
      <c r="L52">
        <v>63</v>
      </c>
      <c r="M52">
        <v>77</v>
      </c>
      <c r="N52">
        <v>25</v>
      </c>
    </row>
    <row r="53" spans="1:14" x14ac:dyDescent="0.3">
      <c r="A53" t="s">
        <v>92</v>
      </c>
      <c r="B53">
        <v>4</v>
      </c>
      <c r="C53">
        <v>3</v>
      </c>
      <c r="D53">
        <v>1080960</v>
      </c>
      <c r="E53">
        <v>1</v>
      </c>
      <c r="F53" t="s">
        <v>3013</v>
      </c>
      <c r="G53">
        <v>15</v>
      </c>
      <c r="H53" t="s">
        <v>7</v>
      </c>
      <c r="I53">
        <v>74</v>
      </c>
      <c r="J53">
        <v>68</v>
      </c>
      <c r="K53">
        <v>63</v>
      </c>
      <c r="L53">
        <v>58</v>
      </c>
      <c r="M53">
        <v>60</v>
      </c>
      <c r="N53">
        <v>23</v>
      </c>
    </row>
    <row r="54" spans="1:14" x14ac:dyDescent="0.3">
      <c r="A54" t="s">
        <v>269</v>
      </c>
      <c r="B54">
        <v>0</v>
      </c>
      <c r="C54">
        <v>1</v>
      </c>
      <c r="D54">
        <v>24604884.5</v>
      </c>
      <c r="E54">
        <v>2</v>
      </c>
      <c r="F54" t="s">
        <v>3169</v>
      </c>
      <c r="G54">
        <v>25</v>
      </c>
      <c r="H54" t="s">
        <v>11</v>
      </c>
      <c r="I54">
        <v>74</v>
      </c>
      <c r="J54">
        <v>76</v>
      </c>
      <c r="K54">
        <v>69</v>
      </c>
      <c r="L54">
        <v>54</v>
      </c>
      <c r="M54">
        <v>87</v>
      </c>
      <c r="N54">
        <v>31</v>
      </c>
    </row>
    <row r="55" spans="1:14" x14ac:dyDescent="0.3">
      <c r="A55" t="s">
        <v>468</v>
      </c>
      <c r="B55">
        <v>26</v>
      </c>
      <c r="C55">
        <v>0</v>
      </c>
      <c r="D55">
        <v>838464</v>
      </c>
      <c r="E55">
        <v>3</v>
      </c>
      <c r="F55" t="s">
        <v>3063</v>
      </c>
      <c r="G55">
        <v>7</v>
      </c>
      <c r="H55" t="s">
        <v>11</v>
      </c>
      <c r="I55">
        <v>65</v>
      </c>
      <c r="J55">
        <v>73</v>
      </c>
      <c r="K55">
        <v>46</v>
      </c>
      <c r="L55">
        <v>45</v>
      </c>
      <c r="M55">
        <v>76</v>
      </c>
      <c r="N55">
        <v>23</v>
      </c>
    </row>
    <row r="56" spans="1:14" x14ac:dyDescent="0.3">
      <c r="A56" t="s">
        <v>502</v>
      </c>
      <c r="B56">
        <v>28</v>
      </c>
      <c r="C56">
        <v>1</v>
      </c>
      <c r="D56">
        <v>228709</v>
      </c>
      <c r="E56">
        <v>3</v>
      </c>
      <c r="F56" t="s">
        <v>3079</v>
      </c>
      <c r="G56">
        <v>25</v>
      </c>
      <c r="H56" t="s">
        <v>11</v>
      </c>
      <c r="I56">
        <v>71</v>
      </c>
      <c r="J56">
        <v>69</v>
      </c>
      <c r="K56">
        <v>72</v>
      </c>
      <c r="L56">
        <v>49</v>
      </c>
      <c r="M56">
        <v>86</v>
      </c>
      <c r="N56">
        <v>27</v>
      </c>
    </row>
    <row r="57" spans="1:14" x14ac:dyDescent="0.3">
      <c r="A57" t="s">
        <v>197</v>
      </c>
      <c r="B57">
        <v>10</v>
      </c>
      <c r="C57">
        <v>0</v>
      </c>
      <c r="D57">
        <v>137376</v>
      </c>
      <c r="E57">
        <v>0</v>
      </c>
      <c r="F57" t="s">
        <v>3009</v>
      </c>
      <c r="G57">
        <v>33</v>
      </c>
      <c r="H57" t="s">
        <v>118</v>
      </c>
      <c r="I57">
        <v>60</v>
      </c>
      <c r="J57">
        <v>74</v>
      </c>
      <c r="K57">
        <v>87</v>
      </c>
      <c r="L57">
        <v>45</v>
      </c>
      <c r="M57">
        <v>60</v>
      </c>
      <c r="N57">
        <v>24</v>
      </c>
    </row>
    <row r="58" spans="1:14" x14ac:dyDescent="0.3">
      <c r="A58" t="s">
        <v>196</v>
      </c>
      <c r="B58">
        <v>20</v>
      </c>
      <c r="C58">
        <v>3</v>
      </c>
      <c r="D58">
        <v>39932648</v>
      </c>
      <c r="E58">
        <v>0</v>
      </c>
      <c r="F58" t="s">
        <v>2910</v>
      </c>
      <c r="G58">
        <v>3</v>
      </c>
      <c r="H58" t="s">
        <v>118</v>
      </c>
      <c r="I58">
        <v>88</v>
      </c>
      <c r="J58">
        <v>86</v>
      </c>
      <c r="K58">
        <v>79</v>
      </c>
      <c r="L58">
        <v>63</v>
      </c>
      <c r="M58">
        <v>85</v>
      </c>
      <c r="N58">
        <v>34</v>
      </c>
    </row>
    <row r="59" spans="1:14" x14ac:dyDescent="0.3">
      <c r="A59" t="s">
        <v>204</v>
      </c>
      <c r="B59">
        <v>10</v>
      </c>
      <c r="C59">
        <v>4</v>
      </c>
      <c r="D59">
        <v>17476012.199999999</v>
      </c>
      <c r="E59">
        <v>4</v>
      </c>
      <c r="F59" t="s">
        <v>2980</v>
      </c>
      <c r="G59">
        <v>15</v>
      </c>
      <c r="H59" t="s">
        <v>11</v>
      </c>
      <c r="I59">
        <v>98</v>
      </c>
      <c r="J59">
        <v>76</v>
      </c>
      <c r="K59">
        <v>41</v>
      </c>
      <c r="L59">
        <v>99</v>
      </c>
      <c r="M59">
        <v>63</v>
      </c>
      <c r="N59">
        <v>25</v>
      </c>
    </row>
    <row r="60" spans="1:14" x14ac:dyDescent="0.3">
      <c r="A60" t="s">
        <v>447</v>
      </c>
      <c r="B60">
        <v>25</v>
      </c>
      <c r="C60">
        <v>0</v>
      </c>
      <c r="D60">
        <v>47371</v>
      </c>
      <c r="E60">
        <v>0</v>
      </c>
      <c r="F60" t="s">
        <v>1527</v>
      </c>
      <c r="G60">
        <v>22</v>
      </c>
      <c r="H60" t="s">
        <v>40</v>
      </c>
      <c r="I60">
        <v>67</v>
      </c>
      <c r="J60">
        <v>67</v>
      </c>
      <c r="K60">
        <v>67</v>
      </c>
      <c r="L60">
        <v>67</v>
      </c>
      <c r="M60">
        <v>60</v>
      </c>
      <c r="N60">
        <v>26</v>
      </c>
    </row>
    <row r="61" spans="1:14" x14ac:dyDescent="0.3">
      <c r="A61" t="s">
        <v>73</v>
      </c>
      <c r="B61">
        <v>3</v>
      </c>
      <c r="C61">
        <v>2</v>
      </c>
      <c r="D61">
        <v>14471910</v>
      </c>
      <c r="E61">
        <v>4</v>
      </c>
      <c r="F61" t="s">
        <v>2892</v>
      </c>
      <c r="G61">
        <v>40</v>
      </c>
      <c r="H61" t="s">
        <v>20</v>
      </c>
      <c r="I61">
        <v>84</v>
      </c>
      <c r="J61">
        <v>72</v>
      </c>
      <c r="K61">
        <v>45</v>
      </c>
      <c r="L61">
        <v>72</v>
      </c>
      <c r="M61">
        <v>78</v>
      </c>
      <c r="N61">
        <v>27</v>
      </c>
    </row>
    <row r="62" spans="1:14" x14ac:dyDescent="0.3">
      <c r="A62" t="s">
        <v>114</v>
      </c>
      <c r="B62">
        <v>5</v>
      </c>
      <c r="C62">
        <v>3</v>
      </c>
      <c r="D62">
        <v>2208390</v>
      </c>
      <c r="E62">
        <v>0</v>
      </c>
      <c r="F62" t="s">
        <v>3140</v>
      </c>
      <c r="G62">
        <v>2</v>
      </c>
      <c r="H62" t="s">
        <v>4</v>
      </c>
      <c r="I62">
        <v>86</v>
      </c>
      <c r="J62">
        <v>68</v>
      </c>
      <c r="K62">
        <v>87</v>
      </c>
      <c r="L62">
        <v>54</v>
      </c>
      <c r="M62">
        <v>83</v>
      </c>
      <c r="N62">
        <v>21</v>
      </c>
    </row>
    <row r="63" spans="1:14" x14ac:dyDescent="0.3">
      <c r="A63" t="s">
        <v>223</v>
      </c>
      <c r="B63">
        <v>25</v>
      </c>
      <c r="C63">
        <v>3</v>
      </c>
      <c r="D63">
        <v>12400000</v>
      </c>
      <c r="E63">
        <v>0</v>
      </c>
      <c r="F63" t="s">
        <v>3164</v>
      </c>
      <c r="G63">
        <v>6</v>
      </c>
      <c r="H63" t="s">
        <v>30</v>
      </c>
      <c r="I63">
        <v>75</v>
      </c>
      <c r="J63">
        <v>73</v>
      </c>
      <c r="K63">
        <v>71</v>
      </c>
      <c r="L63">
        <v>54</v>
      </c>
      <c r="M63">
        <v>69</v>
      </c>
      <c r="N63">
        <v>28</v>
      </c>
    </row>
    <row r="64" spans="1:14" x14ac:dyDescent="0.3">
      <c r="A64" t="s">
        <v>126</v>
      </c>
      <c r="B64">
        <v>6</v>
      </c>
      <c r="C64">
        <v>1</v>
      </c>
      <c r="D64">
        <v>12506725</v>
      </c>
      <c r="E64">
        <v>1</v>
      </c>
      <c r="F64" t="s">
        <v>3039</v>
      </c>
      <c r="G64">
        <v>5</v>
      </c>
      <c r="H64" t="s">
        <v>9</v>
      </c>
      <c r="I64">
        <v>71</v>
      </c>
      <c r="J64">
        <v>73</v>
      </c>
      <c r="K64">
        <v>65</v>
      </c>
      <c r="L64">
        <v>49</v>
      </c>
      <c r="M64">
        <v>66</v>
      </c>
      <c r="N64">
        <v>34</v>
      </c>
    </row>
    <row r="65" spans="1:14" x14ac:dyDescent="0.3">
      <c r="A65" t="s">
        <v>96</v>
      </c>
      <c r="B65">
        <v>4</v>
      </c>
      <c r="C65">
        <v>2</v>
      </c>
      <c r="D65">
        <v>8052166.666666667</v>
      </c>
      <c r="E65">
        <v>4</v>
      </c>
      <c r="F65" t="s">
        <v>2985</v>
      </c>
      <c r="G65">
        <v>6</v>
      </c>
      <c r="H65" t="s">
        <v>23</v>
      </c>
      <c r="I65">
        <v>76</v>
      </c>
      <c r="J65">
        <v>70</v>
      </c>
      <c r="K65">
        <v>40</v>
      </c>
      <c r="L65">
        <v>58</v>
      </c>
      <c r="M65">
        <v>68</v>
      </c>
      <c r="N65">
        <v>27</v>
      </c>
    </row>
    <row r="66" spans="1:14" x14ac:dyDescent="0.3">
      <c r="A66" t="s">
        <v>382</v>
      </c>
      <c r="B66">
        <v>21</v>
      </c>
      <c r="C66">
        <v>1</v>
      </c>
      <c r="D66">
        <v>7250000</v>
      </c>
      <c r="E66">
        <v>0</v>
      </c>
      <c r="F66" t="s">
        <v>3031</v>
      </c>
      <c r="G66">
        <v>14</v>
      </c>
      <c r="H66" t="s">
        <v>118</v>
      </c>
      <c r="I66">
        <v>82</v>
      </c>
      <c r="J66">
        <v>70</v>
      </c>
      <c r="K66">
        <v>91</v>
      </c>
      <c r="L66">
        <v>54</v>
      </c>
      <c r="M66">
        <v>86</v>
      </c>
      <c r="N66">
        <v>32</v>
      </c>
    </row>
    <row r="67" spans="1:14" x14ac:dyDescent="0.3">
      <c r="A67" t="s">
        <v>301</v>
      </c>
      <c r="B67">
        <v>16</v>
      </c>
      <c r="C67">
        <v>2</v>
      </c>
      <c r="D67">
        <v>1831800</v>
      </c>
      <c r="E67">
        <v>3</v>
      </c>
      <c r="F67" t="s">
        <v>3006</v>
      </c>
      <c r="G67">
        <v>5</v>
      </c>
      <c r="H67" t="s">
        <v>11</v>
      </c>
      <c r="I67">
        <v>73</v>
      </c>
      <c r="J67">
        <v>69</v>
      </c>
      <c r="K67">
        <v>79</v>
      </c>
      <c r="L67">
        <v>63</v>
      </c>
      <c r="M67">
        <v>54</v>
      </c>
      <c r="N67">
        <v>24</v>
      </c>
    </row>
    <row r="68" spans="1:14" x14ac:dyDescent="0.3">
      <c r="A68" t="s">
        <v>187</v>
      </c>
      <c r="B68">
        <v>9</v>
      </c>
      <c r="C68">
        <v>1</v>
      </c>
      <c r="D68">
        <v>1925004</v>
      </c>
      <c r="E68">
        <v>4</v>
      </c>
      <c r="F68" t="s">
        <v>2973</v>
      </c>
      <c r="G68">
        <v>15</v>
      </c>
      <c r="H68" t="s">
        <v>20</v>
      </c>
      <c r="I68">
        <v>85</v>
      </c>
      <c r="J68">
        <v>65</v>
      </c>
      <c r="K68">
        <v>44</v>
      </c>
      <c r="L68">
        <v>54</v>
      </c>
      <c r="M68">
        <v>64</v>
      </c>
      <c r="N68">
        <v>24</v>
      </c>
    </row>
    <row r="69" spans="1:14" x14ac:dyDescent="0.3">
      <c r="A69" t="s">
        <v>433</v>
      </c>
      <c r="B69">
        <v>24</v>
      </c>
      <c r="C69">
        <v>2</v>
      </c>
      <c r="D69">
        <v>29802321</v>
      </c>
      <c r="E69">
        <v>0</v>
      </c>
      <c r="F69" t="s">
        <v>3190</v>
      </c>
      <c r="G69">
        <v>0</v>
      </c>
      <c r="H69" t="s">
        <v>30</v>
      </c>
      <c r="I69">
        <v>99</v>
      </c>
      <c r="J69">
        <v>84</v>
      </c>
      <c r="K69">
        <v>81</v>
      </c>
      <c r="L69">
        <v>63</v>
      </c>
      <c r="M69">
        <v>90</v>
      </c>
      <c r="N69">
        <v>29</v>
      </c>
    </row>
    <row r="70" spans="1:14" x14ac:dyDescent="0.3">
      <c r="A70" t="s">
        <v>351</v>
      </c>
      <c r="B70">
        <v>19</v>
      </c>
      <c r="C70">
        <v>1</v>
      </c>
      <c r="D70">
        <v>689121</v>
      </c>
      <c r="E70">
        <v>1</v>
      </c>
      <c r="F70" t="s">
        <v>2932</v>
      </c>
      <c r="G70">
        <v>21</v>
      </c>
      <c r="H70" t="s">
        <v>9</v>
      </c>
      <c r="I70">
        <v>79</v>
      </c>
      <c r="J70">
        <v>73</v>
      </c>
      <c r="K70">
        <v>81</v>
      </c>
      <c r="L70">
        <v>58</v>
      </c>
      <c r="M70">
        <v>74</v>
      </c>
      <c r="N70">
        <v>25</v>
      </c>
    </row>
    <row r="71" spans="1:14" x14ac:dyDescent="0.3">
      <c r="A71" t="s">
        <v>48</v>
      </c>
      <c r="B71">
        <v>9</v>
      </c>
      <c r="C71">
        <v>4</v>
      </c>
      <c r="D71">
        <v>29250000</v>
      </c>
      <c r="E71">
        <v>0</v>
      </c>
      <c r="F71" t="s">
        <v>2850</v>
      </c>
      <c r="G71">
        <v>1</v>
      </c>
      <c r="H71" t="s">
        <v>9</v>
      </c>
      <c r="I71">
        <v>93</v>
      </c>
      <c r="J71">
        <v>81</v>
      </c>
      <c r="K71">
        <v>81</v>
      </c>
      <c r="L71">
        <v>58</v>
      </c>
      <c r="M71">
        <v>77</v>
      </c>
      <c r="N71">
        <v>24</v>
      </c>
    </row>
    <row r="72" spans="1:14" x14ac:dyDescent="0.3">
      <c r="A72" t="s">
        <v>36</v>
      </c>
      <c r="B72">
        <v>1</v>
      </c>
      <c r="C72">
        <v>2</v>
      </c>
      <c r="D72">
        <v>5000000</v>
      </c>
      <c r="E72">
        <v>3</v>
      </c>
      <c r="F72" t="s">
        <v>2860</v>
      </c>
      <c r="G72">
        <v>27</v>
      </c>
      <c r="H72" t="s">
        <v>23</v>
      </c>
      <c r="I72">
        <v>80</v>
      </c>
      <c r="J72">
        <v>72</v>
      </c>
      <c r="K72">
        <v>85</v>
      </c>
      <c r="L72">
        <v>54</v>
      </c>
      <c r="M72">
        <v>73</v>
      </c>
      <c r="N72">
        <v>28</v>
      </c>
    </row>
    <row r="73" spans="1:14" x14ac:dyDescent="0.3">
      <c r="A73" t="s">
        <v>233</v>
      </c>
      <c r="B73">
        <v>20</v>
      </c>
      <c r="C73">
        <v>1</v>
      </c>
      <c r="D73">
        <v>22101569</v>
      </c>
      <c r="E73">
        <v>2</v>
      </c>
      <c r="F73" t="s">
        <v>3034</v>
      </c>
      <c r="G73">
        <v>8</v>
      </c>
      <c r="H73" t="s">
        <v>11</v>
      </c>
      <c r="I73">
        <v>87</v>
      </c>
      <c r="J73">
        <v>77</v>
      </c>
      <c r="K73">
        <v>94</v>
      </c>
      <c r="L73">
        <v>67</v>
      </c>
      <c r="M73">
        <v>89</v>
      </c>
      <c r="N73">
        <v>31</v>
      </c>
    </row>
    <row r="74" spans="1:14" x14ac:dyDescent="0.3">
      <c r="A74" t="s">
        <v>501</v>
      </c>
      <c r="B74">
        <v>13</v>
      </c>
      <c r="C74">
        <v>2</v>
      </c>
      <c r="D74">
        <v>15000000</v>
      </c>
      <c r="E74">
        <v>1</v>
      </c>
      <c r="F74" t="s">
        <v>3086</v>
      </c>
      <c r="G74">
        <v>14</v>
      </c>
      <c r="H74" t="s">
        <v>18</v>
      </c>
      <c r="I74">
        <v>81</v>
      </c>
      <c r="J74">
        <v>71</v>
      </c>
      <c r="K74">
        <v>98</v>
      </c>
      <c r="L74">
        <v>58</v>
      </c>
      <c r="M74">
        <v>83</v>
      </c>
      <c r="N74">
        <v>32</v>
      </c>
    </row>
    <row r="75" spans="1:14" x14ac:dyDescent="0.3">
      <c r="A75" t="s">
        <v>493</v>
      </c>
      <c r="B75">
        <v>27</v>
      </c>
      <c r="C75">
        <v>2</v>
      </c>
      <c r="D75">
        <v>9100000</v>
      </c>
      <c r="E75">
        <v>0</v>
      </c>
      <c r="F75" t="s">
        <v>2979</v>
      </c>
      <c r="G75">
        <v>11</v>
      </c>
      <c r="H75" t="s">
        <v>18</v>
      </c>
      <c r="I75">
        <v>75</v>
      </c>
      <c r="J75">
        <v>73</v>
      </c>
      <c r="K75">
        <v>65</v>
      </c>
      <c r="L75">
        <v>49</v>
      </c>
      <c r="M75">
        <v>78</v>
      </c>
      <c r="N75">
        <v>24</v>
      </c>
    </row>
    <row r="76" spans="1:14" x14ac:dyDescent="0.3">
      <c r="A76" t="s">
        <v>207</v>
      </c>
      <c r="B76">
        <v>10</v>
      </c>
      <c r="C76">
        <v>3</v>
      </c>
      <c r="D76">
        <v>3666667</v>
      </c>
      <c r="E76">
        <v>2</v>
      </c>
      <c r="F76" t="s">
        <v>1527</v>
      </c>
      <c r="G76">
        <v>25</v>
      </c>
      <c r="H76" t="s">
        <v>7</v>
      </c>
      <c r="I76">
        <v>73</v>
      </c>
      <c r="J76">
        <v>73</v>
      </c>
      <c r="K76">
        <v>73</v>
      </c>
      <c r="L76">
        <v>73</v>
      </c>
      <c r="M76">
        <v>60</v>
      </c>
      <c r="N76">
        <v>26</v>
      </c>
    </row>
    <row r="77" spans="1:14" x14ac:dyDescent="0.3">
      <c r="A77" t="s">
        <v>329</v>
      </c>
      <c r="B77">
        <v>23</v>
      </c>
      <c r="C77">
        <v>1</v>
      </c>
      <c r="D77">
        <v>3004413</v>
      </c>
      <c r="E77">
        <v>3</v>
      </c>
      <c r="F77" t="s">
        <v>2952</v>
      </c>
      <c r="G77">
        <v>9</v>
      </c>
      <c r="H77" t="s">
        <v>11</v>
      </c>
      <c r="I77">
        <v>80</v>
      </c>
      <c r="J77">
        <v>74</v>
      </c>
      <c r="K77">
        <v>80</v>
      </c>
      <c r="L77">
        <v>67</v>
      </c>
      <c r="M77">
        <v>87</v>
      </c>
      <c r="N77">
        <v>26</v>
      </c>
    </row>
    <row r="78" spans="1:14" x14ac:dyDescent="0.3">
      <c r="A78" t="s">
        <v>343</v>
      </c>
      <c r="B78">
        <v>18</v>
      </c>
      <c r="C78">
        <v>2</v>
      </c>
      <c r="D78">
        <v>7124000</v>
      </c>
      <c r="E78">
        <v>2</v>
      </c>
      <c r="F78" t="s">
        <v>3192</v>
      </c>
      <c r="G78">
        <v>21</v>
      </c>
      <c r="H78" t="s">
        <v>13</v>
      </c>
      <c r="I78">
        <v>74</v>
      </c>
      <c r="J78">
        <v>68</v>
      </c>
      <c r="K78">
        <v>80</v>
      </c>
      <c r="L78">
        <v>49</v>
      </c>
      <c r="M78">
        <v>78</v>
      </c>
      <c r="N78">
        <v>30</v>
      </c>
    </row>
    <row r="79" spans="1:14" x14ac:dyDescent="0.3">
      <c r="A79" t="s">
        <v>116</v>
      </c>
      <c r="B79">
        <v>6</v>
      </c>
      <c r="C79">
        <v>0</v>
      </c>
      <c r="D79">
        <v>1000000</v>
      </c>
      <c r="E79">
        <v>1</v>
      </c>
      <c r="F79" t="s">
        <v>3106</v>
      </c>
      <c r="G79">
        <v>3</v>
      </c>
      <c r="H79" t="s">
        <v>30</v>
      </c>
      <c r="I79">
        <v>67</v>
      </c>
      <c r="J79">
        <v>65</v>
      </c>
      <c r="K79">
        <v>98</v>
      </c>
      <c r="L79">
        <v>49</v>
      </c>
      <c r="M79">
        <v>56</v>
      </c>
      <c r="N79">
        <v>24</v>
      </c>
    </row>
    <row r="80" spans="1:14" x14ac:dyDescent="0.3">
      <c r="A80" t="s">
        <v>479</v>
      </c>
      <c r="B80">
        <v>29</v>
      </c>
      <c r="C80">
        <v>1</v>
      </c>
      <c r="D80">
        <v>7000000</v>
      </c>
      <c r="E80">
        <v>3</v>
      </c>
      <c r="F80" t="s">
        <v>3157</v>
      </c>
      <c r="G80">
        <v>42</v>
      </c>
      <c r="H80" t="s">
        <v>11</v>
      </c>
      <c r="I80">
        <v>78</v>
      </c>
      <c r="J80">
        <v>74</v>
      </c>
      <c r="K80">
        <v>93</v>
      </c>
      <c r="L80">
        <v>58</v>
      </c>
      <c r="M80">
        <v>87</v>
      </c>
      <c r="N80">
        <v>27</v>
      </c>
    </row>
    <row r="81" spans="1:14" x14ac:dyDescent="0.3">
      <c r="A81" t="s">
        <v>212</v>
      </c>
      <c r="B81">
        <v>11</v>
      </c>
      <c r="C81">
        <v>0</v>
      </c>
      <c r="D81">
        <v>1378242</v>
      </c>
      <c r="E81">
        <v>1</v>
      </c>
      <c r="F81" t="s">
        <v>2960</v>
      </c>
      <c r="G81">
        <v>25</v>
      </c>
      <c r="H81" t="s">
        <v>18</v>
      </c>
      <c r="I81">
        <v>67</v>
      </c>
      <c r="J81">
        <v>69</v>
      </c>
      <c r="K81">
        <v>48</v>
      </c>
      <c r="L81">
        <v>45</v>
      </c>
      <c r="M81">
        <v>60</v>
      </c>
      <c r="N81">
        <v>24</v>
      </c>
    </row>
    <row r="82" spans="1:14" x14ac:dyDescent="0.3">
      <c r="A82" t="s">
        <v>448</v>
      </c>
      <c r="B82">
        <v>25</v>
      </c>
      <c r="C82">
        <v>2</v>
      </c>
      <c r="D82">
        <v>3954560</v>
      </c>
      <c r="E82">
        <v>0</v>
      </c>
      <c r="F82" t="s">
        <v>2851</v>
      </c>
      <c r="G82">
        <v>5</v>
      </c>
      <c r="H82" t="s">
        <v>30</v>
      </c>
      <c r="I82">
        <v>89</v>
      </c>
      <c r="J82">
        <v>77</v>
      </c>
      <c r="K82">
        <v>81</v>
      </c>
      <c r="L82">
        <v>58</v>
      </c>
      <c r="M82">
        <v>72</v>
      </c>
      <c r="N82">
        <v>22</v>
      </c>
    </row>
    <row r="83" spans="1:14" x14ac:dyDescent="0.3">
      <c r="A83" t="s">
        <v>424</v>
      </c>
      <c r="B83">
        <v>23</v>
      </c>
      <c r="C83">
        <v>3</v>
      </c>
      <c r="D83">
        <v>4432020</v>
      </c>
      <c r="E83">
        <v>4</v>
      </c>
      <c r="F83" t="s">
        <v>3149</v>
      </c>
      <c r="G83">
        <v>22</v>
      </c>
      <c r="H83" t="s">
        <v>27</v>
      </c>
      <c r="I83">
        <v>94</v>
      </c>
      <c r="J83">
        <v>74</v>
      </c>
      <c r="K83">
        <v>42</v>
      </c>
      <c r="L83">
        <v>85</v>
      </c>
      <c r="M83">
        <v>74</v>
      </c>
      <c r="N83">
        <v>21</v>
      </c>
    </row>
    <row r="84" spans="1:14" x14ac:dyDescent="0.3">
      <c r="A84" t="s">
        <v>21</v>
      </c>
      <c r="B84">
        <v>0</v>
      </c>
      <c r="C84">
        <v>1</v>
      </c>
      <c r="D84">
        <v>2119311</v>
      </c>
      <c r="E84">
        <v>2</v>
      </c>
      <c r="F84" t="s">
        <v>1527</v>
      </c>
      <c r="G84">
        <v>95</v>
      </c>
      <c r="H84" t="s">
        <v>18</v>
      </c>
      <c r="I84">
        <v>76</v>
      </c>
      <c r="J84">
        <v>68</v>
      </c>
      <c r="K84">
        <v>65</v>
      </c>
      <c r="L84">
        <v>58</v>
      </c>
      <c r="M84">
        <v>63</v>
      </c>
      <c r="N84">
        <v>25</v>
      </c>
    </row>
    <row r="85" spans="1:14" x14ac:dyDescent="0.3">
      <c r="A85" t="s">
        <v>357</v>
      </c>
      <c r="B85">
        <v>2</v>
      </c>
      <c r="C85">
        <v>4</v>
      </c>
      <c r="D85">
        <v>9990179</v>
      </c>
      <c r="E85">
        <v>4</v>
      </c>
      <c r="F85" t="s">
        <v>3038</v>
      </c>
      <c r="G85">
        <v>6</v>
      </c>
      <c r="H85" t="s">
        <v>15</v>
      </c>
      <c r="I85">
        <v>90</v>
      </c>
      <c r="J85">
        <v>76</v>
      </c>
      <c r="K85">
        <v>44</v>
      </c>
      <c r="L85">
        <v>99</v>
      </c>
      <c r="M85">
        <v>70</v>
      </c>
      <c r="N85">
        <v>31</v>
      </c>
    </row>
    <row r="86" spans="1:14" x14ac:dyDescent="0.3">
      <c r="A86" t="s">
        <v>417</v>
      </c>
      <c r="B86">
        <v>14</v>
      </c>
      <c r="C86">
        <v>1</v>
      </c>
      <c r="D86">
        <v>1182926</v>
      </c>
      <c r="E86">
        <v>0</v>
      </c>
      <c r="F86" t="s">
        <v>1527</v>
      </c>
      <c r="G86">
        <v>14</v>
      </c>
      <c r="H86" t="s">
        <v>30</v>
      </c>
      <c r="I86">
        <v>71</v>
      </c>
      <c r="J86">
        <v>71</v>
      </c>
      <c r="K86">
        <v>68</v>
      </c>
      <c r="L86">
        <v>54</v>
      </c>
      <c r="M86">
        <v>74</v>
      </c>
      <c r="N86">
        <v>21</v>
      </c>
    </row>
    <row r="87" spans="1:14" x14ac:dyDescent="0.3">
      <c r="A87" t="s">
        <v>480</v>
      </c>
      <c r="B87">
        <v>26</v>
      </c>
      <c r="C87">
        <v>1</v>
      </c>
      <c r="D87">
        <v>1933343</v>
      </c>
      <c r="E87">
        <v>0</v>
      </c>
      <c r="F87" t="s">
        <v>3052</v>
      </c>
      <c r="G87">
        <v>5</v>
      </c>
      <c r="H87" t="s">
        <v>9</v>
      </c>
      <c r="I87">
        <v>78</v>
      </c>
      <c r="J87">
        <v>78</v>
      </c>
      <c r="K87">
        <v>78</v>
      </c>
      <c r="L87">
        <v>78</v>
      </c>
      <c r="M87">
        <v>60</v>
      </c>
      <c r="N87">
        <v>26</v>
      </c>
    </row>
    <row r="88" spans="1:14" x14ac:dyDescent="0.3">
      <c r="A88" t="s">
        <v>281</v>
      </c>
      <c r="B88">
        <v>6</v>
      </c>
      <c r="C88">
        <v>2</v>
      </c>
      <c r="D88">
        <v>15075000</v>
      </c>
      <c r="E88">
        <v>0</v>
      </c>
      <c r="F88" t="s">
        <v>2970</v>
      </c>
      <c r="G88">
        <v>55</v>
      </c>
      <c r="H88" t="s">
        <v>9</v>
      </c>
      <c r="I88">
        <v>78</v>
      </c>
      <c r="J88">
        <v>74</v>
      </c>
      <c r="K88">
        <v>67</v>
      </c>
      <c r="L88">
        <v>58</v>
      </c>
      <c r="M88">
        <v>78</v>
      </c>
      <c r="N88">
        <v>27</v>
      </c>
    </row>
    <row r="89" spans="1:14" x14ac:dyDescent="0.3">
      <c r="A89" t="s">
        <v>467</v>
      </c>
      <c r="B89">
        <v>26</v>
      </c>
      <c r="C89">
        <v>2</v>
      </c>
      <c r="D89">
        <v>18493316.666666668</v>
      </c>
      <c r="E89">
        <v>1</v>
      </c>
      <c r="F89" t="s">
        <v>3083</v>
      </c>
      <c r="G89">
        <v>10</v>
      </c>
      <c r="H89" t="s">
        <v>7</v>
      </c>
      <c r="I89">
        <v>95</v>
      </c>
      <c r="J89">
        <v>79</v>
      </c>
      <c r="K89">
        <v>40</v>
      </c>
      <c r="L89">
        <v>67</v>
      </c>
      <c r="M89">
        <v>82</v>
      </c>
      <c r="N89">
        <v>30</v>
      </c>
    </row>
    <row r="90" spans="1:14" x14ac:dyDescent="0.3">
      <c r="A90" t="s">
        <v>185</v>
      </c>
      <c r="B90">
        <v>13</v>
      </c>
      <c r="C90">
        <v>1</v>
      </c>
      <c r="D90">
        <v>3500000</v>
      </c>
      <c r="E90">
        <v>4</v>
      </c>
      <c r="F90" t="s">
        <v>3135</v>
      </c>
      <c r="G90">
        <v>0</v>
      </c>
      <c r="H90" t="s">
        <v>15</v>
      </c>
      <c r="I90">
        <v>90</v>
      </c>
      <c r="J90">
        <v>82</v>
      </c>
      <c r="K90">
        <v>62</v>
      </c>
      <c r="L90">
        <v>76</v>
      </c>
      <c r="M90">
        <v>73</v>
      </c>
      <c r="N90">
        <v>29</v>
      </c>
    </row>
    <row r="91" spans="1:14" x14ac:dyDescent="0.3">
      <c r="A91" t="s">
        <v>52</v>
      </c>
      <c r="B91">
        <v>26</v>
      </c>
      <c r="C91">
        <v>3</v>
      </c>
      <c r="D91">
        <v>6883333</v>
      </c>
      <c r="E91">
        <v>2</v>
      </c>
      <c r="F91" t="s">
        <v>3081</v>
      </c>
      <c r="G91">
        <v>9</v>
      </c>
      <c r="H91" t="s">
        <v>13</v>
      </c>
      <c r="I91">
        <v>79</v>
      </c>
      <c r="J91">
        <v>75</v>
      </c>
      <c r="K91">
        <v>75</v>
      </c>
      <c r="L91">
        <v>63</v>
      </c>
      <c r="M91">
        <v>75</v>
      </c>
      <c r="N91">
        <v>33</v>
      </c>
    </row>
    <row r="92" spans="1:14" x14ac:dyDescent="0.3">
      <c r="A92" t="s">
        <v>99</v>
      </c>
      <c r="B92">
        <v>5</v>
      </c>
      <c r="C92">
        <v>0</v>
      </c>
      <c r="D92">
        <v>1000000</v>
      </c>
      <c r="E92">
        <v>2</v>
      </c>
      <c r="F92" t="s">
        <v>1527</v>
      </c>
      <c r="G92">
        <v>32</v>
      </c>
      <c r="H92" t="s">
        <v>7</v>
      </c>
      <c r="I92">
        <v>63</v>
      </c>
      <c r="J92">
        <v>69</v>
      </c>
      <c r="K92">
        <v>59</v>
      </c>
      <c r="L92">
        <v>45</v>
      </c>
      <c r="M92">
        <v>99</v>
      </c>
      <c r="N92">
        <v>23</v>
      </c>
    </row>
    <row r="93" spans="1:14" x14ac:dyDescent="0.3">
      <c r="A93" t="s">
        <v>378</v>
      </c>
      <c r="B93">
        <v>20</v>
      </c>
      <c r="C93">
        <v>2</v>
      </c>
      <c r="D93">
        <v>15500000</v>
      </c>
      <c r="E93">
        <v>0</v>
      </c>
      <c r="F93" t="s">
        <v>2953</v>
      </c>
      <c r="G93">
        <v>17</v>
      </c>
      <c r="H93" t="s">
        <v>60</v>
      </c>
      <c r="I93">
        <v>84</v>
      </c>
      <c r="J93">
        <v>70</v>
      </c>
      <c r="K93">
        <v>75</v>
      </c>
      <c r="L93">
        <v>58</v>
      </c>
      <c r="M93">
        <v>81</v>
      </c>
      <c r="N93">
        <v>26</v>
      </c>
    </row>
    <row r="94" spans="1:14" x14ac:dyDescent="0.3">
      <c r="A94" t="s">
        <v>363</v>
      </c>
      <c r="B94">
        <v>19</v>
      </c>
      <c r="C94">
        <v>2</v>
      </c>
      <c r="D94">
        <v>2761200</v>
      </c>
      <c r="E94">
        <v>0</v>
      </c>
      <c r="F94" t="s">
        <v>1527</v>
      </c>
      <c r="G94">
        <v>1</v>
      </c>
      <c r="H94" t="s">
        <v>30</v>
      </c>
      <c r="I94">
        <v>83</v>
      </c>
      <c r="J94">
        <v>71</v>
      </c>
      <c r="K94">
        <v>71</v>
      </c>
      <c r="L94">
        <v>54</v>
      </c>
      <c r="M94">
        <v>63</v>
      </c>
      <c r="N94">
        <v>22</v>
      </c>
    </row>
    <row r="95" spans="1:14" x14ac:dyDescent="0.3">
      <c r="A95" t="s">
        <v>97</v>
      </c>
      <c r="B95">
        <v>4</v>
      </c>
      <c r="C95">
        <v>1</v>
      </c>
      <c r="D95">
        <v>2829084.5</v>
      </c>
      <c r="E95">
        <v>2</v>
      </c>
      <c r="F95" t="s">
        <v>2944</v>
      </c>
      <c r="G95">
        <v>45</v>
      </c>
      <c r="H95" t="s">
        <v>18</v>
      </c>
      <c r="I95">
        <v>74</v>
      </c>
      <c r="J95">
        <v>74</v>
      </c>
      <c r="K95">
        <v>74</v>
      </c>
      <c r="L95">
        <v>74</v>
      </c>
      <c r="M95">
        <v>60</v>
      </c>
      <c r="N95">
        <v>26</v>
      </c>
    </row>
    <row r="96" spans="1:14" x14ac:dyDescent="0.3">
      <c r="A96" t="s">
        <v>370</v>
      </c>
      <c r="B96">
        <v>20</v>
      </c>
      <c r="C96">
        <v>0</v>
      </c>
      <c r="D96">
        <v>1000000</v>
      </c>
      <c r="E96">
        <v>1</v>
      </c>
      <c r="F96" t="s">
        <v>2964</v>
      </c>
      <c r="G96">
        <v>30</v>
      </c>
      <c r="H96" t="s">
        <v>9</v>
      </c>
      <c r="I96">
        <v>69</v>
      </c>
      <c r="J96">
        <v>71</v>
      </c>
      <c r="K96">
        <v>66</v>
      </c>
      <c r="L96">
        <v>45</v>
      </c>
      <c r="M96">
        <v>66</v>
      </c>
      <c r="N96">
        <v>26</v>
      </c>
    </row>
    <row r="97" spans="1:14" x14ac:dyDescent="0.3">
      <c r="A97" t="s">
        <v>488</v>
      </c>
      <c r="B97">
        <v>18</v>
      </c>
      <c r="C97">
        <v>1</v>
      </c>
      <c r="D97">
        <v>8000000</v>
      </c>
      <c r="E97">
        <v>3</v>
      </c>
      <c r="F97" t="s">
        <v>3134</v>
      </c>
      <c r="G97">
        <v>15</v>
      </c>
      <c r="H97" t="s">
        <v>11</v>
      </c>
      <c r="I97">
        <v>89</v>
      </c>
      <c r="J97">
        <v>73</v>
      </c>
      <c r="K97">
        <v>51</v>
      </c>
      <c r="L97">
        <v>72</v>
      </c>
      <c r="M97">
        <v>67</v>
      </c>
      <c r="N97">
        <v>28</v>
      </c>
    </row>
    <row r="98" spans="1:14" x14ac:dyDescent="0.3">
      <c r="A98" t="s">
        <v>291</v>
      </c>
      <c r="B98">
        <v>15</v>
      </c>
      <c r="C98">
        <v>0</v>
      </c>
      <c r="D98">
        <v>1000000</v>
      </c>
      <c r="E98">
        <v>2</v>
      </c>
      <c r="F98" t="s">
        <v>1527</v>
      </c>
      <c r="G98">
        <v>5</v>
      </c>
      <c r="H98" t="s">
        <v>7</v>
      </c>
      <c r="I98">
        <v>78</v>
      </c>
      <c r="J98">
        <v>72</v>
      </c>
      <c r="K98">
        <v>69</v>
      </c>
      <c r="L98">
        <v>58</v>
      </c>
      <c r="M98">
        <v>60</v>
      </c>
      <c r="N98">
        <v>23</v>
      </c>
    </row>
    <row r="99" spans="1:14" x14ac:dyDescent="0.3">
      <c r="A99" t="s">
        <v>315</v>
      </c>
      <c r="B99">
        <v>8</v>
      </c>
      <c r="C99">
        <v>2</v>
      </c>
      <c r="D99">
        <v>7500000</v>
      </c>
      <c r="E99">
        <v>0</v>
      </c>
      <c r="F99" t="s">
        <v>3044</v>
      </c>
      <c r="G99">
        <v>25</v>
      </c>
      <c r="H99" t="s">
        <v>30</v>
      </c>
      <c r="I99">
        <v>88</v>
      </c>
      <c r="J99">
        <v>73</v>
      </c>
      <c r="K99">
        <v>78</v>
      </c>
      <c r="L99">
        <v>54</v>
      </c>
      <c r="M99">
        <v>85</v>
      </c>
      <c r="N99">
        <v>31</v>
      </c>
    </row>
    <row r="100" spans="1:14" x14ac:dyDescent="0.3">
      <c r="A100" t="s">
        <v>465</v>
      </c>
      <c r="B100">
        <v>26</v>
      </c>
      <c r="C100">
        <v>2</v>
      </c>
      <c r="D100">
        <v>1205080</v>
      </c>
      <c r="E100">
        <v>0</v>
      </c>
      <c r="F100" t="s">
        <v>2978</v>
      </c>
      <c r="G100">
        <v>4</v>
      </c>
      <c r="H100" t="s">
        <v>9</v>
      </c>
      <c r="I100">
        <v>82</v>
      </c>
      <c r="J100">
        <v>76</v>
      </c>
      <c r="K100">
        <v>75</v>
      </c>
      <c r="L100">
        <v>58</v>
      </c>
      <c r="M100">
        <v>76</v>
      </c>
      <c r="N100">
        <v>25</v>
      </c>
    </row>
    <row r="101" spans="1:14" x14ac:dyDescent="0.3">
      <c r="A101" t="s">
        <v>419</v>
      </c>
      <c r="B101">
        <v>23</v>
      </c>
      <c r="C101">
        <v>4</v>
      </c>
      <c r="D101">
        <v>32272873</v>
      </c>
      <c r="E101">
        <v>1</v>
      </c>
      <c r="F101" t="s">
        <v>3001</v>
      </c>
      <c r="G101">
        <v>1</v>
      </c>
      <c r="H101" t="s">
        <v>18</v>
      </c>
      <c r="I101">
        <v>99</v>
      </c>
      <c r="J101">
        <v>76</v>
      </c>
      <c r="K101">
        <v>72</v>
      </c>
      <c r="L101">
        <v>58</v>
      </c>
      <c r="M101">
        <v>86</v>
      </c>
      <c r="N101">
        <v>23</v>
      </c>
    </row>
    <row r="102" spans="1:14" x14ac:dyDescent="0.3">
      <c r="A102" t="s">
        <v>68</v>
      </c>
      <c r="B102">
        <v>3</v>
      </c>
      <c r="C102">
        <v>2</v>
      </c>
      <c r="D102">
        <v>801772</v>
      </c>
      <c r="E102">
        <v>0</v>
      </c>
      <c r="F102" t="s">
        <v>1527</v>
      </c>
      <c r="G102">
        <v>4</v>
      </c>
      <c r="H102" t="s">
        <v>4</v>
      </c>
      <c r="I102">
        <v>68</v>
      </c>
      <c r="J102">
        <v>70</v>
      </c>
      <c r="K102">
        <v>63</v>
      </c>
      <c r="L102">
        <v>45</v>
      </c>
      <c r="M102">
        <v>75</v>
      </c>
      <c r="N102">
        <v>25</v>
      </c>
    </row>
    <row r="103" spans="1:14" x14ac:dyDescent="0.3">
      <c r="A103" t="s">
        <v>19</v>
      </c>
      <c r="B103">
        <v>25</v>
      </c>
      <c r="C103">
        <v>3</v>
      </c>
      <c r="D103">
        <v>13333333</v>
      </c>
      <c r="E103">
        <v>4</v>
      </c>
      <c r="F103" t="s">
        <v>2895</v>
      </c>
      <c r="G103">
        <v>3</v>
      </c>
      <c r="H103" t="s">
        <v>20</v>
      </c>
      <c r="I103">
        <v>82</v>
      </c>
      <c r="J103">
        <v>72</v>
      </c>
      <c r="K103">
        <v>83</v>
      </c>
      <c r="L103">
        <v>76</v>
      </c>
      <c r="M103">
        <v>80</v>
      </c>
      <c r="N103">
        <v>30</v>
      </c>
    </row>
    <row r="104" spans="1:14" x14ac:dyDescent="0.3">
      <c r="A104" t="s">
        <v>10</v>
      </c>
      <c r="B104">
        <v>0</v>
      </c>
      <c r="C104">
        <v>0</v>
      </c>
      <c r="D104">
        <v>1544951</v>
      </c>
      <c r="E104">
        <v>4</v>
      </c>
      <c r="F104" t="s">
        <v>3076</v>
      </c>
      <c r="G104">
        <v>32</v>
      </c>
      <c r="H104" t="s">
        <v>11</v>
      </c>
      <c r="I104">
        <v>81</v>
      </c>
      <c r="J104">
        <v>61</v>
      </c>
      <c r="K104">
        <v>48</v>
      </c>
      <c r="L104">
        <v>58</v>
      </c>
      <c r="M104">
        <v>59</v>
      </c>
      <c r="N104">
        <v>23</v>
      </c>
    </row>
    <row r="105" spans="1:14" x14ac:dyDescent="0.3">
      <c r="A105" t="s">
        <v>277</v>
      </c>
      <c r="B105">
        <v>14</v>
      </c>
      <c r="C105">
        <v>1</v>
      </c>
      <c r="D105">
        <v>689121</v>
      </c>
      <c r="E105">
        <v>2</v>
      </c>
      <c r="F105" t="s">
        <v>3016</v>
      </c>
      <c r="G105">
        <v>24</v>
      </c>
      <c r="H105" t="s">
        <v>18</v>
      </c>
      <c r="I105">
        <v>75</v>
      </c>
      <c r="J105">
        <v>73</v>
      </c>
      <c r="K105">
        <v>82</v>
      </c>
      <c r="L105">
        <v>49</v>
      </c>
      <c r="M105">
        <v>72</v>
      </c>
      <c r="N105">
        <v>24</v>
      </c>
    </row>
    <row r="106" spans="1:14" x14ac:dyDescent="0.3">
      <c r="A106" t="s">
        <v>293</v>
      </c>
      <c r="B106">
        <v>15</v>
      </c>
      <c r="C106">
        <v>2</v>
      </c>
      <c r="D106">
        <v>12100000</v>
      </c>
      <c r="E106">
        <v>1</v>
      </c>
      <c r="F106" t="s">
        <v>3198</v>
      </c>
      <c r="G106">
        <v>11</v>
      </c>
      <c r="H106" t="s">
        <v>40</v>
      </c>
      <c r="I106">
        <v>80</v>
      </c>
      <c r="J106">
        <v>72</v>
      </c>
      <c r="K106">
        <v>82</v>
      </c>
      <c r="L106">
        <v>54</v>
      </c>
      <c r="M106">
        <v>49</v>
      </c>
      <c r="N106">
        <v>28</v>
      </c>
    </row>
    <row r="107" spans="1:14" x14ac:dyDescent="0.3">
      <c r="A107" t="s">
        <v>219</v>
      </c>
      <c r="B107">
        <v>11</v>
      </c>
      <c r="C107">
        <v>1</v>
      </c>
      <c r="D107">
        <v>3094677.5</v>
      </c>
      <c r="E107">
        <v>3</v>
      </c>
      <c r="F107" t="s">
        <v>3020</v>
      </c>
      <c r="G107">
        <v>11</v>
      </c>
      <c r="H107" t="s">
        <v>15</v>
      </c>
      <c r="I107">
        <v>91</v>
      </c>
      <c r="J107">
        <v>73</v>
      </c>
      <c r="K107">
        <v>44</v>
      </c>
      <c r="L107">
        <v>81</v>
      </c>
      <c r="M107">
        <v>71</v>
      </c>
      <c r="N107">
        <v>23</v>
      </c>
    </row>
    <row r="108" spans="1:14" x14ac:dyDescent="0.3">
      <c r="A108" t="s">
        <v>484</v>
      </c>
      <c r="B108">
        <v>27</v>
      </c>
      <c r="C108">
        <v>2</v>
      </c>
      <c r="D108">
        <v>2249080</v>
      </c>
      <c r="E108">
        <v>1</v>
      </c>
      <c r="F108" t="s">
        <v>3056</v>
      </c>
      <c r="G108">
        <v>45</v>
      </c>
      <c r="H108" t="s">
        <v>30</v>
      </c>
      <c r="I108">
        <v>96</v>
      </c>
      <c r="J108">
        <v>78</v>
      </c>
      <c r="K108">
        <v>79</v>
      </c>
      <c r="L108">
        <v>58</v>
      </c>
      <c r="M108">
        <v>80</v>
      </c>
      <c r="N108">
        <v>23</v>
      </c>
    </row>
    <row r="109" spans="1:14" x14ac:dyDescent="0.3">
      <c r="A109" t="s">
        <v>299</v>
      </c>
      <c r="B109">
        <v>16</v>
      </c>
      <c r="C109">
        <v>3</v>
      </c>
      <c r="D109">
        <v>1346700</v>
      </c>
      <c r="E109">
        <v>1</v>
      </c>
      <c r="F109" t="s">
        <v>3071</v>
      </c>
      <c r="G109">
        <v>9</v>
      </c>
      <c r="H109" t="s">
        <v>9</v>
      </c>
      <c r="I109">
        <v>71</v>
      </c>
      <c r="J109">
        <v>69</v>
      </c>
      <c r="K109">
        <v>60</v>
      </c>
      <c r="L109">
        <v>49</v>
      </c>
      <c r="M109">
        <v>74</v>
      </c>
      <c r="N109">
        <v>23</v>
      </c>
    </row>
    <row r="110" spans="1:14" x14ac:dyDescent="0.3">
      <c r="A110" t="s">
        <v>364</v>
      </c>
      <c r="B110">
        <v>20</v>
      </c>
      <c r="C110">
        <v>0</v>
      </c>
      <c r="D110">
        <v>1000000</v>
      </c>
      <c r="E110">
        <v>2</v>
      </c>
      <c r="F110" t="s">
        <v>1527</v>
      </c>
      <c r="G110">
        <v>15</v>
      </c>
      <c r="H110" t="s">
        <v>13</v>
      </c>
      <c r="I110">
        <v>54</v>
      </c>
      <c r="J110">
        <v>78</v>
      </c>
      <c r="K110">
        <v>40</v>
      </c>
      <c r="L110">
        <v>40</v>
      </c>
      <c r="M110">
        <v>60</v>
      </c>
      <c r="N110">
        <v>25</v>
      </c>
    </row>
    <row r="111" spans="1:14" x14ac:dyDescent="0.3">
      <c r="A111" t="s">
        <v>122</v>
      </c>
      <c r="B111">
        <v>6</v>
      </c>
      <c r="C111">
        <v>3</v>
      </c>
      <c r="D111">
        <v>4000000</v>
      </c>
      <c r="E111">
        <v>2</v>
      </c>
      <c r="F111" t="s">
        <v>2889</v>
      </c>
      <c r="G111">
        <v>10</v>
      </c>
      <c r="H111" t="s">
        <v>13</v>
      </c>
      <c r="I111">
        <v>76</v>
      </c>
      <c r="J111">
        <v>68</v>
      </c>
      <c r="K111">
        <v>69</v>
      </c>
      <c r="L111">
        <v>63</v>
      </c>
      <c r="M111">
        <v>70</v>
      </c>
      <c r="N111">
        <v>26</v>
      </c>
    </row>
    <row r="112" spans="1:14" x14ac:dyDescent="0.3">
      <c r="A112" t="s">
        <v>224</v>
      </c>
      <c r="B112">
        <v>11</v>
      </c>
      <c r="C112">
        <v>2</v>
      </c>
      <c r="D112">
        <v>7333333.666666667</v>
      </c>
      <c r="E112">
        <v>2</v>
      </c>
      <c r="F112" t="s">
        <v>2874</v>
      </c>
      <c r="G112">
        <v>20</v>
      </c>
      <c r="H112" t="s">
        <v>13</v>
      </c>
      <c r="I112">
        <v>78</v>
      </c>
      <c r="J112">
        <v>70</v>
      </c>
      <c r="K112">
        <v>89</v>
      </c>
      <c r="L112">
        <v>45</v>
      </c>
      <c r="M112">
        <v>83</v>
      </c>
      <c r="N112">
        <v>28</v>
      </c>
    </row>
    <row r="113" spans="1:14" x14ac:dyDescent="0.3">
      <c r="A113" t="s">
        <v>183</v>
      </c>
      <c r="B113">
        <v>9</v>
      </c>
      <c r="C113">
        <v>1</v>
      </c>
      <c r="D113">
        <v>18004347.5</v>
      </c>
      <c r="E113">
        <v>3</v>
      </c>
      <c r="F113" t="s">
        <v>3184</v>
      </c>
      <c r="G113">
        <v>23</v>
      </c>
      <c r="H113" t="s">
        <v>7</v>
      </c>
      <c r="I113">
        <v>75</v>
      </c>
      <c r="J113">
        <v>93</v>
      </c>
      <c r="K113">
        <v>72</v>
      </c>
      <c r="L113">
        <v>75</v>
      </c>
      <c r="M113">
        <v>68</v>
      </c>
      <c r="N113">
        <v>30</v>
      </c>
    </row>
    <row r="114" spans="1:14" x14ac:dyDescent="0.3">
      <c r="A114" t="s">
        <v>464</v>
      </c>
      <c r="B114">
        <v>26</v>
      </c>
      <c r="C114">
        <v>0</v>
      </c>
      <c r="D114">
        <v>1000000</v>
      </c>
      <c r="E114">
        <v>3</v>
      </c>
      <c r="F114" t="s">
        <v>1527</v>
      </c>
      <c r="G114">
        <v>14</v>
      </c>
      <c r="H114" t="s">
        <v>11</v>
      </c>
      <c r="I114">
        <v>74</v>
      </c>
      <c r="J114">
        <v>60</v>
      </c>
      <c r="K114">
        <v>43</v>
      </c>
      <c r="L114">
        <v>49</v>
      </c>
      <c r="M114">
        <v>84</v>
      </c>
      <c r="N114">
        <v>23</v>
      </c>
    </row>
    <row r="115" spans="1:14" x14ac:dyDescent="0.3">
      <c r="A115" t="s">
        <v>266</v>
      </c>
      <c r="B115">
        <v>14</v>
      </c>
      <c r="C115">
        <v>0</v>
      </c>
      <c r="D115">
        <v>47371</v>
      </c>
      <c r="E115">
        <v>1</v>
      </c>
      <c r="F115" t="s">
        <v>1527</v>
      </c>
      <c r="G115">
        <v>8</v>
      </c>
      <c r="H115" t="s">
        <v>30</v>
      </c>
      <c r="I115">
        <v>63</v>
      </c>
      <c r="J115">
        <v>69</v>
      </c>
      <c r="K115">
        <v>40</v>
      </c>
      <c r="L115">
        <v>45</v>
      </c>
      <c r="M115">
        <v>99</v>
      </c>
      <c r="N115">
        <v>26</v>
      </c>
    </row>
    <row r="116" spans="1:14" x14ac:dyDescent="0.3">
      <c r="A116" t="s">
        <v>72</v>
      </c>
      <c r="B116">
        <v>3</v>
      </c>
      <c r="C116">
        <v>1</v>
      </c>
      <c r="D116">
        <v>689121</v>
      </c>
      <c r="E116">
        <v>2</v>
      </c>
      <c r="F116" t="s">
        <v>3054</v>
      </c>
      <c r="G116">
        <v>7</v>
      </c>
      <c r="H116" t="s">
        <v>7</v>
      </c>
      <c r="I116">
        <v>77</v>
      </c>
      <c r="J116">
        <v>69</v>
      </c>
      <c r="K116">
        <v>94</v>
      </c>
      <c r="L116">
        <v>49</v>
      </c>
      <c r="M116">
        <v>73</v>
      </c>
      <c r="N116">
        <v>24</v>
      </c>
    </row>
    <row r="117" spans="1:14" x14ac:dyDescent="0.3">
      <c r="A117" t="s">
        <v>523</v>
      </c>
      <c r="B117">
        <v>14</v>
      </c>
      <c r="C117">
        <v>0</v>
      </c>
      <c r="D117">
        <v>18919725</v>
      </c>
      <c r="E117">
        <v>4</v>
      </c>
      <c r="F117" t="s">
        <v>2857</v>
      </c>
      <c r="G117">
        <v>21</v>
      </c>
      <c r="H117" t="s">
        <v>15</v>
      </c>
      <c r="I117">
        <v>90</v>
      </c>
      <c r="J117">
        <v>70</v>
      </c>
      <c r="K117">
        <v>41</v>
      </c>
      <c r="L117">
        <v>81</v>
      </c>
      <c r="M117">
        <v>59</v>
      </c>
      <c r="N117">
        <v>34</v>
      </c>
    </row>
    <row r="118" spans="1:14" x14ac:dyDescent="0.3">
      <c r="A118" t="s">
        <v>135</v>
      </c>
      <c r="B118">
        <v>6</v>
      </c>
      <c r="C118">
        <v>1</v>
      </c>
      <c r="D118">
        <v>4815625</v>
      </c>
      <c r="E118">
        <v>3</v>
      </c>
      <c r="F118" t="s">
        <v>2884</v>
      </c>
      <c r="G118">
        <v>7</v>
      </c>
      <c r="H118" t="s">
        <v>15</v>
      </c>
      <c r="I118">
        <v>87</v>
      </c>
      <c r="J118">
        <v>69</v>
      </c>
      <c r="K118">
        <v>68</v>
      </c>
      <c r="L118">
        <v>63</v>
      </c>
      <c r="M118">
        <v>76</v>
      </c>
      <c r="N118">
        <v>28</v>
      </c>
    </row>
    <row r="119" spans="1:14" x14ac:dyDescent="0.3">
      <c r="A119" t="s">
        <v>53</v>
      </c>
      <c r="B119">
        <v>2</v>
      </c>
      <c r="C119">
        <v>3</v>
      </c>
      <c r="D119">
        <v>885960</v>
      </c>
      <c r="E119">
        <v>2</v>
      </c>
      <c r="F119" t="s">
        <v>3152</v>
      </c>
      <c r="G119">
        <v>30</v>
      </c>
      <c r="H119" t="s">
        <v>23</v>
      </c>
      <c r="I119">
        <v>69</v>
      </c>
      <c r="J119">
        <v>73</v>
      </c>
      <c r="K119">
        <v>40</v>
      </c>
      <c r="L119">
        <v>45</v>
      </c>
      <c r="M119">
        <v>60</v>
      </c>
      <c r="N119">
        <v>20</v>
      </c>
    </row>
    <row r="120" spans="1:14" x14ac:dyDescent="0.3">
      <c r="A120" t="s">
        <v>61</v>
      </c>
      <c r="B120">
        <v>27</v>
      </c>
      <c r="C120">
        <v>2</v>
      </c>
      <c r="D120">
        <v>4874258</v>
      </c>
      <c r="E120">
        <v>4</v>
      </c>
      <c r="F120" t="s">
        <v>3136</v>
      </c>
      <c r="G120">
        <v>17</v>
      </c>
      <c r="H120" t="s">
        <v>11</v>
      </c>
      <c r="I120">
        <v>83</v>
      </c>
      <c r="J120">
        <v>71</v>
      </c>
      <c r="K120">
        <v>47</v>
      </c>
      <c r="L120">
        <v>81</v>
      </c>
      <c r="M120">
        <v>61</v>
      </c>
      <c r="N120">
        <v>30</v>
      </c>
    </row>
    <row r="121" spans="1:14" x14ac:dyDescent="0.3">
      <c r="A121" t="s">
        <v>216</v>
      </c>
      <c r="B121">
        <v>11</v>
      </c>
      <c r="C121">
        <v>3</v>
      </c>
      <c r="D121">
        <v>2166667</v>
      </c>
      <c r="E121">
        <v>1</v>
      </c>
      <c r="F121" t="s">
        <v>3005</v>
      </c>
      <c r="G121">
        <v>5</v>
      </c>
      <c r="H121" t="s">
        <v>9</v>
      </c>
      <c r="I121">
        <v>66</v>
      </c>
      <c r="J121">
        <v>74</v>
      </c>
      <c r="K121">
        <v>59</v>
      </c>
      <c r="L121">
        <v>45</v>
      </c>
      <c r="M121">
        <v>62</v>
      </c>
      <c r="N121">
        <v>24</v>
      </c>
    </row>
    <row r="122" spans="1:14" x14ac:dyDescent="0.3">
      <c r="A122" t="s">
        <v>346</v>
      </c>
      <c r="B122">
        <v>19</v>
      </c>
      <c r="C122">
        <v>2</v>
      </c>
      <c r="D122">
        <v>8000000</v>
      </c>
      <c r="E122">
        <v>0</v>
      </c>
      <c r="F122" t="s">
        <v>2900</v>
      </c>
      <c r="G122">
        <v>4</v>
      </c>
      <c r="H122" t="s">
        <v>40</v>
      </c>
      <c r="I122">
        <v>80</v>
      </c>
      <c r="J122">
        <v>74</v>
      </c>
      <c r="K122">
        <v>70</v>
      </c>
      <c r="L122">
        <v>63</v>
      </c>
      <c r="M122">
        <v>73</v>
      </c>
      <c r="N122">
        <v>26</v>
      </c>
    </row>
    <row r="123" spans="1:14" x14ac:dyDescent="0.3">
      <c r="A123" t="s">
        <v>420</v>
      </c>
      <c r="B123">
        <v>23</v>
      </c>
      <c r="C123">
        <v>3</v>
      </c>
      <c r="D123">
        <v>663829</v>
      </c>
      <c r="E123">
        <v>0</v>
      </c>
      <c r="F123" t="s">
        <v>3126</v>
      </c>
      <c r="G123">
        <v>2</v>
      </c>
      <c r="H123" t="s">
        <v>4</v>
      </c>
      <c r="I123">
        <v>71</v>
      </c>
      <c r="J123">
        <v>67</v>
      </c>
      <c r="K123">
        <v>66</v>
      </c>
      <c r="L123">
        <v>49</v>
      </c>
      <c r="M123">
        <v>78</v>
      </c>
      <c r="N123">
        <v>22</v>
      </c>
    </row>
    <row r="124" spans="1:14" x14ac:dyDescent="0.3">
      <c r="A124" t="s">
        <v>349</v>
      </c>
      <c r="B124">
        <v>27</v>
      </c>
      <c r="C124">
        <v>1</v>
      </c>
      <c r="D124">
        <v>1737145</v>
      </c>
      <c r="E124">
        <v>0</v>
      </c>
      <c r="F124" t="s">
        <v>3047</v>
      </c>
      <c r="G124">
        <v>1</v>
      </c>
      <c r="H124" t="s">
        <v>9</v>
      </c>
      <c r="I124">
        <v>85</v>
      </c>
      <c r="J124">
        <v>73</v>
      </c>
      <c r="K124">
        <v>73</v>
      </c>
      <c r="L124">
        <v>54</v>
      </c>
      <c r="M124">
        <v>76</v>
      </c>
      <c r="N124">
        <v>24</v>
      </c>
    </row>
    <row r="125" spans="1:14" x14ac:dyDescent="0.3">
      <c r="A125" t="s">
        <v>446</v>
      </c>
      <c r="B125">
        <v>1</v>
      </c>
      <c r="C125">
        <v>2</v>
      </c>
      <c r="D125">
        <v>4874258</v>
      </c>
      <c r="E125">
        <v>4</v>
      </c>
      <c r="F125" t="s">
        <v>3165</v>
      </c>
      <c r="G125">
        <v>0</v>
      </c>
      <c r="H125" t="s">
        <v>15</v>
      </c>
      <c r="I125">
        <v>89</v>
      </c>
      <c r="J125">
        <v>73</v>
      </c>
      <c r="K125">
        <v>42</v>
      </c>
      <c r="L125">
        <v>85</v>
      </c>
      <c r="M125">
        <v>78</v>
      </c>
      <c r="N125">
        <v>27</v>
      </c>
    </row>
    <row r="126" spans="1:14" x14ac:dyDescent="0.3">
      <c r="A126" t="s">
        <v>298</v>
      </c>
      <c r="B126">
        <v>16</v>
      </c>
      <c r="C126">
        <v>4</v>
      </c>
      <c r="D126">
        <v>17000000</v>
      </c>
      <c r="E126">
        <v>0</v>
      </c>
      <c r="F126" t="s">
        <v>3128</v>
      </c>
      <c r="G126">
        <v>6</v>
      </c>
      <c r="H126" t="s">
        <v>60</v>
      </c>
      <c r="I126">
        <v>90</v>
      </c>
      <c r="J126">
        <v>80</v>
      </c>
      <c r="K126">
        <v>73</v>
      </c>
      <c r="L126">
        <v>63</v>
      </c>
      <c r="M126">
        <v>74</v>
      </c>
      <c r="N126">
        <v>30</v>
      </c>
    </row>
    <row r="127" spans="1:14" x14ac:dyDescent="0.3">
      <c r="A127" t="s">
        <v>210</v>
      </c>
      <c r="B127">
        <v>10</v>
      </c>
      <c r="C127">
        <v>1</v>
      </c>
      <c r="D127">
        <v>13779052.5</v>
      </c>
      <c r="E127">
        <v>1</v>
      </c>
      <c r="F127" t="s">
        <v>3035</v>
      </c>
      <c r="G127">
        <v>10</v>
      </c>
      <c r="H127" t="s">
        <v>40</v>
      </c>
      <c r="I127">
        <v>84</v>
      </c>
      <c r="J127">
        <v>70</v>
      </c>
      <c r="K127">
        <v>79</v>
      </c>
      <c r="L127">
        <v>49</v>
      </c>
      <c r="M127">
        <v>77</v>
      </c>
      <c r="N127">
        <v>31</v>
      </c>
    </row>
    <row r="128" spans="1:14" x14ac:dyDescent="0.3">
      <c r="A128" t="s">
        <v>310</v>
      </c>
      <c r="B128">
        <v>16</v>
      </c>
      <c r="C128">
        <v>2</v>
      </c>
      <c r="D128">
        <v>4666666.666666667</v>
      </c>
      <c r="E128">
        <v>3</v>
      </c>
      <c r="F128" t="s">
        <v>2908</v>
      </c>
      <c r="G128">
        <v>77</v>
      </c>
      <c r="H128" t="s">
        <v>11</v>
      </c>
      <c r="I128">
        <v>76</v>
      </c>
      <c r="J128">
        <v>74</v>
      </c>
      <c r="K128">
        <v>80</v>
      </c>
      <c r="L128">
        <v>63</v>
      </c>
      <c r="M128">
        <v>81</v>
      </c>
      <c r="N128">
        <v>32</v>
      </c>
    </row>
    <row r="129" spans="1:14" x14ac:dyDescent="0.3">
      <c r="A129" t="s">
        <v>335</v>
      </c>
      <c r="B129">
        <v>18</v>
      </c>
      <c r="C129">
        <v>1</v>
      </c>
      <c r="D129">
        <v>8736806.5</v>
      </c>
      <c r="E129">
        <v>1</v>
      </c>
      <c r="F129" t="s">
        <v>1527</v>
      </c>
      <c r="G129">
        <v>55</v>
      </c>
      <c r="H129" t="s">
        <v>40</v>
      </c>
      <c r="I129">
        <v>82</v>
      </c>
      <c r="J129">
        <v>66</v>
      </c>
      <c r="K129">
        <v>93</v>
      </c>
      <c r="L129">
        <v>49</v>
      </c>
      <c r="M129">
        <v>75</v>
      </c>
      <c r="N129">
        <v>31</v>
      </c>
    </row>
    <row r="130" spans="1:14" x14ac:dyDescent="0.3">
      <c r="A130" t="s">
        <v>384</v>
      </c>
      <c r="B130">
        <v>21</v>
      </c>
      <c r="C130">
        <v>2</v>
      </c>
      <c r="D130">
        <v>11333333.333333334</v>
      </c>
      <c r="E130">
        <v>1</v>
      </c>
      <c r="F130" t="s">
        <v>3183</v>
      </c>
      <c r="G130">
        <v>10</v>
      </c>
      <c r="H130" t="s">
        <v>7</v>
      </c>
      <c r="I130">
        <v>84</v>
      </c>
      <c r="J130">
        <v>70</v>
      </c>
      <c r="K130">
        <v>75</v>
      </c>
      <c r="L130">
        <v>54</v>
      </c>
      <c r="M130">
        <v>80</v>
      </c>
      <c r="N130">
        <v>27</v>
      </c>
    </row>
    <row r="131" spans="1:14" x14ac:dyDescent="0.3">
      <c r="A131" t="s">
        <v>438</v>
      </c>
      <c r="B131">
        <v>0</v>
      </c>
      <c r="C131">
        <v>1</v>
      </c>
      <c r="D131">
        <v>18237704.5</v>
      </c>
      <c r="E131">
        <v>2</v>
      </c>
      <c r="F131" t="s">
        <v>3129</v>
      </c>
      <c r="G131">
        <v>1</v>
      </c>
      <c r="H131" t="s">
        <v>7</v>
      </c>
      <c r="I131">
        <v>76</v>
      </c>
      <c r="J131">
        <v>70</v>
      </c>
      <c r="K131">
        <v>49</v>
      </c>
      <c r="L131">
        <v>63</v>
      </c>
      <c r="M131">
        <v>70</v>
      </c>
      <c r="N131">
        <v>31</v>
      </c>
    </row>
    <row r="132" spans="1:14" x14ac:dyDescent="0.3">
      <c r="A132" t="s">
        <v>338</v>
      </c>
      <c r="B132">
        <v>18</v>
      </c>
      <c r="C132">
        <v>1</v>
      </c>
      <c r="D132">
        <v>942121</v>
      </c>
      <c r="E132">
        <v>0</v>
      </c>
      <c r="F132" t="s">
        <v>3101</v>
      </c>
      <c r="G132">
        <v>15</v>
      </c>
      <c r="H132" t="s">
        <v>40</v>
      </c>
      <c r="I132">
        <v>75</v>
      </c>
      <c r="J132">
        <v>65</v>
      </c>
      <c r="K132">
        <v>70</v>
      </c>
      <c r="L132">
        <v>49</v>
      </c>
      <c r="M132">
        <v>73</v>
      </c>
      <c r="N132">
        <v>21</v>
      </c>
    </row>
    <row r="133" spans="1:14" x14ac:dyDescent="0.3">
      <c r="A133" t="s">
        <v>76</v>
      </c>
      <c r="B133">
        <v>23</v>
      </c>
      <c r="C133">
        <v>2</v>
      </c>
      <c r="D133">
        <v>4874258</v>
      </c>
      <c r="E133">
        <v>3</v>
      </c>
      <c r="F133" t="s">
        <v>2893</v>
      </c>
      <c r="G133">
        <v>44</v>
      </c>
      <c r="H133" t="s">
        <v>20</v>
      </c>
      <c r="I133">
        <v>79</v>
      </c>
      <c r="J133">
        <v>73</v>
      </c>
      <c r="K133">
        <v>79</v>
      </c>
      <c r="L133">
        <v>58</v>
      </c>
      <c r="M133">
        <v>73</v>
      </c>
      <c r="N133">
        <v>27</v>
      </c>
    </row>
    <row r="134" spans="1:14" x14ac:dyDescent="0.3">
      <c r="A134" t="s">
        <v>455</v>
      </c>
      <c r="B134">
        <v>25</v>
      </c>
      <c r="C134">
        <v>1</v>
      </c>
      <c r="D134">
        <v>689121</v>
      </c>
      <c r="E134">
        <v>0</v>
      </c>
      <c r="F134" t="s">
        <v>1527</v>
      </c>
      <c r="G134">
        <v>10</v>
      </c>
      <c r="H134" t="s">
        <v>118</v>
      </c>
      <c r="I134">
        <v>72</v>
      </c>
      <c r="J134">
        <v>72</v>
      </c>
      <c r="K134">
        <v>51</v>
      </c>
      <c r="L134">
        <v>45</v>
      </c>
      <c r="M134">
        <v>67</v>
      </c>
      <c r="N134">
        <v>26</v>
      </c>
    </row>
    <row r="135" spans="1:14" x14ac:dyDescent="0.3">
      <c r="A135" t="s">
        <v>358</v>
      </c>
      <c r="B135">
        <v>19</v>
      </c>
      <c r="C135">
        <v>2</v>
      </c>
      <c r="D135">
        <v>3003840</v>
      </c>
      <c r="E135">
        <v>0</v>
      </c>
      <c r="F135" t="s">
        <v>3124</v>
      </c>
      <c r="G135">
        <v>11</v>
      </c>
      <c r="H135" t="s">
        <v>9</v>
      </c>
      <c r="I135">
        <v>70</v>
      </c>
      <c r="J135">
        <v>74</v>
      </c>
      <c r="K135">
        <v>64</v>
      </c>
      <c r="L135">
        <v>49</v>
      </c>
      <c r="M135">
        <v>76</v>
      </c>
      <c r="N135">
        <v>21</v>
      </c>
    </row>
    <row r="136" spans="1:14" x14ac:dyDescent="0.3">
      <c r="A136" t="s">
        <v>511</v>
      </c>
      <c r="B136">
        <v>28</v>
      </c>
      <c r="C136">
        <v>1</v>
      </c>
      <c r="D136">
        <v>8826923.5</v>
      </c>
      <c r="E136">
        <v>0</v>
      </c>
      <c r="F136" t="s">
        <v>2933</v>
      </c>
      <c r="G136">
        <v>23</v>
      </c>
      <c r="H136" t="s">
        <v>118</v>
      </c>
      <c r="I136">
        <v>79</v>
      </c>
      <c r="J136">
        <v>73</v>
      </c>
      <c r="K136">
        <v>83</v>
      </c>
      <c r="L136">
        <v>54</v>
      </c>
      <c r="M136">
        <v>83</v>
      </c>
      <c r="N136">
        <v>26</v>
      </c>
    </row>
    <row r="137" spans="1:14" x14ac:dyDescent="0.3">
      <c r="A137" t="s">
        <v>239</v>
      </c>
      <c r="B137">
        <v>2</v>
      </c>
      <c r="C137">
        <v>2</v>
      </c>
      <c r="D137">
        <v>4886175</v>
      </c>
      <c r="E137">
        <v>1</v>
      </c>
      <c r="F137" t="s">
        <v>3098</v>
      </c>
      <c r="G137">
        <v>17</v>
      </c>
      <c r="H137" t="s">
        <v>18</v>
      </c>
      <c r="I137">
        <v>76</v>
      </c>
      <c r="J137">
        <v>70</v>
      </c>
      <c r="K137">
        <v>75</v>
      </c>
      <c r="L137">
        <v>54</v>
      </c>
      <c r="M137">
        <v>74</v>
      </c>
      <c r="N137">
        <v>33</v>
      </c>
    </row>
    <row r="138" spans="1:14" x14ac:dyDescent="0.3">
      <c r="A138" t="s">
        <v>199</v>
      </c>
      <c r="B138">
        <v>10</v>
      </c>
      <c r="C138">
        <v>0</v>
      </c>
      <c r="D138">
        <v>1000000</v>
      </c>
      <c r="E138">
        <v>3</v>
      </c>
      <c r="F138" t="s">
        <v>2986</v>
      </c>
      <c r="G138">
        <v>6</v>
      </c>
      <c r="H138" t="s">
        <v>13</v>
      </c>
      <c r="I138">
        <v>65</v>
      </c>
      <c r="J138">
        <v>69</v>
      </c>
      <c r="K138">
        <v>66</v>
      </c>
      <c r="L138">
        <v>49</v>
      </c>
      <c r="M138">
        <v>99</v>
      </c>
      <c r="N138">
        <v>25</v>
      </c>
    </row>
    <row r="139" spans="1:14" x14ac:dyDescent="0.3">
      <c r="A139" t="s">
        <v>139</v>
      </c>
      <c r="B139">
        <v>7</v>
      </c>
      <c r="C139">
        <v>3</v>
      </c>
      <c r="D139">
        <v>18500000</v>
      </c>
      <c r="E139">
        <v>1</v>
      </c>
      <c r="F139" t="s">
        <v>2943</v>
      </c>
      <c r="G139">
        <v>14</v>
      </c>
      <c r="H139" t="s">
        <v>40</v>
      </c>
      <c r="I139">
        <v>82</v>
      </c>
      <c r="J139">
        <v>76</v>
      </c>
      <c r="K139">
        <v>75</v>
      </c>
      <c r="L139">
        <v>54</v>
      </c>
      <c r="M139">
        <v>79</v>
      </c>
      <c r="N139">
        <v>25</v>
      </c>
    </row>
    <row r="140" spans="1:14" x14ac:dyDescent="0.3">
      <c r="A140" t="s">
        <v>432</v>
      </c>
      <c r="B140">
        <v>24</v>
      </c>
      <c r="C140">
        <v>0</v>
      </c>
      <c r="D140">
        <v>1000000</v>
      </c>
      <c r="E140">
        <v>1</v>
      </c>
      <c r="F140" t="s">
        <v>1527</v>
      </c>
      <c r="G140">
        <v>9</v>
      </c>
      <c r="H140" t="s">
        <v>18</v>
      </c>
      <c r="I140">
        <v>65</v>
      </c>
      <c r="J140">
        <v>73</v>
      </c>
      <c r="K140">
        <v>55</v>
      </c>
      <c r="L140">
        <v>45</v>
      </c>
      <c r="M140">
        <v>42</v>
      </c>
      <c r="N140">
        <v>21</v>
      </c>
    </row>
    <row r="141" spans="1:14" x14ac:dyDescent="0.3">
      <c r="A141" t="s">
        <v>309</v>
      </c>
      <c r="B141">
        <v>16</v>
      </c>
      <c r="C141">
        <v>3</v>
      </c>
      <c r="D141">
        <v>9666667</v>
      </c>
      <c r="E141">
        <v>0</v>
      </c>
      <c r="F141" t="s">
        <v>3036</v>
      </c>
      <c r="G141">
        <v>3</v>
      </c>
      <c r="H141" t="s">
        <v>30</v>
      </c>
      <c r="I141">
        <v>77</v>
      </c>
      <c r="J141">
        <v>71</v>
      </c>
      <c r="K141">
        <v>70</v>
      </c>
      <c r="L141">
        <v>54</v>
      </c>
      <c r="M141">
        <v>81</v>
      </c>
      <c r="N141">
        <v>33</v>
      </c>
    </row>
    <row r="142" spans="1:14" x14ac:dyDescent="0.3">
      <c r="A142" t="s">
        <v>489</v>
      </c>
      <c r="B142">
        <v>27</v>
      </c>
      <c r="C142">
        <v>2</v>
      </c>
      <c r="D142">
        <v>504200.33333333331</v>
      </c>
      <c r="E142">
        <v>2</v>
      </c>
      <c r="F142" t="s">
        <v>2922</v>
      </c>
      <c r="G142">
        <v>31</v>
      </c>
      <c r="H142" t="s">
        <v>13</v>
      </c>
      <c r="I142">
        <v>74</v>
      </c>
      <c r="J142">
        <v>70</v>
      </c>
      <c r="K142">
        <v>89</v>
      </c>
      <c r="L142">
        <v>49</v>
      </c>
      <c r="M142">
        <v>82</v>
      </c>
      <c r="N142">
        <v>26</v>
      </c>
    </row>
    <row r="143" spans="1:14" x14ac:dyDescent="0.3">
      <c r="A143" t="s">
        <v>200</v>
      </c>
      <c r="B143">
        <v>10</v>
      </c>
      <c r="C143">
        <v>1</v>
      </c>
      <c r="D143">
        <v>2393887</v>
      </c>
      <c r="E143">
        <v>2</v>
      </c>
      <c r="F143" t="s">
        <v>2907</v>
      </c>
      <c r="G143">
        <v>14</v>
      </c>
      <c r="H143" t="s">
        <v>7</v>
      </c>
      <c r="I143">
        <v>77</v>
      </c>
      <c r="J143">
        <v>75</v>
      </c>
      <c r="K143">
        <v>78</v>
      </c>
      <c r="L143">
        <v>54</v>
      </c>
      <c r="M143">
        <v>83</v>
      </c>
      <c r="N143">
        <v>34</v>
      </c>
    </row>
    <row r="144" spans="1:14" x14ac:dyDescent="0.3">
      <c r="A144" t="s">
        <v>302</v>
      </c>
      <c r="B144">
        <v>16</v>
      </c>
      <c r="C144">
        <v>2</v>
      </c>
      <c r="D144">
        <v>25842697</v>
      </c>
      <c r="E144">
        <v>2</v>
      </c>
      <c r="F144" t="s">
        <v>2951</v>
      </c>
      <c r="G144">
        <v>34</v>
      </c>
      <c r="H144" t="s">
        <v>15</v>
      </c>
      <c r="I144">
        <v>99</v>
      </c>
      <c r="J144">
        <v>84</v>
      </c>
      <c r="K144">
        <v>58</v>
      </c>
      <c r="L144">
        <v>99</v>
      </c>
      <c r="M144">
        <v>72</v>
      </c>
      <c r="N144">
        <v>25</v>
      </c>
    </row>
    <row r="145" spans="1:14" x14ac:dyDescent="0.3">
      <c r="A145" t="s">
        <v>166</v>
      </c>
      <c r="B145">
        <v>9</v>
      </c>
      <c r="C145">
        <v>2</v>
      </c>
      <c r="D145">
        <v>1977423</v>
      </c>
      <c r="E145">
        <v>2</v>
      </c>
      <c r="F145" t="s">
        <v>2926</v>
      </c>
      <c r="G145">
        <v>22</v>
      </c>
      <c r="H145" t="s">
        <v>18</v>
      </c>
      <c r="I145">
        <v>72</v>
      </c>
      <c r="J145">
        <v>74</v>
      </c>
      <c r="K145">
        <v>65</v>
      </c>
      <c r="L145">
        <v>49</v>
      </c>
      <c r="M145">
        <v>79</v>
      </c>
      <c r="N145">
        <v>26</v>
      </c>
    </row>
    <row r="146" spans="1:14" x14ac:dyDescent="0.3">
      <c r="A146" t="s">
        <v>283</v>
      </c>
      <c r="B146">
        <v>15</v>
      </c>
      <c r="C146">
        <v>1</v>
      </c>
      <c r="D146">
        <v>9054587.5</v>
      </c>
      <c r="E146">
        <v>0</v>
      </c>
      <c r="F146" t="s">
        <v>3033</v>
      </c>
      <c r="G146">
        <v>7</v>
      </c>
      <c r="H146" t="s">
        <v>30</v>
      </c>
      <c r="I146">
        <v>83</v>
      </c>
      <c r="J146">
        <v>77</v>
      </c>
      <c r="K146">
        <v>77</v>
      </c>
      <c r="L146">
        <v>54</v>
      </c>
      <c r="M146">
        <v>77</v>
      </c>
      <c r="N146">
        <v>33</v>
      </c>
    </row>
    <row r="147" spans="1:14" x14ac:dyDescent="0.3">
      <c r="A147" t="s">
        <v>46</v>
      </c>
      <c r="B147">
        <v>1</v>
      </c>
      <c r="C147">
        <v>2</v>
      </c>
      <c r="D147">
        <v>21304995</v>
      </c>
      <c r="E147">
        <v>2</v>
      </c>
      <c r="F147" t="s">
        <v>3132</v>
      </c>
      <c r="G147">
        <v>20</v>
      </c>
      <c r="H147" t="s">
        <v>13</v>
      </c>
      <c r="I147">
        <v>84</v>
      </c>
      <c r="J147">
        <v>76</v>
      </c>
      <c r="K147">
        <v>74</v>
      </c>
      <c r="L147">
        <v>63</v>
      </c>
      <c r="M147">
        <v>82</v>
      </c>
      <c r="N147">
        <v>30</v>
      </c>
    </row>
    <row r="148" spans="1:14" x14ac:dyDescent="0.3">
      <c r="A148" t="s">
        <v>328</v>
      </c>
      <c r="B148">
        <v>17</v>
      </c>
      <c r="C148">
        <v>2</v>
      </c>
      <c r="D148">
        <v>16229213.333333334</v>
      </c>
      <c r="E148">
        <v>4</v>
      </c>
      <c r="F148" t="s">
        <v>2886</v>
      </c>
      <c r="G148">
        <v>5</v>
      </c>
      <c r="H148" t="s">
        <v>15</v>
      </c>
      <c r="I148">
        <v>78</v>
      </c>
      <c r="J148">
        <v>74</v>
      </c>
      <c r="K148">
        <v>75</v>
      </c>
      <c r="L148">
        <v>58</v>
      </c>
      <c r="M148">
        <v>82</v>
      </c>
      <c r="N148">
        <v>30</v>
      </c>
    </row>
    <row r="149" spans="1:14" x14ac:dyDescent="0.3">
      <c r="A149" t="s">
        <v>483</v>
      </c>
      <c r="B149">
        <v>14</v>
      </c>
      <c r="C149">
        <v>3</v>
      </c>
      <c r="D149">
        <v>1125930</v>
      </c>
      <c r="E149">
        <v>1</v>
      </c>
      <c r="F149" t="s">
        <v>2996</v>
      </c>
      <c r="G149">
        <v>24</v>
      </c>
      <c r="H149" t="s">
        <v>9</v>
      </c>
      <c r="I149">
        <v>71</v>
      </c>
      <c r="J149">
        <v>67</v>
      </c>
      <c r="K149">
        <v>72</v>
      </c>
      <c r="L149">
        <v>45</v>
      </c>
      <c r="M149">
        <v>74</v>
      </c>
      <c r="N149">
        <v>24</v>
      </c>
    </row>
    <row r="150" spans="1:14" x14ac:dyDescent="0.3">
      <c r="A150" t="s">
        <v>372</v>
      </c>
      <c r="B150">
        <v>20</v>
      </c>
      <c r="C150">
        <v>2</v>
      </c>
      <c r="D150">
        <v>751772</v>
      </c>
      <c r="E150">
        <v>1</v>
      </c>
      <c r="F150" t="s">
        <v>3121</v>
      </c>
      <c r="G150">
        <v>22</v>
      </c>
      <c r="H150" t="s">
        <v>18</v>
      </c>
      <c r="I150">
        <v>72</v>
      </c>
      <c r="J150">
        <v>68</v>
      </c>
      <c r="K150">
        <v>42</v>
      </c>
      <c r="L150">
        <v>49</v>
      </c>
      <c r="M150">
        <v>60</v>
      </c>
      <c r="N150">
        <v>21</v>
      </c>
    </row>
    <row r="151" spans="1:14" x14ac:dyDescent="0.3">
      <c r="A151" t="s">
        <v>452</v>
      </c>
      <c r="B151">
        <v>25</v>
      </c>
      <c r="C151">
        <v>4</v>
      </c>
      <c r="D151">
        <v>21250000</v>
      </c>
      <c r="E151">
        <v>2</v>
      </c>
      <c r="F151" t="s">
        <v>3177</v>
      </c>
      <c r="G151">
        <v>40</v>
      </c>
      <c r="H151" t="s">
        <v>13</v>
      </c>
      <c r="I151">
        <v>85</v>
      </c>
      <c r="J151">
        <v>73</v>
      </c>
      <c r="K151">
        <v>86</v>
      </c>
      <c r="L151">
        <v>63</v>
      </c>
      <c r="M151">
        <v>81</v>
      </c>
      <c r="N151">
        <v>27</v>
      </c>
    </row>
    <row r="152" spans="1:14" x14ac:dyDescent="0.3">
      <c r="A152" t="s">
        <v>459</v>
      </c>
      <c r="B152">
        <v>25</v>
      </c>
      <c r="C152">
        <v>2</v>
      </c>
      <c r="D152">
        <v>1595280</v>
      </c>
      <c r="E152">
        <v>4</v>
      </c>
      <c r="F152" t="s">
        <v>1527</v>
      </c>
      <c r="G152">
        <v>20</v>
      </c>
      <c r="H152" t="s">
        <v>11</v>
      </c>
      <c r="I152">
        <v>74</v>
      </c>
      <c r="J152">
        <v>74</v>
      </c>
      <c r="K152">
        <v>74</v>
      </c>
      <c r="L152">
        <v>74</v>
      </c>
      <c r="M152">
        <v>60</v>
      </c>
      <c r="N152">
        <v>26</v>
      </c>
    </row>
    <row r="153" spans="1:14" x14ac:dyDescent="0.3">
      <c r="A153" t="s">
        <v>290</v>
      </c>
      <c r="B153">
        <v>24</v>
      </c>
      <c r="C153">
        <v>1</v>
      </c>
      <c r="D153">
        <v>12717131.5</v>
      </c>
      <c r="E153">
        <v>4</v>
      </c>
      <c r="F153" t="s">
        <v>3137</v>
      </c>
      <c r="G153">
        <v>21</v>
      </c>
      <c r="H153" t="s">
        <v>20</v>
      </c>
      <c r="I153">
        <v>89</v>
      </c>
      <c r="J153">
        <v>77</v>
      </c>
      <c r="K153">
        <v>45</v>
      </c>
      <c r="L153">
        <v>90</v>
      </c>
      <c r="M153">
        <v>44</v>
      </c>
      <c r="N153">
        <v>30</v>
      </c>
    </row>
    <row r="154" spans="1:14" x14ac:dyDescent="0.3">
      <c r="A154" t="s">
        <v>399</v>
      </c>
      <c r="B154">
        <v>22</v>
      </c>
      <c r="C154">
        <v>0</v>
      </c>
      <c r="D154">
        <v>1000000</v>
      </c>
      <c r="E154">
        <v>2</v>
      </c>
      <c r="F154" t="s">
        <v>3150</v>
      </c>
      <c r="G154">
        <v>7</v>
      </c>
      <c r="H154" t="s">
        <v>7</v>
      </c>
      <c r="I154">
        <v>67</v>
      </c>
      <c r="J154">
        <v>65</v>
      </c>
      <c r="K154">
        <v>47</v>
      </c>
      <c r="L154">
        <v>45</v>
      </c>
      <c r="M154">
        <v>60</v>
      </c>
      <c r="N154">
        <v>23</v>
      </c>
    </row>
    <row r="155" spans="1:14" x14ac:dyDescent="0.3">
      <c r="A155" t="s">
        <v>524</v>
      </c>
      <c r="B155">
        <v>29</v>
      </c>
      <c r="C155">
        <v>1</v>
      </c>
      <c r="D155">
        <v>15697102.5</v>
      </c>
      <c r="E155">
        <v>4</v>
      </c>
      <c r="F155" t="s">
        <v>2909</v>
      </c>
      <c r="G155">
        <v>28</v>
      </c>
      <c r="H155" t="s">
        <v>15</v>
      </c>
      <c r="I155">
        <v>72</v>
      </c>
      <c r="J155">
        <v>72</v>
      </c>
      <c r="K155">
        <v>48</v>
      </c>
      <c r="L155">
        <v>58</v>
      </c>
      <c r="M155">
        <v>68</v>
      </c>
      <c r="N155">
        <v>33</v>
      </c>
    </row>
    <row r="156" spans="1:14" x14ac:dyDescent="0.3">
      <c r="A156" t="s">
        <v>251</v>
      </c>
      <c r="B156">
        <v>29</v>
      </c>
      <c r="C156">
        <v>2</v>
      </c>
      <c r="D156">
        <v>887953.66666666663</v>
      </c>
      <c r="E156">
        <v>2</v>
      </c>
      <c r="F156" t="s">
        <v>3153</v>
      </c>
      <c r="G156">
        <v>17</v>
      </c>
      <c r="H156" t="s">
        <v>23</v>
      </c>
      <c r="I156">
        <v>56</v>
      </c>
      <c r="J156">
        <v>80</v>
      </c>
      <c r="K156">
        <v>40</v>
      </c>
      <c r="L156">
        <v>45</v>
      </c>
      <c r="M156">
        <v>59</v>
      </c>
      <c r="N156">
        <v>20</v>
      </c>
    </row>
    <row r="157" spans="1:14" x14ac:dyDescent="0.3">
      <c r="A157" t="s">
        <v>381</v>
      </c>
      <c r="B157">
        <v>21</v>
      </c>
      <c r="C157">
        <v>0</v>
      </c>
      <c r="D157">
        <v>838464</v>
      </c>
      <c r="E157">
        <v>0</v>
      </c>
      <c r="F157" t="s">
        <v>1527</v>
      </c>
      <c r="G157">
        <v>13</v>
      </c>
      <c r="H157" t="s">
        <v>30</v>
      </c>
      <c r="I157">
        <v>69</v>
      </c>
      <c r="J157">
        <v>63</v>
      </c>
      <c r="K157">
        <v>72</v>
      </c>
      <c r="L157">
        <v>49</v>
      </c>
      <c r="M157">
        <v>57</v>
      </c>
      <c r="N157">
        <v>24</v>
      </c>
    </row>
    <row r="158" spans="1:14" x14ac:dyDescent="0.3">
      <c r="A158" t="s">
        <v>195</v>
      </c>
      <c r="B158">
        <v>10</v>
      </c>
      <c r="C158">
        <v>2</v>
      </c>
      <c r="D158">
        <v>279488</v>
      </c>
      <c r="E158">
        <v>4</v>
      </c>
      <c r="F158" t="s">
        <v>3122</v>
      </c>
      <c r="G158">
        <v>55</v>
      </c>
      <c r="H158" t="s">
        <v>20</v>
      </c>
      <c r="I158">
        <v>70</v>
      </c>
      <c r="J158">
        <v>64</v>
      </c>
      <c r="K158">
        <v>48</v>
      </c>
      <c r="L158">
        <v>49</v>
      </c>
      <c r="M158">
        <v>78</v>
      </c>
      <c r="N158">
        <v>21</v>
      </c>
    </row>
    <row r="159" spans="1:14" x14ac:dyDescent="0.3">
      <c r="A159" t="s">
        <v>348</v>
      </c>
      <c r="B159">
        <v>19</v>
      </c>
      <c r="C159">
        <v>0</v>
      </c>
      <c r="D159">
        <v>1000000</v>
      </c>
      <c r="E159">
        <v>3</v>
      </c>
      <c r="F159" t="s">
        <v>2976</v>
      </c>
      <c r="G159">
        <v>4</v>
      </c>
      <c r="H159" t="s">
        <v>23</v>
      </c>
      <c r="I159">
        <v>72</v>
      </c>
      <c r="J159">
        <v>58</v>
      </c>
      <c r="K159">
        <v>48</v>
      </c>
      <c r="L159">
        <v>49</v>
      </c>
      <c r="M159">
        <v>79</v>
      </c>
      <c r="N159">
        <v>25</v>
      </c>
    </row>
    <row r="160" spans="1:14" x14ac:dyDescent="0.3">
      <c r="A160" t="s">
        <v>148</v>
      </c>
      <c r="B160">
        <v>29</v>
      </c>
      <c r="C160">
        <v>1</v>
      </c>
      <c r="D160">
        <v>2320044</v>
      </c>
      <c r="E160">
        <v>0</v>
      </c>
      <c r="F160" t="s">
        <v>3170</v>
      </c>
      <c r="G160">
        <v>22</v>
      </c>
      <c r="H160" t="s">
        <v>149</v>
      </c>
      <c r="I160">
        <v>73</v>
      </c>
      <c r="J160">
        <v>79</v>
      </c>
      <c r="K160">
        <v>63</v>
      </c>
      <c r="L160">
        <v>45</v>
      </c>
      <c r="M160">
        <v>62</v>
      </c>
      <c r="N160">
        <v>31</v>
      </c>
    </row>
    <row r="161" spans="1:14" x14ac:dyDescent="0.3">
      <c r="A161" t="s">
        <v>162</v>
      </c>
      <c r="B161">
        <v>8</v>
      </c>
      <c r="C161">
        <v>0</v>
      </c>
      <c r="D161">
        <v>1000000</v>
      </c>
      <c r="E161">
        <v>0</v>
      </c>
      <c r="F161" t="s">
        <v>1527</v>
      </c>
      <c r="G161">
        <v>15</v>
      </c>
      <c r="H161" t="s">
        <v>40</v>
      </c>
      <c r="I161">
        <v>71</v>
      </c>
      <c r="J161">
        <v>71</v>
      </c>
      <c r="K161">
        <v>71</v>
      </c>
      <c r="L161">
        <v>71</v>
      </c>
      <c r="M161">
        <v>60</v>
      </c>
      <c r="N161">
        <v>26</v>
      </c>
    </row>
    <row r="162" spans="1:14" x14ac:dyDescent="0.3">
      <c r="A162" t="s">
        <v>167</v>
      </c>
      <c r="B162">
        <v>29</v>
      </c>
      <c r="C162">
        <v>2</v>
      </c>
      <c r="D162">
        <v>6000000</v>
      </c>
      <c r="E162">
        <v>0</v>
      </c>
      <c r="F162" t="s">
        <v>3151</v>
      </c>
      <c r="G162">
        <v>14</v>
      </c>
      <c r="H162" t="s">
        <v>118</v>
      </c>
      <c r="I162">
        <v>82</v>
      </c>
      <c r="J162">
        <v>71</v>
      </c>
      <c r="K162">
        <v>73</v>
      </c>
      <c r="L162">
        <v>54</v>
      </c>
      <c r="M162">
        <v>75</v>
      </c>
      <c r="N162">
        <v>31</v>
      </c>
    </row>
    <row r="163" spans="1:14" x14ac:dyDescent="0.3">
      <c r="A163" t="s">
        <v>280</v>
      </c>
      <c r="B163">
        <v>14</v>
      </c>
      <c r="C163">
        <v>1</v>
      </c>
      <c r="D163">
        <v>689121</v>
      </c>
      <c r="E163">
        <v>3</v>
      </c>
      <c r="F163" t="s">
        <v>3066</v>
      </c>
      <c r="G163">
        <v>10</v>
      </c>
      <c r="H163" t="s">
        <v>11</v>
      </c>
      <c r="I163">
        <v>79</v>
      </c>
      <c r="J163">
        <v>71</v>
      </c>
      <c r="K163">
        <v>45</v>
      </c>
      <c r="L163">
        <v>58</v>
      </c>
      <c r="M163">
        <v>70</v>
      </c>
      <c r="N163">
        <v>23</v>
      </c>
    </row>
    <row r="164" spans="1:14" x14ac:dyDescent="0.3">
      <c r="A164" t="s">
        <v>237</v>
      </c>
      <c r="B164">
        <v>12</v>
      </c>
      <c r="C164">
        <v>4</v>
      </c>
      <c r="D164">
        <v>7129630</v>
      </c>
      <c r="E164">
        <v>4</v>
      </c>
      <c r="F164" t="s">
        <v>3094</v>
      </c>
      <c r="G164">
        <v>40</v>
      </c>
      <c r="H164" t="s">
        <v>27</v>
      </c>
      <c r="I164">
        <v>84</v>
      </c>
      <c r="J164">
        <v>72</v>
      </c>
      <c r="K164">
        <v>49</v>
      </c>
      <c r="L164">
        <v>67</v>
      </c>
      <c r="M164">
        <v>79</v>
      </c>
      <c r="N164">
        <v>23</v>
      </c>
    </row>
    <row r="165" spans="1:14" x14ac:dyDescent="0.3">
      <c r="A165" t="s">
        <v>117</v>
      </c>
      <c r="B165">
        <v>6</v>
      </c>
      <c r="C165">
        <v>0</v>
      </c>
      <c r="D165">
        <v>3710850</v>
      </c>
      <c r="E165">
        <v>0</v>
      </c>
      <c r="F165" t="s">
        <v>2955</v>
      </c>
      <c r="G165">
        <v>5</v>
      </c>
      <c r="H165" t="s">
        <v>118</v>
      </c>
      <c r="I165">
        <v>80</v>
      </c>
      <c r="J165">
        <v>76</v>
      </c>
      <c r="K165">
        <v>66</v>
      </c>
      <c r="L165">
        <v>54</v>
      </c>
      <c r="M165">
        <v>70</v>
      </c>
      <c r="N165">
        <v>35</v>
      </c>
    </row>
    <row r="166" spans="1:14" x14ac:dyDescent="0.3">
      <c r="A166" t="s">
        <v>415</v>
      </c>
      <c r="B166">
        <v>18</v>
      </c>
      <c r="C166">
        <v>2</v>
      </c>
      <c r="D166">
        <v>13250000</v>
      </c>
      <c r="E166">
        <v>1</v>
      </c>
      <c r="F166" t="s">
        <v>1527</v>
      </c>
      <c r="G166">
        <v>17</v>
      </c>
      <c r="H166" t="s">
        <v>40</v>
      </c>
      <c r="I166">
        <v>80</v>
      </c>
      <c r="J166">
        <v>80</v>
      </c>
      <c r="K166">
        <v>80</v>
      </c>
      <c r="L166">
        <v>80</v>
      </c>
      <c r="M166">
        <v>60</v>
      </c>
      <c r="N166">
        <v>26</v>
      </c>
    </row>
    <row r="167" spans="1:14" x14ac:dyDescent="0.3">
      <c r="A167" t="s">
        <v>64</v>
      </c>
      <c r="B167">
        <v>3</v>
      </c>
      <c r="C167">
        <v>0</v>
      </c>
      <c r="D167">
        <v>1000000</v>
      </c>
      <c r="E167">
        <v>1</v>
      </c>
      <c r="F167" t="s">
        <v>3004</v>
      </c>
      <c r="G167">
        <v>55</v>
      </c>
      <c r="H167" t="s">
        <v>7</v>
      </c>
      <c r="I167">
        <v>65</v>
      </c>
      <c r="J167">
        <v>69</v>
      </c>
      <c r="K167">
        <v>40</v>
      </c>
      <c r="L167">
        <v>49</v>
      </c>
      <c r="M167">
        <v>60</v>
      </c>
      <c r="N167">
        <v>24</v>
      </c>
    </row>
    <row r="168" spans="1:14" x14ac:dyDescent="0.3">
      <c r="A168" t="s">
        <v>102</v>
      </c>
      <c r="B168">
        <v>5</v>
      </c>
      <c r="C168">
        <v>1</v>
      </c>
      <c r="D168">
        <v>9295000</v>
      </c>
      <c r="E168">
        <v>1</v>
      </c>
      <c r="F168" t="s">
        <v>1527</v>
      </c>
      <c r="G168">
        <v>5</v>
      </c>
      <c r="H168" t="s">
        <v>18</v>
      </c>
      <c r="I168">
        <v>75</v>
      </c>
      <c r="J168">
        <v>75</v>
      </c>
      <c r="K168">
        <v>75</v>
      </c>
      <c r="L168">
        <v>75</v>
      </c>
      <c r="M168">
        <v>60</v>
      </c>
      <c r="N168">
        <v>26</v>
      </c>
    </row>
    <row r="169" spans="1:14" x14ac:dyDescent="0.3">
      <c r="A169" t="s">
        <v>529</v>
      </c>
      <c r="B169">
        <v>0</v>
      </c>
      <c r="C169">
        <v>2</v>
      </c>
      <c r="D169">
        <v>6500000</v>
      </c>
      <c r="E169">
        <v>3</v>
      </c>
      <c r="F169" t="s">
        <v>2956</v>
      </c>
      <c r="G169">
        <v>2</v>
      </c>
      <c r="H169" t="s">
        <v>13</v>
      </c>
      <c r="I169">
        <v>87</v>
      </c>
      <c r="J169">
        <v>71</v>
      </c>
      <c r="K169">
        <v>70</v>
      </c>
      <c r="L169">
        <v>72</v>
      </c>
      <c r="M169">
        <v>70</v>
      </c>
      <c r="N169">
        <v>25</v>
      </c>
    </row>
    <row r="170" spans="1:14" x14ac:dyDescent="0.3">
      <c r="A170" t="s">
        <v>182</v>
      </c>
      <c r="B170">
        <v>9</v>
      </c>
      <c r="C170">
        <v>3</v>
      </c>
      <c r="D170">
        <v>892530</v>
      </c>
      <c r="E170">
        <v>2</v>
      </c>
      <c r="F170" t="s">
        <v>3068</v>
      </c>
      <c r="G170">
        <v>10</v>
      </c>
      <c r="H170" t="s">
        <v>18</v>
      </c>
      <c r="I170">
        <v>65</v>
      </c>
      <c r="J170">
        <v>77</v>
      </c>
      <c r="K170">
        <v>47</v>
      </c>
      <c r="L170">
        <v>45</v>
      </c>
      <c r="M170">
        <v>60</v>
      </c>
      <c r="N170">
        <v>22</v>
      </c>
    </row>
    <row r="171" spans="1:14" x14ac:dyDescent="0.3">
      <c r="A171" t="s">
        <v>497</v>
      </c>
      <c r="B171">
        <v>14</v>
      </c>
      <c r="C171">
        <v>1</v>
      </c>
      <c r="D171">
        <v>7560679</v>
      </c>
      <c r="E171">
        <v>2</v>
      </c>
      <c r="F171" t="s">
        <v>3180</v>
      </c>
      <c r="G171">
        <v>99</v>
      </c>
      <c r="H171" t="s">
        <v>18</v>
      </c>
      <c r="I171">
        <v>80</v>
      </c>
      <c r="J171">
        <v>72</v>
      </c>
      <c r="K171">
        <v>73</v>
      </c>
      <c r="L171">
        <v>63</v>
      </c>
      <c r="M171">
        <v>71</v>
      </c>
      <c r="N171">
        <v>29</v>
      </c>
    </row>
    <row r="172" spans="1:14" x14ac:dyDescent="0.3">
      <c r="A172" t="s">
        <v>341</v>
      </c>
      <c r="B172">
        <v>18</v>
      </c>
      <c r="C172">
        <v>1</v>
      </c>
      <c r="D172">
        <v>783503.5</v>
      </c>
      <c r="E172">
        <v>4</v>
      </c>
      <c r="F172" t="s">
        <v>2999</v>
      </c>
      <c r="G172">
        <v>8</v>
      </c>
      <c r="H172" t="s">
        <v>15</v>
      </c>
      <c r="I172">
        <v>84</v>
      </c>
      <c r="J172">
        <v>70</v>
      </c>
      <c r="K172">
        <v>49</v>
      </c>
      <c r="L172">
        <v>63</v>
      </c>
      <c r="M172">
        <v>65</v>
      </c>
      <c r="N172">
        <v>24</v>
      </c>
    </row>
    <row r="173" spans="1:14" x14ac:dyDescent="0.3">
      <c r="A173" t="s">
        <v>87</v>
      </c>
      <c r="B173">
        <v>4</v>
      </c>
      <c r="C173">
        <v>0</v>
      </c>
      <c r="D173">
        <v>88531</v>
      </c>
      <c r="E173">
        <v>3</v>
      </c>
      <c r="F173" t="s">
        <v>1527</v>
      </c>
      <c r="G173">
        <v>41</v>
      </c>
      <c r="H173" t="s">
        <v>23</v>
      </c>
      <c r="I173">
        <v>81</v>
      </c>
      <c r="J173">
        <v>57</v>
      </c>
      <c r="K173">
        <v>78</v>
      </c>
      <c r="L173">
        <v>76</v>
      </c>
      <c r="M173">
        <v>80</v>
      </c>
      <c r="N173">
        <v>27</v>
      </c>
    </row>
    <row r="174" spans="1:14" x14ac:dyDescent="0.3">
      <c r="A174" t="s">
        <v>437</v>
      </c>
      <c r="B174">
        <v>17</v>
      </c>
      <c r="C174">
        <v>3</v>
      </c>
      <c r="D174">
        <v>3833333</v>
      </c>
      <c r="E174">
        <v>2</v>
      </c>
      <c r="F174" t="s">
        <v>2918</v>
      </c>
      <c r="G174">
        <v>10</v>
      </c>
      <c r="H174" t="s">
        <v>23</v>
      </c>
      <c r="I174">
        <v>80</v>
      </c>
      <c r="J174">
        <v>72</v>
      </c>
      <c r="K174">
        <v>72</v>
      </c>
      <c r="L174">
        <v>54</v>
      </c>
      <c r="M174">
        <v>69</v>
      </c>
      <c r="N174">
        <v>26</v>
      </c>
    </row>
    <row r="175" spans="1:14" x14ac:dyDescent="0.3">
      <c r="A175" t="s">
        <v>473</v>
      </c>
      <c r="B175">
        <v>26</v>
      </c>
      <c r="C175">
        <v>1</v>
      </c>
      <c r="D175">
        <v>3351103</v>
      </c>
      <c r="E175">
        <v>4</v>
      </c>
      <c r="F175" t="s">
        <v>2995</v>
      </c>
      <c r="G175">
        <v>25</v>
      </c>
      <c r="H175" t="s">
        <v>20</v>
      </c>
      <c r="I175">
        <v>84</v>
      </c>
      <c r="J175">
        <v>70</v>
      </c>
      <c r="K175">
        <v>45</v>
      </c>
      <c r="L175">
        <v>63</v>
      </c>
      <c r="M175">
        <v>52</v>
      </c>
      <c r="N175">
        <v>24</v>
      </c>
    </row>
    <row r="176" spans="1:14" x14ac:dyDescent="0.3">
      <c r="A176" t="s">
        <v>133</v>
      </c>
      <c r="B176">
        <v>6</v>
      </c>
      <c r="C176">
        <v>3</v>
      </c>
      <c r="D176">
        <v>1077610.75</v>
      </c>
      <c r="E176">
        <v>0</v>
      </c>
      <c r="F176" t="s">
        <v>3070</v>
      </c>
      <c r="G176">
        <v>13</v>
      </c>
      <c r="H176" t="s">
        <v>4</v>
      </c>
      <c r="I176">
        <v>80</v>
      </c>
      <c r="J176">
        <v>72</v>
      </c>
      <c r="K176">
        <v>77</v>
      </c>
      <c r="L176">
        <v>49</v>
      </c>
      <c r="M176">
        <v>72</v>
      </c>
      <c r="N176">
        <v>23</v>
      </c>
    </row>
    <row r="177" spans="1:14" x14ac:dyDescent="0.3">
      <c r="A177" t="s">
        <v>137</v>
      </c>
      <c r="B177">
        <v>7</v>
      </c>
      <c r="C177">
        <v>1</v>
      </c>
      <c r="D177">
        <v>3972273</v>
      </c>
      <c r="E177">
        <v>0</v>
      </c>
      <c r="F177" t="s">
        <v>3075</v>
      </c>
      <c r="G177">
        <v>27</v>
      </c>
      <c r="H177" t="s">
        <v>40</v>
      </c>
      <c r="I177">
        <v>89</v>
      </c>
      <c r="J177">
        <v>75</v>
      </c>
      <c r="K177">
        <v>80</v>
      </c>
      <c r="L177">
        <v>58</v>
      </c>
      <c r="M177">
        <v>84</v>
      </c>
      <c r="N177">
        <v>23</v>
      </c>
    </row>
    <row r="178" spans="1:14" x14ac:dyDescent="0.3">
      <c r="A178" t="s">
        <v>410</v>
      </c>
      <c r="B178">
        <v>22</v>
      </c>
      <c r="C178">
        <v>2</v>
      </c>
      <c r="D178">
        <v>2050000</v>
      </c>
      <c r="E178">
        <v>2</v>
      </c>
      <c r="F178" t="s">
        <v>1527</v>
      </c>
      <c r="G178">
        <v>8</v>
      </c>
      <c r="H178" t="s">
        <v>7</v>
      </c>
      <c r="I178">
        <v>73</v>
      </c>
      <c r="J178">
        <v>73</v>
      </c>
      <c r="K178">
        <v>73</v>
      </c>
      <c r="L178">
        <v>73</v>
      </c>
      <c r="M178">
        <v>60</v>
      </c>
      <c r="N178">
        <v>26</v>
      </c>
    </row>
    <row r="179" spans="1:14" x14ac:dyDescent="0.3">
      <c r="A179" t="s">
        <v>198</v>
      </c>
      <c r="B179">
        <v>10</v>
      </c>
      <c r="C179">
        <v>4</v>
      </c>
      <c r="D179">
        <v>30580770.800000001</v>
      </c>
      <c r="E179">
        <v>1</v>
      </c>
      <c r="F179" t="s">
        <v>3088</v>
      </c>
      <c r="G179">
        <v>13</v>
      </c>
      <c r="H179" t="s">
        <v>9</v>
      </c>
      <c r="I179">
        <v>99</v>
      </c>
      <c r="J179">
        <v>84</v>
      </c>
      <c r="K179">
        <v>81</v>
      </c>
      <c r="L179">
        <v>72</v>
      </c>
      <c r="M179">
        <v>87</v>
      </c>
      <c r="N179">
        <v>30</v>
      </c>
    </row>
    <row r="180" spans="1:14" x14ac:dyDescent="0.3">
      <c r="A180" t="s">
        <v>292</v>
      </c>
      <c r="B180">
        <v>15</v>
      </c>
      <c r="C180">
        <v>2</v>
      </c>
      <c r="D180">
        <v>10000366.666666666</v>
      </c>
      <c r="E180">
        <v>2</v>
      </c>
      <c r="F180" t="s">
        <v>3090</v>
      </c>
      <c r="G180">
        <v>16</v>
      </c>
      <c r="H180" t="s">
        <v>23</v>
      </c>
      <c r="I180">
        <v>77</v>
      </c>
      <c r="J180">
        <v>73</v>
      </c>
      <c r="K180">
        <v>74</v>
      </c>
      <c r="L180">
        <v>54</v>
      </c>
      <c r="M180">
        <v>70</v>
      </c>
      <c r="N180">
        <v>33</v>
      </c>
    </row>
    <row r="181" spans="1:14" x14ac:dyDescent="0.3">
      <c r="A181" t="s">
        <v>244</v>
      </c>
      <c r="B181">
        <v>12</v>
      </c>
      <c r="C181">
        <v>2</v>
      </c>
      <c r="D181">
        <v>4886175</v>
      </c>
      <c r="E181">
        <v>3</v>
      </c>
      <c r="F181" t="s">
        <v>2856</v>
      </c>
      <c r="G181">
        <v>0</v>
      </c>
      <c r="H181" t="s">
        <v>23</v>
      </c>
      <c r="I181">
        <v>81</v>
      </c>
      <c r="J181">
        <v>75</v>
      </c>
      <c r="K181">
        <v>88</v>
      </c>
      <c r="L181">
        <v>67</v>
      </c>
      <c r="M181">
        <v>78</v>
      </c>
      <c r="N181">
        <v>29</v>
      </c>
    </row>
    <row r="182" spans="1:14" x14ac:dyDescent="0.3">
      <c r="A182" t="s">
        <v>51</v>
      </c>
      <c r="B182">
        <v>13</v>
      </c>
      <c r="C182">
        <v>1</v>
      </c>
      <c r="D182">
        <v>2564753</v>
      </c>
      <c r="E182">
        <v>3</v>
      </c>
      <c r="F182" t="s">
        <v>3024</v>
      </c>
      <c r="G182">
        <v>6</v>
      </c>
      <c r="H182" t="s">
        <v>7</v>
      </c>
      <c r="I182">
        <v>72</v>
      </c>
      <c r="J182">
        <v>70</v>
      </c>
      <c r="K182">
        <v>77</v>
      </c>
      <c r="L182">
        <v>54</v>
      </c>
      <c r="M182">
        <v>69</v>
      </c>
      <c r="N182">
        <v>34</v>
      </c>
    </row>
    <row r="183" spans="1:14" x14ac:dyDescent="0.3">
      <c r="A183" t="s">
        <v>318</v>
      </c>
      <c r="B183">
        <v>17</v>
      </c>
      <c r="C183">
        <v>0</v>
      </c>
      <c r="D183">
        <v>1000000</v>
      </c>
      <c r="E183">
        <v>1</v>
      </c>
      <c r="F183" t="s">
        <v>2991</v>
      </c>
      <c r="G183">
        <v>3</v>
      </c>
      <c r="H183" t="s">
        <v>30</v>
      </c>
      <c r="I183">
        <v>63</v>
      </c>
      <c r="J183">
        <v>69</v>
      </c>
      <c r="K183">
        <v>54</v>
      </c>
      <c r="L183">
        <v>40</v>
      </c>
      <c r="M183">
        <v>49</v>
      </c>
      <c r="N183">
        <v>25</v>
      </c>
    </row>
    <row r="184" spans="1:14" x14ac:dyDescent="0.3">
      <c r="A184" t="s">
        <v>271</v>
      </c>
      <c r="B184">
        <v>14</v>
      </c>
      <c r="C184">
        <v>0</v>
      </c>
      <c r="D184">
        <v>1000000</v>
      </c>
      <c r="E184">
        <v>3</v>
      </c>
      <c r="F184" t="s">
        <v>1527</v>
      </c>
      <c r="G184">
        <v>13</v>
      </c>
      <c r="H184" t="s">
        <v>15</v>
      </c>
      <c r="I184">
        <v>87</v>
      </c>
      <c r="J184">
        <v>73</v>
      </c>
      <c r="K184">
        <v>79</v>
      </c>
      <c r="L184">
        <v>63</v>
      </c>
      <c r="M184">
        <v>76</v>
      </c>
      <c r="N184">
        <v>20</v>
      </c>
    </row>
    <row r="185" spans="1:14" x14ac:dyDescent="0.3">
      <c r="A185" t="s">
        <v>101</v>
      </c>
      <c r="B185">
        <v>5</v>
      </c>
      <c r="C185">
        <v>0</v>
      </c>
      <c r="D185">
        <v>1000000</v>
      </c>
      <c r="E185">
        <v>3</v>
      </c>
      <c r="F185" t="s">
        <v>2917</v>
      </c>
      <c r="G185">
        <v>4</v>
      </c>
      <c r="H185" t="s">
        <v>13</v>
      </c>
      <c r="I185">
        <v>71</v>
      </c>
      <c r="J185">
        <v>65</v>
      </c>
      <c r="K185">
        <v>58</v>
      </c>
      <c r="L185">
        <v>58</v>
      </c>
      <c r="M185">
        <v>76</v>
      </c>
      <c r="N185">
        <v>26</v>
      </c>
    </row>
    <row r="186" spans="1:14" x14ac:dyDescent="0.3">
      <c r="A186" t="s">
        <v>140</v>
      </c>
      <c r="B186">
        <v>7</v>
      </c>
      <c r="C186">
        <v>2</v>
      </c>
      <c r="D186">
        <v>751772</v>
      </c>
      <c r="E186">
        <v>2</v>
      </c>
      <c r="F186" t="s">
        <v>3148</v>
      </c>
      <c r="G186">
        <v>8</v>
      </c>
      <c r="H186" t="s">
        <v>23</v>
      </c>
      <c r="I186">
        <v>69</v>
      </c>
      <c r="J186">
        <v>69</v>
      </c>
      <c r="K186">
        <v>43</v>
      </c>
      <c r="L186">
        <v>45</v>
      </c>
      <c r="M186">
        <v>59</v>
      </c>
      <c r="N186">
        <v>21</v>
      </c>
    </row>
    <row r="187" spans="1:14" x14ac:dyDescent="0.3">
      <c r="A187" t="s">
        <v>56</v>
      </c>
      <c r="B187">
        <v>2</v>
      </c>
      <c r="C187">
        <v>2</v>
      </c>
      <c r="D187">
        <v>1470320</v>
      </c>
      <c r="E187">
        <v>4</v>
      </c>
      <c r="F187" t="s">
        <v>3111</v>
      </c>
      <c r="G187">
        <v>31</v>
      </c>
      <c r="H187" t="s">
        <v>11</v>
      </c>
      <c r="I187">
        <v>88</v>
      </c>
      <c r="J187">
        <v>74</v>
      </c>
      <c r="K187">
        <v>40</v>
      </c>
      <c r="L187">
        <v>76</v>
      </c>
      <c r="M187">
        <v>70</v>
      </c>
      <c r="N187">
        <v>21</v>
      </c>
    </row>
    <row r="188" spans="1:14" x14ac:dyDescent="0.3">
      <c r="A188" t="s">
        <v>254</v>
      </c>
      <c r="B188">
        <v>13</v>
      </c>
      <c r="C188">
        <v>2</v>
      </c>
      <c r="D188">
        <v>4100000</v>
      </c>
      <c r="E188">
        <v>4</v>
      </c>
      <c r="F188" t="s">
        <v>3043</v>
      </c>
      <c r="G188">
        <v>7</v>
      </c>
      <c r="H188" t="s">
        <v>20</v>
      </c>
      <c r="I188">
        <v>89</v>
      </c>
      <c r="J188">
        <v>71</v>
      </c>
      <c r="K188">
        <v>46</v>
      </c>
      <c r="L188">
        <v>76</v>
      </c>
      <c r="M188">
        <v>62</v>
      </c>
      <c r="N188">
        <v>32</v>
      </c>
    </row>
    <row r="189" spans="1:14" x14ac:dyDescent="0.3">
      <c r="A189" t="s">
        <v>366</v>
      </c>
      <c r="B189">
        <v>20</v>
      </c>
      <c r="C189">
        <v>0</v>
      </c>
      <c r="D189">
        <v>1378242</v>
      </c>
      <c r="E189">
        <v>0</v>
      </c>
      <c r="F189" t="s">
        <v>3059</v>
      </c>
      <c r="G189">
        <v>1</v>
      </c>
      <c r="H189" t="s">
        <v>118</v>
      </c>
      <c r="I189">
        <v>59</v>
      </c>
      <c r="J189">
        <v>79</v>
      </c>
      <c r="K189">
        <v>46</v>
      </c>
      <c r="L189">
        <v>49</v>
      </c>
      <c r="M189">
        <v>60</v>
      </c>
      <c r="N189">
        <v>23</v>
      </c>
    </row>
    <row r="190" spans="1:14" x14ac:dyDescent="0.3">
      <c r="A190" t="s">
        <v>32</v>
      </c>
      <c r="B190">
        <v>1</v>
      </c>
      <c r="C190">
        <v>1</v>
      </c>
      <c r="D190">
        <v>5852394.5</v>
      </c>
      <c r="E190">
        <v>1</v>
      </c>
      <c r="F190" t="s">
        <v>3065</v>
      </c>
      <c r="G190">
        <v>7</v>
      </c>
      <c r="H190" t="s">
        <v>7</v>
      </c>
      <c r="I190">
        <v>84</v>
      </c>
      <c r="J190">
        <v>74</v>
      </c>
      <c r="K190">
        <v>76</v>
      </c>
      <c r="L190">
        <v>58</v>
      </c>
      <c r="M190">
        <v>65</v>
      </c>
      <c r="N190">
        <v>23</v>
      </c>
    </row>
    <row r="191" spans="1:14" x14ac:dyDescent="0.3">
      <c r="A191" t="s">
        <v>34</v>
      </c>
      <c r="B191">
        <v>1</v>
      </c>
      <c r="C191">
        <v>2</v>
      </c>
      <c r="D191">
        <v>4843600</v>
      </c>
      <c r="E191">
        <v>2</v>
      </c>
      <c r="F191" t="s">
        <v>3100</v>
      </c>
      <c r="G191">
        <v>0</v>
      </c>
      <c r="H191" t="s">
        <v>13</v>
      </c>
      <c r="I191">
        <v>88</v>
      </c>
      <c r="J191">
        <v>80</v>
      </c>
      <c r="K191">
        <v>82</v>
      </c>
      <c r="L191">
        <v>67</v>
      </c>
      <c r="M191">
        <v>85</v>
      </c>
      <c r="N191">
        <v>22</v>
      </c>
    </row>
    <row r="192" spans="1:14" x14ac:dyDescent="0.3">
      <c r="A192" t="s">
        <v>519</v>
      </c>
      <c r="B192">
        <v>27</v>
      </c>
      <c r="C192">
        <v>1</v>
      </c>
      <c r="D192">
        <v>2564753</v>
      </c>
      <c r="E192">
        <v>2</v>
      </c>
      <c r="F192" t="s">
        <v>3027</v>
      </c>
      <c r="G192">
        <v>32</v>
      </c>
      <c r="H192" t="s">
        <v>23</v>
      </c>
      <c r="I192">
        <v>83</v>
      </c>
      <c r="J192">
        <v>71</v>
      </c>
      <c r="K192">
        <v>76</v>
      </c>
      <c r="L192">
        <v>58</v>
      </c>
      <c r="M192">
        <v>88</v>
      </c>
      <c r="N192">
        <v>33</v>
      </c>
    </row>
    <row r="193" spans="1:14" x14ac:dyDescent="0.3">
      <c r="A193" t="s">
        <v>330</v>
      </c>
      <c r="B193">
        <v>17</v>
      </c>
      <c r="C193">
        <v>1</v>
      </c>
      <c r="D193">
        <v>19000000</v>
      </c>
      <c r="E193">
        <v>0</v>
      </c>
      <c r="F193" t="s">
        <v>3093</v>
      </c>
      <c r="G193">
        <v>0</v>
      </c>
      <c r="H193" t="s">
        <v>4</v>
      </c>
      <c r="I193">
        <v>81</v>
      </c>
      <c r="J193">
        <v>75</v>
      </c>
      <c r="K193">
        <v>74</v>
      </c>
      <c r="L193">
        <v>54</v>
      </c>
      <c r="M193">
        <v>79</v>
      </c>
      <c r="N193">
        <v>31</v>
      </c>
    </row>
    <row r="194" spans="1:14" x14ac:dyDescent="0.3">
      <c r="A194" t="s">
        <v>245</v>
      </c>
      <c r="B194">
        <v>29</v>
      </c>
      <c r="C194">
        <v>0</v>
      </c>
      <c r="D194">
        <v>1000000</v>
      </c>
      <c r="E194">
        <v>3</v>
      </c>
      <c r="F194" t="s">
        <v>1527</v>
      </c>
      <c r="G194">
        <v>10</v>
      </c>
      <c r="H194" t="s">
        <v>9</v>
      </c>
      <c r="I194">
        <v>68</v>
      </c>
      <c r="J194">
        <v>64</v>
      </c>
      <c r="K194">
        <v>47</v>
      </c>
      <c r="L194">
        <v>76</v>
      </c>
      <c r="M194">
        <v>49</v>
      </c>
      <c r="N194">
        <v>25</v>
      </c>
    </row>
    <row r="195" spans="1:14" x14ac:dyDescent="0.3">
      <c r="A195" t="s">
        <v>371</v>
      </c>
      <c r="B195">
        <v>7</v>
      </c>
      <c r="C195">
        <v>2</v>
      </c>
      <c r="D195">
        <v>6000000</v>
      </c>
      <c r="E195">
        <v>3</v>
      </c>
      <c r="F195" t="s">
        <v>2930</v>
      </c>
      <c r="G195">
        <v>9</v>
      </c>
      <c r="H195" t="s">
        <v>23</v>
      </c>
      <c r="I195">
        <v>86</v>
      </c>
      <c r="J195">
        <v>68</v>
      </c>
      <c r="K195">
        <v>85</v>
      </c>
      <c r="L195">
        <v>63</v>
      </c>
      <c r="M195">
        <v>70</v>
      </c>
      <c r="N195">
        <v>26</v>
      </c>
    </row>
    <row r="196" spans="1:14" x14ac:dyDescent="0.3">
      <c r="A196" t="s">
        <v>67</v>
      </c>
      <c r="B196">
        <v>11</v>
      </c>
      <c r="C196">
        <v>3</v>
      </c>
      <c r="D196">
        <v>10500000</v>
      </c>
      <c r="E196">
        <v>1</v>
      </c>
      <c r="F196" t="s">
        <v>3188</v>
      </c>
      <c r="G196">
        <v>3</v>
      </c>
      <c r="H196" t="s">
        <v>9</v>
      </c>
      <c r="I196">
        <v>85</v>
      </c>
      <c r="J196">
        <v>73</v>
      </c>
      <c r="K196">
        <v>77</v>
      </c>
      <c r="L196">
        <v>67</v>
      </c>
      <c r="M196">
        <v>88</v>
      </c>
      <c r="N196">
        <v>27</v>
      </c>
    </row>
    <row r="197" spans="1:14" x14ac:dyDescent="0.3">
      <c r="A197" t="s">
        <v>234</v>
      </c>
      <c r="B197">
        <v>12</v>
      </c>
      <c r="C197">
        <v>3</v>
      </c>
      <c r="D197">
        <v>1653480</v>
      </c>
      <c r="E197">
        <v>1</v>
      </c>
      <c r="F197" t="s">
        <v>3077</v>
      </c>
      <c r="G197">
        <v>10</v>
      </c>
      <c r="H197" t="s">
        <v>9</v>
      </c>
      <c r="I197">
        <v>69</v>
      </c>
      <c r="J197">
        <v>71</v>
      </c>
      <c r="K197">
        <v>70</v>
      </c>
      <c r="L197">
        <v>45</v>
      </c>
      <c r="M197">
        <v>66</v>
      </c>
      <c r="N197">
        <v>23</v>
      </c>
    </row>
    <row r="198" spans="1:14" x14ac:dyDescent="0.3">
      <c r="A198" t="s">
        <v>272</v>
      </c>
      <c r="B198">
        <v>23</v>
      </c>
      <c r="C198">
        <v>1</v>
      </c>
      <c r="D198">
        <v>1127658</v>
      </c>
      <c r="E198">
        <v>0</v>
      </c>
      <c r="F198" t="s">
        <v>2989</v>
      </c>
      <c r="G198">
        <v>3</v>
      </c>
      <c r="H198" t="s">
        <v>4</v>
      </c>
      <c r="I198">
        <v>66</v>
      </c>
      <c r="J198">
        <v>74</v>
      </c>
      <c r="K198">
        <v>74</v>
      </c>
      <c r="L198">
        <v>49</v>
      </c>
      <c r="M198">
        <v>80</v>
      </c>
      <c r="N198">
        <v>24</v>
      </c>
    </row>
    <row r="199" spans="1:14" x14ac:dyDescent="0.3">
      <c r="A199" t="s">
        <v>402</v>
      </c>
      <c r="B199">
        <v>15</v>
      </c>
      <c r="C199">
        <v>4</v>
      </c>
      <c r="D199">
        <v>35197650</v>
      </c>
      <c r="E199">
        <v>1</v>
      </c>
      <c r="F199" t="s">
        <v>3160</v>
      </c>
      <c r="G199">
        <v>23</v>
      </c>
      <c r="H199" t="s">
        <v>7</v>
      </c>
      <c r="I199">
        <v>93</v>
      </c>
      <c r="J199">
        <v>83</v>
      </c>
      <c r="K199">
        <v>76</v>
      </c>
      <c r="L199">
        <v>63</v>
      </c>
      <c r="M199">
        <v>85</v>
      </c>
      <c r="N199">
        <v>30</v>
      </c>
    </row>
    <row r="200" spans="1:14" x14ac:dyDescent="0.3">
      <c r="A200" t="s">
        <v>66</v>
      </c>
      <c r="B200">
        <v>3</v>
      </c>
      <c r="C200">
        <v>0</v>
      </c>
      <c r="D200">
        <v>1000000</v>
      </c>
      <c r="E200">
        <v>0</v>
      </c>
      <c r="F200" t="s">
        <v>2959</v>
      </c>
      <c r="G200">
        <v>31</v>
      </c>
      <c r="H200" t="s">
        <v>30</v>
      </c>
      <c r="I200">
        <v>64</v>
      </c>
      <c r="J200">
        <v>70</v>
      </c>
      <c r="K200">
        <v>49</v>
      </c>
      <c r="L200">
        <v>40</v>
      </c>
      <c r="M200">
        <v>60</v>
      </c>
      <c r="N200">
        <v>24</v>
      </c>
    </row>
    <row r="201" spans="1:14" x14ac:dyDescent="0.3">
      <c r="A201" t="s">
        <v>50</v>
      </c>
      <c r="B201">
        <v>2</v>
      </c>
      <c r="C201">
        <v>1</v>
      </c>
      <c r="D201">
        <v>8001666.5</v>
      </c>
      <c r="E201">
        <v>1</v>
      </c>
      <c r="F201" t="s">
        <v>2876</v>
      </c>
      <c r="G201">
        <v>12</v>
      </c>
      <c r="H201" t="s">
        <v>18</v>
      </c>
      <c r="I201">
        <v>79</v>
      </c>
      <c r="J201">
        <v>70</v>
      </c>
      <c r="K201">
        <v>97</v>
      </c>
      <c r="L201">
        <v>58</v>
      </c>
      <c r="M201">
        <v>82</v>
      </c>
      <c r="N201">
        <v>28</v>
      </c>
    </row>
    <row r="202" spans="1:14" x14ac:dyDescent="0.3">
      <c r="A202" t="s">
        <v>486</v>
      </c>
      <c r="B202">
        <v>27</v>
      </c>
      <c r="C202">
        <v>2</v>
      </c>
      <c r="D202">
        <v>11954546</v>
      </c>
      <c r="E202">
        <v>2</v>
      </c>
      <c r="F202" t="s">
        <v>2915</v>
      </c>
      <c r="G202">
        <v>2</v>
      </c>
      <c r="H202" t="s">
        <v>13</v>
      </c>
      <c r="I202">
        <v>82</v>
      </c>
      <c r="J202">
        <v>74</v>
      </c>
      <c r="K202">
        <v>85</v>
      </c>
      <c r="L202">
        <v>58</v>
      </c>
      <c r="M202">
        <v>70</v>
      </c>
      <c r="N202">
        <v>32</v>
      </c>
    </row>
    <row r="203" spans="1:14" x14ac:dyDescent="0.3">
      <c r="A203" t="s">
        <v>408</v>
      </c>
      <c r="B203">
        <v>22</v>
      </c>
      <c r="C203">
        <v>4</v>
      </c>
      <c r="D203">
        <v>5093450</v>
      </c>
      <c r="E203">
        <v>4</v>
      </c>
      <c r="F203" t="s">
        <v>2962</v>
      </c>
      <c r="G203">
        <v>21</v>
      </c>
      <c r="H203" t="s">
        <v>20</v>
      </c>
      <c r="I203">
        <v>99</v>
      </c>
      <c r="J203">
        <v>82</v>
      </c>
      <c r="K203">
        <v>67</v>
      </c>
      <c r="L203">
        <v>99</v>
      </c>
      <c r="M203">
        <v>79</v>
      </c>
      <c r="N203">
        <v>26</v>
      </c>
    </row>
    <row r="204" spans="1:14" x14ac:dyDescent="0.3">
      <c r="A204" t="s">
        <v>16</v>
      </c>
      <c r="B204">
        <v>0</v>
      </c>
      <c r="C204">
        <v>2</v>
      </c>
      <c r="D204">
        <v>1661880</v>
      </c>
      <c r="E204">
        <v>3</v>
      </c>
      <c r="F204" t="s">
        <v>3057</v>
      </c>
      <c r="G204">
        <v>20</v>
      </c>
      <c r="H204" t="s">
        <v>11</v>
      </c>
      <c r="I204">
        <v>96</v>
      </c>
      <c r="J204">
        <v>72</v>
      </c>
      <c r="K204">
        <v>77</v>
      </c>
      <c r="L204">
        <v>85</v>
      </c>
      <c r="M204">
        <v>75</v>
      </c>
      <c r="N204">
        <v>22</v>
      </c>
    </row>
    <row r="205" spans="1:14" x14ac:dyDescent="0.3">
      <c r="A205" t="s">
        <v>113</v>
      </c>
      <c r="B205">
        <v>5</v>
      </c>
      <c r="C205">
        <v>1</v>
      </c>
      <c r="D205">
        <v>10529931</v>
      </c>
      <c r="E205">
        <v>4</v>
      </c>
      <c r="F205" t="s">
        <v>3186</v>
      </c>
      <c r="G205">
        <v>31</v>
      </c>
      <c r="H205" t="s">
        <v>15</v>
      </c>
      <c r="I205">
        <v>77</v>
      </c>
      <c r="J205">
        <v>77</v>
      </c>
      <c r="K205">
        <v>78</v>
      </c>
      <c r="L205">
        <v>63</v>
      </c>
      <c r="M205">
        <v>59</v>
      </c>
      <c r="N205">
        <v>29</v>
      </c>
    </row>
    <row r="206" spans="1:14" x14ac:dyDescent="0.3">
      <c r="A206" t="s">
        <v>515</v>
      </c>
      <c r="B206">
        <v>29</v>
      </c>
      <c r="C206">
        <v>4</v>
      </c>
      <c r="D206">
        <v>28328360</v>
      </c>
      <c r="E206">
        <v>0</v>
      </c>
      <c r="F206" t="s">
        <v>3127</v>
      </c>
      <c r="G206">
        <v>2</v>
      </c>
      <c r="H206" t="s">
        <v>40</v>
      </c>
      <c r="I206">
        <v>94</v>
      </c>
      <c r="J206">
        <v>84</v>
      </c>
      <c r="K206">
        <v>67</v>
      </c>
      <c r="L206">
        <v>58</v>
      </c>
      <c r="M206">
        <v>69</v>
      </c>
      <c r="N206">
        <v>29</v>
      </c>
    </row>
    <row r="207" spans="1:14" x14ac:dyDescent="0.3">
      <c r="A207" t="s">
        <v>403</v>
      </c>
      <c r="B207">
        <v>22</v>
      </c>
      <c r="C207">
        <v>3</v>
      </c>
      <c r="D207">
        <v>847112.5</v>
      </c>
      <c r="E207">
        <v>3</v>
      </c>
      <c r="F207" t="s">
        <v>3017</v>
      </c>
      <c r="G207">
        <v>43</v>
      </c>
      <c r="H207" t="s">
        <v>11</v>
      </c>
      <c r="I207">
        <v>75</v>
      </c>
      <c r="J207">
        <v>67</v>
      </c>
      <c r="K207">
        <v>78</v>
      </c>
      <c r="L207">
        <v>58</v>
      </c>
      <c r="M207">
        <v>47</v>
      </c>
      <c r="N207">
        <v>24</v>
      </c>
    </row>
    <row r="208" spans="1:14" x14ac:dyDescent="0.3">
      <c r="A208" t="s">
        <v>273</v>
      </c>
      <c r="B208">
        <v>14</v>
      </c>
      <c r="C208">
        <v>3</v>
      </c>
      <c r="D208">
        <v>15000000</v>
      </c>
      <c r="E208">
        <v>4</v>
      </c>
      <c r="F208" t="s">
        <v>3173</v>
      </c>
      <c r="G208">
        <v>17</v>
      </c>
      <c r="H208" t="s">
        <v>20</v>
      </c>
      <c r="I208">
        <v>92</v>
      </c>
      <c r="J208">
        <v>72</v>
      </c>
      <c r="K208">
        <v>65</v>
      </c>
      <c r="L208">
        <v>81</v>
      </c>
      <c r="M208">
        <v>79</v>
      </c>
      <c r="N208">
        <v>27</v>
      </c>
    </row>
    <row r="209" spans="1:14" x14ac:dyDescent="0.3">
      <c r="A209" t="s">
        <v>397</v>
      </c>
      <c r="B209">
        <v>21</v>
      </c>
      <c r="C209">
        <v>2</v>
      </c>
      <c r="D209">
        <v>3591840</v>
      </c>
      <c r="E209">
        <v>2</v>
      </c>
      <c r="F209" t="s">
        <v>3102</v>
      </c>
      <c r="G209">
        <v>1</v>
      </c>
      <c r="H209" t="s">
        <v>11</v>
      </c>
      <c r="I209">
        <v>79</v>
      </c>
      <c r="J209">
        <v>73</v>
      </c>
      <c r="K209">
        <v>72</v>
      </c>
      <c r="L209">
        <v>67</v>
      </c>
      <c r="M209">
        <v>81</v>
      </c>
      <c r="N209">
        <v>22</v>
      </c>
    </row>
    <row r="210" spans="1:14" x14ac:dyDescent="0.3">
      <c r="A210" t="s">
        <v>188</v>
      </c>
      <c r="B210">
        <v>17</v>
      </c>
      <c r="C210">
        <v>1</v>
      </c>
      <c r="D210">
        <v>1620564</v>
      </c>
      <c r="E210">
        <v>3</v>
      </c>
      <c r="F210" t="s">
        <v>2968</v>
      </c>
      <c r="G210">
        <v>2</v>
      </c>
      <c r="H210" t="s">
        <v>13</v>
      </c>
      <c r="I210">
        <v>75</v>
      </c>
      <c r="J210">
        <v>75</v>
      </c>
      <c r="K210">
        <v>49</v>
      </c>
      <c r="L210">
        <v>54</v>
      </c>
      <c r="M210">
        <v>60</v>
      </c>
      <c r="N210">
        <v>25</v>
      </c>
    </row>
    <row r="211" spans="1:14" x14ac:dyDescent="0.3">
      <c r="A211" t="s">
        <v>100</v>
      </c>
      <c r="B211">
        <v>5</v>
      </c>
      <c r="C211">
        <v>1</v>
      </c>
      <c r="D211">
        <v>12968750</v>
      </c>
      <c r="E211">
        <v>0</v>
      </c>
      <c r="F211" t="s">
        <v>2873</v>
      </c>
      <c r="G211">
        <v>8</v>
      </c>
      <c r="H211" t="s">
        <v>9</v>
      </c>
      <c r="I211">
        <v>87</v>
      </c>
      <c r="J211">
        <v>71</v>
      </c>
      <c r="K211">
        <v>72</v>
      </c>
      <c r="L211">
        <v>54</v>
      </c>
      <c r="M211">
        <v>83</v>
      </c>
      <c r="N211">
        <v>27</v>
      </c>
    </row>
    <row r="212" spans="1:14" x14ac:dyDescent="0.3">
      <c r="A212" t="s">
        <v>498</v>
      </c>
      <c r="B212">
        <v>28</v>
      </c>
      <c r="C212">
        <v>0</v>
      </c>
      <c r="D212">
        <v>1000000</v>
      </c>
      <c r="E212">
        <v>0</v>
      </c>
      <c r="F212" t="s">
        <v>2904</v>
      </c>
      <c r="G212">
        <v>8</v>
      </c>
      <c r="H212" t="s">
        <v>40</v>
      </c>
      <c r="I212">
        <v>68</v>
      </c>
      <c r="J212">
        <v>64</v>
      </c>
      <c r="K212">
        <v>99</v>
      </c>
      <c r="L212">
        <v>45</v>
      </c>
      <c r="M212">
        <v>81</v>
      </c>
      <c r="N212">
        <v>26</v>
      </c>
    </row>
    <row r="213" spans="1:14" x14ac:dyDescent="0.3">
      <c r="A213" t="s">
        <v>518</v>
      </c>
      <c r="B213">
        <v>29</v>
      </c>
      <c r="C213">
        <v>0</v>
      </c>
      <c r="D213">
        <v>1000000</v>
      </c>
      <c r="E213">
        <v>1</v>
      </c>
      <c r="F213" t="s">
        <v>2885</v>
      </c>
      <c r="G213">
        <v>52</v>
      </c>
      <c r="H213" t="s">
        <v>9</v>
      </c>
      <c r="I213">
        <v>74</v>
      </c>
      <c r="J213">
        <v>64</v>
      </c>
      <c r="K213">
        <v>64</v>
      </c>
      <c r="L213">
        <v>49</v>
      </c>
      <c r="M213">
        <v>79</v>
      </c>
      <c r="N213">
        <v>29</v>
      </c>
    </row>
    <row r="214" spans="1:14" x14ac:dyDescent="0.3">
      <c r="A214" t="s">
        <v>257</v>
      </c>
      <c r="B214">
        <v>18</v>
      </c>
      <c r="C214">
        <v>2</v>
      </c>
      <c r="D214">
        <v>1196440</v>
      </c>
      <c r="E214">
        <v>1</v>
      </c>
      <c r="F214" t="s">
        <v>2965</v>
      </c>
      <c r="G214">
        <v>3</v>
      </c>
      <c r="H214" t="s">
        <v>9</v>
      </c>
      <c r="I214">
        <v>76</v>
      </c>
      <c r="J214">
        <v>72</v>
      </c>
      <c r="K214">
        <v>74</v>
      </c>
      <c r="L214">
        <v>58</v>
      </c>
      <c r="M214">
        <v>68</v>
      </c>
      <c r="N214">
        <v>25</v>
      </c>
    </row>
    <row r="215" spans="1:14" x14ac:dyDescent="0.3">
      <c r="A215" t="s">
        <v>429</v>
      </c>
      <c r="B215">
        <v>14</v>
      </c>
      <c r="C215">
        <v>2</v>
      </c>
      <c r="D215">
        <v>4367000</v>
      </c>
      <c r="E215">
        <v>2</v>
      </c>
      <c r="F215" t="s">
        <v>3110</v>
      </c>
      <c r="G215">
        <v>20</v>
      </c>
      <c r="H215" t="s">
        <v>13</v>
      </c>
      <c r="I215">
        <v>80</v>
      </c>
      <c r="J215">
        <v>70</v>
      </c>
      <c r="K215">
        <v>72</v>
      </c>
      <c r="L215">
        <v>58</v>
      </c>
      <c r="M215">
        <v>66</v>
      </c>
      <c r="N215">
        <v>23</v>
      </c>
    </row>
    <row r="216" spans="1:14" x14ac:dyDescent="0.3">
      <c r="A216" t="s">
        <v>317</v>
      </c>
      <c r="B216">
        <v>17</v>
      </c>
      <c r="C216">
        <v>3</v>
      </c>
      <c r="D216">
        <v>1172850</v>
      </c>
      <c r="E216">
        <v>1</v>
      </c>
      <c r="F216" t="s">
        <v>3103</v>
      </c>
      <c r="G216">
        <v>20</v>
      </c>
      <c r="H216" t="s">
        <v>40</v>
      </c>
      <c r="I216">
        <v>73</v>
      </c>
      <c r="J216">
        <v>67</v>
      </c>
      <c r="K216">
        <v>63</v>
      </c>
      <c r="L216">
        <v>54</v>
      </c>
      <c r="M216">
        <v>72</v>
      </c>
      <c r="N216">
        <v>21</v>
      </c>
    </row>
    <row r="217" spans="1:14" x14ac:dyDescent="0.3">
      <c r="A217" t="s">
        <v>287</v>
      </c>
      <c r="B217">
        <v>22</v>
      </c>
      <c r="C217">
        <v>3</v>
      </c>
      <c r="D217">
        <v>7566800</v>
      </c>
      <c r="E217">
        <v>2</v>
      </c>
      <c r="F217" t="s">
        <v>2899</v>
      </c>
      <c r="G217">
        <v>0</v>
      </c>
      <c r="H217" t="s">
        <v>18</v>
      </c>
      <c r="I217">
        <v>86</v>
      </c>
      <c r="J217">
        <v>74</v>
      </c>
      <c r="K217">
        <v>78</v>
      </c>
      <c r="L217">
        <v>58</v>
      </c>
      <c r="M217">
        <v>85</v>
      </c>
      <c r="N217">
        <v>26</v>
      </c>
    </row>
    <row r="218" spans="1:14" x14ac:dyDescent="0.3">
      <c r="A218" t="s">
        <v>333</v>
      </c>
      <c r="B218">
        <v>18</v>
      </c>
      <c r="C218">
        <v>3</v>
      </c>
      <c r="D218">
        <v>19559583.25</v>
      </c>
      <c r="E218">
        <v>0</v>
      </c>
      <c r="F218" t="s">
        <v>3089</v>
      </c>
      <c r="G218">
        <v>11</v>
      </c>
      <c r="H218" t="s">
        <v>40</v>
      </c>
      <c r="I218">
        <v>95</v>
      </c>
      <c r="J218">
        <v>77</v>
      </c>
      <c r="K218">
        <v>72</v>
      </c>
      <c r="L218">
        <v>63</v>
      </c>
      <c r="M218">
        <v>76</v>
      </c>
      <c r="N218">
        <v>29</v>
      </c>
    </row>
    <row r="219" spans="1:14" x14ac:dyDescent="0.3">
      <c r="A219" t="s">
        <v>147</v>
      </c>
      <c r="B219">
        <v>7</v>
      </c>
      <c r="C219">
        <v>1</v>
      </c>
      <c r="D219">
        <v>2743695</v>
      </c>
      <c r="E219">
        <v>3</v>
      </c>
      <c r="F219" t="s">
        <v>3096</v>
      </c>
      <c r="G219">
        <v>41</v>
      </c>
      <c r="H219" t="s">
        <v>23</v>
      </c>
      <c r="I219">
        <v>75</v>
      </c>
      <c r="J219">
        <v>75</v>
      </c>
      <c r="K219">
        <v>75</v>
      </c>
      <c r="L219">
        <v>75</v>
      </c>
      <c r="M219">
        <v>60</v>
      </c>
      <c r="N219">
        <v>26</v>
      </c>
    </row>
    <row r="220" spans="1:14" x14ac:dyDescent="0.3">
      <c r="A220" t="s">
        <v>264</v>
      </c>
      <c r="B220">
        <v>14</v>
      </c>
      <c r="C220">
        <v>0</v>
      </c>
      <c r="D220">
        <v>1000000</v>
      </c>
      <c r="E220">
        <v>1</v>
      </c>
      <c r="F220" t="s">
        <v>1527</v>
      </c>
      <c r="G220">
        <v>4</v>
      </c>
      <c r="H220" t="s">
        <v>13</v>
      </c>
      <c r="I220">
        <v>63</v>
      </c>
      <c r="J220">
        <v>67</v>
      </c>
      <c r="K220">
        <v>49</v>
      </c>
      <c r="L220">
        <v>49</v>
      </c>
      <c r="M220">
        <v>74</v>
      </c>
      <c r="N220">
        <v>28</v>
      </c>
    </row>
    <row r="221" spans="1:14" x14ac:dyDescent="0.3">
      <c r="A221" t="s">
        <v>347</v>
      </c>
      <c r="B221">
        <v>19</v>
      </c>
      <c r="C221">
        <v>3</v>
      </c>
      <c r="D221">
        <v>20700000</v>
      </c>
      <c r="E221">
        <v>3</v>
      </c>
      <c r="F221" t="s">
        <v>2972</v>
      </c>
      <c r="G221">
        <v>30</v>
      </c>
      <c r="H221" t="s">
        <v>23</v>
      </c>
      <c r="I221">
        <v>96</v>
      </c>
      <c r="J221">
        <v>74</v>
      </c>
      <c r="K221">
        <v>76</v>
      </c>
      <c r="L221">
        <v>81</v>
      </c>
      <c r="M221">
        <v>72</v>
      </c>
      <c r="N221">
        <v>25</v>
      </c>
    </row>
    <row r="222" spans="1:14" x14ac:dyDescent="0.3">
      <c r="A222" t="s">
        <v>228</v>
      </c>
      <c r="B222">
        <v>12</v>
      </c>
      <c r="C222">
        <v>0</v>
      </c>
      <c r="D222">
        <v>94742</v>
      </c>
      <c r="E222">
        <v>1</v>
      </c>
      <c r="F222" t="s">
        <v>1527</v>
      </c>
      <c r="G222">
        <v>11</v>
      </c>
      <c r="H222" t="s">
        <v>9</v>
      </c>
      <c r="I222">
        <v>65</v>
      </c>
      <c r="J222">
        <v>65</v>
      </c>
      <c r="K222">
        <v>65</v>
      </c>
      <c r="L222">
        <v>65</v>
      </c>
      <c r="M222">
        <v>60</v>
      </c>
      <c r="N222">
        <v>26</v>
      </c>
    </row>
    <row r="223" spans="1:14" x14ac:dyDescent="0.3">
      <c r="A223" t="s">
        <v>123</v>
      </c>
      <c r="B223">
        <v>6</v>
      </c>
      <c r="C223">
        <v>2</v>
      </c>
      <c r="D223">
        <v>2029600</v>
      </c>
      <c r="E223">
        <v>2</v>
      </c>
      <c r="F223" t="s">
        <v>3011</v>
      </c>
      <c r="G223">
        <v>25</v>
      </c>
      <c r="H223" t="s">
        <v>13</v>
      </c>
      <c r="I223">
        <v>75</v>
      </c>
      <c r="J223">
        <v>69</v>
      </c>
      <c r="K223">
        <v>78</v>
      </c>
      <c r="L223">
        <v>54</v>
      </c>
      <c r="M223">
        <v>78</v>
      </c>
      <c r="N223">
        <v>25</v>
      </c>
    </row>
    <row r="224" spans="1:14" x14ac:dyDescent="0.3">
      <c r="A224" t="s">
        <v>401</v>
      </c>
      <c r="B224">
        <v>22</v>
      </c>
      <c r="C224">
        <v>0</v>
      </c>
      <c r="D224">
        <v>2667600</v>
      </c>
      <c r="E224">
        <v>4</v>
      </c>
      <c r="F224" t="s">
        <v>1527</v>
      </c>
      <c r="G224">
        <v>24</v>
      </c>
      <c r="H224" t="s">
        <v>20</v>
      </c>
      <c r="I224">
        <v>64</v>
      </c>
      <c r="J224">
        <v>76</v>
      </c>
      <c r="K224">
        <v>40</v>
      </c>
      <c r="L224">
        <v>49</v>
      </c>
      <c r="M224">
        <v>49</v>
      </c>
      <c r="N224">
        <v>22</v>
      </c>
    </row>
    <row r="225" spans="1:14" x14ac:dyDescent="0.3">
      <c r="A225" t="s">
        <v>294</v>
      </c>
      <c r="B225">
        <v>15</v>
      </c>
      <c r="C225">
        <v>3</v>
      </c>
      <c r="D225">
        <v>7362231.5</v>
      </c>
      <c r="E225">
        <v>2</v>
      </c>
      <c r="F225" t="s">
        <v>2998</v>
      </c>
      <c r="G225">
        <v>20</v>
      </c>
      <c r="H225" t="s">
        <v>7</v>
      </c>
      <c r="I225">
        <v>82</v>
      </c>
      <c r="J225">
        <v>74</v>
      </c>
      <c r="K225">
        <v>82</v>
      </c>
      <c r="L225">
        <v>63</v>
      </c>
      <c r="M225">
        <v>62</v>
      </c>
      <c r="N225">
        <v>24</v>
      </c>
    </row>
    <row r="226" spans="1:14" x14ac:dyDescent="0.3">
      <c r="A226" t="s">
        <v>441</v>
      </c>
      <c r="B226">
        <v>24</v>
      </c>
      <c r="C226">
        <v>3</v>
      </c>
      <c r="D226">
        <v>9777777.75</v>
      </c>
      <c r="E226">
        <v>4</v>
      </c>
      <c r="F226" t="s">
        <v>2981</v>
      </c>
      <c r="G226">
        <v>27</v>
      </c>
      <c r="H226" t="s">
        <v>20</v>
      </c>
      <c r="I226">
        <v>91</v>
      </c>
      <c r="J226">
        <v>79</v>
      </c>
      <c r="K226">
        <v>46</v>
      </c>
      <c r="L226">
        <v>85</v>
      </c>
      <c r="M226">
        <v>76</v>
      </c>
      <c r="N226">
        <v>25</v>
      </c>
    </row>
    <row r="227" spans="1:14" x14ac:dyDescent="0.3">
      <c r="A227" t="s">
        <v>360</v>
      </c>
      <c r="B227">
        <v>19</v>
      </c>
      <c r="C227">
        <v>0</v>
      </c>
      <c r="D227">
        <v>1000000</v>
      </c>
      <c r="E227">
        <v>1</v>
      </c>
      <c r="F227" t="s">
        <v>2992</v>
      </c>
      <c r="G227">
        <v>45</v>
      </c>
      <c r="H227" t="s">
        <v>30</v>
      </c>
      <c r="I227">
        <v>80</v>
      </c>
      <c r="J227">
        <v>68</v>
      </c>
      <c r="K227">
        <v>99</v>
      </c>
      <c r="L227">
        <v>54</v>
      </c>
      <c r="M227">
        <v>77</v>
      </c>
      <c r="N227">
        <v>27</v>
      </c>
    </row>
    <row r="228" spans="1:14" x14ac:dyDescent="0.3">
      <c r="A228" t="s">
        <v>154</v>
      </c>
      <c r="B228">
        <v>8</v>
      </c>
      <c r="C228">
        <v>0</v>
      </c>
      <c r="D228">
        <v>1000000</v>
      </c>
      <c r="E228">
        <v>0</v>
      </c>
      <c r="F228" t="s">
        <v>1527</v>
      </c>
      <c r="G228">
        <v>17</v>
      </c>
      <c r="H228" t="s">
        <v>9</v>
      </c>
      <c r="I228">
        <v>53</v>
      </c>
      <c r="J228">
        <v>77</v>
      </c>
      <c r="K228">
        <v>40</v>
      </c>
      <c r="L228">
        <v>54</v>
      </c>
      <c r="M228">
        <v>99</v>
      </c>
      <c r="N228">
        <v>30</v>
      </c>
    </row>
    <row r="229" spans="1:14" x14ac:dyDescent="0.3">
      <c r="A229" t="s">
        <v>323</v>
      </c>
      <c r="B229">
        <v>17</v>
      </c>
      <c r="C229">
        <v>4</v>
      </c>
      <c r="D229">
        <v>32741887</v>
      </c>
      <c r="E229">
        <v>4</v>
      </c>
      <c r="F229" t="s">
        <v>3002</v>
      </c>
      <c r="G229">
        <v>32</v>
      </c>
      <c r="H229" t="s">
        <v>20</v>
      </c>
      <c r="I229">
        <v>99</v>
      </c>
      <c r="J229">
        <v>81</v>
      </c>
      <c r="K229">
        <v>87</v>
      </c>
      <c r="L229">
        <v>94</v>
      </c>
      <c r="M229">
        <v>83</v>
      </c>
      <c r="N229">
        <v>24</v>
      </c>
    </row>
    <row r="230" spans="1:14" x14ac:dyDescent="0.3">
      <c r="A230" t="s">
        <v>503</v>
      </c>
      <c r="B230">
        <v>12</v>
      </c>
      <c r="C230">
        <v>3</v>
      </c>
      <c r="D230">
        <v>34379100</v>
      </c>
      <c r="E230">
        <v>2</v>
      </c>
      <c r="F230" t="s">
        <v>3167</v>
      </c>
      <c r="G230">
        <v>2</v>
      </c>
      <c r="H230" t="s">
        <v>7</v>
      </c>
      <c r="I230">
        <v>95</v>
      </c>
      <c r="J230">
        <v>96</v>
      </c>
      <c r="K230">
        <v>81</v>
      </c>
      <c r="L230">
        <v>72</v>
      </c>
      <c r="M230">
        <v>84</v>
      </c>
      <c r="N230">
        <v>28</v>
      </c>
    </row>
    <row r="231" spans="1:14" x14ac:dyDescent="0.3">
      <c r="A231" t="s">
        <v>324</v>
      </c>
      <c r="B231">
        <v>17</v>
      </c>
      <c r="C231">
        <v>2</v>
      </c>
      <c r="D231">
        <v>751772</v>
      </c>
      <c r="E231">
        <v>2</v>
      </c>
      <c r="F231" t="s">
        <v>3007</v>
      </c>
      <c r="G231">
        <v>33</v>
      </c>
      <c r="H231" t="s">
        <v>23</v>
      </c>
      <c r="I231">
        <v>71</v>
      </c>
      <c r="J231">
        <v>67</v>
      </c>
      <c r="K231">
        <v>57</v>
      </c>
      <c r="L231">
        <v>54</v>
      </c>
      <c r="M231">
        <v>63</v>
      </c>
      <c r="N231">
        <v>24</v>
      </c>
    </row>
    <row r="232" spans="1:14" x14ac:dyDescent="0.3">
      <c r="A232" t="s">
        <v>295</v>
      </c>
      <c r="B232">
        <v>15</v>
      </c>
      <c r="C232">
        <v>2</v>
      </c>
      <c r="D232">
        <v>7935137.333333333</v>
      </c>
      <c r="E232">
        <v>4</v>
      </c>
      <c r="F232" t="s">
        <v>2866</v>
      </c>
      <c r="G232">
        <v>9</v>
      </c>
      <c r="H232" t="s">
        <v>20</v>
      </c>
      <c r="I232">
        <v>81</v>
      </c>
      <c r="J232">
        <v>77</v>
      </c>
      <c r="K232">
        <v>78</v>
      </c>
      <c r="L232">
        <v>63</v>
      </c>
      <c r="M232">
        <v>81</v>
      </c>
      <c r="N232">
        <v>29</v>
      </c>
    </row>
    <row r="233" spans="1:14" x14ac:dyDescent="0.3">
      <c r="A233" t="s">
        <v>431</v>
      </c>
      <c r="B233">
        <v>23</v>
      </c>
      <c r="C233">
        <v>2</v>
      </c>
      <c r="D233">
        <v>15000000</v>
      </c>
      <c r="E233">
        <v>2</v>
      </c>
      <c r="F233" t="s">
        <v>1527</v>
      </c>
      <c r="G233">
        <v>12</v>
      </c>
      <c r="H233" t="s">
        <v>7</v>
      </c>
      <c r="I233">
        <v>85</v>
      </c>
      <c r="J233">
        <v>73</v>
      </c>
      <c r="K233">
        <v>71</v>
      </c>
      <c r="L233">
        <v>63</v>
      </c>
      <c r="M233">
        <v>77</v>
      </c>
      <c r="N233">
        <v>24</v>
      </c>
    </row>
    <row r="234" spans="1:14" x14ac:dyDescent="0.3">
      <c r="A234" t="s">
        <v>65</v>
      </c>
      <c r="B234">
        <v>1</v>
      </c>
      <c r="C234">
        <v>4</v>
      </c>
      <c r="D234">
        <v>35197650</v>
      </c>
      <c r="E234">
        <v>0</v>
      </c>
      <c r="F234" t="s">
        <v>3175</v>
      </c>
      <c r="G234">
        <v>8</v>
      </c>
      <c r="H234" t="s">
        <v>60</v>
      </c>
      <c r="I234">
        <v>99</v>
      </c>
      <c r="J234">
        <v>77</v>
      </c>
      <c r="K234">
        <v>78</v>
      </c>
      <c r="L234">
        <v>58</v>
      </c>
      <c r="M234">
        <v>83</v>
      </c>
      <c r="N234">
        <v>29</v>
      </c>
    </row>
    <row r="235" spans="1:14" x14ac:dyDescent="0.3">
      <c r="A235" t="s">
        <v>342</v>
      </c>
      <c r="B235">
        <v>18</v>
      </c>
      <c r="C235">
        <v>1</v>
      </c>
      <c r="D235">
        <v>419232</v>
      </c>
      <c r="E235">
        <v>2</v>
      </c>
      <c r="F235" t="s">
        <v>1527</v>
      </c>
      <c r="G235">
        <v>34</v>
      </c>
      <c r="H235" t="s">
        <v>7</v>
      </c>
      <c r="I235">
        <v>71</v>
      </c>
      <c r="J235">
        <v>71</v>
      </c>
      <c r="K235">
        <v>74</v>
      </c>
      <c r="L235">
        <v>63</v>
      </c>
      <c r="M235">
        <v>67</v>
      </c>
      <c r="N235">
        <v>25</v>
      </c>
    </row>
    <row r="236" spans="1:14" x14ac:dyDescent="0.3">
      <c r="A236" t="s">
        <v>8</v>
      </c>
      <c r="B236">
        <v>24</v>
      </c>
      <c r="C236">
        <v>1</v>
      </c>
      <c r="D236">
        <v>9044943.5</v>
      </c>
      <c r="E236">
        <v>1</v>
      </c>
      <c r="F236" t="s">
        <v>3199</v>
      </c>
      <c r="G236">
        <v>24</v>
      </c>
      <c r="H236" t="s">
        <v>9</v>
      </c>
      <c r="I236">
        <v>80</v>
      </c>
      <c r="J236">
        <v>72</v>
      </c>
      <c r="K236">
        <v>71</v>
      </c>
      <c r="L236">
        <v>58</v>
      </c>
      <c r="M236">
        <v>72</v>
      </c>
      <c r="N236">
        <v>30</v>
      </c>
    </row>
    <row r="237" spans="1:14" x14ac:dyDescent="0.3">
      <c r="A237" t="s">
        <v>248</v>
      </c>
      <c r="B237">
        <v>13</v>
      </c>
      <c r="C237">
        <v>2</v>
      </c>
      <c r="D237">
        <v>8291514</v>
      </c>
      <c r="E237">
        <v>1</v>
      </c>
      <c r="F237" t="s">
        <v>2897</v>
      </c>
      <c r="G237">
        <v>1</v>
      </c>
      <c r="H237" t="s">
        <v>9</v>
      </c>
      <c r="I237">
        <v>79</v>
      </c>
      <c r="J237">
        <v>71</v>
      </c>
      <c r="K237">
        <v>76</v>
      </c>
      <c r="L237">
        <v>54</v>
      </c>
      <c r="M237">
        <v>86</v>
      </c>
      <c r="N237">
        <v>27</v>
      </c>
    </row>
    <row r="238" spans="1:14" x14ac:dyDescent="0.3">
      <c r="A238" t="s">
        <v>181</v>
      </c>
      <c r="B238">
        <v>2</v>
      </c>
      <c r="C238">
        <v>4</v>
      </c>
      <c r="D238">
        <v>41063925</v>
      </c>
      <c r="E238">
        <v>2</v>
      </c>
      <c r="F238" t="s">
        <v>3025</v>
      </c>
      <c r="G238">
        <v>7</v>
      </c>
      <c r="H238" t="s">
        <v>23</v>
      </c>
      <c r="I238">
        <v>99</v>
      </c>
      <c r="J238">
        <v>85</v>
      </c>
      <c r="K238">
        <v>78</v>
      </c>
      <c r="L238">
        <v>67</v>
      </c>
      <c r="M238">
        <v>88</v>
      </c>
      <c r="N238">
        <v>31</v>
      </c>
    </row>
    <row r="239" spans="1:14" x14ac:dyDescent="0.3">
      <c r="A239" t="s">
        <v>25</v>
      </c>
      <c r="B239">
        <v>0</v>
      </c>
      <c r="C239">
        <v>3</v>
      </c>
      <c r="D239">
        <v>1221810</v>
      </c>
      <c r="E239">
        <v>1</v>
      </c>
      <c r="F239" t="s">
        <v>3113</v>
      </c>
      <c r="G239">
        <v>4</v>
      </c>
      <c r="H239" t="s">
        <v>7</v>
      </c>
      <c r="I239">
        <v>78</v>
      </c>
      <c r="J239">
        <v>70</v>
      </c>
      <c r="K239">
        <v>84</v>
      </c>
      <c r="L239">
        <v>54</v>
      </c>
      <c r="M239">
        <v>72</v>
      </c>
      <c r="N239">
        <v>21</v>
      </c>
    </row>
    <row r="240" spans="1:14" x14ac:dyDescent="0.3">
      <c r="A240" t="s">
        <v>353</v>
      </c>
      <c r="B240">
        <v>19</v>
      </c>
      <c r="C240">
        <v>3</v>
      </c>
      <c r="D240">
        <v>2030010</v>
      </c>
      <c r="E240">
        <v>2</v>
      </c>
      <c r="F240" t="s">
        <v>3147</v>
      </c>
      <c r="G240">
        <v>20</v>
      </c>
      <c r="H240" t="s">
        <v>23</v>
      </c>
      <c r="I240">
        <v>79</v>
      </c>
      <c r="J240">
        <v>69</v>
      </c>
      <c r="K240">
        <v>76</v>
      </c>
      <c r="L240">
        <v>63</v>
      </c>
      <c r="M240">
        <v>71</v>
      </c>
      <c r="N240">
        <v>20</v>
      </c>
    </row>
    <row r="241" spans="1:14" x14ac:dyDescent="0.3">
      <c r="A241" t="s">
        <v>105</v>
      </c>
      <c r="B241">
        <v>5</v>
      </c>
      <c r="C241">
        <v>4</v>
      </c>
      <c r="D241">
        <v>28903805</v>
      </c>
      <c r="E241">
        <v>3</v>
      </c>
      <c r="F241" t="s">
        <v>3042</v>
      </c>
      <c r="G241">
        <v>0</v>
      </c>
      <c r="H241" t="s">
        <v>11</v>
      </c>
      <c r="I241">
        <v>87</v>
      </c>
      <c r="J241">
        <v>83</v>
      </c>
      <c r="K241">
        <v>79</v>
      </c>
      <c r="L241">
        <v>90</v>
      </c>
      <c r="M241">
        <v>89</v>
      </c>
      <c r="N241">
        <v>31</v>
      </c>
    </row>
    <row r="242" spans="1:14" x14ac:dyDescent="0.3">
      <c r="A242" t="s">
        <v>192</v>
      </c>
      <c r="B242">
        <v>9</v>
      </c>
      <c r="C242">
        <v>3</v>
      </c>
      <c r="D242">
        <v>5000000</v>
      </c>
      <c r="E242">
        <v>3</v>
      </c>
      <c r="F242" t="s">
        <v>3018</v>
      </c>
      <c r="G242">
        <v>5</v>
      </c>
      <c r="H242" t="s">
        <v>23</v>
      </c>
      <c r="I242">
        <v>83</v>
      </c>
      <c r="J242">
        <v>69</v>
      </c>
      <c r="K242">
        <v>46</v>
      </c>
      <c r="L242">
        <v>63</v>
      </c>
      <c r="M242">
        <v>61</v>
      </c>
      <c r="N242">
        <v>24</v>
      </c>
    </row>
    <row r="243" spans="1:14" x14ac:dyDescent="0.3">
      <c r="A243" t="s">
        <v>393</v>
      </c>
      <c r="B243">
        <v>21</v>
      </c>
      <c r="C243">
        <v>2</v>
      </c>
      <c r="D243">
        <v>3000000</v>
      </c>
      <c r="E243">
        <v>4</v>
      </c>
      <c r="F243" t="s">
        <v>2891</v>
      </c>
      <c r="G243">
        <v>24</v>
      </c>
      <c r="H243" t="s">
        <v>23</v>
      </c>
      <c r="I243">
        <v>80</v>
      </c>
      <c r="J243">
        <v>68</v>
      </c>
      <c r="K243">
        <v>44</v>
      </c>
      <c r="L243">
        <v>58</v>
      </c>
      <c r="M243">
        <v>69</v>
      </c>
      <c r="N243">
        <v>27</v>
      </c>
    </row>
    <row r="244" spans="1:14" x14ac:dyDescent="0.3">
      <c r="A244" t="s">
        <v>300</v>
      </c>
      <c r="B244">
        <v>16</v>
      </c>
      <c r="C244">
        <v>5</v>
      </c>
      <c r="D244">
        <v>35600000</v>
      </c>
      <c r="E244">
        <v>1</v>
      </c>
      <c r="F244" t="s">
        <v>3191</v>
      </c>
      <c r="G244">
        <v>22</v>
      </c>
      <c r="H244" t="s">
        <v>13</v>
      </c>
      <c r="I244">
        <v>89</v>
      </c>
      <c r="J244">
        <v>77</v>
      </c>
      <c r="K244">
        <v>83</v>
      </c>
      <c r="L244">
        <v>67</v>
      </c>
      <c r="M244">
        <v>83</v>
      </c>
      <c r="N244">
        <v>28</v>
      </c>
    </row>
    <row r="245" spans="1:14" x14ac:dyDescent="0.3">
      <c r="A245" t="s">
        <v>158</v>
      </c>
      <c r="B245">
        <v>8</v>
      </c>
      <c r="C245">
        <v>2</v>
      </c>
      <c r="D245">
        <v>558976</v>
      </c>
      <c r="E245">
        <v>1</v>
      </c>
      <c r="F245" t="s">
        <v>3058</v>
      </c>
      <c r="G245">
        <v>13</v>
      </c>
      <c r="H245" t="s">
        <v>30</v>
      </c>
      <c r="I245">
        <v>64</v>
      </c>
      <c r="J245">
        <v>74</v>
      </c>
      <c r="K245">
        <v>64</v>
      </c>
      <c r="L245">
        <v>45</v>
      </c>
      <c r="M245">
        <v>63</v>
      </c>
      <c r="N245">
        <v>23</v>
      </c>
    </row>
    <row r="246" spans="1:14" x14ac:dyDescent="0.3">
      <c r="A246" t="s">
        <v>178</v>
      </c>
      <c r="B246">
        <v>9</v>
      </c>
      <c r="C246">
        <v>5</v>
      </c>
      <c r="D246">
        <v>37980720</v>
      </c>
      <c r="E246">
        <v>1</v>
      </c>
      <c r="F246" t="s">
        <v>3172</v>
      </c>
      <c r="G246">
        <v>11</v>
      </c>
      <c r="H246" t="s">
        <v>7</v>
      </c>
      <c r="I246">
        <v>96</v>
      </c>
      <c r="J246">
        <v>80</v>
      </c>
      <c r="K246">
        <v>87</v>
      </c>
      <c r="L246">
        <v>58</v>
      </c>
      <c r="M246">
        <v>81</v>
      </c>
      <c r="N246">
        <v>30</v>
      </c>
    </row>
    <row r="247" spans="1:14" x14ac:dyDescent="0.3">
      <c r="A247" t="s">
        <v>119</v>
      </c>
      <c r="B247">
        <v>6</v>
      </c>
      <c r="C247">
        <v>0</v>
      </c>
      <c r="D247">
        <v>1000000</v>
      </c>
      <c r="E247">
        <v>3</v>
      </c>
      <c r="F247" t="s">
        <v>3117</v>
      </c>
      <c r="G247">
        <v>37</v>
      </c>
      <c r="H247" t="s">
        <v>11</v>
      </c>
      <c r="I247">
        <v>55</v>
      </c>
      <c r="J247">
        <v>79</v>
      </c>
      <c r="K247">
        <v>41</v>
      </c>
      <c r="L247">
        <v>45</v>
      </c>
      <c r="M247">
        <v>49</v>
      </c>
      <c r="N247">
        <v>22</v>
      </c>
    </row>
    <row r="248" spans="1:14" x14ac:dyDescent="0.3">
      <c r="A248" t="s">
        <v>82</v>
      </c>
      <c r="B248">
        <v>4</v>
      </c>
      <c r="C248">
        <v>1</v>
      </c>
      <c r="D248">
        <v>4784503.5</v>
      </c>
      <c r="E248">
        <v>0</v>
      </c>
      <c r="F248" t="s">
        <v>2931</v>
      </c>
      <c r="G248">
        <v>32</v>
      </c>
      <c r="H248" t="s">
        <v>40</v>
      </c>
      <c r="I248">
        <v>79</v>
      </c>
      <c r="J248">
        <v>71</v>
      </c>
      <c r="K248">
        <v>78</v>
      </c>
      <c r="L248">
        <v>58</v>
      </c>
      <c r="M248">
        <v>79</v>
      </c>
      <c r="N248">
        <v>26</v>
      </c>
    </row>
    <row r="249" spans="1:14" x14ac:dyDescent="0.3">
      <c r="A249" t="s">
        <v>124</v>
      </c>
      <c r="B249">
        <v>6</v>
      </c>
      <c r="C249">
        <v>5</v>
      </c>
      <c r="D249">
        <v>31650600</v>
      </c>
      <c r="E249">
        <v>3</v>
      </c>
      <c r="F249" t="s">
        <v>2982</v>
      </c>
      <c r="G249">
        <v>6</v>
      </c>
      <c r="H249" t="s">
        <v>125</v>
      </c>
      <c r="I249">
        <v>88</v>
      </c>
      <c r="J249">
        <v>88</v>
      </c>
      <c r="K249">
        <v>88</v>
      </c>
      <c r="L249">
        <v>88</v>
      </c>
      <c r="M249">
        <v>60</v>
      </c>
      <c r="N249">
        <v>26</v>
      </c>
    </row>
    <row r="250" spans="1:14" x14ac:dyDescent="0.3">
      <c r="A250" t="s">
        <v>278</v>
      </c>
      <c r="B250">
        <v>14</v>
      </c>
      <c r="C250">
        <v>3</v>
      </c>
      <c r="D250">
        <v>9289075</v>
      </c>
      <c r="E250">
        <v>2</v>
      </c>
      <c r="F250" t="s">
        <v>2939</v>
      </c>
      <c r="G250">
        <v>1</v>
      </c>
      <c r="H250" t="s">
        <v>23</v>
      </c>
      <c r="I250">
        <v>81</v>
      </c>
      <c r="J250">
        <v>67</v>
      </c>
      <c r="K250">
        <v>60</v>
      </c>
      <c r="L250">
        <v>67</v>
      </c>
      <c r="M250">
        <v>57</v>
      </c>
      <c r="N250">
        <v>26</v>
      </c>
    </row>
    <row r="251" spans="1:14" x14ac:dyDescent="0.3">
      <c r="A251" t="s">
        <v>252</v>
      </c>
      <c r="B251">
        <v>13</v>
      </c>
      <c r="C251">
        <v>2</v>
      </c>
      <c r="D251">
        <v>1221480</v>
      </c>
      <c r="E251">
        <v>3</v>
      </c>
      <c r="F251" t="s">
        <v>2994</v>
      </c>
      <c r="G251">
        <v>0</v>
      </c>
      <c r="H251" t="s">
        <v>23</v>
      </c>
      <c r="I251">
        <v>91</v>
      </c>
      <c r="J251">
        <v>75</v>
      </c>
      <c r="K251">
        <v>68</v>
      </c>
      <c r="L251">
        <v>67</v>
      </c>
      <c r="M251">
        <v>74</v>
      </c>
      <c r="N251">
        <v>24</v>
      </c>
    </row>
    <row r="252" spans="1:14" x14ac:dyDescent="0.3">
      <c r="A252" t="s">
        <v>499</v>
      </c>
      <c r="B252">
        <v>28</v>
      </c>
      <c r="C252">
        <v>1</v>
      </c>
      <c r="D252">
        <v>32248148</v>
      </c>
      <c r="E252">
        <v>0</v>
      </c>
      <c r="F252" t="s">
        <v>2947</v>
      </c>
      <c r="G252">
        <v>7</v>
      </c>
      <c r="H252" t="s">
        <v>118</v>
      </c>
      <c r="I252">
        <v>86</v>
      </c>
      <c r="J252">
        <v>85</v>
      </c>
      <c r="K252">
        <v>78</v>
      </c>
      <c r="L252">
        <v>63</v>
      </c>
      <c r="M252">
        <v>82</v>
      </c>
      <c r="N252">
        <v>34</v>
      </c>
    </row>
    <row r="253" spans="1:14" x14ac:dyDescent="0.3">
      <c r="A253" t="s">
        <v>220</v>
      </c>
      <c r="B253">
        <v>11</v>
      </c>
      <c r="C253">
        <v>0</v>
      </c>
      <c r="D253">
        <v>4449000</v>
      </c>
      <c r="E253">
        <v>4</v>
      </c>
      <c r="F253" t="s">
        <v>1527</v>
      </c>
      <c r="G253">
        <v>10</v>
      </c>
      <c r="H253" t="s">
        <v>11</v>
      </c>
      <c r="I253">
        <v>75</v>
      </c>
      <c r="J253">
        <v>71</v>
      </c>
      <c r="K253">
        <v>40</v>
      </c>
      <c r="L253">
        <v>54</v>
      </c>
      <c r="M253">
        <v>80</v>
      </c>
      <c r="N253">
        <v>30</v>
      </c>
    </row>
    <row r="254" spans="1:14" x14ac:dyDescent="0.3">
      <c r="A254" t="s">
        <v>29</v>
      </c>
      <c r="B254">
        <v>2</v>
      </c>
      <c r="C254">
        <v>4</v>
      </c>
      <c r="D254">
        <v>34122650</v>
      </c>
      <c r="E254">
        <v>0</v>
      </c>
      <c r="F254" t="s">
        <v>3162</v>
      </c>
      <c r="G254">
        <v>11</v>
      </c>
      <c r="H254" t="s">
        <v>30</v>
      </c>
      <c r="I254">
        <v>99</v>
      </c>
      <c r="J254">
        <v>84</v>
      </c>
      <c r="K254">
        <v>87</v>
      </c>
      <c r="L254">
        <v>63</v>
      </c>
      <c r="M254">
        <v>86</v>
      </c>
      <c r="N254">
        <v>28</v>
      </c>
    </row>
    <row r="255" spans="1:14" x14ac:dyDescent="0.3">
      <c r="A255" t="s">
        <v>471</v>
      </c>
      <c r="B255">
        <v>26</v>
      </c>
      <c r="C255">
        <v>2</v>
      </c>
      <c r="D255">
        <v>18449005</v>
      </c>
      <c r="E255">
        <v>3</v>
      </c>
      <c r="F255" t="s">
        <v>2920</v>
      </c>
      <c r="G255">
        <v>12</v>
      </c>
      <c r="H255" t="s">
        <v>15</v>
      </c>
      <c r="I255">
        <v>97</v>
      </c>
      <c r="J255">
        <v>79</v>
      </c>
      <c r="K255">
        <v>42</v>
      </c>
      <c r="L255">
        <v>81</v>
      </c>
      <c r="M255">
        <v>84</v>
      </c>
      <c r="N255">
        <v>34</v>
      </c>
    </row>
    <row r="256" spans="1:14" x14ac:dyDescent="0.3">
      <c r="A256" t="s">
        <v>242</v>
      </c>
      <c r="B256">
        <v>12</v>
      </c>
      <c r="C256">
        <v>3</v>
      </c>
      <c r="D256">
        <v>924690</v>
      </c>
      <c r="E256">
        <v>0</v>
      </c>
      <c r="F256" t="s">
        <v>3062</v>
      </c>
      <c r="G256">
        <v>1</v>
      </c>
      <c r="H256" t="s">
        <v>18</v>
      </c>
      <c r="I256">
        <v>78</v>
      </c>
      <c r="J256">
        <v>74</v>
      </c>
      <c r="K256">
        <v>91</v>
      </c>
      <c r="L256">
        <v>49</v>
      </c>
      <c r="M256">
        <v>80</v>
      </c>
      <c r="N256">
        <v>23</v>
      </c>
    </row>
    <row r="257" spans="1:14" x14ac:dyDescent="0.3">
      <c r="A257" t="s">
        <v>165</v>
      </c>
      <c r="B257">
        <v>8</v>
      </c>
      <c r="C257">
        <v>1</v>
      </c>
      <c r="D257">
        <v>7166666.5</v>
      </c>
      <c r="E257">
        <v>1</v>
      </c>
      <c r="F257" t="s">
        <v>2879</v>
      </c>
      <c r="G257">
        <v>9</v>
      </c>
      <c r="H257" t="s">
        <v>4</v>
      </c>
      <c r="I257">
        <v>74</v>
      </c>
      <c r="J257">
        <v>70</v>
      </c>
      <c r="K257">
        <v>78</v>
      </c>
      <c r="L257">
        <v>49</v>
      </c>
      <c r="M257">
        <v>83</v>
      </c>
      <c r="N257">
        <v>28</v>
      </c>
    </row>
    <row r="258" spans="1:14" x14ac:dyDescent="0.3">
      <c r="A258" t="s">
        <v>115</v>
      </c>
      <c r="B258">
        <v>5</v>
      </c>
      <c r="C258">
        <v>0</v>
      </c>
      <c r="D258">
        <v>1000000</v>
      </c>
      <c r="E258">
        <v>3</v>
      </c>
      <c r="F258" t="s">
        <v>1527</v>
      </c>
      <c r="G258">
        <v>22</v>
      </c>
      <c r="H258" t="s">
        <v>23</v>
      </c>
      <c r="I258">
        <v>83</v>
      </c>
      <c r="J258">
        <v>75</v>
      </c>
      <c r="K258">
        <v>74</v>
      </c>
      <c r="L258">
        <v>76</v>
      </c>
      <c r="M258">
        <v>71</v>
      </c>
      <c r="N258">
        <v>27</v>
      </c>
    </row>
    <row r="259" spans="1:14" x14ac:dyDescent="0.3">
      <c r="A259" t="s">
        <v>88</v>
      </c>
      <c r="B259">
        <v>4</v>
      </c>
      <c r="C259">
        <v>2</v>
      </c>
      <c r="D259">
        <v>3278840</v>
      </c>
      <c r="E259">
        <v>3</v>
      </c>
      <c r="F259" t="s">
        <v>3112</v>
      </c>
      <c r="G259">
        <v>24</v>
      </c>
      <c r="H259" t="s">
        <v>20</v>
      </c>
      <c r="I259">
        <v>90</v>
      </c>
      <c r="J259">
        <v>76</v>
      </c>
      <c r="K259">
        <v>79</v>
      </c>
      <c r="L259">
        <v>81</v>
      </c>
      <c r="M259">
        <v>86</v>
      </c>
      <c r="N259">
        <v>22</v>
      </c>
    </row>
    <row r="260" spans="1:14" x14ac:dyDescent="0.3">
      <c r="A260" t="s">
        <v>250</v>
      </c>
      <c r="B260">
        <v>13</v>
      </c>
      <c r="C260">
        <v>3</v>
      </c>
      <c r="D260">
        <v>28327643.25</v>
      </c>
      <c r="E260">
        <v>2</v>
      </c>
      <c r="F260" t="s">
        <v>2853</v>
      </c>
      <c r="G260">
        <v>23</v>
      </c>
      <c r="H260" t="s">
        <v>13</v>
      </c>
      <c r="I260">
        <v>99</v>
      </c>
      <c r="J260">
        <v>88</v>
      </c>
      <c r="K260">
        <v>76</v>
      </c>
      <c r="L260">
        <v>81</v>
      </c>
      <c r="M260">
        <v>70</v>
      </c>
      <c r="N260">
        <v>35</v>
      </c>
    </row>
    <row r="261" spans="1:14" x14ac:dyDescent="0.3">
      <c r="A261" t="s">
        <v>475</v>
      </c>
      <c r="B261">
        <v>26</v>
      </c>
      <c r="C261">
        <v>0</v>
      </c>
      <c r="D261">
        <v>1000000</v>
      </c>
      <c r="E261">
        <v>1</v>
      </c>
      <c r="F261" t="s">
        <v>3143</v>
      </c>
      <c r="G261">
        <v>1</v>
      </c>
      <c r="H261" t="s">
        <v>40</v>
      </c>
      <c r="I261">
        <v>68</v>
      </c>
      <c r="J261">
        <v>78</v>
      </c>
      <c r="K261">
        <v>84</v>
      </c>
      <c r="L261">
        <v>45</v>
      </c>
      <c r="M261">
        <v>79</v>
      </c>
      <c r="N261">
        <v>21</v>
      </c>
    </row>
    <row r="262" spans="1:14" x14ac:dyDescent="0.3">
      <c r="A262" t="s">
        <v>246</v>
      </c>
      <c r="B262">
        <v>18</v>
      </c>
      <c r="C262">
        <v>2</v>
      </c>
      <c r="D262">
        <v>5393760</v>
      </c>
      <c r="E262">
        <v>0</v>
      </c>
      <c r="F262" t="s">
        <v>3115</v>
      </c>
      <c r="G262">
        <v>2</v>
      </c>
      <c r="H262" t="s">
        <v>18</v>
      </c>
      <c r="I262">
        <v>79</v>
      </c>
      <c r="J262">
        <v>75</v>
      </c>
      <c r="K262">
        <v>73</v>
      </c>
      <c r="L262">
        <v>63</v>
      </c>
      <c r="M262">
        <v>41</v>
      </c>
      <c r="N262">
        <v>22</v>
      </c>
    </row>
    <row r="263" spans="1:14" x14ac:dyDescent="0.3">
      <c r="A263" t="s">
        <v>231</v>
      </c>
      <c r="B263">
        <v>12</v>
      </c>
      <c r="C263">
        <v>2</v>
      </c>
      <c r="D263">
        <v>5333333.333333333</v>
      </c>
      <c r="E263">
        <v>1</v>
      </c>
      <c r="F263" t="s">
        <v>2912</v>
      </c>
      <c r="G263">
        <v>23</v>
      </c>
      <c r="H263" t="s">
        <v>60</v>
      </c>
      <c r="I263">
        <v>92</v>
      </c>
      <c r="J263">
        <v>78</v>
      </c>
      <c r="K263">
        <v>79</v>
      </c>
      <c r="L263">
        <v>54</v>
      </c>
      <c r="M263">
        <v>87</v>
      </c>
      <c r="N263">
        <v>33</v>
      </c>
    </row>
    <row r="264" spans="1:14" x14ac:dyDescent="0.3">
      <c r="A264" t="s">
        <v>241</v>
      </c>
      <c r="B264">
        <v>12</v>
      </c>
      <c r="C264">
        <v>0</v>
      </c>
      <c r="D264">
        <v>4320500</v>
      </c>
      <c r="E264">
        <v>3</v>
      </c>
      <c r="F264" t="s">
        <v>1527</v>
      </c>
      <c r="G264">
        <v>12</v>
      </c>
      <c r="H264" t="s">
        <v>13</v>
      </c>
      <c r="I264">
        <v>74</v>
      </c>
      <c r="J264">
        <v>76</v>
      </c>
      <c r="K264">
        <v>74</v>
      </c>
      <c r="L264">
        <v>49</v>
      </c>
      <c r="M264">
        <v>39</v>
      </c>
      <c r="N264">
        <v>33</v>
      </c>
    </row>
    <row r="265" spans="1:14" x14ac:dyDescent="0.3">
      <c r="A265" t="s">
        <v>120</v>
      </c>
      <c r="B265">
        <v>6</v>
      </c>
      <c r="C265">
        <v>3</v>
      </c>
      <c r="D265">
        <v>3561000</v>
      </c>
      <c r="E265">
        <v>1</v>
      </c>
      <c r="F265" t="s">
        <v>3078</v>
      </c>
      <c r="G265">
        <v>77</v>
      </c>
      <c r="H265" t="s">
        <v>7</v>
      </c>
      <c r="I265">
        <v>93</v>
      </c>
      <c r="J265">
        <v>81</v>
      </c>
      <c r="K265">
        <v>72</v>
      </c>
      <c r="L265">
        <v>76</v>
      </c>
      <c r="M265">
        <v>70</v>
      </c>
      <c r="N265">
        <v>21</v>
      </c>
    </row>
    <row r="266" spans="1:14" x14ac:dyDescent="0.3">
      <c r="A266" t="s">
        <v>157</v>
      </c>
      <c r="B266">
        <v>8</v>
      </c>
      <c r="C266">
        <v>2</v>
      </c>
      <c r="D266">
        <v>2367480</v>
      </c>
      <c r="E266">
        <v>1</v>
      </c>
      <c r="F266" t="s">
        <v>3060</v>
      </c>
      <c r="G266">
        <v>5</v>
      </c>
      <c r="H266" t="s">
        <v>9</v>
      </c>
      <c r="I266">
        <v>79</v>
      </c>
      <c r="J266">
        <v>71</v>
      </c>
      <c r="K266">
        <v>86</v>
      </c>
      <c r="L266">
        <v>54</v>
      </c>
      <c r="M266">
        <v>83</v>
      </c>
      <c r="N266">
        <v>23</v>
      </c>
    </row>
    <row r="267" spans="1:14" x14ac:dyDescent="0.3">
      <c r="A267" t="s">
        <v>356</v>
      </c>
      <c r="B267">
        <v>4</v>
      </c>
      <c r="C267">
        <v>2</v>
      </c>
      <c r="D267">
        <v>1619000</v>
      </c>
      <c r="E267">
        <v>4</v>
      </c>
      <c r="F267" t="s">
        <v>2974</v>
      </c>
      <c r="G267">
        <v>2</v>
      </c>
      <c r="H267" t="s">
        <v>27</v>
      </c>
      <c r="I267">
        <v>72</v>
      </c>
      <c r="J267">
        <v>70</v>
      </c>
      <c r="K267">
        <v>80</v>
      </c>
      <c r="L267">
        <v>54</v>
      </c>
      <c r="M267">
        <v>82</v>
      </c>
      <c r="N267">
        <v>24</v>
      </c>
    </row>
    <row r="268" spans="1:14" x14ac:dyDescent="0.3">
      <c r="A268" t="s">
        <v>312</v>
      </c>
      <c r="B268">
        <v>11</v>
      </c>
      <c r="C268">
        <v>4</v>
      </c>
      <c r="D268">
        <v>21250000</v>
      </c>
      <c r="E268">
        <v>0</v>
      </c>
      <c r="F268" t="s">
        <v>2888</v>
      </c>
      <c r="G268">
        <v>13</v>
      </c>
      <c r="H268" t="s">
        <v>9</v>
      </c>
      <c r="I268">
        <v>90</v>
      </c>
      <c r="J268">
        <v>76</v>
      </c>
      <c r="K268">
        <v>92</v>
      </c>
      <c r="L268">
        <v>63</v>
      </c>
      <c r="M268">
        <v>92</v>
      </c>
      <c r="N268">
        <v>27</v>
      </c>
    </row>
    <row r="269" spans="1:14" x14ac:dyDescent="0.3">
      <c r="A269" t="s">
        <v>500</v>
      </c>
      <c r="B269">
        <v>28</v>
      </c>
      <c r="C269">
        <v>1</v>
      </c>
      <c r="D269">
        <v>228709</v>
      </c>
      <c r="E269">
        <v>2</v>
      </c>
      <c r="F269" t="s">
        <v>2896</v>
      </c>
      <c r="G269">
        <v>13</v>
      </c>
      <c r="H269" t="s">
        <v>7</v>
      </c>
      <c r="I269">
        <v>70</v>
      </c>
      <c r="J269">
        <v>66</v>
      </c>
      <c r="K269">
        <v>99</v>
      </c>
      <c r="L269">
        <v>45</v>
      </c>
      <c r="M269">
        <v>74</v>
      </c>
      <c r="N269">
        <v>27</v>
      </c>
    </row>
    <row r="270" spans="1:14" x14ac:dyDescent="0.3">
      <c r="A270" t="s">
        <v>152</v>
      </c>
      <c r="B270">
        <v>7</v>
      </c>
      <c r="C270">
        <v>1</v>
      </c>
      <c r="D270">
        <v>2252777</v>
      </c>
      <c r="E270">
        <v>1</v>
      </c>
      <c r="F270" t="s">
        <v>3055</v>
      </c>
      <c r="G270">
        <v>25</v>
      </c>
      <c r="H270" t="s">
        <v>9</v>
      </c>
      <c r="I270">
        <v>82</v>
      </c>
      <c r="J270">
        <v>74</v>
      </c>
      <c r="K270">
        <v>87</v>
      </c>
      <c r="L270">
        <v>54</v>
      </c>
      <c r="M270">
        <v>84</v>
      </c>
      <c r="N270">
        <v>23</v>
      </c>
    </row>
    <row r="271" spans="1:14" x14ac:dyDescent="0.3">
      <c r="A271" t="s">
        <v>75</v>
      </c>
      <c r="B271">
        <v>3</v>
      </c>
      <c r="C271">
        <v>2</v>
      </c>
      <c r="D271">
        <v>2491960</v>
      </c>
      <c r="E271">
        <v>1</v>
      </c>
      <c r="F271" t="s">
        <v>3108</v>
      </c>
      <c r="G271">
        <v>1</v>
      </c>
      <c r="H271" t="s">
        <v>30</v>
      </c>
      <c r="I271">
        <v>76</v>
      </c>
      <c r="J271">
        <v>74</v>
      </c>
      <c r="K271">
        <v>73</v>
      </c>
      <c r="L271">
        <v>49</v>
      </c>
      <c r="M271">
        <v>87</v>
      </c>
      <c r="N271">
        <v>22</v>
      </c>
    </row>
    <row r="272" spans="1:14" x14ac:dyDescent="0.3">
      <c r="A272" t="s">
        <v>507</v>
      </c>
      <c r="B272">
        <v>28</v>
      </c>
      <c r="C272">
        <v>1</v>
      </c>
      <c r="D272">
        <v>12059512.5</v>
      </c>
      <c r="E272">
        <v>4</v>
      </c>
      <c r="F272" t="s">
        <v>3026</v>
      </c>
      <c r="G272">
        <v>33</v>
      </c>
      <c r="H272" t="s">
        <v>27</v>
      </c>
      <c r="I272">
        <v>86</v>
      </c>
      <c r="J272">
        <v>80</v>
      </c>
      <c r="K272">
        <v>80</v>
      </c>
      <c r="L272">
        <v>76</v>
      </c>
      <c r="M272">
        <v>75</v>
      </c>
      <c r="N272">
        <v>35</v>
      </c>
    </row>
    <row r="273" spans="1:14" x14ac:dyDescent="0.3">
      <c r="A273" t="s">
        <v>478</v>
      </c>
      <c r="B273">
        <v>26</v>
      </c>
      <c r="C273">
        <v>1</v>
      </c>
      <c r="D273">
        <v>6000000</v>
      </c>
      <c r="E273">
        <v>1</v>
      </c>
      <c r="F273" t="s">
        <v>3021</v>
      </c>
      <c r="G273">
        <v>18</v>
      </c>
      <c r="H273" t="s">
        <v>9</v>
      </c>
      <c r="I273">
        <v>79</v>
      </c>
      <c r="J273">
        <v>71</v>
      </c>
      <c r="K273">
        <v>81</v>
      </c>
      <c r="L273">
        <v>54</v>
      </c>
      <c r="M273">
        <v>89</v>
      </c>
      <c r="N273">
        <v>34</v>
      </c>
    </row>
    <row r="274" spans="1:14" x14ac:dyDescent="0.3">
      <c r="A274" t="s">
        <v>175</v>
      </c>
      <c r="B274">
        <v>9</v>
      </c>
      <c r="C274">
        <v>0</v>
      </c>
      <c r="D274">
        <v>1000000</v>
      </c>
      <c r="E274">
        <v>2</v>
      </c>
      <c r="F274" t="s">
        <v>3069</v>
      </c>
      <c r="G274">
        <v>32</v>
      </c>
      <c r="H274" t="s">
        <v>7</v>
      </c>
      <c r="I274">
        <v>72</v>
      </c>
      <c r="J274">
        <v>62</v>
      </c>
      <c r="K274">
        <v>99</v>
      </c>
      <c r="L274">
        <v>45</v>
      </c>
      <c r="M274">
        <v>79</v>
      </c>
      <c r="N274">
        <v>24</v>
      </c>
    </row>
    <row r="275" spans="1:14" x14ac:dyDescent="0.3">
      <c r="A275" t="s">
        <v>45</v>
      </c>
      <c r="B275">
        <v>19</v>
      </c>
      <c r="C275">
        <v>1</v>
      </c>
      <c r="D275">
        <v>15000000</v>
      </c>
      <c r="E275">
        <v>2</v>
      </c>
      <c r="F275" t="s">
        <v>1527</v>
      </c>
      <c r="G275">
        <v>13</v>
      </c>
      <c r="H275" t="s">
        <v>23</v>
      </c>
      <c r="I275">
        <v>79</v>
      </c>
      <c r="J275">
        <v>79</v>
      </c>
      <c r="K275">
        <v>79</v>
      </c>
      <c r="L275">
        <v>79</v>
      </c>
      <c r="M275">
        <v>60</v>
      </c>
      <c r="N275">
        <v>26</v>
      </c>
    </row>
    <row r="276" spans="1:14" x14ac:dyDescent="0.3">
      <c r="A276" t="s">
        <v>44</v>
      </c>
      <c r="B276">
        <v>1</v>
      </c>
      <c r="C276">
        <v>3</v>
      </c>
      <c r="D276">
        <v>12999975</v>
      </c>
      <c r="E276">
        <v>1</v>
      </c>
      <c r="F276" t="s">
        <v>2924</v>
      </c>
      <c r="G276">
        <v>36</v>
      </c>
      <c r="H276" t="s">
        <v>40</v>
      </c>
      <c r="I276">
        <v>79</v>
      </c>
      <c r="J276">
        <v>79</v>
      </c>
      <c r="K276">
        <v>80</v>
      </c>
      <c r="L276">
        <v>54</v>
      </c>
      <c r="M276">
        <v>80</v>
      </c>
      <c r="N276">
        <v>26</v>
      </c>
    </row>
    <row r="277" spans="1:14" x14ac:dyDescent="0.3">
      <c r="A277" t="s">
        <v>359</v>
      </c>
      <c r="B277">
        <v>24</v>
      </c>
      <c r="C277">
        <v>2</v>
      </c>
      <c r="D277">
        <v>1830141</v>
      </c>
      <c r="E277">
        <v>1</v>
      </c>
      <c r="F277" t="s">
        <v>2941</v>
      </c>
      <c r="G277">
        <v>8</v>
      </c>
      <c r="H277" t="s">
        <v>13</v>
      </c>
      <c r="I277">
        <v>76</v>
      </c>
      <c r="J277">
        <v>70</v>
      </c>
      <c r="K277">
        <v>62</v>
      </c>
      <c r="L277">
        <v>58</v>
      </c>
      <c r="M277">
        <v>75</v>
      </c>
      <c r="N277">
        <v>25</v>
      </c>
    </row>
    <row r="278" spans="1:14" x14ac:dyDescent="0.3">
      <c r="A278" t="s">
        <v>396</v>
      </c>
      <c r="B278">
        <v>21</v>
      </c>
      <c r="C278">
        <v>2</v>
      </c>
      <c r="D278">
        <v>6028360</v>
      </c>
      <c r="E278">
        <v>0</v>
      </c>
      <c r="F278" t="s">
        <v>3118</v>
      </c>
      <c r="G278">
        <v>20</v>
      </c>
      <c r="H278" t="s">
        <v>40</v>
      </c>
      <c r="I278">
        <v>76</v>
      </c>
      <c r="J278">
        <v>72</v>
      </c>
      <c r="K278">
        <v>64</v>
      </c>
      <c r="L278">
        <v>58</v>
      </c>
      <c r="M278">
        <v>56</v>
      </c>
      <c r="N278">
        <v>21</v>
      </c>
    </row>
    <row r="279" spans="1:14" x14ac:dyDescent="0.3">
      <c r="A279" t="s">
        <v>377</v>
      </c>
      <c r="B279">
        <v>8</v>
      </c>
      <c r="C279">
        <v>2</v>
      </c>
      <c r="D279">
        <v>3280000</v>
      </c>
      <c r="E279">
        <v>3</v>
      </c>
      <c r="F279" t="s">
        <v>3168</v>
      </c>
      <c r="G279">
        <v>5</v>
      </c>
      <c r="H279" t="s">
        <v>11</v>
      </c>
      <c r="I279">
        <v>77</v>
      </c>
      <c r="J279">
        <v>71</v>
      </c>
      <c r="K279">
        <v>74</v>
      </c>
      <c r="L279">
        <v>63</v>
      </c>
      <c r="M279">
        <v>76</v>
      </c>
      <c r="N279">
        <v>30</v>
      </c>
    </row>
    <row r="280" spans="1:14" x14ac:dyDescent="0.3">
      <c r="A280" t="s">
        <v>454</v>
      </c>
      <c r="B280">
        <v>25</v>
      </c>
      <c r="C280">
        <v>0</v>
      </c>
      <c r="D280">
        <v>1000000</v>
      </c>
      <c r="E280">
        <v>3</v>
      </c>
      <c r="F280" t="s">
        <v>3142</v>
      </c>
      <c r="G280">
        <v>35</v>
      </c>
      <c r="H280" t="s">
        <v>15</v>
      </c>
      <c r="I280">
        <v>88</v>
      </c>
      <c r="J280">
        <v>74</v>
      </c>
      <c r="K280">
        <v>70</v>
      </c>
      <c r="L280">
        <v>76</v>
      </c>
      <c r="M280">
        <v>68</v>
      </c>
      <c r="N280">
        <v>21</v>
      </c>
    </row>
    <row r="281" spans="1:14" x14ac:dyDescent="0.3">
      <c r="A281" t="s">
        <v>71</v>
      </c>
      <c r="B281">
        <v>3</v>
      </c>
      <c r="C281">
        <v>1</v>
      </c>
      <c r="D281">
        <v>7043750</v>
      </c>
      <c r="E281">
        <v>3</v>
      </c>
      <c r="F281" t="s">
        <v>2911</v>
      </c>
      <c r="G281">
        <v>2</v>
      </c>
      <c r="H281" t="s">
        <v>23</v>
      </c>
      <c r="I281">
        <v>79</v>
      </c>
      <c r="J281">
        <v>73</v>
      </c>
      <c r="K281">
        <v>80</v>
      </c>
      <c r="L281">
        <v>63</v>
      </c>
      <c r="M281">
        <v>76</v>
      </c>
      <c r="N281">
        <v>33</v>
      </c>
    </row>
    <row r="282" spans="1:14" x14ac:dyDescent="0.3">
      <c r="A282" t="s">
        <v>151</v>
      </c>
      <c r="B282">
        <v>7</v>
      </c>
      <c r="C282">
        <v>1</v>
      </c>
      <c r="D282">
        <v>13479452</v>
      </c>
      <c r="E282">
        <v>4</v>
      </c>
      <c r="F282" t="s">
        <v>2861</v>
      </c>
      <c r="G282">
        <v>24</v>
      </c>
      <c r="H282" t="s">
        <v>15</v>
      </c>
      <c r="I282">
        <v>84</v>
      </c>
      <c r="J282">
        <v>72</v>
      </c>
      <c r="K282">
        <v>41</v>
      </c>
      <c r="L282">
        <v>67</v>
      </c>
      <c r="M282">
        <v>55</v>
      </c>
      <c r="N282">
        <v>30</v>
      </c>
    </row>
    <row r="283" spans="1:14" x14ac:dyDescent="0.3">
      <c r="A283" t="s">
        <v>109</v>
      </c>
      <c r="B283">
        <v>5</v>
      </c>
      <c r="C283">
        <v>1</v>
      </c>
      <c r="D283">
        <v>9607500</v>
      </c>
      <c r="E283">
        <v>0</v>
      </c>
      <c r="F283" t="s">
        <v>2868</v>
      </c>
      <c r="G283">
        <v>8</v>
      </c>
      <c r="H283" t="s">
        <v>40</v>
      </c>
      <c r="I283">
        <v>73</v>
      </c>
      <c r="J283">
        <v>73</v>
      </c>
      <c r="K283">
        <v>75</v>
      </c>
      <c r="L283">
        <v>49</v>
      </c>
      <c r="M283">
        <v>80</v>
      </c>
      <c r="N283">
        <v>29</v>
      </c>
    </row>
    <row r="284" spans="1:14" x14ac:dyDescent="0.3">
      <c r="A284" t="s">
        <v>442</v>
      </c>
      <c r="B284">
        <v>12</v>
      </c>
      <c r="C284">
        <v>1</v>
      </c>
      <c r="D284">
        <v>11174156.5</v>
      </c>
      <c r="E284">
        <v>2</v>
      </c>
      <c r="F284" t="s">
        <v>3185</v>
      </c>
      <c r="G284">
        <v>4</v>
      </c>
      <c r="H284" t="s">
        <v>23</v>
      </c>
      <c r="I284">
        <v>79</v>
      </c>
      <c r="J284">
        <v>69</v>
      </c>
      <c r="K284">
        <v>62</v>
      </c>
      <c r="L284">
        <v>63</v>
      </c>
      <c r="M284">
        <v>66</v>
      </c>
      <c r="N284">
        <v>26</v>
      </c>
    </row>
    <row r="285" spans="1:14" x14ac:dyDescent="0.3">
      <c r="A285" t="s">
        <v>130</v>
      </c>
      <c r="B285">
        <v>6</v>
      </c>
      <c r="C285">
        <v>4</v>
      </c>
      <c r="D285">
        <v>8975000</v>
      </c>
      <c r="E285">
        <v>3</v>
      </c>
      <c r="F285" t="s">
        <v>2913</v>
      </c>
      <c r="G285">
        <v>42</v>
      </c>
      <c r="H285" t="s">
        <v>15</v>
      </c>
      <c r="I285">
        <v>76</v>
      </c>
      <c r="J285">
        <v>72</v>
      </c>
      <c r="K285">
        <v>78</v>
      </c>
      <c r="L285">
        <v>63</v>
      </c>
      <c r="M285">
        <v>77</v>
      </c>
      <c r="N285">
        <v>28</v>
      </c>
    </row>
    <row r="286" spans="1:14" x14ac:dyDescent="0.3">
      <c r="A286" t="s">
        <v>387</v>
      </c>
      <c r="B286">
        <v>21</v>
      </c>
      <c r="C286">
        <v>2</v>
      </c>
      <c r="D286">
        <v>822284</v>
      </c>
      <c r="E286">
        <v>1</v>
      </c>
      <c r="F286" t="s">
        <v>1527</v>
      </c>
      <c r="G286">
        <v>35</v>
      </c>
      <c r="H286" t="s">
        <v>18</v>
      </c>
      <c r="I286">
        <v>69</v>
      </c>
      <c r="J286">
        <v>69</v>
      </c>
      <c r="K286">
        <v>69</v>
      </c>
      <c r="L286">
        <v>69</v>
      </c>
      <c r="M286">
        <v>60</v>
      </c>
      <c r="N286">
        <v>26</v>
      </c>
    </row>
    <row r="287" spans="1:14" x14ac:dyDescent="0.3">
      <c r="A287" t="s">
        <v>445</v>
      </c>
      <c r="B287">
        <v>15</v>
      </c>
      <c r="C287">
        <v>1</v>
      </c>
      <c r="D287">
        <v>10941010.5</v>
      </c>
      <c r="E287">
        <v>4</v>
      </c>
      <c r="F287" t="s">
        <v>3189</v>
      </c>
      <c r="G287">
        <v>11</v>
      </c>
      <c r="H287" t="s">
        <v>27</v>
      </c>
      <c r="I287">
        <v>80</v>
      </c>
      <c r="J287">
        <v>72</v>
      </c>
      <c r="K287">
        <v>97</v>
      </c>
      <c r="L287">
        <v>58</v>
      </c>
      <c r="M287">
        <v>83</v>
      </c>
      <c r="N287">
        <v>28</v>
      </c>
    </row>
    <row r="288" spans="1:14" x14ac:dyDescent="0.3">
      <c r="A288" t="s">
        <v>391</v>
      </c>
      <c r="B288">
        <v>21</v>
      </c>
      <c r="C288">
        <v>1</v>
      </c>
      <c r="D288">
        <v>2028594</v>
      </c>
      <c r="E288">
        <v>0</v>
      </c>
      <c r="F288" t="s">
        <v>2906</v>
      </c>
      <c r="G288">
        <v>1</v>
      </c>
      <c r="H288" t="s">
        <v>18</v>
      </c>
      <c r="I288">
        <v>70</v>
      </c>
      <c r="J288">
        <v>72</v>
      </c>
      <c r="K288">
        <v>60</v>
      </c>
      <c r="L288">
        <v>54</v>
      </c>
      <c r="M288">
        <v>59</v>
      </c>
      <c r="N288">
        <v>28</v>
      </c>
    </row>
    <row r="289" spans="1:14" x14ac:dyDescent="0.3">
      <c r="A289" t="s">
        <v>69</v>
      </c>
      <c r="B289">
        <v>3</v>
      </c>
      <c r="C289">
        <v>1</v>
      </c>
      <c r="D289">
        <v>6500000</v>
      </c>
      <c r="E289">
        <v>2</v>
      </c>
      <c r="F289" t="s">
        <v>3187</v>
      </c>
      <c r="G289">
        <v>14</v>
      </c>
      <c r="H289" t="s">
        <v>7</v>
      </c>
      <c r="I289">
        <v>78</v>
      </c>
      <c r="J289">
        <v>76</v>
      </c>
      <c r="K289">
        <v>75</v>
      </c>
      <c r="L289">
        <v>58</v>
      </c>
      <c r="M289">
        <v>76</v>
      </c>
      <c r="N289">
        <v>26</v>
      </c>
    </row>
    <row r="290" spans="1:14" x14ac:dyDescent="0.3">
      <c r="A290" t="s">
        <v>141</v>
      </c>
      <c r="B290">
        <v>7</v>
      </c>
      <c r="C290">
        <v>0</v>
      </c>
      <c r="D290">
        <v>1000000</v>
      </c>
      <c r="E290">
        <v>2</v>
      </c>
      <c r="F290" t="s">
        <v>1527</v>
      </c>
      <c r="G290">
        <v>1</v>
      </c>
      <c r="H290" t="s">
        <v>11</v>
      </c>
      <c r="I290">
        <v>76</v>
      </c>
      <c r="J290">
        <v>76</v>
      </c>
      <c r="K290">
        <v>76</v>
      </c>
      <c r="L290">
        <v>76</v>
      </c>
      <c r="M290">
        <v>60</v>
      </c>
      <c r="N290">
        <v>26</v>
      </c>
    </row>
    <row r="291" spans="1:14" x14ac:dyDescent="0.3">
      <c r="A291" t="s">
        <v>428</v>
      </c>
      <c r="B291">
        <v>23</v>
      </c>
      <c r="C291">
        <v>3</v>
      </c>
      <c r="D291">
        <v>1928490</v>
      </c>
      <c r="E291">
        <v>1</v>
      </c>
      <c r="F291" t="s">
        <v>3012</v>
      </c>
      <c r="G291">
        <v>25</v>
      </c>
      <c r="H291" t="s">
        <v>7</v>
      </c>
      <c r="I291">
        <v>77</v>
      </c>
      <c r="J291">
        <v>73</v>
      </c>
      <c r="K291">
        <v>74</v>
      </c>
      <c r="L291">
        <v>54</v>
      </c>
      <c r="M291">
        <v>80</v>
      </c>
      <c r="N291">
        <v>23</v>
      </c>
    </row>
    <row r="292" spans="1:14" x14ac:dyDescent="0.3">
      <c r="A292" t="s">
        <v>265</v>
      </c>
      <c r="B292">
        <v>27</v>
      </c>
      <c r="C292">
        <v>2</v>
      </c>
      <c r="D292">
        <v>28486374</v>
      </c>
      <c r="E292">
        <v>0</v>
      </c>
      <c r="F292" t="s">
        <v>3023</v>
      </c>
      <c r="G292">
        <v>11</v>
      </c>
      <c r="H292" t="s">
        <v>60</v>
      </c>
      <c r="I292">
        <v>94</v>
      </c>
      <c r="J292">
        <v>80</v>
      </c>
      <c r="K292">
        <v>80</v>
      </c>
      <c r="L292">
        <v>54</v>
      </c>
      <c r="M292">
        <v>84</v>
      </c>
      <c r="N292">
        <v>32</v>
      </c>
    </row>
    <row r="293" spans="1:14" x14ac:dyDescent="0.3">
      <c r="A293" t="s">
        <v>256</v>
      </c>
      <c r="B293">
        <v>20</v>
      </c>
      <c r="C293">
        <v>2</v>
      </c>
      <c r="D293">
        <v>2155814</v>
      </c>
      <c r="E293">
        <v>4</v>
      </c>
      <c r="F293" t="s">
        <v>2869</v>
      </c>
      <c r="G293">
        <v>31</v>
      </c>
      <c r="H293" t="s">
        <v>15</v>
      </c>
      <c r="I293">
        <v>74</v>
      </c>
      <c r="J293">
        <v>70</v>
      </c>
      <c r="K293">
        <v>77</v>
      </c>
      <c r="L293">
        <v>58</v>
      </c>
      <c r="M293">
        <v>81</v>
      </c>
      <c r="N293">
        <v>28</v>
      </c>
    </row>
    <row r="294" spans="1:14" x14ac:dyDescent="0.3">
      <c r="A294" t="s">
        <v>411</v>
      </c>
      <c r="B294">
        <v>22</v>
      </c>
      <c r="C294">
        <v>2</v>
      </c>
      <c r="D294">
        <v>4900000</v>
      </c>
      <c r="E294">
        <v>3</v>
      </c>
      <c r="F294" t="s">
        <v>3197</v>
      </c>
      <c r="G294">
        <v>30</v>
      </c>
      <c r="H294" t="s">
        <v>13</v>
      </c>
      <c r="I294">
        <v>73</v>
      </c>
      <c r="J294">
        <v>73</v>
      </c>
      <c r="K294">
        <v>87</v>
      </c>
      <c r="L294">
        <v>58</v>
      </c>
      <c r="M294">
        <v>66</v>
      </c>
      <c r="N294">
        <v>31</v>
      </c>
    </row>
    <row r="295" spans="1:14" x14ac:dyDescent="0.3">
      <c r="A295" t="s">
        <v>74</v>
      </c>
      <c r="B295">
        <v>3</v>
      </c>
      <c r="C295">
        <v>3</v>
      </c>
      <c r="D295">
        <v>1740510</v>
      </c>
      <c r="E295">
        <v>2</v>
      </c>
      <c r="F295" t="s">
        <v>3114</v>
      </c>
      <c r="G295">
        <v>0</v>
      </c>
      <c r="H295" t="s">
        <v>7</v>
      </c>
      <c r="I295">
        <v>78</v>
      </c>
      <c r="J295">
        <v>72</v>
      </c>
      <c r="K295">
        <v>72</v>
      </c>
      <c r="L295">
        <v>58</v>
      </c>
      <c r="M295">
        <v>74</v>
      </c>
      <c r="N295">
        <v>22</v>
      </c>
    </row>
    <row r="296" spans="1:14" x14ac:dyDescent="0.3">
      <c r="A296" t="s">
        <v>14</v>
      </c>
      <c r="B296">
        <v>14</v>
      </c>
      <c r="C296">
        <v>1</v>
      </c>
      <c r="D296">
        <v>12500000</v>
      </c>
      <c r="E296">
        <v>4</v>
      </c>
      <c r="F296" t="s">
        <v>3193</v>
      </c>
      <c r="G296">
        <v>18</v>
      </c>
      <c r="H296" t="s">
        <v>15</v>
      </c>
      <c r="I296">
        <v>81</v>
      </c>
      <c r="J296">
        <v>61</v>
      </c>
      <c r="K296">
        <v>41</v>
      </c>
      <c r="L296">
        <v>49</v>
      </c>
      <c r="M296">
        <v>52</v>
      </c>
      <c r="N296">
        <v>31</v>
      </c>
    </row>
    <row r="297" spans="1:14" x14ac:dyDescent="0.3">
      <c r="A297" t="s">
        <v>314</v>
      </c>
      <c r="B297">
        <v>17</v>
      </c>
      <c r="C297">
        <v>0</v>
      </c>
      <c r="D297">
        <v>1000000</v>
      </c>
      <c r="E297">
        <v>1</v>
      </c>
      <c r="F297" t="s">
        <v>1527</v>
      </c>
      <c r="G297">
        <v>55</v>
      </c>
      <c r="H297" t="s">
        <v>9</v>
      </c>
      <c r="I297">
        <v>72</v>
      </c>
      <c r="J297">
        <v>58</v>
      </c>
      <c r="K297">
        <v>44</v>
      </c>
      <c r="L297">
        <v>49</v>
      </c>
      <c r="M297">
        <v>70</v>
      </c>
      <c r="N297">
        <v>27</v>
      </c>
    </row>
    <row r="298" spans="1:14" x14ac:dyDescent="0.3">
      <c r="A298" t="s">
        <v>362</v>
      </c>
      <c r="B298">
        <v>19</v>
      </c>
      <c r="C298">
        <v>3</v>
      </c>
      <c r="D298">
        <v>761288</v>
      </c>
      <c r="E298">
        <v>4</v>
      </c>
      <c r="F298" t="s">
        <v>3155</v>
      </c>
      <c r="G298">
        <v>26</v>
      </c>
      <c r="H298" t="s">
        <v>15</v>
      </c>
      <c r="I298">
        <v>86</v>
      </c>
      <c r="J298">
        <v>66</v>
      </c>
      <c r="K298">
        <v>44</v>
      </c>
      <c r="L298">
        <v>67</v>
      </c>
      <c r="M298">
        <v>59</v>
      </c>
      <c r="N298">
        <v>22</v>
      </c>
    </row>
    <row r="299" spans="1:14" x14ac:dyDescent="0.3">
      <c r="A299" t="s">
        <v>398</v>
      </c>
      <c r="B299">
        <v>21</v>
      </c>
      <c r="C299">
        <v>3</v>
      </c>
      <c r="D299">
        <v>6025105.5</v>
      </c>
      <c r="E299">
        <v>4</v>
      </c>
      <c r="F299" t="s">
        <v>1527</v>
      </c>
      <c r="G299">
        <v>5</v>
      </c>
      <c r="H299" t="s">
        <v>20</v>
      </c>
      <c r="I299">
        <v>78</v>
      </c>
      <c r="J299">
        <v>78</v>
      </c>
      <c r="K299">
        <v>78</v>
      </c>
      <c r="L299">
        <v>78</v>
      </c>
      <c r="M299">
        <v>60</v>
      </c>
      <c r="N299">
        <v>26</v>
      </c>
    </row>
    <row r="300" spans="1:14" x14ac:dyDescent="0.3">
      <c r="A300" t="s">
        <v>150</v>
      </c>
      <c r="B300">
        <v>7</v>
      </c>
      <c r="C300">
        <v>2</v>
      </c>
      <c r="D300">
        <v>979204.66666666663</v>
      </c>
      <c r="E300">
        <v>0</v>
      </c>
      <c r="F300" t="s">
        <v>2961</v>
      </c>
      <c r="G300">
        <v>11</v>
      </c>
      <c r="H300" t="s">
        <v>30</v>
      </c>
      <c r="I300">
        <v>82</v>
      </c>
      <c r="J300">
        <v>74</v>
      </c>
      <c r="K300">
        <v>90</v>
      </c>
      <c r="L300">
        <v>49</v>
      </c>
      <c r="M300">
        <v>79</v>
      </c>
      <c r="N300">
        <v>24</v>
      </c>
    </row>
    <row r="301" spans="1:14" x14ac:dyDescent="0.3">
      <c r="A301" t="s">
        <v>235</v>
      </c>
      <c r="B301">
        <v>12</v>
      </c>
      <c r="C301">
        <v>1</v>
      </c>
      <c r="D301">
        <v>6000000</v>
      </c>
      <c r="E301">
        <v>3</v>
      </c>
      <c r="F301" t="s">
        <v>2929</v>
      </c>
      <c r="G301">
        <v>5</v>
      </c>
      <c r="H301" t="s">
        <v>13</v>
      </c>
      <c r="I301">
        <v>96</v>
      </c>
      <c r="J301">
        <v>72</v>
      </c>
      <c r="K301">
        <v>44</v>
      </c>
      <c r="L301">
        <v>72</v>
      </c>
      <c r="M301">
        <v>63</v>
      </c>
      <c r="N301">
        <v>26</v>
      </c>
    </row>
    <row r="302" spans="1:14" x14ac:dyDescent="0.3">
      <c r="A302" t="s">
        <v>255</v>
      </c>
      <c r="B302">
        <v>29</v>
      </c>
      <c r="C302">
        <v>3</v>
      </c>
      <c r="D302">
        <v>956400</v>
      </c>
      <c r="E302">
        <v>3</v>
      </c>
      <c r="F302" t="s">
        <v>3015</v>
      </c>
      <c r="G302">
        <v>15</v>
      </c>
      <c r="H302" t="s">
        <v>15</v>
      </c>
      <c r="I302">
        <v>72</v>
      </c>
      <c r="J302">
        <v>70</v>
      </c>
      <c r="K302">
        <v>64</v>
      </c>
      <c r="L302">
        <v>49</v>
      </c>
      <c r="M302">
        <v>80</v>
      </c>
      <c r="N302">
        <v>22</v>
      </c>
    </row>
    <row r="303" spans="1:14" x14ac:dyDescent="0.3">
      <c r="A303" t="s">
        <v>221</v>
      </c>
      <c r="B303">
        <v>11</v>
      </c>
      <c r="C303">
        <v>4</v>
      </c>
      <c r="D303">
        <v>15082056.800000001</v>
      </c>
      <c r="E303">
        <v>4</v>
      </c>
      <c r="F303" t="s">
        <v>2988</v>
      </c>
      <c r="G303">
        <v>33</v>
      </c>
      <c r="H303" t="s">
        <v>15</v>
      </c>
      <c r="I303">
        <v>86</v>
      </c>
      <c r="J303">
        <v>78</v>
      </c>
      <c r="K303">
        <v>85</v>
      </c>
      <c r="L303">
        <v>72</v>
      </c>
      <c r="M303">
        <v>73</v>
      </c>
      <c r="N303">
        <v>24</v>
      </c>
    </row>
    <row r="304" spans="1:14" x14ac:dyDescent="0.3">
      <c r="A304" t="s">
        <v>462</v>
      </c>
      <c r="B304">
        <v>25</v>
      </c>
      <c r="C304">
        <v>2</v>
      </c>
      <c r="D304">
        <v>4441666.666666667</v>
      </c>
      <c r="E304">
        <v>3</v>
      </c>
      <c r="F304" t="s">
        <v>3139</v>
      </c>
      <c r="G304">
        <v>88</v>
      </c>
      <c r="H304" t="s">
        <v>11</v>
      </c>
      <c r="I304">
        <v>81</v>
      </c>
      <c r="J304">
        <v>73</v>
      </c>
      <c r="K304">
        <v>87</v>
      </c>
      <c r="L304">
        <v>67</v>
      </c>
      <c r="M304">
        <v>75</v>
      </c>
      <c r="N304">
        <v>31</v>
      </c>
    </row>
    <row r="305" spans="1:14" x14ac:dyDescent="0.3">
      <c r="A305" t="s">
        <v>205</v>
      </c>
      <c r="B305">
        <v>10</v>
      </c>
      <c r="C305">
        <v>0</v>
      </c>
      <c r="D305">
        <v>1000000</v>
      </c>
      <c r="E305">
        <v>4</v>
      </c>
      <c r="F305" t="s">
        <v>1527</v>
      </c>
      <c r="G305">
        <v>42</v>
      </c>
      <c r="H305" t="s">
        <v>15</v>
      </c>
      <c r="I305">
        <v>76</v>
      </c>
      <c r="J305">
        <v>70</v>
      </c>
      <c r="K305">
        <v>45</v>
      </c>
      <c r="L305">
        <v>54</v>
      </c>
      <c r="M305">
        <v>65</v>
      </c>
      <c r="N305">
        <v>37</v>
      </c>
    </row>
    <row r="306" spans="1:14" x14ac:dyDescent="0.3">
      <c r="A306" t="s">
        <v>379</v>
      </c>
      <c r="B306">
        <v>20</v>
      </c>
      <c r="C306">
        <v>1</v>
      </c>
      <c r="D306">
        <v>2028594</v>
      </c>
      <c r="E306">
        <v>4</v>
      </c>
      <c r="F306" t="s">
        <v>2935</v>
      </c>
      <c r="G306">
        <v>3</v>
      </c>
      <c r="H306" t="s">
        <v>15</v>
      </c>
      <c r="I306">
        <v>81</v>
      </c>
      <c r="J306">
        <v>73</v>
      </c>
      <c r="K306">
        <v>43</v>
      </c>
      <c r="L306">
        <v>58</v>
      </c>
      <c r="M306">
        <v>67</v>
      </c>
      <c r="N306">
        <v>26</v>
      </c>
    </row>
    <row r="307" spans="1:14" x14ac:dyDescent="0.3">
      <c r="A307" t="s">
        <v>78</v>
      </c>
      <c r="B307">
        <v>3</v>
      </c>
      <c r="C307">
        <v>2</v>
      </c>
      <c r="D307">
        <v>16521739</v>
      </c>
      <c r="E307">
        <v>2</v>
      </c>
      <c r="F307" t="s">
        <v>3032</v>
      </c>
      <c r="G307">
        <v>5</v>
      </c>
      <c r="H307" t="s">
        <v>13</v>
      </c>
      <c r="I307">
        <v>79</v>
      </c>
      <c r="J307">
        <v>73</v>
      </c>
      <c r="K307">
        <v>85</v>
      </c>
      <c r="L307">
        <v>63</v>
      </c>
      <c r="M307">
        <v>86</v>
      </c>
      <c r="N307">
        <v>31</v>
      </c>
    </row>
    <row r="308" spans="1:14" x14ac:dyDescent="0.3">
      <c r="A308" t="s">
        <v>145</v>
      </c>
      <c r="B308">
        <v>7</v>
      </c>
      <c r="C308">
        <v>4</v>
      </c>
      <c r="D308">
        <v>28542009</v>
      </c>
      <c r="E308">
        <v>4</v>
      </c>
      <c r="F308" t="s">
        <v>2983</v>
      </c>
      <c r="G308">
        <v>15</v>
      </c>
      <c r="H308" t="s">
        <v>11</v>
      </c>
      <c r="I308">
        <v>97</v>
      </c>
      <c r="J308">
        <v>87</v>
      </c>
      <c r="K308">
        <v>68</v>
      </c>
      <c r="L308">
        <v>90</v>
      </c>
      <c r="M308">
        <v>81</v>
      </c>
      <c r="N308">
        <v>25</v>
      </c>
    </row>
    <row r="309" spans="1:14" x14ac:dyDescent="0.3">
      <c r="A309" t="s">
        <v>390</v>
      </c>
      <c r="B309">
        <v>21</v>
      </c>
      <c r="C309">
        <v>4</v>
      </c>
      <c r="D309">
        <v>25000000</v>
      </c>
      <c r="E309">
        <v>4</v>
      </c>
      <c r="F309" t="s">
        <v>3174</v>
      </c>
      <c r="G309">
        <v>9</v>
      </c>
      <c r="H309" t="s">
        <v>20</v>
      </c>
      <c r="I309">
        <v>97</v>
      </c>
      <c r="J309">
        <v>77</v>
      </c>
      <c r="K309">
        <v>80</v>
      </c>
      <c r="L309">
        <v>94</v>
      </c>
      <c r="M309">
        <v>78</v>
      </c>
      <c r="N309">
        <v>29</v>
      </c>
    </row>
    <row r="310" spans="1:14" x14ac:dyDescent="0.3">
      <c r="A310" t="s">
        <v>355</v>
      </c>
      <c r="B310">
        <v>17</v>
      </c>
      <c r="C310">
        <v>1</v>
      </c>
      <c r="D310">
        <v>2400000</v>
      </c>
      <c r="E310">
        <v>3</v>
      </c>
      <c r="F310" t="s">
        <v>2977</v>
      </c>
      <c r="G310">
        <v>30</v>
      </c>
      <c r="H310" t="s">
        <v>23</v>
      </c>
      <c r="I310">
        <v>78</v>
      </c>
      <c r="J310">
        <v>72</v>
      </c>
      <c r="K310">
        <v>74</v>
      </c>
      <c r="L310">
        <v>76</v>
      </c>
      <c r="M310">
        <v>70</v>
      </c>
      <c r="N310">
        <v>24</v>
      </c>
    </row>
    <row r="311" spans="1:14" x14ac:dyDescent="0.3">
      <c r="A311" t="s">
        <v>509</v>
      </c>
      <c r="B311">
        <v>28</v>
      </c>
      <c r="C311">
        <v>3</v>
      </c>
      <c r="D311">
        <v>7587432</v>
      </c>
      <c r="E311">
        <v>2</v>
      </c>
      <c r="F311" t="s">
        <v>2903</v>
      </c>
      <c r="G311">
        <v>24</v>
      </c>
      <c r="H311" t="s">
        <v>40</v>
      </c>
      <c r="I311">
        <v>79</v>
      </c>
      <c r="J311">
        <v>69</v>
      </c>
      <c r="K311">
        <v>87</v>
      </c>
      <c r="L311">
        <v>49</v>
      </c>
      <c r="M311">
        <v>82</v>
      </c>
      <c r="N311">
        <v>26</v>
      </c>
    </row>
    <row r="312" spans="1:14" x14ac:dyDescent="0.3">
      <c r="A312" t="s">
        <v>508</v>
      </c>
      <c r="B312">
        <v>28</v>
      </c>
      <c r="C312">
        <v>2</v>
      </c>
      <c r="D312">
        <v>1411520</v>
      </c>
      <c r="E312">
        <v>2</v>
      </c>
      <c r="F312" t="s">
        <v>3072</v>
      </c>
      <c r="G312">
        <v>3</v>
      </c>
      <c r="H312" t="s">
        <v>13</v>
      </c>
      <c r="I312">
        <v>76</v>
      </c>
      <c r="J312">
        <v>70</v>
      </c>
      <c r="K312">
        <v>73</v>
      </c>
      <c r="L312">
        <v>54</v>
      </c>
      <c r="M312">
        <v>57</v>
      </c>
      <c r="N312">
        <v>22</v>
      </c>
    </row>
    <row r="313" spans="1:14" x14ac:dyDescent="0.3">
      <c r="A313" t="s">
        <v>22</v>
      </c>
      <c r="B313">
        <v>0</v>
      </c>
      <c r="C313">
        <v>3</v>
      </c>
      <c r="D313">
        <v>879570</v>
      </c>
      <c r="E313">
        <v>3</v>
      </c>
      <c r="F313" t="s">
        <v>3105</v>
      </c>
      <c r="G313">
        <v>6</v>
      </c>
      <c r="H313" t="s">
        <v>23</v>
      </c>
      <c r="I313">
        <v>73</v>
      </c>
      <c r="J313">
        <v>73</v>
      </c>
      <c r="K313">
        <v>76</v>
      </c>
      <c r="L313">
        <v>58</v>
      </c>
      <c r="M313">
        <v>70</v>
      </c>
      <c r="N313">
        <v>22</v>
      </c>
    </row>
    <row r="314" spans="1:14" x14ac:dyDescent="0.3">
      <c r="A314" t="s">
        <v>86</v>
      </c>
      <c r="B314">
        <v>4</v>
      </c>
      <c r="C314">
        <v>0</v>
      </c>
      <c r="D314">
        <v>1000000</v>
      </c>
      <c r="E314">
        <v>2</v>
      </c>
      <c r="F314" t="s">
        <v>1527</v>
      </c>
      <c r="G314">
        <v>22</v>
      </c>
      <c r="H314" t="s">
        <v>13</v>
      </c>
      <c r="I314">
        <v>86</v>
      </c>
      <c r="J314">
        <v>76</v>
      </c>
      <c r="K314">
        <v>88</v>
      </c>
      <c r="L314">
        <v>67</v>
      </c>
      <c r="M314">
        <v>80</v>
      </c>
      <c r="N314">
        <v>26</v>
      </c>
    </row>
    <row r="315" spans="1:14" x14ac:dyDescent="0.3">
      <c r="A315" t="s">
        <v>208</v>
      </c>
      <c r="B315">
        <v>10</v>
      </c>
      <c r="C315">
        <v>2</v>
      </c>
      <c r="D315">
        <v>6295921.333333333</v>
      </c>
      <c r="E315">
        <v>2</v>
      </c>
      <c r="F315" t="s">
        <v>1527</v>
      </c>
      <c r="G315">
        <v>4</v>
      </c>
      <c r="H315" t="s">
        <v>18</v>
      </c>
      <c r="I315">
        <v>75</v>
      </c>
      <c r="J315">
        <v>75</v>
      </c>
      <c r="K315">
        <v>75</v>
      </c>
      <c r="L315">
        <v>75</v>
      </c>
      <c r="M315">
        <v>60</v>
      </c>
      <c r="N315">
        <v>26</v>
      </c>
    </row>
    <row r="316" spans="1:14" x14ac:dyDescent="0.3">
      <c r="A316" t="s">
        <v>505</v>
      </c>
      <c r="B316">
        <v>28</v>
      </c>
      <c r="C316">
        <v>1</v>
      </c>
      <c r="D316">
        <v>1948395</v>
      </c>
      <c r="E316">
        <v>3</v>
      </c>
      <c r="F316" t="s">
        <v>3014</v>
      </c>
      <c r="G316">
        <v>43</v>
      </c>
      <c r="H316" t="s">
        <v>23</v>
      </c>
      <c r="I316">
        <v>93</v>
      </c>
      <c r="J316">
        <v>77</v>
      </c>
      <c r="K316">
        <v>81</v>
      </c>
      <c r="L316">
        <v>72</v>
      </c>
      <c r="M316">
        <v>78</v>
      </c>
      <c r="N316">
        <v>26</v>
      </c>
    </row>
    <row r="317" spans="1:14" x14ac:dyDescent="0.3">
      <c r="A317" t="s">
        <v>308</v>
      </c>
      <c r="B317">
        <v>16</v>
      </c>
      <c r="C317">
        <v>1</v>
      </c>
      <c r="D317">
        <v>820500</v>
      </c>
      <c r="E317">
        <v>1</v>
      </c>
      <c r="F317" t="s">
        <v>2890</v>
      </c>
      <c r="G317">
        <v>24</v>
      </c>
      <c r="H317" t="s">
        <v>9</v>
      </c>
      <c r="I317">
        <v>77</v>
      </c>
      <c r="J317">
        <v>71</v>
      </c>
      <c r="K317">
        <v>73</v>
      </c>
      <c r="L317">
        <v>58</v>
      </c>
      <c r="M317">
        <v>72</v>
      </c>
      <c r="N317">
        <v>27</v>
      </c>
    </row>
    <row r="318" spans="1:14" x14ac:dyDescent="0.3">
      <c r="A318" t="s">
        <v>229</v>
      </c>
      <c r="B318">
        <v>12</v>
      </c>
      <c r="C318">
        <v>3</v>
      </c>
      <c r="D318">
        <v>13333333</v>
      </c>
      <c r="E318">
        <v>0</v>
      </c>
      <c r="F318" t="s">
        <v>3080</v>
      </c>
      <c r="G318">
        <v>21</v>
      </c>
      <c r="H318" t="s">
        <v>60</v>
      </c>
      <c r="I318">
        <v>77</v>
      </c>
      <c r="J318">
        <v>77</v>
      </c>
      <c r="K318">
        <v>86</v>
      </c>
      <c r="L318">
        <v>63</v>
      </c>
      <c r="M318">
        <v>77</v>
      </c>
      <c r="N318">
        <v>31</v>
      </c>
    </row>
    <row r="319" spans="1:14" x14ac:dyDescent="0.3">
      <c r="A319" t="s">
        <v>504</v>
      </c>
      <c r="B319">
        <v>28</v>
      </c>
      <c r="C319">
        <v>2</v>
      </c>
      <c r="D319">
        <v>4000000</v>
      </c>
      <c r="E319">
        <v>1</v>
      </c>
      <c r="F319" t="s">
        <v>3008</v>
      </c>
      <c r="G319">
        <v>0</v>
      </c>
      <c r="H319" t="s">
        <v>7</v>
      </c>
      <c r="I319">
        <v>70</v>
      </c>
      <c r="J319">
        <v>72</v>
      </c>
      <c r="K319">
        <v>71</v>
      </c>
      <c r="L319">
        <v>49</v>
      </c>
      <c r="M319">
        <v>86</v>
      </c>
      <c r="N319">
        <v>24</v>
      </c>
    </row>
    <row r="320" spans="1:14" x14ac:dyDescent="0.3">
      <c r="A320" t="s">
        <v>376</v>
      </c>
      <c r="B320">
        <v>20</v>
      </c>
      <c r="C320">
        <v>1</v>
      </c>
      <c r="D320">
        <v>2725800</v>
      </c>
      <c r="E320">
        <v>3</v>
      </c>
      <c r="F320" t="s">
        <v>3138</v>
      </c>
      <c r="G320">
        <v>54</v>
      </c>
      <c r="H320" t="s">
        <v>23</v>
      </c>
      <c r="I320">
        <v>69</v>
      </c>
      <c r="J320">
        <v>75</v>
      </c>
      <c r="K320">
        <v>74</v>
      </c>
      <c r="L320">
        <v>49</v>
      </c>
      <c r="M320">
        <v>62</v>
      </c>
      <c r="N320">
        <v>31</v>
      </c>
    </row>
    <row r="321" spans="1:14" x14ac:dyDescent="0.3">
      <c r="A321" t="s">
        <v>477</v>
      </c>
      <c r="B321">
        <v>26</v>
      </c>
      <c r="C321">
        <v>2</v>
      </c>
      <c r="D321">
        <v>12428571.333333334</v>
      </c>
      <c r="E321">
        <v>0</v>
      </c>
      <c r="F321" t="s">
        <v>3091</v>
      </c>
      <c r="G321">
        <v>8</v>
      </c>
      <c r="H321" t="s">
        <v>118</v>
      </c>
      <c r="I321">
        <v>79</v>
      </c>
      <c r="J321">
        <v>71</v>
      </c>
      <c r="K321">
        <v>86</v>
      </c>
      <c r="L321">
        <v>49</v>
      </c>
      <c r="M321">
        <v>84</v>
      </c>
      <c r="N321">
        <v>31</v>
      </c>
    </row>
    <row r="322" spans="1:14" x14ac:dyDescent="0.3">
      <c r="A322" t="s">
        <v>369</v>
      </c>
      <c r="B322">
        <v>12</v>
      </c>
      <c r="C322">
        <v>3</v>
      </c>
      <c r="D322">
        <v>24754167</v>
      </c>
      <c r="E322">
        <v>1</v>
      </c>
      <c r="F322" t="s">
        <v>3133</v>
      </c>
      <c r="G322">
        <v>13</v>
      </c>
      <c r="H322" t="s">
        <v>23</v>
      </c>
      <c r="I322">
        <v>99</v>
      </c>
      <c r="J322">
        <v>83</v>
      </c>
      <c r="K322">
        <v>84</v>
      </c>
      <c r="L322">
        <v>76</v>
      </c>
      <c r="M322">
        <v>83</v>
      </c>
      <c r="N322">
        <v>29</v>
      </c>
    </row>
    <row r="323" spans="1:14" x14ac:dyDescent="0.3">
      <c r="A323" t="s">
        <v>143</v>
      </c>
      <c r="B323">
        <v>7</v>
      </c>
      <c r="C323">
        <v>1</v>
      </c>
      <c r="D323">
        <v>30000000</v>
      </c>
      <c r="E323">
        <v>3</v>
      </c>
      <c r="F323" t="s">
        <v>2948</v>
      </c>
      <c r="G323">
        <v>4</v>
      </c>
      <c r="H323" t="s">
        <v>13</v>
      </c>
      <c r="I323">
        <v>86</v>
      </c>
      <c r="J323">
        <v>80</v>
      </c>
      <c r="K323">
        <v>80</v>
      </c>
      <c r="L323">
        <v>72</v>
      </c>
      <c r="M323">
        <v>72</v>
      </c>
      <c r="N323">
        <v>35</v>
      </c>
    </row>
    <row r="324" spans="1:14" x14ac:dyDescent="0.3">
      <c r="A324" t="s">
        <v>186</v>
      </c>
      <c r="B324">
        <v>13</v>
      </c>
      <c r="C324">
        <v>2</v>
      </c>
      <c r="D324">
        <v>3000000</v>
      </c>
      <c r="E324">
        <v>0</v>
      </c>
      <c r="F324" t="s">
        <v>2887</v>
      </c>
      <c r="G324">
        <v>4</v>
      </c>
      <c r="H324" t="s">
        <v>4</v>
      </c>
      <c r="I324">
        <v>77</v>
      </c>
      <c r="J324">
        <v>71</v>
      </c>
      <c r="K324">
        <v>88</v>
      </c>
      <c r="L324">
        <v>49</v>
      </c>
      <c r="M324">
        <v>76</v>
      </c>
      <c r="N324">
        <v>27</v>
      </c>
    </row>
    <row r="325" spans="1:14" x14ac:dyDescent="0.3">
      <c r="A325" t="s">
        <v>261</v>
      </c>
      <c r="B325">
        <v>13</v>
      </c>
      <c r="C325">
        <v>2</v>
      </c>
      <c r="D325">
        <v>2592179</v>
      </c>
      <c r="E325">
        <v>0</v>
      </c>
      <c r="F325" t="s">
        <v>2949</v>
      </c>
      <c r="G325">
        <v>9</v>
      </c>
      <c r="H325" t="s">
        <v>60</v>
      </c>
      <c r="I325">
        <v>77</v>
      </c>
      <c r="J325">
        <v>73</v>
      </c>
      <c r="K325">
        <v>79</v>
      </c>
      <c r="L325">
        <v>63</v>
      </c>
      <c r="M325">
        <v>63</v>
      </c>
      <c r="N325">
        <v>34</v>
      </c>
    </row>
    <row r="326" spans="1:14" x14ac:dyDescent="0.3">
      <c r="A326" t="s">
        <v>491</v>
      </c>
      <c r="B326">
        <v>22</v>
      </c>
      <c r="C326">
        <v>1</v>
      </c>
      <c r="D326">
        <v>1737145</v>
      </c>
      <c r="E326">
        <v>0</v>
      </c>
      <c r="F326" t="s">
        <v>2914</v>
      </c>
      <c r="G326">
        <v>25</v>
      </c>
      <c r="H326" t="s">
        <v>60</v>
      </c>
      <c r="I326">
        <v>74</v>
      </c>
      <c r="J326">
        <v>70</v>
      </c>
      <c r="K326">
        <v>74</v>
      </c>
      <c r="L326">
        <v>49</v>
      </c>
      <c r="M326">
        <v>84</v>
      </c>
      <c r="N326">
        <v>27</v>
      </c>
    </row>
    <row r="327" spans="1:14" x14ac:dyDescent="0.3">
      <c r="A327" t="s">
        <v>155</v>
      </c>
      <c r="B327">
        <v>8</v>
      </c>
      <c r="C327">
        <v>1</v>
      </c>
      <c r="D327">
        <v>17565217</v>
      </c>
      <c r="E327">
        <v>0</v>
      </c>
      <c r="F327" t="s">
        <v>3163</v>
      </c>
      <c r="G327">
        <v>1</v>
      </c>
      <c r="H327" t="s">
        <v>30</v>
      </c>
      <c r="I327">
        <v>85</v>
      </c>
      <c r="J327">
        <v>79</v>
      </c>
      <c r="K327">
        <v>82</v>
      </c>
      <c r="L327">
        <v>54</v>
      </c>
      <c r="M327">
        <v>85</v>
      </c>
      <c r="N327">
        <v>30</v>
      </c>
    </row>
    <row r="328" spans="1:14" x14ac:dyDescent="0.3">
      <c r="A328" t="s">
        <v>430</v>
      </c>
      <c r="B328">
        <v>25</v>
      </c>
      <c r="C328">
        <v>2</v>
      </c>
      <c r="D328">
        <v>4874258</v>
      </c>
      <c r="E328">
        <v>4</v>
      </c>
      <c r="F328" t="s">
        <v>2938</v>
      </c>
      <c r="G328">
        <v>21</v>
      </c>
      <c r="H328" t="s">
        <v>11</v>
      </c>
      <c r="I328">
        <v>84</v>
      </c>
      <c r="J328">
        <v>70</v>
      </c>
      <c r="K328">
        <v>43</v>
      </c>
      <c r="L328">
        <v>63</v>
      </c>
      <c r="M328">
        <v>72</v>
      </c>
      <c r="N328">
        <v>26</v>
      </c>
    </row>
    <row r="329" spans="1:14" x14ac:dyDescent="0.3">
      <c r="A329" t="s">
        <v>482</v>
      </c>
      <c r="B329">
        <v>23</v>
      </c>
      <c r="C329">
        <v>3</v>
      </c>
      <c r="D329">
        <v>17000000</v>
      </c>
      <c r="E329">
        <v>0</v>
      </c>
      <c r="F329" t="s">
        <v>3092</v>
      </c>
      <c r="G329">
        <v>3</v>
      </c>
      <c r="H329" t="s">
        <v>40</v>
      </c>
      <c r="I329">
        <v>81</v>
      </c>
      <c r="J329">
        <v>73</v>
      </c>
      <c r="K329">
        <v>69</v>
      </c>
      <c r="L329">
        <v>58</v>
      </c>
      <c r="M329">
        <v>85</v>
      </c>
      <c r="N329">
        <v>29</v>
      </c>
    </row>
    <row r="330" spans="1:14" x14ac:dyDescent="0.3">
      <c r="A330" t="s">
        <v>331</v>
      </c>
      <c r="B330">
        <v>17</v>
      </c>
      <c r="C330">
        <v>3</v>
      </c>
      <c r="D330">
        <v>11719781.75</v>
      </c>
      <c r="E330">
        <v>2</v>
      </c>
      <c r="F330" t="s">
        <v>2870</v>
      </c>
      <c r="G330">
        <v>33</v>
      </c>
      <c r="H330" t="s">
        <v>23</v>
      </c>
      <c r="I330">
        <v>83</v>
      </c>
      <c r="J330">
        <v>77</v>
      </c>
      <c r="K330">
        <v>83</v>
      </c>
      <c r="L330">
        <v>67</v>
      </c>
      <c r="M330">
        <v>75</v>
      </c>
      <c r="N330">
        <v>29</v>
      </c>
    </row>
    <row r="331" spans="1:14" x14ac:dyDescent="0.3">
      <c r="A331" t="s">
        <v>41</v>
      </c>
      <c r="B331">
        <v>1</v>
      </c>
      <c r="C331">
        <v>3</v>
      </c>
      <c r="D331">
        <v>897990</v>
      </c>
      <c r="E331">
        <v>3</v>
      </c>
      <c r="F331" t="s">
        <v>1527</v>
      </c>
      <c r="G331">
        <v>44</v>
      </c>
      <c r="H331" t="s">
        <v>11</v>
      </c>
      <c r="I331">
        <v>74</v>
      </c>
      <c r="J331">
        <v>74</v>
      </c>
      <c r="K331">
        <v>74</v>
      </c>
      <c r="L331">
        <v>74</v>
      </c>
      <c r="M331">
        <v>60</v>
      </c>
      <c r="N331">
        <v>26</v>
      </c>
    </row>
    <row r="332" spans="1:14" x14ac:dyDescent="0.3">
      <c r="A332" t="s">
        <v>90</v>
      </c>
      <c r="B332">
        <v>16</v>
      </c>
      <c r="C332">
        <v>2</v>
      </c>
      <c r="D332">
        <v>4886175</v>
      </c>
      <c r="E332">
        <v>4</v>
      </c>
      <c r="F332" t="s">
        <v>3040</v>
      </c>
      <c r="G332">
        <v>42</v>
      </c>
      <c r="H332" t="s">
        <v>20</v>
      </c>
      <c r="I332">
        <v>84</v>
      </c>
      <c r="J332">
        <v>66</v>
      </c>
      <c r="K332">
        <v>42</v>
      </c>
      <c r="L332">
        <v>58</v>
      </c>
      <c r="M332">
        <v>71</v>
      </c>
      <c r="N332">
        <v>32</v>
      </c>
    </row>
    <row r="333" spans="1:14" x14ac:dyDescent="0.3">
      <c r="A333" t="s">
        <v>58</v>
      </c>
      <c r="B333">
        <v>2</v>
      </c>
      <c r="C333">
        <v>3</v>
      </c>
      <c r="D333">
        <v>1274427</v>
      </c>
      <c r="E333">
        <v>2</v>
      </c>
      <c r="F333" t="s">
        <v>3125</v>
      </c>
      <c r="G333">
        <v>0</v>
      </c>
      <c r="H333" t="s">
        <v>23</v>
      </c>
      <c r="I333">
        <v>78</v>
      </c>
      <c r="J333">
        <v>72</v>
      </c>
      <c r="K333">
        <v>70</v>
      </c>
      <c r="L333">
        <v>58</v>
      </c>
      <c r="M333">
        <v>77</v>
      </c>
      <c r="N333">
        <v>22</v>
      </c>
    </row>
    <row r="334" spans="1:14" x14ac:dyDescent="0.3">
      <c r="A334" t="s">
        <v>444</v>
      </c>
      <c r="B334">
        <v>24</v>
      </c>
      <c r="C334">
        <v>2</v>
      </c>
      <c r="D334">
        <v>5860950</v>
      </c>
      <c r="E334">
        <v>1</v>
      </c>
      <c r="F334" t="s">
        <v>2898</v>
      </c>
      <c r="G334">
        <v>65</v>
      </c>
      <c r="H334" t="s">
        <v>13</v>
      </c>
      <c r="I334">
        <v>80</v>
      </c>
      <c r="J334">
        <v>70</v>
      </c>
      <c r="K334">
        <v>78</v>
      </c>
      <c r="L334">
        <v>49</v>
      </c>
      <c r="M334">
        <v>87</v>
      </c>
      <c r="N334">
        <v>27</v>
      </c>
    </row>
    <row r="335" spans="1:14" x14ac:dyDescent="0.3">
      <c r="A335" t="s">
        <v>289</v>
      </c>
      <c r="B335">
        <v>12</v>
      </c>
      <c r="C335">
        <v>3</v>
      </c>
      <c r="D335">
        <v>5000000</v>
      </c>
      <c r="E335">
        <v>1</v>
      </c>
      <c r="F335" t="s">
        <v>2862</v>
      </c>
      <c r="G335">
        <v>17</v>
      </c>
      <c r="H335" t="s">
        <v>40</v>
      </c>
      <c r="I335">
        <v>75</v>
      </c>
      <c r="J335">
        <v>73</v>
      </c>
      <c r="K335">
        <v>77</v>
      </c>
      <c r="L335">
        <v>58</v>
      </c>
      <c r="M335">
        <v>71</v>
      </c>
      <c r="N335">
        <v>28</v>
      </c>
    </row>
    <row r="336" spans="1:14" x14ac:dyDescent="0.3">
      <c r="A336" t="s">
        <v>55</v>
      </c>
      <c r="B336">
        <v>28</v>
      </c>
      <c r="C336">
        <v>1</v>
      </c>
      <c r="D336">
        <v>1737145</v>
      </c>
      <c r="E336">
        <v>2</v>
      </c>
      <c r="F336" t="s">
        <v>2967</v>
      </c>
      <c r="G336">
        <v>24</v>
      </c>
      <c r="H336" t="s">
        <v>7</v>
      </c>
      <c r="I336">
        <v>77</v>
      </c>
      <c r="J336">
        <v>71</v>
      </c>
      <c r="K336">
        <v>44</v>
      </c>
      <c r="L336">
        <v>63</v>
      </c>
      <c r="M336">
        <v>64</v>
      </c>
      <c r="N336">
        <v>25</v>
      </c>
    </row>
    <row r="337" spans="1:14" x14ac:dyDescent="0.3">
      <c r="A337" t="s">
        <v>492</v>
      </c>
      <c r="B337">
        <v>27</v>
      </c>
      <c r="C337">
        <v>1</v>
      </c>
      <c r="D337">
        <v>689121</v>
      </c>
      <c r="E337">
        <v>2</v>
      </c>
      <c r="F337" t="s">
        <v>1527</v>
      </c>
      <c r="G337">
        <v>23</v>
      </c>
      <c r="H337" t="s">
        <v>18</v>
      </c>
      <c r="I337">
        <v>75</v>
      </c>
      <c r="J337">
        <v>71</v>
      </c>
      <c r="K337">
        <v>84</v>
      </c>
      <c r="L337">
        <v>58</v>
      </c>
      <c r="M337">
        <v>75</v>
      </c>
      <c r="N337">
        <v>26</v>
      </c>
    </row>
    <row r="338" spans="1:14" x14ac:dyDescent="0.3">
      <c r="A338" t="s">
        <v>469</v>
      </c>
      <c r="B338">
        <v>26</v>
      </c>
      <c r="C338">
        <v>2</v>
      </c>
      <c r="D338">
        <v>16000000</v>
      </c>
      <c r="E338">
        <v>2</v>
      </c>
      <c r="F338" t="s">
        <v>2946</v>
      </c>
      <c r="G338">
        <v>22</v>
      </c>
      <c r="H338" t="s">
        <v>13</v>
      </c>
      <c r="I338">
        <v>87</v>
      </c>
      <c r="J338">
        <v>75</v>
      </c>
      <c r="K338">
        <v>87</v>
      </c>
      <c r="L338">
        <v>72</v>
      </c>
      <c r="M338">
        <v>81</v>
      </c>
      <c r="N338">
        <v>33</v>
      </c>
    </row>
    <row r="339" spans="1:14" x14ac:dyDescent="0.3">
      <c r="A339" t="s">
        <v>490</v>
      </c>
      <c r="B339">
        <v>27</v>
      </c>
      <c r="C339">
        <v>2</v>
      </c>
      <c r="D339">
        <v>24925093.666666668</v>
      </c>
      <c r="E339">
        <v>4</v>
      </c>
      <c r="F339" t="s">
        <v>2950</v>
      </c>
      <c r="G339">
        <v>27</v>
      </c>
      <c r="H339" t="s">
        <v>27</v>
      </c>
      <c r="I339">
        <v>98</v>
      </c>
      <c r="J339">
        <v>80</v>
      </c>
      <c r="K339">
        <v>47</v>
      </c>
      <c r="L339">
        <v>99</v>
      </c>
      <c r="M339">
        <v>63</v>
      </c>
      <c r="N339">
        <v>27</v>
      </c>
    </row>
    <row r="340" spans="1:14" x14ac:dyDescent="0.3">
      <c r="A340" t="s">
        <v>365</v>
      </c>
      <c r="B340">
        <v>10</v>
      </c>
      <c r="C340">
        <v>4</v>
      </c>
      <c r="D340">
        <v>31737230</v>
      </c>
      <c r="E340">
        <v>0</v>
      </c>
      <c r="F340" t="s">
        <v>3045</v>
      </c>
      <c r="G340">
        <v>0</v>
      </c>
      <c r="H340" t="s">
        <v>30</v>
      </c>
      <c r="I340">
        <v>99</v>
      </c>
      <c r="J340">
        <v>87</v>
      </c>
      <c r="K340">
        <v>73</v>
      </c>
      <c r="L340">
        <v>90</v>
      </c>
      <c r="M340">
        <v>68</v>
      </c>
      <c r="N340">
        <v>31</v>
      </c>
    </row>
    <row r="341" spans="1:14" x14ac:dyDescent="0.3">
      <c r="A341" t="s">
        <v>94</v>
      </c>
      <c r="B341">
        <v>4</v>
      </c>
      <c r="C341">
        <v>2</v>
      </c>
      <c r="D341">
        <v>3000000</v>
      </c>
      <c r="E341">
        <v>0</v>
      </c>
      <c r="F341" t="s">
        <v>2928</v>
      </c>
      <c r="G341">
        <v>1</v>
      </c>
      <c r="H341" t="s">
        <v>30</v>
      </c>
      <c r="I341">
        <v>75</v>
      </c>
      <c r="J341">
        <v>69</v>
      </c>
      <c r="K341">
        <v>82</v>
      </c>
      <c r="L341">
        <v>54</v>
      </c>
      <c r="M341">
        <v>86</v>
      </c>
      <c r="N341">
        <v>26</v>
      </c>
    </row>
    <row r="342" spans="1:14" x14ac:dyDescent="0.3">
      <c r="A342" t="s">
        <v>121</v>
      </c>
      <c r="B342">
        <v>6</v>
      </c>
      <c r="C342">
        <v>1</v>
      </c>
      <c r="D342">
        <v>419232</v>
      </c>
      <c r="E342">
        <v>1</v>
      </c>
      <c r="F342" t="s">
        <v>2867</v>
      </c>
      <c r="G342">
        <v>45</v>
      </c>
      <c r="H342" t="s">
        <v>7</v>
      </c>
      <c r="I342">
        <v>72</v>
      </c>
      <c r="J342">
        <v>70</v>
      </c>
      <c r="K342">
        <v>89</v>
      </c>
      <c r="L342">
        <v>49</v>
      </c>
      <c r="M342">
        <v>78</v>
      </c>
      <c r="N342">
        <v>29</v>
      </c>
    </row>
    <row r="343" spans="1:14" x14ac:dyDescent="0.3">
      <c r="A343" t="s">
        <v>35</v>
      </c>
      <c r="B343">
        <v>1</v>
      </c>
      <c r="C343">
        <v>2</v>
      </c>
      <c r="D343">
        <v>459414</v>
      </c>
      <c r="E343">
        <v>3</v>
      </c>
      <c r="F343" t="s">
        <v>2957</v>
      </c>
      <c r="G343">
        <v>37</v>
      </c>
      <c r="H343" t="s">
        <v>7</v>
      </c>
      <c r="I343">
        <v>70</v>
      </c>
      <c r="J343">
        <v>74</v>
      </c>
      <c r="K343">
        <v>70</v>
      </c>
      <c r="L343">
        <v>49</v>
      </c>
      <c r="M343">
        <v>61</v>
      </c>
      <c r="N343">
        <v>25</v>
      </c>
    </row>
    <row r="344" spans="1:14" x14ac:dyDescent="0.3">
      <c r="A344" t="s">
        <v>512</v>
      </c>
      <c r="B344">
        <v>28</v>
      </c>
      <c r="C344">
        <v>1</v>
      </c>
      <c r="D344">
        <v>22469135.5</v>
      </c>
      <c r="E344">
        <v>3</v>
      </c>
      <c r="F344" t="s">
        <v>3037</v>
      </c>
      <c r="G344">
        <v>9</v>
      </c>
      <c r="H344" t="s">
        <v>11</v>
      </c>
      <c r="I344">
        <v>90</v>
      </c>
      <c r="J344">
        <v>74</v>
      </c>
      <c r="K344">
        <v>65</v>
      </c>
      <c r="L344">
        <v>76</v>
      </c>
      <c r="M344">
        <v>75</v>
      </c>
      <c r="N344">
        <v>30</v>
      </c>
    </row>
    <row r="345" spans="1:14" x14ac:dyDescent="0.3">
      <c r="A345" t="s">
        <v>440</v>
      </c>
      <c r="B345">
        <v>6</v>
      </c>
      <c r="C345">
        <v>4</v>
      </c>
      <c r="D345">
        <v>8000000</v>
      </c>
      <c r="E345">
        <v>1</v>
      </c>
      <c r="F345" t="s">
        <v>2855</v>
      </c>
      <c r="G345">
        <v>5</v>
      </c>
      <c r="H345" t="s">
        <v>4</v>
      </c>
      <c r="I345">
        <v>78</v>
      </c>
      <c r="J345">
        <v>70</v>
      </c>
      <c r="K345">
        <v>97</v>
      </c>
      <c r="L345">
        <v>49</v>
      </c>
      <c r="M345">
        <v>84</v>
      </c>
      <c r="N345">
        <v>29</v>
      </c>
    </row>
    <row r="346" spans="1:14" x14ac:dyDescent="0.3">
      <c r="A346" t="s">
        <v>59</v>
      </c>
      <c r="B346">
        <v>17</v>
      </c>
      <c r="C346">
        <v>1</v>
      </c>
      <c r="D346">
        <v>971211</v>
      </c>
      <c r="E346">
        <v>0</v>
      </c>
      <c r="F346" t="s">
        <v>2881</v>
      </c>
      <c r="G346">
        <v>13</v>
      </c>
      <c r="H346" t="s">
        <v>60</v>
      </c>
      <c r="I346">
        <v>76</v>
      </c>
      <c r="J346">
        <v>76</v>
      </c>
      <c r="K346">
        <v>74</v>
      </c>
      <c r="L346">
        <v>49</v>
      </c>
      <c r="M346">
        <v>82</v>
      </c>
      <c r="N346">
        <v>28</v>
      </c>
    </row>
    <row r="347" spans="1:14" x14ac:dyDescent="0.3">
      <c r="A347" t="s">
        <v>243</v>
      </c>
      <c r="B347">
        <v>20</v>
      </c>
      <c r="C347">
        <v>3</v>
      </c>
      <c r="D347">
        <v>1832070</v>
      </c>
      <c r="E347">
        <v>0</v>
      </c>
      <c r="F347" t="s">
        <v>3146</v>
      </c>
      <c r="G347">
        <v>2</v>
      </c>
      <c r="H347" t="s">
        <v>18</v>
      </c>
      <c r="I347">
        <v>82</v>
      </c>
      <c r="J347">
        <v>72</v>
      </c>
      <c r="K347">
        <v>80</v>
      </c>
      <c r="L347">
        <v>54</v>
      </c>
      <c r="M347">
        <v>79</v>
      </c>
      <c r="N347">
        <v>21</v>
      </c>
    </row>
    <row r="348" spans="1:14" x14ac:dyDescent="0.3">
      <c r="A348" t="s">
        <v>405</v>
      </c>
      <c r="B348">
        <v>22</v>
      </c>
      <c r="C348">
        <v>0</v>
      </c>
      <c r="D348">
        <v>1000000</v>
      </c>
      <c r="E348">
        <v>0</v>
      </c>
      <c r="F348" t="s">
        <v>3064</v>
      </c>
      <c r="G348">
        <v>18</v>
      </c>
      <c r="H348" t="s">
        <v>18</v>
      </c>
      <c r="I348">
        <v>70</v>
      </c>
      <c r="J348">
        <v>72</v>
      </c>
      <c r="K348">
        <v>71</v>
      </c>
      <c r="L348">
        <v>49</v>
      </c>
      <c r="M348">
        <v>70</v>
      </c>
      <c r="N348">
        <v>23</v>
      </c>
    </row>
    <row r="349" spans="1:14" x14ac:dyDescent="0.3">
      <c r="A349" t="s">
        <v>436</v>
      </c>
      <c r="B349">
        <v>24</v>
      </c>
      <c r="C349">
        <v>1</v>
      </c>
      <c r="D349">
        <v>1941899</v>
      </c>
      <c r="E349">
        <v>3</v>
      </c>
      <c r="F349" t="s">
        <v>3074</v>
      </c>
      <c r="G349">
        <v>7</v>
      </c>
      <c r="H349" t="s">
        <v>15</v>
      </c>
      <c r="I349">
        <v>74</v>
      </c>
      <c r="J349">
        <v>66</v>
      </c>
      <c r="K349">
        <v>99</v>
      </c>
      <c r="L349">
        <v>49</v>
      </c>
      <c r="M349">
        <v>52</v>
      </c>
      <c r="N349">
        <v>24</v>
      </c>
    </row>
    <row r="350" spans="1:14" x14ac:dyDescent="0.3">
      <c r="A350" t="s">
        <v>340</v>
      </c>
      <c r="B350">
        <v>14</v>
      </c>
      <c r="C350">
        <v>1</v>
      </c>
      <c r="D350">
        <v>12755854.5</v>
      </c>
      <c r="E350">
        <v>2</v>
      </c>
      <c r="F350" t="s">
        <v>2864</v>
      </c>
      <c r="G350">
        <v>44</v>
      </c>
      <c r="H350" t="s">
        <v>7</v>
      </c>
      <c r="I350">
        <v>69</v>
      </c>
      <c r="J350">
        <v>71</v>
      </c>
      <c r="K350">
        <v>70</v>
      </c>
      <c r="L350">
        <v>54</v>
      </c>
      <c r="M350">
        <v>71</v>
      </c>
      <c r="N350">
        <v>29</v>
      </c>
    </row>
    <row r="351" spans="1:14" x14ac:dyDescent="0.3">
      <c r="A351" t="s">
        <v>63</v>
      </c>
      <c r="B351">
        <v>2</v>
      </c>
      <c r="C351">
        <v>3</v>
      </c>
      <c r="D351">
        <v>5914023</v>
      </c>
      <c r="E351">
        <v>0</v>
      </c>
      <c r="F351" t="s">
        <v>2894</v>
      </c>
      <c r="G351">
        <v>8</v>
      </c>
      <c r="H351" t="s">
        <v>18</v>
      </c>
      <c r="I351">
        <v>88</v>
      </c>
      <c r="J351">
        <v>76</v>
      </c>
      <c r="K351">
        <v>74</v>
      </c>
      <c r="L351">
        <v>49</v>
      </c>
      <c r="M351">
        <v>80</v>
      </c>
      <c r="N351">
        <v>27</v>
      </c>
    </row>
    <row r="352" spans="1:14" x14ac:dyDescent="0.3">
      <c r="A352" t="s">
        <v>337</v>
      </c>
      <c r="B352">
        <v>28</v>
      </c>
      <c r="C352">
        <v>2</v>
      </c>
      <c r="D352">
        <v>3712000</v>
      </c>
      <c r="E352">
        <v>2</v>
      </c>
      <c r="F352" t="s">
        <v>2993</v>
      </c>
      <c r="G352">
        <v>7</v>
      </c>
      <c r="H352" t="s">
        <v>7</v>
      </c>
      <c r="I352">
        <v>73</v>
      </c>
      <c r="J352">
        <v>73</v>
      </c>
      <c r="K352">
        <v>65</v>
      </c>
      <c r="L352">
        <v>54</v>
      </c>
      <c r="M352">
        <v>77</v>
      </c>
      <c r="N352">
        <v>23</v>
      </c>
    </row>
    <row r="353" spans="1:14" x14ac:dyDescent="0.3">
      <c r="A353" t="s">
        <v>176</v>
      </c>
      <c r="B353">
        <v>9</v>
      </c>
      <c r="C353">
        <v>3</v>
      </c>
      <c r="D353">
        <v>41619060</v>
      </c>
      <c r="E353">
        <v>0</v>
      </c>
      <c r="F353" t="s">
        <v>3082</v>
      </c>
      <c r="G353">
        <v>30</v>
      </c>
      <c r="H353" t="s">
        <v>30</v>
      </c>
      <c r="I353">
        <v>99</v>
      </c>
      <c r="J353">
        <v>86</v>
      </c>
      <c r="K353">
        <v>94</v>
      </c>
      <c r="L353">
        <v>63</v>
      </c>
      <c r="M353">
        <v>91</v>
      </c>
      <c r="N353">
        <v>32</v>
      </c>
    </row>
    <row r="354" spans="1:14" x14ac:dyDescent="0.3">
      <c r="A354" t="s">
        <v>303</v>
      </c>
      <c r="B354">
        <v>16</v>
      </c>
      <c r="C354">
        <v>1</v>
      </c>
      <c r="D354">
        <v>689121</v>
      </c>
      <c r="E354">
        <v>1</v>
      </c>
      <c r="F354" t="s">
        <v>2958</v>
      </c>
      <c r="G354">
        <v>23</v>
      </c>
      <c r="H354" t="s">
        <v>18</v>
      </c>
      <c r="I354">
        <v>75</v>
      </c>
      <c r="J354">
        <v>67</v>
      </c>
      <c r="K354">
        <v>79</v>
      </c>
      <c r="L354">
        <v>54</v>
      </c>
      <c r="M354">
        <v>68</v>
      </c>
      <c r="N354">
        <v>25</v>
      </c>
    </row>
    <row r="355" spans="1:14" x14ac:dyDescent="0.3">
      <c r="A355" t="s">
        <v>373</v>
      </c>
      <c r="B355">
        <v>20</v>
      </c>
      <c r="C355">
        <v>2</v>
      </c>
      <c r="D355">
        <v>25842697</v>
      </c>
      <c r="E355">
        <v>4</v>
      </c>
      <c r="F355" t="s">
        <v>2934</v>
      </c>
      <c r="G355">
        <v>12</v>
      </c>
      <c r="H355" t="s">
        <v>20</v>
      </c>
      <c r="I355">
        <v>92</v>
      </c>
      <c r="J355">
        <v>76</v>
      </c>
      <c r="K355">
        <v>44</v>
      </c>
      <c r="L355">
        <v>85</v>
      </c>
      <c r="M355">
        <v>49</v>
      </c>
      <c r="N355">
        <v>26</v>
      </c>
    </row>
    <row r="356" spans="1:14" x14ac:dyDescent="0.3">
      <c r="A356" t="s">
        <v>156</v>
      </c>
      <c r="B356">
        <v>8</v>
      </c>
      <c r="C356">
        <v>2</v>
      </c>
      <c r="D356">
        <v>495898</v>
      </c>
      <c r="E356">
        <v>1</v>
      </c>
      <c r="F356" t="s">
        <v>2987</v>
      </c>
      <c r="G356">
        <v>10</v>
      </c>
      <c r="H356" t="s">
        <v>13</v>
      </c>
      <c r="I356">
        <v>69</v>
      </c>
      <c r="J356">
        <v>69</v>
      </c>
      <c r="K356">
        <v>69</v>
      </c>
      <c r="L356">
        <v>69</v>
      </c>
      <c r="M356">
        <v>60</v>
      </c>
      <c r="N356">
        <v>26</v>
      </c>
    </row>
    <row r="357" spans="1:14" x14ac:dyDescent="0.3">
      <c r="A357" t="s">
        <v>222</v>
      </c>
      <c r="B357">
        <v>11</v>
      </c>
      <c r="C357">
        <v>2</v>
      </c>
      <c r="D357">
        <v>1740280</v>
      </c>
      <c r="E357">
        <v>3</v>
      </c>
      <c r="F357" t="s">
        <v>3116</v>
      </c>
      <c r="G357">
        <v>22</v>
      </c>
      <c r="H357" t="s">
        <v>11</v>
      </c>
      <c r="I357">
        <v>73</v>
      </c>
      <c r="J357">
        <v>73</v>
      </c>
      <c r="K357">
        <v>73</v>
      </c>
      <c r="L357">
        <v>73</v>
      </c>
      <c r="M357">
        <v>60</v>
      </c>
      <c r="N357">
        <v>26</v>
      </c>
    </row>
    <row r="358" spans="1:14" x14ac:dyDescent="0.3">
      <c r="A358" t="s">
        <v>400</v>
      </c>
      <c r="B358">
        <v>11</v>
      </c>
      <c r="C358">
        <v>2</v>
      </c>
      <c r="D358">
        <v>3500000</v>
      </c>
      <c r="E358">
        <v>0</v>
      </c>
      <c r="F358" t="s">
        <v>2878</v>
      </c>
      <c r="G358">
        <v>12</v>
      </c>
      <c r="H358" t="s">
        <v>4</v>
      </c>
      <c r="I358">
        <v>79</v>
      </c>
      <c r="J358">
        <v>73</v>
      </c>
      <c r="K358">
        <v>74</v>
      </c>
      <c r="L358">
        <v>49</v>
      </c>
      <c r="M358">
        <v>77</v>
      </c>
      <c r="N358">
        <v>28</v>
      </c>
    </row>
    <row r="359" spans="1:14" x14ac:dyDescent="0.3">
      <c r="A359" t="s">
        <v>421</v>
      </c>
      <c r="B359">
        <v>11</v>
      </c>
      <c r="C359">
        <v>3</v>
      </c>
      <c r="D359">
        <v>11750000</v>
      </c>
      <c r="E359">
        <v>2</v>
      </c>
      <c r="F359" t="s">
        <v>2919</v>
      </c>
      <c r="G359">
        <v>12</v>
      </c>
      <c r="H359" t="s">
        <v>13</v>
      </c>
      <c r="I359">
        <v>91</v>
      </c>
      <c r="J359">
        <v>71</v>
      </c>
      <c r="K359">
        <v>93</v>
      </c>
      <c r="L359">
        <v>58</v>
      </c>
      <c r="M359">
        <v>81</v>
      </c>
      <c r="N359">
        <v>26</v>
      </c>
    </row>
    <row r="360" spans="1:14" x14ac:dyDescent="0.3">
      <c r="A360" t="s">
        <v>321</v>
      </c>
      <c r="B360">
        <v>19</v>
      </c>
      <c r="C360">
        <v>2</v>
      </c>
      <c r="D360">
        <v>10000000</v>
      </c>
      <c r="E360">
        <v>3</v>
      </c>
      <c r="F360" t="s">
        <v>3085</v>
      </c>
      <c r="G360">
        <v>67</v>
      </c>
      <c r="H360" t="s">
        <v>23</v>
      </c>
      <c r="I360">
        <v>86</v>
      </c>
      <c r="J360">
        <v>70</v>
      </c>
      <c r="K360">
        <v>44</v>
      </c>
      <c r="L360">
        <v>72</v>
      </c>
      <c r="M360">
        <v>75</v>
      </c>
      <c r="N360">
        <v>34</v>
      </c>
    </row>
    <row r="361" spans="1:14" x14ac:dyDescent="0.3">
      <c r="A361" t="s">
        <v>12</v>
      </c>
      <c r="B361">
        <v>0</v>
      </c>
      <c r="C361">
        <v>0</v>
      </c>
      <c r="D361">
        <v>1000000</v>
      </c>
      <c r="E361">
        <v>2</v>
      </c>
      <c r="F361" t="s">
        <v>2921</v>
      </c>
      <c r="G361">
        <v>12</v>
      </c>
      <c r="H361" t="s">
        <v>13</v>
      </c>
      <c r="I361">
        <v>83</v>
      </c>
      <c r="J361">
        <v>71</v>
      </c>
      <c r="K361">
        <v>85</v>
      </c>
      <c r="L361">
        <v>58</v>
      </c>
      <c r="M361">
        <v>81</v>
      </c>
      <c r="N361">
        <v>26</v>
      </c>
    </row>
    <row r="362" spans="1:14" x14ac:dyDescent="0.3">
      <c r="A362" t="s">
        <v>374</v>
      </c>
      <c r="B362">
        <v>20</v>
      </c>
      <c r="C362">
        <v>2</v>
      </c>
      <c r="D362">
        <v>1531560</v>
      </c>
      <c r="E362">
        <v>2</v>
      </c>
      <c r="F362" t="s">
        <v>3123</v>
      </c>
      <c r="G362">
        <v>23</v>
      </c>
      <c r="H362" t="s">
        <v>7</v>
      </c>
      <c r="I362">
        <v>74</v>
      </c>
      <c r="J362">
        <v>68</v>
      </c>
      <c r="K362">
        <v>80</v>
      </c>
      <c r="L362">
        <v>49</v>
      </c>
      <c r="M362">
        <v>72</v>
      </c>
      <c r="N362">
        <v>21</v>
      </c>
    </row>
    <row r="363" spans="1:14" x14ac:dyDescent="0.3">
      <c r="A363" t="s">
        <v>386</v>
      </c>
      <c r="B363">
        <v>21</v>
      </c>
      <c r="C363">
        <v>4</v>
      </c>
      <c r="D363">
        <v>13500000</v>
      </c>
      <c r="E363">
        <v>2</v>
      </c>
      <c r="F363" t="s">
        <v>3195</v>
      </c>
      <c r="G363">
        <v>31</v>
      </c>
      <c r="H363" t="s">
        <v>7</v>
      </c>
      <c r="I363">
        <v>84</v>
      </c>
      <c r="J363">
        <v>70</v>
      </c>
      <c r="K363">
        <v>84</v>
      </c>
      <c r="L363">
        <v>58</v>
      </c>
      <c r="M363">
        <v>87</v>
      </c>
      <c r="N363">
        <v>29</v>
      </c>
    </row>
    <row r="364" spans="1:14" x14ac:dyDescent="0.3">
      <c r="A364" t="s">
        <v>43</v>
      </c>
      <c r="B364">
        <v>3</v>
      </c>
      <c r="C364">
        <v>3</v>
      </c>
      <c r="D364">
        <v>18900000</v>
      </c>
      <c r="E364">
        <v>0</v>
      </c>
      <c r="F364" t="s">
        <v>2975</v>
      </c>
      <c r="G364">
        <v>12</v>
      </c>
      <c r="H364" t="s">
        <v>4</v>
      </c>
      <c r="I364">
        <v>84</v>
      </c>
      <c r="J364">
        <v>76</v>
      </c>
      <c r="K364">
        <v>78</v>
      </c>
      <c r="L364">
        <v>58</v>
      </c>
      <c r="M364">
        <v>78</v>
      </c>
      <c r="N364">
        <v>26</v>
      </c>
    </row>
    <row r="365" spans="1:14" x14ac:dyDescent="0.3">
      <c r="A365" t="s">
        <v>227</v>
      </c>
      <c r="B365">
        <v>4</v>
      </c>
      <c r="C365">
        <v>3</v>
      </c>
      <c r="D365">
        <v>14545000</v>
      </c>
      <c r="E365">
        <v>3</v>
      </c>
      <c r="F365" t="s">
        <v>3029</v>
      </c>
      <c r="G365">
        <v>21</v>
      </c>
      <c r="H365" t="s">
        <v>13</v>
      </c>
      <c r="I365">
        <v>87</v>
      </c>
      <c r="J365">
        <v>71</v>
      </c>
      <c r="K365">
        <v>77</v>
      </c>
      <c r="L365">
        <v>72</v>
      </c>
      <c r="M365">
        <v>63</v>
      </c>
      <c r="N365">
        <v>31</v>
      </c>
    </row>
    <row r="366" spans="1:14" x14ac:dyDescent="0.3">
      <c r="A366" t="s">
        <v>47</v>
      </c>
      <c r="B366">
        <v>2</v>
      </c>
      <c r="C366">
        <v>1</v>
      </c>
      <c r="D366">
        <v>1445697</v>
      </c>
      <c r="E366">
        <v>2</v>
      </c>
      <c r="F366" t="s">
        <v>3010</v>
      </c>
      <c r="G366">
        <v>10</v>
      </c>
      <c r="H366" t="s">
        <v>13</v>
      </c>
      <c r="I366">
        <v>68</v>
      </c>
      <c r="J366">
        <v>68</v>
      </c>
      <c r="K366">
        <v>59</v>
      </c>
      <c r="L366">
        <v>49</v>
      </c>
      <c r="M366">
        <v>85</v>
      </c>
      <c r="N366">
        <v>24</v>
      </c>
    </row>
    <row r="367" spans="1:14" x14ac:dyDescent="0.3">
      <c r="A367" t="s">
        <v>528</v>
      </c>
      <c r="B367">
        <v>29</v>
      </c>
      <c r="C367">
        <v>3</v>
      </c>
      <c r="D367">
        <v>8333333</v>
      </c>
      <c r="E367">
        <v>4</v>
      </c>
      <c r="F367" t="s">
        <v>3073</v>
      </c>
      <c r="G367">
        <v>13</v>
      </c>
      <c r="H367" t="s">
        <v>11</v>
      </c>
      <c r="I367">
        <v>88</v>
      </c>
      <c r="J367">
        <v>68</v>
      </c>
      <c r="K367">
        <v>74</v>
      </c>
      <c r="L367">
        <v>67</v>
      </c>
      <c r="M367">
        <v>77</v>
      </c>
      <c r="N367">
        <v>22</v>
      </c>
    </row>
    <row r="368" spans="1:14" x14ac:dyDescent="0.3">
      <c r="A368" t="s">
        <v>138</v>
      </c>
      <c r="B368">
        <v>7</v>
      </c>
      <c r="C368">
        <v>0</v>
      </c>
      <c r="D368">
        <v>1000000</v>
      </c>
      <c r="E368">
        <v>4</v>
      </c>
      <c r="F368" t="s">
        <v>3019</v>
      </c>
      <c r="G368">
        <v>45</v>
      </c>
      <c r="H368" t="s">
        <v>20</v>
      </c>
      <c r="I368">
        <v>72</v>
      </c>
      <c r="J368">
        <v>62</v>
      </c>
      <c r="K368">
        <v>93</v>
      </c>
      <c r="L368">
        <v>40</v>
      </c>
      <c r="M368">
        <v>49</v>
      </c>
      <c r="N368">
        <v>24</v>
      </c>
    </row>
    <row r="369" spans="1:14" x14ac:dyDescent="0.3">
      <c r="A369" t="s">
        <v>159</v>
      </c>
      <c r="B369">
        <v>8</v>
      </c>
      <c r="C369">
        <v>1</v>
      </c>
      <c r="D369">
        <v>3184681.5</v>
      </c>
      <c r="E369">
        <v>2</v>
      </c>
      <c r="F369" t="s">
        <v>3097</v>
      </c>
      <c r="G369">
        <v>7</v>
      </c>
      <c r="H369" t="s">
        <v>27</v>
      </c>
      <c r="I369">
        <v>72</v>
      </c>
      <c r="J369">
        <v>74</v>
      </c>
      <c r="K369">
        <v>71</v>
      </c>
      <c r="L369">
        <v>54</v>
      </c>
      <c r="M369">
        <v>66</v>
      </c>
      <c r="N369">
        <v>23</v>
      </c>
    </row>
    <row r="370" spans="1:14" x14ac:dyDescent="0.3">
      <c r="A370" t="s">
        <v>305</v>
      </c>
      <c r="B370">
        <v>8</v>
      </c>
      <c r="C370">
        <v>1</v>
      </c>
      <c r="D370">
        <v>1882867</v>
      </c>
      <c r="E370">
        <v>0</v>
      </c>
      <c r="F370" t="s">
        <v>2863</v>
      </c>
      <c r="G370">
        <v>8</v>
      </c>
      <c r="H370" t="s">
        <v>60</v>
      </c>
      <c r="I370">
        <v>73</v>
      </c>
      <c r="J370">
        <v>71</v>
      </c>
      <c r="K370">
        <v>80</v>
      </c>
      <c r="L370">
        <v>54</v>
      </c>
      <c r="M370">
        <v>75</v>
      </c>
      <c r="N370">
        <v>29</v>
      </c>
    </row>
    <row r="371" spans="1:14" x14ac:dyDescent="0.3">
      <c r="A371" t="s">
        <v>134</v>
      </c>
      <c r="B371">
        <v>6</v>
      </c>
      <c r="C371">
        <v>0</v>
      </c>
      <c r="D371">
        <v>1000000</v>
      </c>
      <c r="E371">
        <v>1</v>
      </c>
      <c r="F371" t="s">
        <v>1527</v>
      </c>
      <c r="G371">
        <v>3</v>
      </c>
      <c r="H371" t="s">
        <v>18</v>
      </c>
      <c r="I371">
        <v>85</v>
      </c>
      <c r="J371">
        <v>69</v>
      </c>
      <c r="K371">
        <v>75</v>
      </c>
      <c r="L371">
        <v>54</v>
      </c>
      <c r="M371">
        <v>83</v>
      </c>
      <c r="N371">
        <v>28</v>
      </c>
    </row>
    <row r="372" spans="1:14" x14ac:dyDescent="0.3">
      <c r="A372" t="s">
        <v>406</v>
      </c>
      <c r="B372">
        <v>22</v>
      </c>
      <c r="C372">
        <v>5</v>
      </c>
      <c r="D372">
        <v>36000000</v>
      </c>
      <c r="E372">
        <v>3</v>
      </c>
      <c r="F372" t="s">
        <v>3161</v>
      </c>
      <c r="G372">
        <v>34</v>
      </c>
      <c r="H372" t="s">
        <v>23</v>
      </c>
      <c r="I372">
        <v>94</v>
      </c>
      <c r="J372">
        <v>76</v>
      </c>
      <c r="K372">
        <v>86</v>
      </c>
      <c r="L372">
        <v>76</v>
      </c>
      <c r="M372">
        <v>86</v>
      </c>
      <c r="N372">
        <v>27</v>
      </c>
    </row>
    <row r="373" spans="1:14" x14ac:dyDescent="0.3">
      <c r="A373" t="s">
        <v>526</v>
      </c>
      <c r="B373">
        <v>4</v>
      </c>
      <c r="C373">
        <v>3</v>
      </c>
      <c r="D373">
        <v>10000000</v>
      </c>
      <c r="E373">
        <v>0</v>
      </c>
      <c r="F373" t="s">
        <v>3196</v>
      </c>
      <c r="G373">
        <v>31</v>
      </c>
      <c r="H373" t="s">
        <v>7</v>
      </c>
      <c r="I373">
        <v>80</v>
      </c>
      <c r="J373">
        <v>72</v>
      </c>
      <c r="K373">
        <v>86</v>
      </c>
      <c r="L373">
        <v>58</v>
      </c>
      <c r="M373">
        <v>81</v>
      </c>
      <c r="N373">
        <v>28</v>
      </c>
    </row>
    <row r="374" spans="1:14" x14ac:dyDescent="0.3">
      <c r="A374" t="s">
        <v>485</v>
      </c>
      <c r="B374">
        <v>27</v>
      </c>
      <c r="C374">
        <v>0</v>
      </c>
      <c r="D374">
        <v>1000000</v>
      </c>
      <c r="E374">
        <v>4</v>
      </c>
      <c r="F374" t="s">
        <v>1527</v>
      </c>
      <c r="G374">
        <v>13</v>
      </c>
      <c r="H374" t="s">
        <v>11</v>
      </c>
      <c r="I374">
        <v>70</v>
      </c>
      <c r="J374">
        <v>70</v>
      </c>
      <c r="K374">
        <v>70</v>
      </c>
      <c r="L374">
        <v>70</v>
      </c>
      <c r="M374">
        <v>60</v>
      </c>
      <c r="N374">
        <v>26</v>
      </c>
    </row>
    <row r="375" spans="1:14" x14ac:dyDescent="0.3">
      <c r="A375" t="s">
        <v>80</v>
      </c>
      <c r="B375">
        <v>3</v>
      </c>
      <c r="C375">
        <v>1</v>
      </c>
      <c r="D375">
        <v>5000000</v>
      </c>
      <c r="E375">
        <v>0</v>
      </c>
      <c r="F375" t="s">
        <v>2852</v>
      </c>
      <c r="G375">
        <v>9</v>
      </c>
      <c r="H375" t="s">
        <v>4</v>
      </c>
      <c r="I375">
        <v>81</v>
      </c>
      <c r="J375">
        <v>75</v>
      </c>
      <c r="K375">
        <v>58</v>
      </c>
      <c r="L375">
        <v>49</v>
      </c>
      <c r="M375">
        <v>72</v>
      </c>
      <c r="N375">
        <v>37</v>
      </c>
    </row>
    <row r="376" spans="1:14" x14ac:dyDescent="0.3">
      <c r="A376" t="s">
        <v>307</v>
      </c>
      <c r="B376">
        <v>8</v>
      </c>
      <c r="C376">
        <v>2</v>
      </c>
      <c r="D376">
        <v>7333333.333333333</v>
      </c>
      <c r="E376">
        <v>2</v>
      </c>
      <c r="F376" t="s">
        <v>2872</v>
      </c>
      <c r="G376">
        <v>21</v>
      </c>
      <c r="H376" t="s">
        <v>7</v>
      </c>
      <c r="I376">
        <v>75</v>
      </c>
      <c r="J376">
        <v>71</v>
      </c>
      <c r="K376">
        <v>86</v>
      </c>
      <c r="L376">
        <v>49</v>
      </c>
      <c r="M376">
        <v>87</v>
      </c>
      <c r="N376">
        <v>28</v>
      </c>
    </row>
    <row r="377" spans="1:14" x14ac:dyDescent="0.3">
      <c r="A377" t="s">
        <v>144</v>
      </c>
      <c r="B377">
        <v>7</v>
      </c>
      <c r="C377">
        <v>1</v>
      </c>
      <c r="D377">
        <v>2050000</v>
      </c>
      <c r="E377">
        <v>2</v>
      </c>
      <c r="F377" t="s">
        <v>2875</v>
      </c>
      <c r="G377">
        <v>3</v>
      </c>
      <c r="H377" t="s">
        <v>18</v>
      </c>
      <c r="I377">
        <v>74</v>
      </c>
      <c r="J377">
        <v>72</v>
      </c>
      <c r="K377">
        <v>72</v>
      </c>
      <c r="L377">
        <v>58</v>
      </c>
      <c r="M377">
        <v>69</v>
      </c>
      <c r="N377">
        <v>29</v>
      </c>
    </row>
    <row r="378" spans="1:14" x14ac:dyDescent="0.3">
      <c r="A378" t="s">
        <v>5</v>
      </c>
      <c r="B378">
        <v>0</v>
      </c>
      <c r="C378">
        <v>3</v>
      </c>
      <c r="D378">
        <v>2907360</v>
      </c>
      <c r="E378">
        <v>0</v>
      </c>
      <c r="F378" t="s">
        <v>3144</v>
      </c>
      <c r="G378">
        <v>11</v>
      </c>
      <c r="H378" t="s">
        <v>4</v>
      </c>
      <c r="I378">
        <v>90</v>
      </c>
      <c r="J378">
        <v>78</v>
      </c>
      <c r="K378">
        <v>72</v>
      </c>
      <c r="L378">
        <v>58</v>
      </c>
      <c r="M378">
        <v>82</v>
      </c>
      <c r="N378">
        <v>21</v>
      </c>
    </row>
    <row r="379" spans="1:14" x14ac:dyDescent="0.3">
      <c r="A379" t="s">
        <v>49</v>
      </c>
      <c r="B379">
        <v>17</v>
      </c>
      <c r="C379">
        <v>1</v>
      </c>
      <c r="D379">
        <v>756300.5</v>
      </c>
      <c r="E379">
        <v>1</v>
      </c>
      <c r="F379" t="s">
        <v>2901</v>
      </c>
      <c r="G379">
        <v>21</v>
      </c>
      <c r="H379" t="s">
        <v>18</v>
      </c>
      <c r="I379">
        <v>68</v>
      </c>
      <c r="J379">
        <v>70</v>
      </c>
      <c r="K379">
        <v>66</v>
      </c>
      <c r="L379">
        <v>54</v>
      </c>
      <c r="M379">
        <v>81</v>
      </c>
      <c r="N379">
        <v>26</v>
      </c>
    </row>
    <row r="380" spans="1:14" x14ac:dyDescent="0.3">
      <c r="A380" t="s">
        <v>201</v>
      </c>
      <c r="B380">
        <v>10</v>
      </c>
      <c r="C380">
        <v>0</v>
      </c>
      <c r="D380">
        <v>1000000</v>
      </c>
      <c r="E380">
        <v>0</v>
      </c>
      <c r="F380" t="s">
        <v>3141</v>
      </c>
      <c r="G380">
        <v>0</v>
      </c>
      <c r="H380" t="s">
        <v>4</v>
      </c>
      <c r="I380">
        <v>78</v>
      </c>
      <c r="J380">
        <v>58</v>
      </c>
      <c r="K380">
        <v>43</v>
      </c>
      <c r="L380">
        <v>40</v>
      </c>
      <c r="M380">
        <v>60</v>
      </c>
      <c r="N380">
        <v>21</v>
      </c>
    </row>
    <row r="381" spans="1:14" x14ac:dyDescent="0.3">
      <c r="A381" t="s">
        <v>527</v>
      </c>
      <c r="B381">
        <v>25</v>
      </c>
      <c r="C381">
        <v>2</v>
      </c>
      <c r="D381">
        <v>12500000</v>
      </c>
      <c r="E381">
        <v>2</v>
      </c>
      <c r="F381" t="s">
        <v>2859</v>
      </c>
      <c r="G381">
        <v>3</v>
      </c>
      <c r="H381" t="s">
        <v>13</v>
      </c>
      <c r="I381">
        <v>81</v>
      </c>
      <c r="J381">
        <v>71</v>
      </c>
      <c r="K381">
        <v>74</v>
      </c>
      <c r="L381">
        <v>63</v>
      </c>
      <c r="M381">
        <v>78</v>
      </c>
      <c r="N381">
        <v>34</v>
      </c>
    </row>
    <row r="382" spans="1:14" x14ac:dyDescent="0.3">
      <c r="A382" t="s">
        <v>146</v>
      </c>
      <c r="B382">
        <v>26</v>
      </c>
      <c r="C382">
        <v>2</v>
      </c>
      <c r="D382">
        <v>5500000</v>
      </c>
      <c r="E382">
        <v>3</v>
      </c>
      <c r="F382" t="s">
        <v>3003</v>
      </c>
      <c r="G382">
        <v>7</v>
      </c>
      <c r="H382" t="s">
        <v>11</v>
      </c>
      <c r="I382">
        <v>77</v>
      </c>
      <c r="J382">
        <v>71</v>
      </c>
      <c r="K382">
        <v>58</v>
      </c>
      <c r="L382">
        <v>58</v>
      </c>
      <c r="M382">
        <v>69</v>
      </c>
      <c r="N382">
        <v>24</v>
      </c>
    </row>
    <row r="383" spans="1:14" x14ac:dyDescent="0.3">
      <c r="A383" t="s">
        <v>107</v>
      </c>
      <c r="B383">
        <v>5</v>
      </c>
      <c r="C383">
        <v>1</v>
      </c>
      <c r="D383">
        <v>18004347.5</v>
      </c>
      <c r="E383">
        <v>4</v>
      </c>
      <c r="F383" t="s">
        <v>3171</v>
      </c>
      <c r="G383">
        <v>13</v>
      </c>
      <c r="H383" t="s">
        <v>23</v>
      </c>
      <c r="I383">
        <v>85</v>
      </c>
      <c r="J383">
        <v>75</v>
      </c>
      <c r="K383">
        <v>41</v>
      </c>
      <c r="L383">
        <v>85</v>
      </c>
      <c r="M383">
        <v>63</v>
      </c>
      <c r="N383">
        <v>29</v>
      </c>
    </row>
    <row r="384" spans="1:14" x14ac:dyDescent="0.3">
      <c r="A384" t="s">
        <v>522</v>
      </c>
      <c r="B384">
        <v>29</v>
      </c>
      <c r="C384">
        <v>0</v>
      </c>
      <c r="D384">
        <v>1000000</v>
      </c>
      <c r="E384">
        <v>1</v>
      </c>
      <c r="F384" t="s">
        <v>1527</v>
      </c>
      <c r="G384">
        <v>6</v>
      </c>
      <c r="H384" t="s">
        <v>7</v>
      </c>
      <c r="I384">
        <v>72</v>
      </c>
      <c r="J384">
        <v>70</v>
      </c>
      <c r="K384">
        <v>71</v>
      </c>
      <c r="L384">
        <v>54</v>
      </c>
      <c r="M384">
        <v>67</v>
      </c>
      <c r="N384">
        <v>20</v>
      </c>
    </row>
    <row r="385" spans="1:14" x14ac:dyDescent="0.3">
      <c r="A385" t="s">
        <v>425</v>
      </c>
      <c r="B385">
        <v>13</v>
      </c>
      <c r="C385">
        <v>1</v>
      </c>
      <c r="D385">
        <v>2028594</v>
      </c>
      <c r="E385">
        <v>1</v>
      </c>
      <c r="F385" t="s">
        <v>2865</v>
      </c>
      <c r="G385">
        <v>30</v>
      </c>
      <c r="H385" t="s">
        <v>40</v>
      </c>
      <c r="I385">
        <v>73</v>
      </c>
      <c r="J385">
        <v>71</v>
      </c>
      <c r="K385">
        <v>83</v>
      </c>
      <c r="L385">
        <v>45</v>
      </c>
      <c r="M385">
        <v>77</v>
      </c>
      <c r="N385">
        <v>28</v>
      </c>
    </row>
    <row r="386" spans="1:14" x14ac:dyDescent="0.3">
      <c r="A386" t="s">
        <v>427</v>
      </c>
      <c r="B386">
        <v>23</v>
      </c>
      <c r="C386">
        <v>1</v>
      </c>
      <c r="D386">
        <v>9622685</v>
      </c>
      <c r="E386">
        <v>1</v>
      </c>
      <c r="F386" t="s">
        <v>2877</v>
      </c>
      <c r="G386">
        <v>8</v>
      </c>
      <c r="H386" t="s">
        <v>40</v>
      </c>
      <c r="I386">
        <v>79</v>
      </c>
      <c r="J386">
        <v>71</v>
      </c>
      <c r="K386">
        <v>76</v>
      </c>
      <c r="L386">
        <v>54</v>
      </c>
      <c r="M386">
        <v>74</v>
      </c>
      <c r="N386">
        <v>27</v>
      </c>
    </row>
    <row r="387" spans="1:14" x14ac:dyDescent="0.3">
      <c r="A387" t="s">
        <v>232</v>
      </c>
      <c r="B387">
        <v>12</v>
      </c>
      <c r="C387">
        <v>1</v>
      </c>
      <c r="D387">
        <v>674691.5</v>
      </c>
      <c r="E387">
        <v>1</v>
      </c>
      <c r="F387" t="s">
        <v>2945</v>
      </c>
      <c r="G387">
        <v>9</v>
      </c>
      <c r="H387" t="s">
        <v>9</v>
      </c>
      <c r="I387">
        <v>70</v>
      </c>
      <c r="J387">
        <v>68</v>
      </c>
      <c r="K387">
        <v>43</v>
      </c>
      <c r="L387">
        <v>49</v>
      </c>
      <c r="M387">
        <v>52</v>
      </c>
      <c r="N387">
        <v>25</v>
      </c>
    </row>
    <row r="388" spans="1:14" x14ac:dyDescent="0.3">
      <c r="A388" t="s">
        <v>259</v>
      </c>
      <c r="B388">
        <v>10</v>
      </c>
      <c r="C388">
        <v>1</v>
      </c>
      <c r="D388">
        <v>2564753</v>
      </c>
      <c r="E388">
        <v>4</v>
      </c>
      <c r="F388" t="s">
        <v>3200</v>
      </c>
      <c r="G388">
        <v>16</v>
      </c>
      <c r="H388" t="s">
        <v>27</v>
      </c>
      <c r="I388">
        <v>79</v>
      </c>
      <c r="J388">
        <v>69</v>
      </c>
      <c r="K388">
        <v>47</v>
      </c>
      <c r="L388">
        <v>67</v>
      </c>
      <c r="M388">
        <v>58</v>
      </c>
      <c r="N388">
        <v>37</v>
      </c>
    </row>
    <row r="389" spans="1:14" x14ac:dyDescent="0.3">
      <c r="A389" t="s">
        <v>326</v>
      </c>
      <c r="B389">
        <v>14</v>
      </c>
      <c r="C389">
        <v>3</v>
      </c>
      <c r="D389">
        <v>8815100</v>
      </c>
      <c r="E389">
        <v>0</v>
      </c>
      <c r="F389" t="s">
        <v>2997</v>
      </c>
      <c r="G389">
        <v>1</v>
      </c>
      <c r="H389" t="s">
        <v>4</v>
      </c>
      <c r="I389">
        <v>75</v>
      </c>
      <c r="J389">
        <v>71</v>
      </c>
      <c r="K389">
        <v>70</v>
      </c>
      <c r="L389">
        <v>49</v>
      </c>
      <c r="M389">
        <v>83</v>
      </c>
      <c r="N389">
        <v>23</v>
      </c>
    </row>
    <row r="390" spans="1:14" x14ac:dyDescent="0.3">
      <c r="A390" t="s">
        <v>215</v>
      </c>
      <c r="B390">
        <v>11</v>
      </c>
      <c r="C390">
        <v>2</v>
      </c>
      <c r="D390">
        <v>21000000</v>
      </c>
      <c r="E390">
        <v>1</v>
      </c>
      <c r="F390" t="s">
        <v>2871</v>
      </c>
      <c r="G390">
        <v>4</v>
      </c>
      <c r="H390" t="s">
        <v>40</v>
      </c>
      <c r="I390">
        <v>91</v>
      </c>
      <c r="J390">
        <v>83</v>
      </c>
      <c r="K390">
        <v>76</v>
      </c>
      <c r="L390">
        <v>67</v>
      </c>
      <c r="M390">
        <v>72</v>
      </c>
      <c r="N390">
        <v>27</v>
      </c>
    </row>
    <row r="391" spans="1:14" x14ac:dyDescent="0.3">
      <c r="A391" t="s">
        <v>203</v>
      </c>
      <c r="B391">
        <v>10</v>
      </c>
      <c r="C391">
        <v>0</v>
      </c>
      <c r="D391">
        <v>1000000</v>
      </c>
      <c r="E391">
        <v>2</v>
      </c>
      <c r="F391" t="s">
        <v>1527</v>
      </c>
      <c r="G391">
        <v>12</v>
      </c>
      <c r="H391" t="s">
        <v>13</v>
      </c>
      <c r="I391">
        <v>68</v>
      </c>
      <c r="J391">
        <v>68</v>
      </c>
      <c r="K391">
        <v>68</v>
      </c>
      <c r="L391">
        <v>68</v>
      </c>
      <c r="M391">
        <v>60</v>
      </c>
      <c r="N391">
        <v>26</v>
      </c>
    </row>
    <row r="392" spans="1:14" x14ac:dyDescent="0.3">
      <c r="A392" t="s">
        <v>170</v>
      </c>
      <c r="B392">
        <v>19</v>
      </c>
      <c r="C392">
        <v>1</v>
      </c>
      <c r="D392">
        <v>7804878</v>
      </c>
      <c r="E392">
        <v>1</v>
      </c>
      <c r="F392" t="s">
        <v>3084</v>
      </c>
      <c r="G392">
        <v>2</v>
      </c>
      <c r="H392" t="s">
        <v>40</v>
      </c>
      <c r="I392">
        <v>78</v>
      </c>
      <c r="J392">
        <v>72</v>
      </c>
      <c r="K392">
        <v>81</v>
      </c>
      <c r="L392">
        <v>49</v>
      </c>
      <c r="M392">
        <v>79</v>
      </c>
      <c r="N392">
        <v>32</v>
      </c>
    </row>
    <row r="393" spans="1:14" x14ac:dyDescent="0.3">
      <c r="A393" t="s">
        <v>91</v>
      </c>
      <c r="B393">
        <v>4</v>
      </c>
      <c r="C393">
        <v>0</v>
      </c>
      <c r="D393">
        <v>1000000</v>
      </c>
      <c r="E393">
        <v>1</v>
      </c>
      <c r="F393" t="s">
        <v>1527</v>
      </c>
      <c r="G393">
        <v>7</v>
      </c>
      <c r="H393" t="s">
        <v>9</v>
      </c>
      <c r="I393">
        <v>71</v>
      </c>
      <c r="J393">
        <v>71</v>
      </c>
      <c r="K393">
        <v>71</v>
      </c>
      <c r="L393">
        <v>71</v>
      </c>
      <c r="M393">
        <v>60</v>
      </c>
      <c r="N393">
        <v>26</v>
      </c>
    </row>
    <row r="394" spans="1:14" x14ac:dyDescent="0.3">
      <c r="A394" t="s">
        <v>98</v>
      </c>
      <c r="B394">
        <v>4</v>
      </c>
      <c r="C394">
        <v>0</v>
      </c>
      <c r="D394">
        <v>1000000</v>
      </c>
      <c r="E394">
        <v>3</v>
      </c>
      <c r="F394" t="s">
        <v>1527</v>
      </c>
      <c r="G394">
        <v>34</v>
      </c>
      <c r="H394" t="s">
        <v>11</v>
      </c>
      <c r="I394">
        <v>82</v>
      </c>
      <c r="J394">
        <v>74</v>
      </c>
      <c r="K394">
        <v>45</v>
      </c>
      <c r="L394">
        <v>72</v>
      </c>
      <c r="M394">
        <v>79</v>
      </c>
      <c r="N394">
        <v>21</v>
      </c>
    </row>
    <row r="395" spans="1:14" x14ac:dyDescent="0.3">
      <c r="A395" t="s">
        <v>449</v>
      </c>
      <c r="B395">
        <v>25</v>
      </c>
      <c r="C395">
        <v>0</v>
      </c>
      <c r="D395">
        <v>1000000</v>
      </c>
      <c r="E395">
        <v>3</v>
      </c>
      <c r="F395" t="s">
        <v>3109</v>
      </c>
      <c r="G395">
        <v>32</v>
      </c>
      <c r="H395" t="s">
        <v>23</v>
      </c>
      <c r="I395">
        <v>67</v>
      </c>
      <c r="J395">
        <v>67</v>
      </c>
      <c r="K395">
        <v>67</v>
      </c>
      <c r="L395">
        <v>67</v>
      </c>
      <c r="M395">
        <v>60</v>
      </c>
      <c r="N395">
        <v>26</v>
      </c>
    </row>
    <row r="396" spans="1:14" x14ac:dyDescent="0.3">
      <c r="A396" t="s">
        <v>389</v>
      </c>
      <c r="B396">
        <v>21</v>
      </c>
      <c r="C396">
        <v>1</v>
      </c>
      <c r="D396">
        <v>689121</v>
      </c>
      <c r="E396">
        <v>2</v>
      </c>
      <c r="F396" t="s">
        <v>1527</v>
      </c>
      <c r="G396">
        <v>25</v>
      </c>
      <c r="H396" t="s">
        <v>7</v>
      </c>
      <c r="I396">
        <v>70</v>
      </c>
      <c r="J396">
        <v>70</v>
      </c>
      <c r="K396">
        <v>70</v>
      </c>
      <c r="L396">
        <v>70</v>
      </c>
      <c r="M396">
        <v>60</v>
      </c>
      <c r="N396">
        <v>26</v>
      </c>
    </row>
    <row r="397" spans="1:14" x14ac:dyDescent="0.3">
      <c r="A397" t="s">
        <v>516</v>
      </c>
      <c r="B397">
        <v>29</v>
      </c>
      <c r="C397">
        <v>0</v>
      </c>
      <c r="D397">
        <v>6134520</v>
      </c>
      <c r="E397">
        <v>2</v>
      </c>
      <c r="F397" t="s">
        <v>1527</v>
      </c>
      <c r="G397">
        <v>33</v>
      </c>
      <c r="H397" t="s">
        <v>7</v>
      </c>
      <c r="I397">
        <v>67</v>
      </c>
      <c r="J397">
        <v>71</v>
      </c>
      <c r="K397">
        <v>73</v>
      </c>
      <c r="L397">
        <v>49</v>
      </c>
      <c r="M397">
        <v>67</v>
      </c>
      <c r="N397">
        <v>32</v>
      </c>
    </row>
    <row r="398" spans="1:14" x14ac:dyDescent="0.3">
      <c r="A398" t="s">
        <v>225</v>
      </c>
      <c r="B398">
        <v>16</v>
      </c>
      <c r="C398">
        <v>1</v>
      </c>
      <c r="D398">
        <v>2564753</v>
      </c>
      <c r="E398">
        <v>1</v>
      </c>
      <c r="F398" t="s">
        <v>3099</v>
      </c>
      <c r="G398">
        <v>23</v>
      </c>
      <c r="H398" t="s">
        <v>9</v>
      </c>
      <c r="I398">
        <v>80</v>
      </c>
      <c r="J398">
        <v>72</v>
      </c>
      <c r="K398">
        <v>81</v>
      </c>
      <c r="L398">
        <v>54</v>
      </c>
      <c r="M398">
        <v>80</v>
      </c>
      <c r="N398">
        <v>33</v>
      </c>
    </row>
    <row r="399" spans="1:14" x14ac:dyDescent="0.3">
      <c r="A399" t="s">
        <v>153</v>
      </c>
      <c r="B399">
        <v>7</v>
      </c>
      <c r="C399">
        <v>3</v>
      </c>
      <c r="D399">
        <v>9677589.5</v>
      </c>
      <c r="E399">
        <v>1</v>
      </c>
      <c r="F399" t="s">
        <v>3178</v>
      </c>
      <c r="G399">
        <v>5</v>
      </c>
      <c r="H399" t="s">
        <v>18</v>
      </c>
      <c r="I399">
        <v>80</v>
      </c>
      <c r="J399">
        <v>76</v>
      </c>
      <c r="K399">
        <v>75</v>
      </c>
      <c r="L399">
        <v>63</v>
      </c>
      <c r="M399">
        <v>76</v>
      </c>
      <c r="N399">
        <v>29</v>
      </c>
    </row>
    <row r="400" spans="1:14" x14ac:dyDescent="0.3">
      <c r="A400" t="s">
        <v>456</v>
      </c>
      <c r="B400">
        <v>9</v>
      </c>
      <c r="C400">
        <v>1</v>
      </c>
      <c r="D400">
        <v>4696875</v>
      </c>
      <c r="E400">
        <v>4</v>
      </c>
      <c r="F400" t="s">
        <v>2936</v>
      </c>
      <c r="G400">
        <v>0</v>
      </c>
      <c r="H400" t="s">
        <v>20</v>
      </c>
      <c r="I400">
        <v>87</v>
      </c>
      <c r="J400">
        <v>73</v>
      </c>
      <c r="K400">
        <v>43</v>
      </c>
      <c r="L400">
        <v>76</v>
      </c>
      <c r="M400">
        <v>54</v>
      </c>
      <c r="N400">
        <v>26</v>
      </c>
    </row>
    <row r="401" spans="1:14" x14ac:dyDescent="0.3">
      <c r="A401" t="s">
        <v>79</v>
      </c>
      <c r="B401">
        <v>3</v>
      </c>
      <c r="C401">
        <v>1</v>
      </c>
      <c r="D401">
        <v>772475.5</v>
      </c>
      <c r="E401">
        <v>4</v>
      </c>
      <c r="F401" t="s">
        <v>2942</v>
      </c>
      <c r="G401">
        <v>41</v>
      </c>
      <c r="H401" t="s">
        <v>15</v>
      </c>
      <c r="I401">
        <v>80</v>
      </c>
      <c r="J401">
        <v>74</v>
      </c>
      <c r="K401">
        <v>84</v>
      </c>
      <c r="L401">
        <v>63</v>
      </c>
      <c r="M401">
        <v>68</v>
      </c>
      <c r="N401">
        <v>25</v>
      </c>
    </row>
    <row r="402" spans="1:14" x14ac:dyDescent="0.3">
      <c r="A402" t="s">
        <v>240</v>
      </c>
      <c r="B402">
        <v>2</v>
      </c>
      <c r="C402">
        <v>1</v>
      </c>
      <c r="D402">
        <v>2564753</v>
      </c>
      <c r="E402">
        <v>2</v>
      </c>
      <c r="F402" t="s">
        <v>3022</v>
      </c>
      <c r="G402">
        <v>22</v>
      </c>
      <c r="H402" t="s">
        <v>13</v>
      </c>
      <c r="I402">
        <v>74</v>
      </c>
      <c r="J402">
        <v>74</v>
      </c>
      <c r="K402">
        <v>82</v>
      </c>
      <c r="L402">
        <v>58</v>
      </c>
      <c r="M402">
        <v>71</v>
      </c>
      <c r="N402">
        <v>32</v>
      </c>
    </row>
    <row r="403" spans="1:14" x14ac:dyDescent="0.3">
      <c r="A403" t="s">
        <v>284</v>
      </c>
      <c r="B403">
        <v>15</v>
      </c>
      <c r="C403">
        <v>0</v>
      </c>
      <c r="D403">
        <v>1000000</v>
      </c>
      <c r="E403">
        <v>3</v>
      </c>
      <c r="F403" t="s">
        <v>3000</v>
      </c>
      <c r="G403">
        <v>0</v>
      </c>
      <c r="H403" t="s">
        <v>23</v>
      </c>
      <c r="I403">
        <v>60</v>
      </c>
      <c r="J403">
        <v>74</v>
      </c>
      <c r="K403">
        <v>42</v>
      </c>
      <c r="L403">
        <v>49</v>
      </c>
      <c r="M403">
        <v>60</v>
      </c>
      <c r="N403">
        <v>23</v>
      </c>
    </row>
    <row r="404" spans="1:14" x14ac:dyDescent="0.3">
      <c r="A404" t="s">
        <v>461</v>
      </c>
      <c r="B404">
        <v>25</v>
      </c>
      <c r="C404">
        <v>1</v>
      </c>
      <c r="D404">
        <v>1500000</v>
      </c>
      <c r="E404">
        <v>0</v>
      </c>
      <c r="F404" t="s">
        <v>2925</v>
      </c>
      <c r="G404">
        <v>3</v>
      </c>
      <c r="H404" t="s">
        <v>118</v>
      </c>
      <c r="I404">
        <v>75</v>
      </c>
      <c r="J404">
        <v>75</v>
      </c>
      <c r="K404">
        <v>79</v>
      </c>
      <c r="L404">
        <v>49</v>
      </c>
      <c r="M404">
        <v>89</v>
      </c>
      <c r="N404">
        <v>26</v>
      </c>
    </row>
    <row r="405" spans="1:14" x14ac:dyDescent="0.3">
      <c r="A405" t="s">
        <v>270</v>
      </c>
      <c r="B405">
        <v>14</v>
      </c>
      <c r="C405">
        <v>0</v>
      </c>
      <c r="D405">
        <v>1000000</v>
      </c>
      <c r="E405">
        <v>2</v>
      </c>
      <c r="F405" t="s">
        <v>2990</v>
      </c>
      <c r="G405">
        <v>12</v>
      </c>
      <c r="H405" t="s">
        <v>13</v>
      </c>
      <c r="I405">
        <v>64</v>
      </c>
      <c r="J405">
        <v>72</v>
      </c>
      <c r="K405">
        <v>40</v>
      </c>
      <c r="L405">
        <v>49</v>
      </c>
      <c r="M405">
        <v>69</v>
      </c>
      <c r="N405">
        <v>25</v>
      </c>
    </row>
    <row r="406" spans="1:14" x14ac:dyDescent="0.3">
      <c r="A406" t="s">
        <v>443</v>
      </c>
      <c r="B406">
        <v>24</v>
      </c>
      <c r="C406">
        <v>2</v>
      </c>
      <c r="D406">
        <v>2623040</v>
      </c>
      <c r="E406">
        <v>3</v>
      </c>
      <c r="F406" t="s">
        <v>3119</v>
      </c>
      <c r="G406">
        <v>33</v>
      </c>
      <c r="H406" t="s">
        <v>20</v>
      </c>
      <c r="I406">
        <v>77</v>
      </c>
      <c r="J406">
        <v>71</v>
      </c>
      <c r="K406">
        <v>73</v>
      </c>
      <c r="L406">
        <v>58</v>
      </c>
      <c r="M406">
        <v>74</v>
      </c>
      <c r="N406">
        <v>22</v>
      </c>
    </row>
    <row r="407" spans="1:14" x14ac:dyDescent="0.3">
      <c r="A407" t="s">
        <v>84</v>
      </c>
      <c r="B407">
        <v>4</v>
      </c>
      <c r="C407">
        <v>3</v>
      </c>
      <c r="D407">
        <v>19500000</v>
      </c>
      <c r="E407">
        <v>1</v>
      </c>
      <c r="F407" t="s">
        <v>2969</v>
      </c>
      <c r="G407">
        <v>8</v>
      </c>
      <c r="H407" t="s">
        <v>9</v>
      </c>
      <c r="I407">
        <v>94</v>
      </c>
      <c r="J407">
        <v>78</v>
      </c>
      <c r="K407">
        <v>82</v>
      </c>
      <c r="L407">
        <v>63</v>
      </c>
      <c r="M407">
        <v>82</v>
      </c>
      <c r="N407">
        <v>25</v>
      </c>
    </row>
    <row r="408" spans="1:14" x14ac:dyDescent="0.3">
      <c r="A408" t="s">
        <v>407</v>
      </c>
      <c r="B408">
        <v>22</v>
      </c>
      <c r="C408">
        <v>3</v>
      </c>
      <c r="D408">
        <v>1417650</v>
      </c>
      <c r="E408">
        <v>1</v>
      </c>
      <c r="F408" t="s">
        <v>3145</v>
      </c>
      <c r="G408">
        <v>8</v>
      </c>
      <c r="H408" t="s">
        <v>40</v>
      </c>
      <c r="I408">
        <v>74</v>
      </c>
      <c r="J408">
        <v>70</v>
      </c>
      <c r="K408">
        <v>82</v>
      </c>
      <c r="L408">
        <v>49</v>
      </c>
      <c r="M408">
        <v>74</v>
      </c>
      <c r="N408">
        <v>20</v>
      </c>
    </row>
    <row r="409" spans="1:14" x14ac:dyDescent="0.3">
      <c r="A409" t="s">
        <v>2263</v>
      </c>
      <c r="B409">
        <v>0</v>
      </c>
      <c r="C409">
        <v>2</v>
      </c>
      <c r="D409">
        <v>1200000</v>
      </c>
      <c r="E409">
        <v>2</v>
      </c>
      <c r="F409" t="s">
        <v>3201</v>
      </c>
      <c r="G409">
        <v>12</v>
      </c>
      <c r="H409" t="s">
        <v>7</v>
      </c>
      <c r="I409">
        <v>84</v>
      </c>
      <c r="J409">
        <v>66</v>
      </c>
      <c r="K409">
        <v>83</v>
      </c>
      <c r="L409">
        <v>48</v>
      </c>
      <c r="M409">
        <v>80</v>
      </c>
      <c r="N409">
        <v>21</v>
      </c>
    </row>
    <row r="410" spans="1:14" x14ac:dyDescent="0.3">
      <c r="A410" t="s">
        <v>2265</v>
      </c>
      <c r="B410">
        <v>0</v>
      </c>
      <c r="C410">
        <v>2</v>
      </c>
      <c r="D410">
        <v>1200000</v>
      </c>
      <c r="E410">
        <v>1</v>
      </c>
      <c r="F410" t="s">
        <v>3202</v>
      </c>
      <c r="G410">
        <v>2</v>
      </c>
      <c r="H410" t="s">
        <v>7</v>
      </c>
      <c r="I410">
        <v>79</v>
      </c>
      <c r="J410">
        <v>74</v>
      </c>
      <c r="K410">
        <v>68</v>
      </c>
      <c r="L410">
        <v>63</v>
      </c>
      <c r="M410">
        <v>81</v>
      </c>
      <c r="N410">
        <v>19</v>
      </c>
    </row>
    <row r="411" spans="1:14" x14ac:dyDescent="0.3">
      <c r="A411" t="s">
        <v>2267</v>
      </c>
      <c r="B411">
        <v>1</v>
      </c>
      <c r="C411">
        <v>2</v>
      </c>
      <c r="D411">
        <v>1200000</v>
      </c>
      <c r="E411">
        <v>1</v>
      </c>
      <c r="F411" t="s">
        <v>3203</v>
      </c>
      <c r="G411">
        <v>0</v>
      </c>
      <c r="H411" t="s">
        <v>18</v>
      </c>
      <c r="I411">
        <v>80</v>
      </c>
      <c r="J411">
        <v>64</v>
      </c>
      <c r="K411">
        <v>66</v>
      </c>
      <c r="L411">
        <v>41</v>
      </c>
      <c r="M411">
        <v>79</v>
      </c>
      <c r="N411">
        <v>19</v>
      </c>
    </row>
    <row r="412" spans="1:14" x14ac:dyDescent="0.3">
      <c r="A412" t="s">
        <v>2269</v>
      </c>
      <c r="B412">
        <v>1</v>
      </c>
      <c r="C412">
        <v>2</v>
      </c>
      <c r="D412">
        <v>1200000</v>
      </c>
      <c r="E412">
        <v>3</v>
      </c>
      <c r="F412" t="s">
        <v>1527</v>
      </c>
      <c r="G412">
        <v>24</v>
      </c>
      <c r="H412" t="s">
        <v>7</v>
      </c>
      <c r="I412">
        <v>62</v>
      </c>
      <c r="J412">
        <v>57</v>
      </c>
      <c r="K412">
        <v>63</v>
      </c>
      <c r="L412">
        <v>41</v>
      </c>
      <c r="M412">
        <v>83</v>
      </c>
      <c r="N412">
        <v>21</v>
      </c>
    </row>
    <row r="413" spans="1:14" x14ac:dyDescent="0.3">
      <c r="A413" t="s">
        <v>2270</v>
      </c>
      <c r="B413">
        <v>3</v>
      </c>
      <c r="C413">
        <v>2</v>
      </c>
      <c r="D413">
        <v>1200000</v>
      </c>
      <c r="E413">
        <v>3</v>
      </c>
      <c r="F413" t="s">
        <v>1527</v>
      </c>
      <c r="G413">
        <v>8</v>
      </c>
      <c r="H413" t="s">
        <v>13</v>
      </c>
      <c r="I413">
        <v>58</v>
      </c>
      <c r="J413">
        <v>68</v>
      </c>
      <c r="K413">
        <v>75</v>
      </c>
      <c r="L413">
        <v>40</v>
      </c>
      <c r="M413">
        <v>79</v>
      </c>
      <c r="N413">
        <v>20</v>
      </c>
    </row>
    <row r="414" spans="1:14" x14ac:dyDescent="0.3">
      <c r="A414" t="s">
        <v>2271</v>
      </c>
      <c r="B414">
        <v>4</v>
      </c>
      <c r="C414">
        <v>2</v>
      </c>
      <c r="D414">
        <v>1200000</v>
      </c>
      <c r="E414">
        <v>0</v>
      </c>
      <c r="F414" t="s">
        <v>3204</v>
      </c>
      <c r="G414">
        <v>2</v>
      </c>
      <c r="H414" t="s">
        <v>9</v>
      </c>
      <c r="I414">
        <v>86</v>
      </c>
      <c r="J414">
        <v>63</v>
      </c>
      <c r="K414">
        <v>66</v>
      </c>
      <c r="L414">
        <v>71</v>
      </c>
      <c r="M414">
        <v>73</v>
      </c>
      <c r="N414">
        <v>19</v>
      </c>
    </row>
    <row r="415" spans="1:14" x14ac:dyDescent="0.3">
      <c r="A415" t="s">
        <v>2273</v>
      </c>
      <c r="B415">
        <v>5</v>
      </c>
      <c r="C415">
        <v>2</v>
      </c>
      <c r="D415">
        <v>1200000</v>
      </c>
      <c r="E415">
        <v>0</v>
      </c>
      <c r="F415" t="s">
        <v>3205</v>
      </c>
      <c r="G415">
        <v>10</v>
      </c>
      <c r="H415" t="s">
        <v>4</v>
      </c>
      <c r="I415">
        <v>81</v>
      </c>
      <c r="J415">
        <v>71</v>
      </c>
      <c r="K415">
        <v>85</v>
      </c>
      <c r="L415">
        <v>48</v>
      </c>
      <c r="M415">
        <v>82</v>
      </c>
      <c r="N415">
        <v>19</v>
      </c>
    </row>
    <row r="416" spans="1:14" x14ac:dyDescent="0.3">
      <c r="A416" t="s">
        <v>2275</v>
      </c>
      <c r="B416">
        <v>5</v>
      </c>
      <c r="C416">
        <v>2</v>
      </c>
      <c r="D416">
        <v>1200000</v>
      </c>
      <c r="E416">
        <v>1</v>
      </c>
      <c r="F416" t="s">
        <v>1527</v>
      </c>
      <c r="G416">
        <v>5</v>
      </c>
      <c r="H416" t="s">
        <v>7</v>
      </c>
      <c r="I416">
        <v>66</v>
      </c>
      <c r="J416">
        <v>59</v>
      </c>
      <c r="K416">
        <v>77</v>
      </c>
      <c r="L416">
        <v>40</v>
      </c>
      <c r="M416">
        <v>84</v>
      </c>
      <c r="N416">
        <v>22</v>
      </c>
    </row>
    <row r="417" spans="1:14" x14ac:dyDescent="0.3">
      <c r="A417" t="s">
        <v>2276</v>
      </c>
      <c r="B417">
        <v>8</v>
      </c>
      <c r="C417">
        <v>2</v>
      </c>
      <c r="D417">
        <v>1200000</v>
      </c>
      <c r="E417">
        <v>2</v>
      </c>
      <c r="F417" t="s">
        <v>1527</v>
      </c>
      <c r="G417">
        <v>13</v>
      </c>
      <c r="H417" t="s">
        <v>23</v>
      </c>
      <c r="I417">
        <v>66</v>
      </c>
      <c r="J417">
        <v>57</v>
      </c>
      <c r="K417">
        <v>89</v>
      </c>
      <c r="L417">
        <v>41</v>
      </c>
      <c r="M417">
        <v>53</v>
      </c>
      <c r="N417">
        <v>19</v>
      </c>
    </row>
    <row r="418" spans="1:14" x14ac:dyDescent="0.3">
      <c r="A418" t="s">
        <v>2277</v>
      </c>
      <c r="B418">
        <v>8</v>
      </c>
      <c r="C418">
        <v>2</v>
      </c>
      <c r="D418">
        <v>1200000</v>
      </c>
      <c r="E418">
        <v>1</v>
      </c>
      <c r="F418" t="s">
        <v>1527</v>
      </c>
      <c r="G418">
        <v>21</v>
      </c>
      <c r="H418" t="s">
        <v>9</v>
      </c>
      <c r="I418">
        <v>65</v>
      </c>
      <c r="J418">
        <v>60</v>
      </c>
      <c r="K418">
        <v>75</v>
      </c>
      <c r="L418">
        <v>45</v>
      </c>
      <c r="M418">
        <v>67</v>
      </c>
      <c r="N418">
        <v>19</v>
      </c>
    </row>
    <row r="419" spans="1:14" x14ac:dyDescent="0.3">
      <c r="A419" t="s">
        <v>2278</v>
      </c>
      <c r="B419">
        <v>12</v>
      </c>
      <c r="C419">
        <v>2</v>
      </c>
      <c r="D419">
        <v>1200000</v>
      </c>
      <c r="E419">
        <v>4</v>
      </c>
      <c r="F419" t="s">
        <v>1527</v>
      </c>
      <c r="G419">
        <v>2</v>
      </c>
      <c r="H419" t="s">
        <v>11</v>
      </c>
      <c r="I419">
        <v>76</v>
      </c>
      <c r="J419">
        <v>64</v>
      </c>
      <c r="K419">
        <v>61</v>
      </c>
      <c r="L419">
        <v>44</v>
      </c>
      <c r="M419">
        <v>73</v>
      </c>
      <c r="N419">
        <v>20</v>
      </c>
    </row>
    <row r="420" spans="1:14" x14ac:dyDescent="0.3">
      <c r="A420" t="s">
        <v>2279</v>
      </c>
      <c r="B420">
        <v>14</v>
      </c>
      <c r="C420">
        <v>2</v>
      </c>
      <c r="D420">
        <v>1200000</v>
      </c>
      <c r="E420">
        <v>0</v>
      </c>
      <c r="F420" t="s">
        <v>3206</v>
      </c>
      <c r="G420">
        <v>12</v>
      </c>
      <c r="H420" t="s">
        <v>30</v>
      </c>
      <c r="I420">
        <v>87</v>
      </c>
      <c r="J420">
        <v>77</v>
      </c>
      <c r="K420">
        <v>80</v>
      </c>
      <c r="L420">
        <v>65</v>
      </c>
      <c r="M420">
        <v>76</v>
      </c>
      <c r="N420">
        <v>20</v>
      </c>
    </row>
    <row r="421" spans="1:14" x14ac:dyDescent="0.3">
      <c r="A421" t="s">
        <v>2281</v>
      </c>
      <c r="B421">
        <v>14</v>
      </c>
      <c r="C421">
        <v>2</v>
      </c>
      <c r="D421">
        <v>1200000</v>
      </c>
      <c r="E421">
        <v>4</v>
      </c>
      <c r="F421" t="s">
        <v>1527</v>
      </c>
      <c r="G421">
        <v>8</v>
      </c>
      <c r="H421" t="s">
        <v>13</v>
      </c>
      <c r="I421">
        <v>69</v>
      </c>
      <c r="J421">
        <v>62</v>
      </c>
      <c r="K421">
        <v>69</v>
      </c>
      <c r="L421">
        <v>46</v>
      </c>
      <c r="M421">
        <v>80</v>
      </c>
      <c r="N421">
        <v>21</v>
      </c>
    </row>
    <row r="422" spans="1:14" x14ac:dyDescent="0.3">
      <c r="A422" t="s">
        <v>2282</v>
      </c>
      <c r="B422">
        <v>15</v>
      </c>
      <c r="C422">
        <v>2</v>
      </c>
      <c r="D422">
        <v>1200000</v>
      </c>
      <c r="E422">
        <v>1</v>
      </c>
      <c r="F422" t="s">
        <v>1527</v>
      </c>
      <c r="G422">
        <v>27</v>
      </c>
      <c r="H422" t="s">
        <v>9</v>
      </c>
      <c r="I422">
        <v>82</v>
      </c>
      <c r="J422">
        <v>63</v>
      </c>
      <c r="K422">
        <v>80</v>
      </c>
      <c r="L422">
        <v>44</v>
      </c>
      <c r="M422">
        <v>93</v>
      </c>
      <c r="N422">
        <v>19</v>
      </c>
    </row>
    <row r="423" spans="1:14" x14ac:dyDescent="0.3">
      <c r="A423" t="s">
        <v>2283</v>
      </c>
      <c r="B423">
        <v>17</v>
      </c>
      <c r="C423">
        <v>2</v>
      </c>
      <c r="D423">
        <v>1200000</v>
      </c>
      <c r="E423">
        <v>1</v>
      </c>
      <c r="F423" t="s">
        <v>3207</v>
      </c>
      <c r="G423">
        <v>23</v>
      </c>
      <c r="H423" t="s">
        <v>18</v>
      </c>
      <c r="I423">
        <v>77</v>
      </c>
      <c r="J423">
        <v>61</v>
      </c>
      <c r="K423">
        <v>89</v>
      </c>
      <c r="L423">
        <v>49</v>
      </c>
      <c r="M423">
        <v>80</v>
      </c>
      <c r="N423">
        <v>20</v>
      </c>
    </row>
    <row r="424" spans="1:14" x14ac:dyDescent="0.3">
      <c r="A424" t="s">
        <v>2285</v>
      </c>
      <c r="B424">
        <v>18</v>
      </c>
      <c r="C424">
        <v>2</v>
      </c>
      <c r="D424">
        <v>1200000</v>
      </c>
      <c r="E424">
        <v>3</v>
      </c>
      <c r="F424" t="s">
        <v>3208</v>
      </c>
      <c r="G424">
        <v>1</v>
      </c>
      <c r="H424" t="s">
        <v>18</v>
      </c>
      <c r="I424">
        <v>89</v>
      </c>
      <c r="J424">
        <v>85</v>
      </c>
      <c r="K424">
        <v>55</v>
      </c>
      <c r="L424">
        <v>84</v>
      </c>
      <c r="M424">
        <v>65</v>
      </c>
      <c r="N424">
        <v>19</v>
      </c>
    </row>
    <row r="425" spans="1:14" x14ac:dyDescent="0.3">
      <c r="A425" t="s">
        <v>2287</v>
      </c>
      <c r="B425">
        <v>18</v>
      </c>
      <c r="C425">
        <v>2</v>
      </c>
      <c r="D425">
        <v>1200000</v>
      </c>
      <c r="E425">
        <v>1</v>
      </c>
      <c r="F425" t="s">
        <v>3209</v>
      </c>
      <c r="G425">
        <v>4</v>
      </c>
      <c r="H425" t="s">
        <v>9</v>
      </c>
      <c r="I425">
        <v>77</v>
      </c>
      <c r="J425">
        <v>74</v>
      </c>
      <c r="K425">
        <v>67</v>
      </c>
      <c r="L425">
        <v>54</v>
      </c>
      <c r="M425">
        <v>82</v>
      </c>
      <c r="N425">
        <v>20</v>
      </c>
    </row>
    <row r="426" spans="1:14" x14ac:dyDescent="0.3">
      <c r="A426" t="s">
        <v>2289</v>
      </c>
      <c r="B426">
        <v>18</v>
      </c>
      <c r="C426">
        <v>2</v>
      </c>
      <c r="D426">
        <v>1200000</v>
      </c>
      <c r="E426">
        <v>4</v>
      </c>
      <c r="F426" t="s">
        <v>1527</v>
      </c>
      <c r="G426">
        <v>10</v>
      </c>
      <c r="H426" t="s">
        <v>15</v>
      </c>
      <c r="I426">
        <v>77</v>
      </c>
      <c r="J426">
        <v>75</v>
      </c>
      <c r="K426">
        <v>64</v>
      </c>
      <c r="L426">
        <v>52</v>
      </c>
      <c r="M426">
        <v>80</v>
      </c>
      <c r="N426">
        <v>19</v>
      </c>
    </row>
    <row r="427" spans="1:14" x14ac:dyDescent="0.3">
      <c r="A427" t="s">
        <v>2290</v>
      </c>
      <c r="B427">
        <v>18</v>
      </c>
      <c r="C427">
        <v>2</v>
      </c>
      <c r="D427">
        <v>1200000</v>
      </c>
      <c r="E427">
        <v>4</v>
      </c>
      <c r="F427" t="s">
        <v>1527</v>
      </c>
      <c r="G427">
        <v>31</v>
      </c>
      <c r="H427" t="s">
        <v>15</v>
      </c>
      <c r="I427">
        <v>75</v>
      </c>
      <c r="J427">
        <v>61</v>
      </c>
      <c r="K427">
        <v>68</v>
      </c>
      <c r="L427">
        <v>50</v>
      </c>
      <c r="M427">
        <v>81</v>
      </c>
      <c r="N427">
        <v>20</v>
      </c>
    </row>
    <row r="428" spans="1:14" x14ac:dyDescent="0.3">
      <c r="A428" t="s">
        <v>2291</v>
      </c>
      <c r="B428">
        <v>19</v>
      </c>
      <c r="C428">
        <v>2</v>
      </c>
      <c r="D428">
        <v>1200000</v>
      </c>
      <c r="E428">
        <v>1</v>
      </c>
      <c r="F428" t="s">
        <v>3210</v>
      </c>
      <c r="G428">
        <v>5</v>
      </c>
      <c r="H428" t="s">
        <v>7</v>
      </c>
      <c r="I428">
        <v>85</v>
      </c>
      <c r="J428">
        <v>78</v>
      </c>
      <c r="K428">
        <v>76</v>
      </c>
      <c r="L428">
        <v>64</v>
      </c>
      <c r="M428">
        <v>80</v>
      </c>
      <c r="N428">
        <v>19</v>
      </c>
    </row>
    <row r="429" spans="1:14" x14ac:dyDescent="0.3">
      <c r="A429" t="s">
        <v>2293</v>
      </c>
      <c r="B429">
        <v>20</v>
      </c>
      <c r="C429">
        <v>2</v>
      </c>
      <c r="D429">
        <v>1200000</v>
      </c>
      <c r="E429">
        <v>2</v>
      </c>
      <c r="F429" t="s">
        <v>1527</v>
      </c>
      <c r="G429">
        <v>25</v>
      </c>
      <c r="H429" t="s">
        <v>23</v>
      </c>
      <c r="I429">
        <v>51</v>
      </c>
      <c r="J429">
        <v>69</v>
      </c>
      <c r="K429">
        <v>40</v>
      </c>
      <c r="L429">
        <v>40</v>
      </c>
      <c r="M429">
        <v>46</v>
      </c>
      <c r="N429">
        <v>19</v>
      </c>
    </row>
    <row r="430" spans="1:14" x14ac:dyDescent="0.3">
      <c r="A430" t="s">
        <v>2294</v>
      </c>
      <c r="B430">
        <v>21</v>
      </c>
      <c r="C430">
        <v>2</v>
      </c>
      <c r="D430">
        <v>1200000</v>
      </c>
      <c r="E430">
        <v>2</v>
      </c>
      <c r="F430" t="s">
        <v>1527</v>
      </c>
      <c r="G430">
        <v>23</v>
      </c>
      <c r="H430" t="s">
        <v>13</v>
      </c>
      <c r="I430">
        <v>73</v>
      </c>
      <c r="J430">
        <v>61</v>
      </c>
      <c r="K430">
        <v>62</v>
      </c>
      <c r="L430">
        <v>45</v>
      </c>
      <c r="M430">
        <v>64</v>
      </c>
      <c r="N430">
        <v>20</v>
      </c>
    </row>
    <row r="431" spans="1:14" x14ac:dyDescent="0.3">
      <c r="A431" t="s">
        <v>2295</v>
      </c>
      <c r="B431">
        <v>22</v>
      </c>
      <c r="C431">
        <v>2</v>
      </c>
      <c r="D431">
        <v>1200000</v>
      </c>
      <c r="E431">
        <v>1</v>
      </c>
      <c r="F431" t="s">
        <v>1527</v>
      </c>
      <c r="G431">
        <v>24</v>
      </c>
      <c r="H431" t="s">
        <v>18</v>
      </c>
      <c r="I431">
        <v>62</v>
      </c>
      <c r="J431">
        <v>66</v>
      </c>
      <c r="K431">
        <v>40</v>
      </c>
      <c r="L431">
        <v>53</v>
      </c>
      <c r="M431">
        <v>69</v>
      </c>
      <c r="N431">
        <v>22</v>
      </c>
    </row>
    <row r="432" spans="1:14" x14ac:dyDescent="0.3">
      <c r="A432" t="s">
        <v>2296</v>
      </c>
      <c r="B432">
        <v>23</v>
      </c>
      <c r="C432">
        <v>2</v>
      </c>
      <c r="D432">
        <v>1200000</v>
      </c>
      <c r="E432">
        <v>0</v>
      </c>
      <c r="F432" t="s">
        <v>3211</v>
      </c>
      <c r="G432">
        <v>11</v>
      </c>
      <c r="H432" t="s">
        <v>9</v>
      </c>
      <c r="I432">
        <v>61</v>
      </c>
      <c r="J432">
        <v>52</v>
      </c>
      <c r="K432">
        <v>87</v>
      </c>
      <c r="L432">
        <v>40</v>
      </c>
      <c r="M432">
        <v>57</v>
      </c>
      <c r="N432">
        <v>21</v>
      </c>
    </row>
    <row r="433" spans="1:14" x14ac:dyDescent="0.3">
      <c r="A433" t="s">
        <v>2298</v>
      </c>
      <c r="B433">
        <v>23</v>
      </c>
      <c r="C433">
        <v>2</v>
      </c>
      <c r="D433">
        <v>1200000</v>
      </c>
      <c r="E433">
        <v>2</v>
      </c>
      <c r="F433" t="s">
        <v>1527</v>
      </c>
      <c r="G433">
        <v>9</v>
      </c>
      <c r="H433" t="s">
        <v>13</v>
      </c>
      <c r="I433">
        <v>64</v>
      </c>
      <c r="J433">
        <v>65</v>
      </c>
      <c r="K433">
        <v>64</v>
      </c>
      <c r="L433">
        <v>64</v>
      </c>
      <c r="M433">
        <v>60</v>
      </c>
      <c r="N433">
        <v>22</v>
      </c>
    </row>
    <row r="434" spans="1:14" x14ac:dyDescent="0.3">
      <c r="A434" t="s">
        <v>2299</v>
      </c>
      <c r="B434">
        <v>24</v>
      </c>
      <c r="C434">
        <v>2</v>
      </c>
      <c r="D434">
        <v>1200000</v>
      </c>
      <c r="E434">
        <v>2</v>
      </c>
      <c r="F434" t="s">
        <v>3212</v>
      </c>
      <c r="G434">
        <v>5</v>
      </c>
      <c r="H434" t="s">
        <v>18</v>
      </c>
      <c r="I434">
        <v>83</v>
      </c>
      <c r="J434">
        <v>65</v>
      </c>
      <c r="K434">
        <v>75</v>
      </c>
      <c r="L434">
        <v>67</v>
      </c>
      <c r="M434">
        <v>87</v>
      </c>
      <c r="N434">
        <v>19</v>
      </c>
    </row>
    <row r="435" spans="1:14" x14ac:dyDescent="0.3">
      <c r="A435" t="s">
        <v>2301</v>
      </c>
      <c r="B435">
        <v>26</v>
      </c>
      <c r="C435">
        <v>2</v>
      </c>
      <c r="D435">
        <v>1200000</v>
      </c>
      <c r="E435">
        <v>1</v>
      </c>
      <c r="F435" t="s">
        <v>3213</v>
      </c>
      <c r="G435">
        <v>3</v>
      </c>
      <c r="H435" t="s">
        <v>18</v>
      </c>
      <c r="I435">
        <v>77</v>
      </c>
      <c r="J435">
        <v>76</v>
      </c>
      <c r="K435">
        <v>64</v>
      </c>
      <c r="L435">
        <v>75</v>
      </c>
      <c r="M435">
        <v>71</v>
      </c>
      <c r="N435">
        <v>19</v>
      </c>
    </row>
    <row r="436" spans="1:14" x14ac:dyDescent="0.3">
      <c r="A436" t="s">
        <v>2303</v>
      </c>
      <c r="B436">
        <v>26</v>
      </c>
      <c r="C436">
        <v>2</v>
      </c>
      <c r="D436">
        <v>1200000</v>
      </c>
      <c r="E436">
        <v>3</v>
      </c>
      <c r="F436" t="s">
        <v>1527</v>
      </c>
      <c r="G436">
        <v>17</v>
      </c>
      <c r="H436" t="s">
        <v>11</v>
      </c>
      <c r="I436">
        <v>68</v>
      </c>
      <c r="J436">
        <v>64</v>
      </c>
      <c r="K436">
        <v>61</v>
      </c>
      <c r="L436">
        <v>43</v>
      </c>
      <c r="M436">
        <v>66</v>
      </c>
      <c r="N436">
        <v>19</v>
      </c>
    </row>
    <row r="437" spans="1:14" x14ac:dyDescent="0.3">
      <c r="A437" t="s">
        <v>2304</v>
      </c>
      <c r="B437">
        <v>29</v>
      </c>
      <c r="C437">
        <v>2</v>
      </c>
      <c r="D437">
        <v>1200000</v>
      </c>
      <c r="E437">
        <v>2</v>
      </c>
      <c r="F437" t="s">
        <v>3214</v>
      </c>
      <c r="G437">
        <v>21</v>
      </c>
      <c r="H437" t="s">
        <v>13</v>
      </c>
      <c r="I437">
        <v>88</v>
      </c>
      <c r="J437">
        <v>73</v>
      </c>
      <c r="K437">
        <v>68</v>
      </c>
      <c r="L437">
        <v>58</v>
      </c>
      <c r="M437">
        <v>85</v>
      </c>
      <c r="N437">
        <v>21</v>
      </c>
    </row>
    <row r="438" spans="1:14" x14ac:dyDescent="0.3">
      <c r="A438" t="s">
        <v>354</v>
      </c>
      <c r="B438">
        <v>2</v>
      </c>
      <c r="C438">
        <v>1</v>
      </c>
      <c r="D438">
        <v>1100000</v>
      </c>
      <c r="E438">
        <v>3</v>
      </c>
      <c r="F438" t="s">
        <v>3244</v>
      </c>
      <c r="G438">
        <v>8</v>
      </c>
      <c r="H438" t="s">
        <v>15</v>
      </c>
      <c r="I438">
        <v>72</v>
      </c>
      <c r="J438">
        <v>66</v>
      </c>
      <c r="K438">
        <v>96</v>
      </c>
      <c r="L438">
        <v>58</v>
      </c>
      <c r="M438">
        <v>75</v>
      </c>
      <c r="N438">
        <v>23</v>
      </c>
    </row>
    <row r="439" spans="1:14" x14ac:dyDescent="0.3">
      <c r="A439" t="s">
        <v>95</v>
      </c>
      <c r="B439">
        <v>4</v>
      </c>
      <c r="C439">
        <v>1</v>
      </c>
      <c r="D439">
        <v>898310</v>
      </c>
      <c r="E439">
        <v>0</v>
      </c>
      <c r="F439" t="s">
        <v>3266</v>
      </c>
      <c r="G439">
        <v>10</v>
      </c>
      <c r="H439" t="s">
        <v>40</v>
      </c>
      <c r="I439">
        <v>75</v>
      </c>
      <c r="J439">
        <v>71</v>
      </c>
      <c r="K439">
        <v>61</v>
      </c>
      <c r="L439">
        <v>54</v>
      </c>
      <c r="M439">
        <v>66</v>
      </c>
      <c r="N439">
        <v>26</v>
      </c>
    </row>
    <row r="440" spans="1:14" x14ac:dyDescent="0.3">
      <c r="A440" t="s">
        <v>236</v>
      </c>
      <c r="B440">
        <v>5</v>
      </c>
      <c r="C440">
        <v>1</v>
      </c>
      <c r="D440">
        <v>1620564</v>
      </c>
      <c r="E440">
        <v>1</v>
      </c>
      <c r="F440" t="s">
        <v>3258</v>
      </c>
      <c r="G440">
        <v>0</v>
      </c>
      <c r="H440" t="s">
        <v>9</v>
      </c>
      <c r="I440">
        <v>65</v>
      </c>
      <c r="J440">
        <v>77</v>
      </c>
      <c r="K440">
        <v>48</v>
      </c>
      <c r="L440">
        <v>45</v>
      </c>
      <c r="M440">
        <v>73</v>
      </c>
      <c r="N440">
        <v>25</v>
      </c>
    </row>
    <row r="441" spans="1:14" x14ac:dyDescent="0.3">
      <c r="A441" t="s">
        <v>275</v>
      </c>
      <c r="B441">
        <v>11</v>
      </c>
      <c r="C441">
        <v>1</v>
      </c>
      <c r="D441">
        <v>4767000</v>
      </c>
      <c r="E441">
        <v>1</v>
      </c>
      <c r="F441" t="s">
        <v>3289</v>
      </c>
      <c r="G441">
        <v>7</v>
      </c>
      <c r="H441" t="s">
        <v>18</v>
      </c>
      <c r="I441">
        <v>77</v>
      </c>
      <c r="J441">
        <v>67</v>
      </c>
      <c r="K441">
        <v>77</v>
      </c>
      <c r="L441">
        <v>58</v>
      </c>
      <c r="M441">
        <v>89</v>
      </c>
      <c r="N441">
        <v>31</v>
      </c>
    </row>
    <row r="442" spans="1:14" x14ac:dyDescent="0.3">
      <c r="A442" t="s">
        <v>494</v>
      </c>
      <c r="B442">
        <v>16</v>
      </c>
      <c r="C442">
        <v>1</v>
      </c>
      <c r="D442">
        <v>2564753</v>
      </c>
      <c r="E442">
        <v>1</v>
      </c>
      <c r="F442" t="s">
        <v>3292</v>
      </c>
      <c r="G442">
        <v>26</v>
      </c>
      <c r="H442" t="s">
        <v>7</v>
      </c>
      <c r="I442">
        <v>77</v>
      </c>
      <c r="J442">
        <v>71</v>
      </c>
      <c r="K442">
        <v>86</v>
      </c>
      <c r="L442">
        <v>49</v>
      </c>
      <c r="M442">
        <v>81</v>
      </c>
      <c r="N442">
        <v>39</v>
      </c>
    </row>
    <row r="443" spans="1:14" x14ac:dyDescent="0.3">
      <c r="A443" t="s">
        <v>385</v>
      </c>
      <c r="B443">
        <v>21</v>
      </c>
      <c r="C443">
        <v>1</v>
      </c>
      <c r="D443">
        <v>1445697</v>
      </c>
      <c r="E443">
        <v>3</v>
      </c>
      <c r="F443" t="s">
        <v>3271</v>
      </c>
      <c r="G443">
        <v>11</v>
      </c>
      <c r="H443" t="s">
        <v>23</v>
      </c>
      <c r="I443">
        <v>76</v>
      </c>
      <c r="J443">
        <v>58</v>
      </c>
      <c r="K443">
        <v>40</v>
      </c>
      <c r="L443">
        <v>49</v>
      </c>
      <c r="M443">
        <v>87</v>
      </c>
      <c r="N443">
        <v>26</v>
      </c>
    </row>
    <row r="444" spans="1:14" x14ac:dyDescent="0.3">
      <c r="A444" t="s">
        <v>131</v>
      </c>
      <c r="B444">
        <v>22</v>
      </c>
      <c r="C444">
        <v>1</v>
      </c>
      <c r="D444">
        <v>2028594</v>
      </c>
      <c r="E444">
        <v>0</v>
      </c>
      <c r="F444" t="s">
        <v>3282</v>
      </c>
      <c r="G444">
        <v>23</v>
      </c>
      <c r="H444" t="s">
        <v>60</v>
      </c>
      <c r="I444">
        <v>79</v>
      </c>
      <c r="J444">
        <v>71</v>
      </c>
      <c r="K444">
        <v>77</v>
      </c>
      <c r="L444">
        <v>49</v>
      </c>
      <c r="M444">
        <v>82</v>
      </c>
      <c r="N444">
        <v>27</v>
      </c>
    </row>
    <row r="445" spans="1:14" x14ac:dyDescent="0.3">
      <c r="A445" t="s">
        <v>345</v>
      </c>
      <c r="B445">
        <v>23</v>
      </c>
      <c r="C445">
        <v>1</v>
      </c>
      <c r="D445">
        <v>1678854</v>
      </c>
      <c r="E445">
        <v>4</v>
      </c>
      <c r="F445" t="s">
        <v>3240</v>
      </c>
      <c r="G445">
        <v>13</v>
      </c>
      <c r="H445" t="s">
        <v>23</v>
      </c>
      <c r="I445">
        <v>82</v>
      </c>
      <c r="J445">
        <v>70</v>
      </c>
      <c r="K445">
        <v>41</v>
      </c>
      <c r="L445">
        <v>63</v>
      </c>
      <c r="M445">
        <v>74</v>
      </c>
      <c r="N445">
        <v>23</v>
      </c>
    </row>
    <row r="446" spans="1:14" x14ac:dyDescent="0.3">
      <c r="A446" t="s">
        <v>311</v>
      </c>
      <c r="B446">
        <v>24</v>
      </c>
      <c r="C446">
        <v>1</v>
      </c>
      <c r="D446">
        <v>2564753</v>
      </c>
      <c r="E446">
        <v>4</v>
      </c>
      <c r="F446" t="s">
        <v>3215</v>
      </c>
      <c r="G446">
        <v>16</v>
      </c>
      <c r="H446" t="s">
        <v>20</v>
      </c>
      <c r="I446">
        <v>74</v>
      </c>
      <c r="J446">
        <v>78</v>
      </c>
      <c r="K446">
        <v>41</v>
      </c>
      <c r="L446">
        <v>63</v>
      </c>
      <c r="M446">
        <v>69</v>
      </c>
      <c r="N446">
        <v>39</v>
      </c>
    </row>
    <row r="447" spans="1:14" x14ac:dyDescent="0.3">
      <c r="A447" t="s">
        <v>514</v>
      </c>
      <c r="B447">
        <v>28</v>
      </c>
      <c r="C447">
        <v>1</v>
      </c>
      <c r="D447">
        <v>1620564</v>
      </c>
      <c r="E447">
        <v>2</v>
      </c>
      <c r="F447" t="s">
        <v>3252</v>
      </c>
      <c r="G447">
        <v>7</v>
      </c>
      <c r="H447" t="s">
        <v>13</v>
      </c>
      <c r="I447">
        <v>79</v>
      </c>
      <c r="J447">
        <v>55</v>
      </c>
      <c r="K447">
        <v>42</v>
      </c>
      <c r="L447">
        <v>54</v>
      </c>
      <c r="M447">
        <v>63</v>
      </c>
      <c r="N447">
        <v>25</v>
      </c>
    </row>
    <row r="448" spans="1:14" x14ac:dyDescent="0.3">
      <c r="A448" t="s">
        <v>423</v>
      </c>
      <c r="B448">
        <v>16</v>
      </c>
      <c r="C448">
        <v>2</v>
      </c>
      <c r="D448">
        <v>1751429</v>
      </c>
      <c r="E448">
        <v>3</v>
      </c>
      <c r="F448" t="s">
        <v>3233</v>
      </c>
      <c r="G448">
        <v>35</v>
      </c>
      <c r="H448" t="s">
        <v>27</v>
      </c>
      <c r="I448">
        <v>73</v>
      </c>
      <c r="J448">
        <v>69</v>
      </c>
      <c r="K448">
        <v>51</v>
      </c>
      <c r="L448">
        <v>58</v>
      </c>
      <c r="M448">
        <v>58</v>
      </c>
      <c r="N448">
        <v>22</v>
      </c>
    </row>
    <row r="449" spans="1:14" x14ac:dyDescent="0.3">
      <c r="A449" t="s">
        <v>260</v>
      </c>
      <c r="B449">
        <v>19</v>
      </c>
      <c r="C449">
        <v>2</v>
      </c>
      <c r="D449">
        <v>4100000</v>
      </c>
      <c r="E449">
        <v>2</v>
      </c>
      <c r="F449" t="s">
        <v>3284</v>
      </c>
      <c r="G449">
        <v>25</v>
      </c>
      <c r="H449" t="s">
        <v>7</v>
      </c>
      <c r="I449">
        <v>78</v>
      </c>
      <c r="J449">
        <v>70</v>
      </c>
      <c r="K449">
        <v>82</v>
      </c>
      <c r="L449">
        <v>54</v>
      </c>
      <c r="M449">
        <v>85</v>
      </c>
      <c r="N449">
        <v>29</v>
      </c>
    </row>
    <row r="450" spans="1:14" x14ac:dyDescent="0.3">
      <c r="A450" t="s">
        <v>412</v>
      </c>
      <c r="B450">
        <v>22</v>
      </c>
      <c r="C450">
        <v>2</v>
      </c>
      <c r="D450">
        <v>1691680</v>
      </c>
      <c r="E450">
        <v>2</v>
      </c>
      <c r="F450" t="s">
        <v>3239</v>
      </c>
      <c r="G450">
        <v>30</v>
      </c>
      <c r="H450" t="s">
        <v>7</v>
      </c>
      <c r="I450">
        <v>73</v>
      </c>
      <c r="J450">
        <v>75</v>
      </c>
      <c r="K450">
        <v>72</v>
      </c>
      <c r="L450">
        <v>49</v>
      </c>
      <c r="M450">
        <v>81</v>
      </c>
      <c r="N450">
        <v>22</v>
      </c>
    </row>
    <row r="451" spans="1:14" x14ac:dyDescent="0.3">
      <c r="A451" t="s">
        <v>142</v>
      </c>
      <c r="B451">
        <v>25</v>
      </c>
      <c r="C451">
        <v>2</v>
      </c>
      <c r="D451">
        <v>1691680</v>
      </c>
      <c r="E451">
        <v>3</v>
      </c>
      <c r="F451" t="s">
        <v>3238</v>
      </c>
      <c r="G451">
        <v>20</v>
      </c>
      <c r="H451" t="s">
        <v>23</v>
      </c>
      <c r="I451">
        <v>71</v>
      </c>
      <c r="J451">
        <v>69</v>
      </c>
      <c r="K451">
        <v>43</v>
      </c>
      <c r="L451">
        <v>45</v>
      </c>
      <c r="M451">
        <v>32</v>
      </c>
      <c r="N451">
        <v>24</v>
      </c>
    </row>
  </sheetData>
  <hyperlinks>
    <hyperlink ref="F2" r:id="rId1" xr:uid="{9F51BCA2-C442-4A6F-AA17-C440DE5ACF2F}"/>
    <hyperlink ref="F9" r:id="rId2" xr:uid="{CB0C952E-D59F-4D40-BB5F-5A069D9EED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finishedData</vt:lpstr>
      <vt:lpstr>toJson</vt:lpstr>
      <vt:lpstr>18-19</vt:lpstr>
      <vt:lpstr>19-20</vt:lpstr>
      <vt:lpstr>19-20Current</vt:lpstr>
      <vt:lpstr>Available</vt:lpstr>
      <vt:lpstr>Signed</vt:lpstr>
      <vt:lpstr>fa</vt:lpstr>
      <vt:lpstr>19-20 export</vt:lpstr>
      <vt:lpstr>19-20FreeAgents</vt:lpstr>
      <vt:lpstr>TEAMIDS</vt:lpstr>
      <vt:lpstr>Face Links</vt:lpstr>
      <vt:lpstr>DraftClassData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Banfield</dc:creator>
  <cp:lastModifiedBy>chadb</cp:lastModifiedBy>
  <dcterms:created xsi:type="dcterms:W3CDTF">2019-04-20T15:30:15Z</dcterms:created>
  <dcterms:modified xsi:type="dcterms:W3CDTF">2019-10-06T17:35:24Z</dcterms:modified>
</cp:coreProperties>
</file>