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11760"/>
  </bookViews>
  <sheets>
    <sheet name="Calcul Prime" sheetId="4" r:id="rId1"/>
    <sheet name="Salariés" sheetId="1" r:id="rId2"/>
    <sheet name="Feuil2" sheetId="2" r:id="rId3"/>
    <sheet name="Feuil3" sheetId="3" r:id="rId4"/>
  </sheets>
  <calcPr calcId="125725"/>
  <fileRecoveryPr repairLoad="1"/>
</workbook>
</file>

<file path=xl/calcChain.xml><?xml version="1.0" encoding="utf-8"?>
<calcChain xmlns="http://schemas.openxmlformats.org/spreadsheetml/2006/main">
  <c r="B3" i="4"/>
  <c r="E4"/>
  <c r="E5"/>
  <c r="B2"/>
  <c r="B4"/>
  <c r="B6"/>
  <c r="E3" s="1"/>
  <c r="B5"/>
  <c r="E2" s="1"/>
  <c r="G2"/>
  <c r="G3" s="1"/>
</calcChain>
</file>

<file path=xl/sharedStrings.xml><?xml version="1.0" encoding="utf-8"?>
<sst xmlns="http://schemas.openxmlformats.org/spreadsheetml/2006/main" count="34" uniqueCount="34">
  <si>
    <t>GIRARDOT</t>
  </si>
  <si>
    <t>LALLEMENT</t>
  </si>
  <si>
    <t>PASSOTIN</t>
  </si>
  <si>
    <t>DEMIN</t>
  </si>
  <si>
    <t>TOUSUIT</t>
  </si>
  <si>
    <t>DESFLEURS</t>
  </si>
  <si>
    <t>PUISARD</t>
  </si>
  <si>
    <t>DUVAL</t>
  </si>
  <si>
    <t>MAUPAT</t>
  </si>
  <si>
    <t>Delphine</t>
  </si>
  <si>
    <t>Bernard</t>
  </si>
  <si>
    <t>Julien</t>
  </si>
  <si>
    <t>Xavier</t>
  </si>
  <si>
    <t>Bénédicte</t>
  </si>
  <si>
    <t>Maurice</t>
  </si>
  <si>
    <t>Fabrice</t>
  </si>
  <si>
    <t>Jérôme</t>
  </si>
  <si>
    <t>Philippe</t>
  </si>
  <si>
    <t>Numéro</t>
  </si>
  <si>
    <t>Nom</t>
  </si>
  <si>
    <t>Prénom</t>
  </si>
  <si>
    <t>Nombre d'accidents</t>
  </si>
  <si>
    <t>Kilomètres parcourus</t>
  </si>
  <si>
    <t>Date d'embauche</t>
  </si>
  <si>
    <t>numero salariés:</t>
  </si>
  <si>
    <t>date d'embauche:</t>
  </si>
  <si>
    <t>Kilomètre parcourue:</t>
  </si>
  <si>
    <t>Nombre d'accidents:</t>
  </si>
  <si>
    <t>Prénom:</t>
  </si>
  <si>
    <t>Nom:</t>
  </si>
  <si>
    <t>Prime de distance:</t>
  </si>
  <si>
    <t>Prime d'embauche:</t>
  </si>
  <si>
    <t xml:space="preserve">Total prime </t>
  </si>
  <si>
    <t>Total prime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</si>
</sst>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45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numFmt numFmtId="19" formatCode="dd/mm/yy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F10" totalsRowShown="0" headerRowDxfId="7" dataDxfId="6">
  <autoFilter ref="A1:F10"/>
  <tableColumns count="6">
    <tableColumn id="1" name="Numéro" dataDxfId="5"/>
    <tableColumn id="2" name="Nom" dataDxfId="4"/>
    <tableColumn id="3" name="Prénom" dataDxfId="3"/>
    <tableColumn id="4" name="Nombre d'accidents" dataDxfId="2"/>
    <tableColumn id="5" name="Kilomètres parcourus" dataDxfId="1"/>
    <tableColumn id="6" name="Date d'embauch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B20" sqref="B20"/>
    </sheetView>
  </sheetViews>
  <sheetFormatPr baseColWidth="10" defaultRowHeight="15"/>
  <cols>
    <col min="1" max="1" width="20.85546875" customWidth="1"/>
    <col min="2" max="2" width="35.5703125" bestFit="1" customWidth="1"/>
    <col min="4" max="4" width="19.85546875" customWidth="1"/>
    <col min="5" max="5" width="12.85546875" bestFit="1" customWidth="1"/>
    <col min="7" max="7" width="35.5703125" bestFit="1" customWidth="1"/>
  </cols>
  <sheetData>
    <row r="1" spans="1:7" ht="15.75">
      <c r="A1" s="7" t="s">
        <v>24</v>
      </c>
      <c r="B1" s="7"/>
      <c r="C1" s="8"/>
      <c r="D1" s="8"/>
      <c r="E1" s="8"/>
      <c r="F1" s="8"/>
      <c r="G1" s="8"/>
    </row>
    <row r="2" spans="1:7" ht="15.75">
      <c r="A2" s="7" t="s">
        <v>29</v>
      </c>
      <c r="B2" s="7" t="str">
        <f>IF(B1="","",VLOOKUP(B$1,Tableau1[],3,FALSE))</f>
        <v/>
      </c>
      <c r="C2" s="8"/>
      <c r="D2" s="7" t="s">
        <v>30</v>
      </c>
      <c r="E2" s="10" t="str">
        <f>IF(B1="","",(IF(B5&gt;60000,600,B5*0.01)))</f>
        <v/>
      </c>
      <c r="F2" s="8"/>
      <c r="G2" s="9">
        <f ca="1">TODAY()</f>
        <v>41178</v>
      </c>
    </row>
    <row r="3" spans="1:7" ht="15.75">
      <c r="A3" s="7" t="s">
        <v>28</v>
      </c>
      <c r="B3" s="7" t="str">
        <f>IF(B1="","",VLOOKUP(B$1,Tableau1[],3,FALSE))</f>
        <v/>
      </c>
      <c r="C3" s="8"/>
      <c r="D3" s="7" t="s">
        <v>31</v>
      </c>
      <c r="E3" s="7" t="str">
        <f ca="1">IF(B1="","",(IF((YEAR(TODAY())-YEAR(B6))&gt;=4,300+(30*((YEAR(TODAY())-YEAR(B6))-4)),0)))</f>
        <v/>
      </c>
      <c r="F3" s="8"/>
      <c r="G3" s="8">
        <f ca="1">YEAR(G2)</f>
        <v>2012</v>
      </c>
    </row>
    <row r="4" spans="1:7" ht="15.75">
      <c r="A4" s="7" t="s">
        <v>27</v>
      </c>
      <c r="B4" s="7">
        <f>IF(B1="",0,VLOOKUP(B$1,Tableau1[],4,FALSE))</f>
        <v>0</v>
      </c>
      <c r="C4" s="8"/>
      <c r="D4" s="7" t="s">
        <v>32</v>
      </c>
      <c r="E4" s="10" t="str">
        <f>IF(B1="","",(IF(B4=0,SUM(E2:E3),IF(B4=1,SUM(E2:E3)*0.5,IF(B4=2,SUM(E2:E3)*0.33,IF(B4=3,SUM(E2:E3)*0.15,IF(B4&gt;=4,0,0)))))))</f>
        <v/>
      </c>
      <c r="F4" s="8"/>
      <c r="G4" s="8"/>
    </row>
    <row r="5" spans="1:7" ht="15.75">
      <c r="A5" s="7" t="s">
        <v>26</v>
      </c>
      <c r="B5" s="7" t="str">
        <f>IF(B1="","",VLOOKUP(B$1,Tableau1[],5,FALSE))</f>
        <v/>
      </c>
      <c r="C5" s="8"/>
      <c r="D5" s="7" t="s">
        <v>33</v>
      </c>
      <c r="E5" s="7" t="str">
        <f>IF(B1="","",(IF(B4&gt;3,0,(SUM(E2:E3)/(B4+1)))))</f>
        <v/>
      </c>
      <c r="F5" s="8"/>
      <c r="G5" s="8"/>
    </row>
    <row r="6" spans="1:7" ht="15.75">
      <c r="A6" s="7" t="s">
        <v>25</v>
      </c>
      <c r="B6" s="11" t="str">
        <f>IF(B1="","",VLOOKUP(B$1,Tableau1[],6,FALSE))</f>
        <v/>
      </c>
      <c r="C6" s="8"/>
      <c r="D6" s="6"/>
      <c r="F6" s="8"/>
      <c r="G6" s="8"/>
    </row>
    <row r="7" spans="1:7">
      <c r="A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C19" sqref="C19"/>
    </sheetView>
  </sheetViews>
  <sheetFormatPr baseColWidth="10" defaultRowHeight="15"/>
  <cols>
    <col min="1" max="3" width="16.42578125" style="1" customWidth="1"/>
    <col min="4" max="4" width="20.7109375" style="1" customWidth="1"/>
    <col min="5" max="5" width="22" style="1" customWidth="1"/>
    <col min="6" max="6" width="19.5703125" style="1" customWidth="1"/>
  </cols>
  <sheetData>
    <row r="1" spans="1:6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>
      <c r="A2" s="1">
        <v>101</v>
      </c>
      <c r="B2" s="1" t="s">
        <v>0</v>
      </c>
      <c r="C2" s="1" t="s">
        <v>9</v>
      </c>
      <c r="D2" s="1">
        <v>3</v>
      </c>
      <c r="E2" s="1">
        <v>85000</v>
      </c>
      <c r="F2" s="2">
        <v>34925</v>
      </c>
    </row>
    <row r="3" spans="1:6">
      <c r="A3" s="1">
        <v>102</v>
      </c>
      <c r="B3" s="1" t="s">
        <v>1</v>
      </c>
      <c r="C3" s="1" t="s">
        <v>10</v>
      </c>
      <c r="D3" s="1">
        <v>0</v>
      </c>
      <c r="E3" s="1">
        <v>75000</v>
      </c>
      <c r="F3" s="2">
        <v>36661</v>
      </c>
    </row>
    <row r="4" spans="1:6">
      <c r="A4" s="1">
        <v>103</v>
      </c>
      <c r="B4" s="1" t="s">
        <v>2</v>
      </c>
      <c r="C4" s="1" t="s">
        <v>11</v>
      </c>
      <c r="D4" s="1">
        <v>0</v>
      </c>
      <c r="E4" s="1">
        <v>95000</v>
      </c>
      <c r="F4" s="2">
        <v>32998</v>
      </c>
    </row>
    <row r="5" spans="1:6">
      <c r="A5" s="1">
        <v>104</v>
      </c>
      <c r="B5" s="1" t="s">
        <v>3</v>
      </c>
      <c r="C5" s="1" t="s">
        <v>12</v>
      </c>
      <c r="D5" s="1">
        <v>0</v>
      </c>
      <c r="E5" s="1">
        <v>145000</v>
      </c>
      <c r="F5" s="2">
        <v>36993</v>
      </c>
    </row>
    <row r="6" spans="1:6">
      <c r="A6" s="1">
        <v>105</v>
      </c>
      <c r="B6" s="1" t="s">
        <v>4</v>
      </c>
      <c r="C6" s="1" t="s">
        <v>13</v>
      </c>
      <c r="D6" s="1">
        <v>1</v>
      </c>
      <c r="E6" s="1">
        <v>75000</v>
      </c>
      <c r="F6" s="2">
        <v>36162</v>
      </c>
    </row>
    <row r="7" spans="1:6">
      <c r="A7" s="1">
        <v>106</v>
      </c>
      <c r="B7" s="1" t="s">
        <v>5</v>
      </c>
      <c r="C7" s="1" t="s">
        <v>15</v>
      </c>
      <c r="D7" s="1">
        <v>4</v>
      </c>
      <c r="E7" s="1">
        <v>112540</v>
      </c>
      <c r="F7" s="2">
        <v>39107</v>
      </c>
    </row>
    <row r="8" spans="1:6">
      <c r="A8" s="1">
        <v>107</v>
      </c>
      <c r="B8" s="1" t="s">
        <v>6</v>
      </c>
      <c r="C8" s="1" t="s">
        <v>16</v>
      </c>
      <c r="D8" s="1">
        <v>5</v>
      </c>
      <c r="E8" s="1">
        <v>50000</v>
      </c>
      <c r="F8" s="2">
        <v>40096</v>
      </c>
    </row>
    <row r="9" spans="1:6">
      <c r="A9" s="1">
        <v>108</v>
      </c>
      <c r="B9" s="1" t="s">
        <v>7</v>
      </c>
      <c r="C9" s="1" t="s">
        <v>17</v>
      </c>
      <c r="D9" s="1">
        <v>2</v>
      </c>
      <c r="E9" s="1">
        <v>100000</v>
      </c>
      <c r="F9" s="2">
        <v>36080</v>
      </c>
    </row>
    <row r="10" spans="1:6">
      <c r="A10" s="1">
        <v>109</v>
      </c>
      <c r="B10" s="1" t="s">
        <v>8</v>
      </c>
      <c r="C10" s="1" t="s">
        <v>14</v>
      </c>
      <c r="D10" s="1">
        <v>1</v>
      </c>
      <c r="E10" s="1">
        <v>125000</v>
      </c>
      <c r="F10" s="2">
        <v>33775</v>
      </c>
    </row>
    <row r="11" spans="1:6">
      <c r="F11" s="2"/>
    </row>
    <row r="12" spans="1:6">
      <c r="A12" s="3"/>
      <c r="B12" s="3"/>
      <c r="C12" s="3"/>
      <c r="D12" s="3"/>
      <c r="E12" s="3"/>
      <c r="F12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Prime</vt:lpstr>
      <vt:lpstr>Salariés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desjea</dc:creator>
  <cp:lastModifiedBy>cbardon</cp:lastModifiedBy>
  <dcterms:created xsi:type="dcterms:W3CDTF">2010-08-31T05:58:21Z</dcterms:created>
  <dcterms:modified xsi:type="dcterms:W3CDTF">2012-09-26T09:27:47Z</dcterms:modified>
</cp:coreProperties>
</file>