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GIT\Contratos_RK\Documentacion\Plan de trabajo\"/>
    </mc:Choice>
  </mc:AlternateContent>
  <xr:revisionPtr revIDLastSave="0" documentId="13_ncr:1_{166D5266-F11D-441E-AF09-25DC769FCD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0" i="1" l="1"/>
  <c r="P89" i="1"/>
  <c r="P88" i="1"/>
  <c r="D87" i="1"/>
  <c r="P86" i="1"/>
  <c r="P85" i="1"/>
  <c r="P84" i="1"/>
  <c r="P83" i="1"/>
  <c r="D82" i="1"/>
  <c r="P81" i="1"/>
  <c r="P80" i="1"/>
  <c r="P79" i="1"/>
  <c r="P78" i="1"/>
  <c r="D77" i="1"/>
  <c r="D7" i="1"/>
  <c r="D13" i="1"/>
  <c r="D19" i="1"/>
  <c r="D24" i="1"/>
  <c r="E33" i="1"/>
  <c r="D32" i="1" s="1"/>
  <c r="P32" i="1"/>
  <c r="E73" i="1"/>
  <c r="E68" i="1"/>
  <c r="E56" i="1"/>
  <c r="E62" i="1"/>
  <c r="E49" i="1"/>
  <c r="P28" i="1"/>
  <c r="P29" i="1"/>
  <c r="P30" i="1"/>
  <c r="P27" i="1"/>
  <c r="P26" i="1"/>
  <c r="P25" i="1"/>
  <c r="E40" i="1"/>
  <c r="P39" i="1"/>
  <c r="P23" i="1"/>
  <c r="P22" i="1"/>
  <c r="P21" i="1"/>
  <c r="P20" i="1"/>
  <c r="P17" i="1"/>
  <c r="P16" i="1"/>
  <c r="P15" i="1"/>
  <c r="P14" i="1"/>
  <c r="P9" i="1"/>
  <c r="P10" i="1"/>
  <c r="P11" i="1"/>
  <c r="P8" i="1"/>
  <c r="AA1" i="1"/>
  <c r="G4" i="1" s="1"/>
  <c r="D39" i="1" l="1"/>
  <c r="D31" i="1" s="1"/>
  <c r="AA2" i="1"/>
  <c r="AA4" i="1" l="1"/>
  <c r="S4" i="1" s="1"/>
  <c r="O4" i="1"/>
  <c r="AA3" i="1"/>
  <c r="L4" i="1" s="1"/>
</calcChain>
</file>

<file path=xl/sharedStrings.xml><?xml version="1.0" encoding="utf-8"?>
<sst xmlns="http://schemas.openxmlformats.org/spreadsheetml/2006/main" count="104" uniqueCount="81">
  <si>
    <t>Análisis y planificación</t>
  </si>
  <si>
    <t>Reunión inicial con stakeholders(usuarios) para definir requisitos y alcance.</t>
  </si>
  <si>
    <t>Fecha Inicio</t>
  </si>
  <si>
    <t>Fecha Fin</t>
  </si>
  <si>
    <t>PROYECTO :</t>
  </si>
  <si>
    <t>App Contratos</t>
  </si>
  <si>
    <t>Plan de trabajo para el desarrollo completo de la app contratos, que tiene como objectivo principal remplazar los procesos actuales en Macros en una aplicación centralizada de escritorio:</t>
  </si>
  <si>
    <t>Días estimados para el desarrollo:</t>
  </si>
  <si>
    <t>Días restantes para concluir el desarrollo:</t>
  </si>
  <si>
    <t>Observaciones:</t>
  </si>
  <si>
    <t>Documentación de requisitos funcionales y no funcionales.</t>
  </si>
  <si>
    <t>Defincion de roles y permisos necesarios.</t>
  </si>
  <si>
    <t>Planificación y creación de cronograma.</t>
  </si>
  <si>
    <t>Tiempo planificado (días)</t>
  </si>
  <si>
    <t>Diseño</t>
  </si>
  <si>
    <t>Diseño de la arquitectura de la aplicación</t>
  </si>
  <si>
    <t>Diseño de la Base de Datos( tablas, procedimientos almacenados)</t>
  </si>
  <si>
    <t>FASE</t>
  </si>
  <si>
    <t>Configuración de entorno</t>
  </si>
  <si>
    <t>Configuración del entorno de desarrollo (Visual Studio, WPF, conexión a Base de Datos).</t>
  </si>
  <si>
    <t>Se obtubo una primera sesión pero se requiere planificar una segunda sesión de retroalimentación.</t>
  </si>
  <si>
    <t>Configuración del sistema de control de verciones(Github).</t>
  </si>
  <si>
    <t>Diseño de la interfaz de usuario.</t>
  </si>
  <si>
    <t>Definición de los módulos y sus acceos por roles.</t>
  </si>
  <si>
    <t>Configuración del servidor de Base de Datos).</t>
  </si>
  <si>
    <t>Desarrollo de funcionalidades avanzadas</t>
  </si>
  <si>
    <t>Implementación de módulos especificos para RK</t>
  </si>
  <si>
    <t>RPA descarga efectivo tesorería Clientes</t>
  </si>
  <si>
    <t>Carga e información en BD de aplicación</t>
  </si>
  <si>
    <t>RPA consulta Clientes Resumen Movimientos del día de SAF</t>
  </si>
  <si>
    <t>Carga de información en BD de aplicación</t>
  </si>
  <si>
    <t>RPA Consulta Lumina movimientos</t>
  </si>
  <si>
    <t>Carga de información de Lumina en BD de aplicación</t>
  </si>
  <si>
    <t>Generación de conciliación y envío reporte con diferencias vía email</t>
  </si>
  <si>
    <t>Implementación y pruebas</t>
  </si>
  <si>
    <t>días</t>
  </si>
  <si>
    <t>Carga en BD de contratos con Rk y pantalla de mantenimiento</t>
  </si>
  <si>
    <t>RPA Descargar archivo Lumina</t>
  </si>
  <si>
    <t>Carga de Archivo Lumina en Aplicación</t>
  </si>
  <si>
    <t>Generar layout cruzando la información (agrupada por contrato)</t>
  </si>
  <si>
    <t>RPA Carga Layout en SAF Central</t>
  </si>
  <si>
    <t>RPA Descarga estados de cuenta de contratos con RK desde Lumina</t>
  </si>
  <si>
    <t>Cargar información en aplicación</t>
  </si>
  <si>
    <t>Generar Excel con numero de contrato y valor total obtenido del Estado de Cuenta</t>
  </si>
  <si>
    <t>RPA del sistema de Clientes Net obtener cartera de clientes.</t>
  </si>
  <si>
    <t>Cargar info en aplicación filtrando contratos con RK</t>
  </si>
  <si>
    <t>Generar layout de carga</t>
  </si>
  <si>
    <t>Concluido (%)</t>
  </si>
  <si>
    <t>RPA descarga Resumen Gerencial SAF</t>
  </si>
  <si>
    <t>Consilación de tasas</t>
  </si>
  <si>
    <t>RPA descarga información Clientes</t>
  </si>
  <si>
    <t>Consilación de Clientes vs SAF</t>
  </si>
  <si>
    <t>Desarrollo Inicial</t>
  </si>
  <si>
    <t>Implementación de login y manejo de roles</t>
  </si>
  <si>
    <t>Desarrollo de las paginas de configuración de catalogos.</t>
  </si>
  <si>
    <t>Desarrollo de las funciones para crear archivos .txt y csv.</t>
  </si>
  <si>
    <t>Conexión a Base de Datos y Creación de la Capa de datos para preparar CRUD</t>
  </si>
  <si>
    <t>Implementación de log en el sistema.</t>
  </si>
  <si>
    <t>Días trabajados:</t>
  </si>
  <si>
    <t>Porcentaje del proyecto:</t>
  </si>
  <si>
    <t>FASES</t>
  </si>
  <si>
    <t>Actividades</t>
  </si>
  <si>
    <t>Implementación de módulos especificos para Contratos samoa</t>
  </si>
  <si>
    <t>Consilación de información</t>
  </si>
  <si>
    <t>Definición de plantillas</t>
  </si>
  <si>
    <t>Creación de archivos</t>
  </si>
  <si>
    <t>Envio de correo.</t>
  </si>
  <si>
    <t>Desarrollo de funciones especificas y complementos.</t>
  </si>
  <si>
    <t>Implementación de sistema de notificaciones en el app</t>
  </si>
  <si>
    <t>Implementación de sistema envio de correos.</t>
  </si>
  <si>
    <t>Creación de logs de actividad y seguimiento de cambios.</t>
  </si>
  <si>
    <t>Optimización de la interfaz de usuario y experiencia de usuario.</t>
  </si>
  <si>
    <t>Pruebas unitarias y de integración</t>
  </si>
  <si>
    <t>Despliege y Capacitación</t>
  </si>
  <si>
    <t>Capacitacion a los usuarios finales.</t>
  </si>
  <si>
    <t>Documentación y manuales de usuario.</t>
  </si>
  <si>
    <t>Publicar app en modo ClickOnce</t>
  </si>
  <si>
    <t>Soporte técnico y mantenimiento de la aplicación.</t>
  </si>
  <si>
    <t>Implementación de nuevas funcionalidades y mejoras según sea necesario.</t>
  </si>
  <si>
    <t>Revición periodica y actualizaciones.</t>
  </si>
  <si>
    <t>Al gunas vistas se van creando al apar del desarrollo.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</si>
</sst>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4" fontId="0" fillId="0" borderId="0" xfId="0" applyNumberFormat="1"/>
    <xf numFmtId="164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5" fillId="0" borderId="0" xfId="0" applyFont="1"/>
    <xf numFmtId="1" fontId="6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/>
    <xf numFmtId="0" fontId="1" fillId="0" borderId="0" xfId="0" applyFont="1"/>
    <xf numFmtId="0" fontId="7" fillId="0" borderId="0" xfId="0" applyFont="1" applyAlignment="1">
      <alignment horizontal="left"/>
    </xf>
    <xf numFmtId="14" fontId="0" fillId="4" borderId="0" xfId="0" applyNumberFormat="1" applyFill="1"/>
    <xf numFmtId="164" fontId="0" fillId="4" borderId="0" xfId="0" applyNumberFormat="1" applyFill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4" borderId="0" xfId="1" applyNumberFormat="1" applyFont="1" applyFill="1" applyAlignment="1">
      <alignment horizontal="center"/>
    </xf>
    <xf numFmtId="1" fontId="5" fillId="0" borderId="0" xfId="0" applyNumberFormat="1" applyFont="1"/>
    <xf numFmtId="0" fontId="1" fillId="5" borderId="0" xfId="0" applyFont="1" applyFill="1"/>
    <xf numFmtId="164" fontId="1" fillId="5" borderId="0" xfId="0" applyNumberFormat="1" applyFont="1" applyFill="1"/>
    <xf numFmtId="0" fontId="1" fillId="5" borderId="0" xfId="0" applyFont="1" applyFill="1" applyAlignment="1">
      <alignment horizontal="center"/>
    </xf>
    <xf numFmtId="1" fontId="4" fillId="6" borderId="0" xfId="0" applyNumberFormat="1" applyFont="1" applyFill="1" applyAlignment="1">
      <alignment horizontal="center"/>
    </xf>
    <xf numFmtId="164" fontId="1" fillId="6" borderId="0" xfId="0" applyNumberFormat="1" applyFont="1" applyFill="1"/>
    <xf numFmtId="0" fontId="4" fillId="6" borderId="0" xfId="0" applyFont="1" applyFill="1"/>
    <xf numFmtId="9" fontId="4" fillId="6" borderId="0" xfId="1" applyFont="1" applyFill="1"/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0" fillId="7" borderId="0" xfId="0" applyFill="1"/>
    <xf numFmtId="164" fontId="0" fillId="7" borderId="0" xfId="0" applyNumberFormat="1" applyFill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1" fontId="4" fillId="6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73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A144"/>
  <sheetViews>
    <sheetView tabSelected="1" topLeftCell="A16" workbookViewId="0">
      <selection activeCell="D26" sqref="D26:K26"/>
    </sheetView>
  </sheetViews>
  <sheetFormatPr baseColWidth="10" defaultColWidth="9.140625" defaultRowHeight="15" x14ac:dyDescent="0.25"/>
  <cols>
    <col min="1" max="1" width="5.7109375" customWidth="1"/>
    <col min="2" max="2" width="4.85546875" customWidth="1"/>
    <col min="3" max="3" width="3.42578125" customWidth="1"/>
    <col min="4" max="4" width="9.42578125" customWidth="1"/>
    <col min="5" max="5" width="7.28515625" customWidth="1"/>
    <col min="11" max="11" width="29.85546875" customWidth="1"/>
    <col min="12" max="12" width="11.42578125" style="8" customWidth="1"/>
    <col min="13" max="13" width="9.28515625" style="8" customWidth="1"/>
    <col min="14" max="14" width="23.5703125" style="5" bestFit="1" customWidth="1"/>
    <col min="15" max="15" width="13.42578125" style="21" customWidth="1"/>
    <col min="16" max="16" width="4" style="2" hidden="1" customWidth="1"/>
    <col min="18" max="18" width="23" bestFit="1" customWidth="1"/>
    <col min="19" max="19" width="10.140625" bestFit="1" customWidth="1"/>
  </cols>
  <sheetData>
    <row r="1" spans="2:27" x14ac:dyDescent="0.25">
      <c r="L1"/>
      <c r="M1"/>
      <c r="O1" s="2"/>
      <c r="X1" s="11"/>
      <c r="Y1" s="11"/>
      <c r="Z1" s="11"/>
      <c r="AA1" s="12">
        <f>SUM(N8:N111)</f>
        <v>106.8</v>
      </c>
    </row>
    <row r="2" spans="2:27" ht="18.75" x14ac:dyDescent="0.3">
      <c r="B2" s="41" t="s">
        <v>4</v>
      </c>
      <c r="C2" s="41"/>
      <c r="D2" s="41"/>
      <c r="E2" s="42" t="s">
        <v>5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X2" s="11"/>
      <c r="Y2" s="11"/>
      <c r="AA2" s="11">
        <f>SUM(P8:P108)</f>
        <v>28.8</v>
      </c>
    </row>
    <row r="3" spans="2:27" x14ac:dyDescent="0.25">
      <c r="B3" s="43" t="s">
        <v>6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X3" s="11"/>
      <c r="Y3" s="11"/>
      <c r="AA3" s="23">
        <f>AA1-AA2</f>
        <v>78</v>
      </c>
    </row>
    <row r="4" spans="2:27" x14ac:dyDescent="0.25">
      <c r="B4" s="38" t="s">
        <v>7</v>
      </c>
      <c r="C4" s="38"/>
      <c r="D4" s="38"/>
      <c r="E4" s="38"/>
      <c r="F4" s="38"/>
      <c r="G4" s="44" t="str">
        <f>CONCATENATE(AA1," ", "dias")</f>
        <v>106.8 dias</v>
      </c>
      <c r="H4" s="44"/>
      <c r="J4" s="38" t="s">
        <v>8</v>
      </c>
      <c r="K4" s="38"/>
      <c r="L4" s="27" t="str">
        <f>CONCATENATE(AA3," ", "dias")</f>
        <v>78 dias</v>
      </c>
      <c r="M4" s="15"/>
      <c r="N4" s="28" t="s">
        <v>58</v>
      </c>
      <c r="O4" s="29" t="str">
        <f>CONCATENATE(AA2," ", "dias")</f>
        <v>28.8 dias</v>
      </c>
      <c r="P4" s="10"/>
      <c r="R4" s="28" t="s">
        <v>59</v>
      </c>
      <c r="S4" s="30">
        <f>AA4/100</f>
        <v>0.2696629213483146</v>
      </c>
      <c r="X4" s="11"/>
      <c r="Y4" s="11"/>
      <c r="AA4" s="4">
        <f>(AA2/AA1)*100</f>
        <v>26.966292134831459</v>
      </c>
    </row>
    <row r="5" spans="2:27" x14ac:dyDescent="0.25">
      <c r="B5" s="6"/>
      <c r="C5" s="6"/>
      <c r="D5" s="6"/>
      <c r="E5" s="6"/>
      <c r="F5" s="6"/>
      <c r="G5" s="7"/>
      <c r="H5" s="7"/>
      <c r="J5" s="6"/>
      <c r="K5" s="6"/>
      <c r="L5" s="6"/>
      <c r="M5" s="6"/>
      <c r="N5" s="9"/>
      <c r="O5" s="19"/>
      <c r="P5" s="7"/>
    </row>
    <row r="6" spans="2:27" x14ac:dyDescent="0.25">
      <c r="B6" s="39" t="s">
        <v>60</v>
      </c>
      <c r="C6" s="39"/>
      <c r="D6" s="39"/>
      <c r="E6" s="39" t="s">
        <v>61</v>
      </c>
      <c r="F6" s="39"/>
      <c r="G6" s="39"/>
      <c r="H6" s="39"/>
      <c r="I6" s="39"/>
      <c r="J6" s="39"/>
      <c r="K6" s="39"/>
      <c r="L6" s="24" t="s">
        <v>2</v>
      </c>
      <c r="M6" s="24" t="s">
        <v>3</v>
      </c>
      <c r="N6" s="25" t="s">
        <v>13</v>
      </c>
      <c r="O6" s="26" t="s">
        <v>47</v>
      </c>
      <c r="P6" s="26"/>
      <c r="Q6" s="39" t="s">
        <v>9</v>
      </c>
      <c r="R6" s="39"/>
      <c r="S6" s="39"/>
      <c r="T6" s="39"/>
      <c r="U6" s="39"/>
      <c r="V6" s="39"/>
      <c r="W6" s="39"/>
      <c r="X6" s="39"/>
      <c r="Y6" s="39"/>
      <c r="Z6" s="39"/>
    </row>
    <row r="7" spans="2:27" x14ac:dyDescent="0.25">
      <c r="B7" s="13" t="s">
        <v>17</v>
      </c>
      <c r="C7" s="1">
        <v>1</v>
      </c>
      <c r="D7" s="14" t="str">
        <f>_xlfn.CONCAT(SUM(N8:N12)," dias")</f>
        <v>2.5 dias</v>
      </c>
      <c r="E7" s="36" t="s">
        <v>0</v>
      </c>
      <c r="F7" s="36"/>
      <c r="G7" s="36"/>
      <c r="H7" s="36"/>
      <c r="I7" s="36"/>
      <c r="J7" s="36"/>
      <c r="K7" s="36"/>
      <c r="L7" s="17"/>
      <c r="M7" s="17"/>
      <c r="N7" s="18"/>
      <c r="O7" s="20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2:27" x14ac:dyDescent="0.25">
      <c r="D8" s="35" t="s">
        <v>1</v>
      </c>
      <c r="E8" s="35"/>
      <c r="F8" s="35"/>
      <c r="G8" s="35"/>
      <c r="H8" s="35"/>
      <c r="I8" s="35"/>
      <c r="J8" s="35"/>
      <c r="K8" s="35"/>
      <c r="N8" s="5">
        <v>0.5</v>
      </c>
      <c r="O8" s="21">
        <v>100</v>
      </c>
      <c r="P8" s="2">
        <f>IF(AND(N8&lt;&gt;"", O8&lt;&gt;""), N8, 0)</f>
        <v>0.5</v>
      </c>
      <c r="Q8" s="40" t="s">
        <v>20</v>
      </c>
      <c r="R8" s="40"/>
      <c r="S8" s="40"/>
      <c r="T8" s="40"/>
      <c r="U8" s="40"/>
      <c r="V8" s="40"/>
      <c r="W8" s="40"/>
      <c r="X8" s="40"/>
      <c r="Y8" s="40"/>
      <c r="Z8" s="40"/>
    </row>
    <row r="9" spans="2:27" x14ac:dyDescent="0.25">
      <c r="D9" s="35" t="s">
        <v>10</v>
      </c>
      <c r="E9" s="35"/>
      <c r="F9" s="35"/>
      <c r="G9" s="35"/>
      <c r="H9" s="35"/>
      <c r="I9" s="35"/>
      <c r="J9" s="35"/>
      <c r="K9" s="35"/>
      <c r="N9" s="5">
        <v>0.5</v>
      </c>
      <c r="O9" s="21">
        <v>100</v>
      </c>
      <c r="P9" s="2">
        <f t="shared" ref="P9:P11" si="0">IF(AND(N9&lt;&gt;"", O9&lt;&gt;""), N9, 0)</f>
        <v>0.5</v>
      </c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2:27" x14ac:dyDescent="0.25">
      <c r="D10" s="35" t="s">
        <v>11</v>
      </c>
      <c r="E10" s="35"/>
      <c r="F10" s="35"/>
      <c r="G10" s="35"/>
      <c r="H10" s="35"/>
      <c r="I10" s="35"/>
      <c r="J10" s="35"/>
      <c r="K10" s="35"/>
      <c r="N10" s="5">
        <v>0.5</v>
      </c>
      <c r="O10" s="21">
        <v>100</v>
      </c>
      <c r="P10" s="2">
        <f t="shared" si="0"/>
        <v>0.5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2:27" x14ac:dyDescent="0.25">
      <c r="D11" s="35" t="s">
        <v>12</v>
      </c>
      <c r="E11" s="35"/>
      <c r="F11" s="35"/>
      <c r="G11" s="35"/>
      <c r="H11" s="35"/>
      <c r="I11" s="35"/>
      <c r="J11" s="35"/>
      <c r="K11" s="35"/>
      <c r="N11" s="5">
        <v>1</v>
      </c>
      <c r="O11" s="21">
        <v>100</v>
      </c>
      <c r="P11" s="2">
        <f t="shared" si="0"/>
        <v>1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2:27" x14ac:dyDescent="0.25">
      <c r="D12" s="35"/>
      <c r="E12" s="35"/>
      <c r="F12" s="35"/>
      <c r="G12" s="35"/>
      <c r="H12" s="35"/>
      <c r="I12" s="35"/>
      <c r="J12" s="35"/>
      <c r="K12" s="35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2:27" x14ac:dyDescent="0.25">
      <c r="B13" s="13" t="s">
        <v>17</v>
      </c>
      <c r="C13" s="1">
        <v>2</v>
      </c>
      <c r="D13" s="14" t="str">
        <f>_xlfn.CONCAT(SUM(N14:N18)," dias")</f>
        <v>6 dias</v>
      </c>
      <c r="E13" s="36" t="s">
        <v>14</v>
      </c>
      <c r="F13" s="36"/>
      <c r="G13" s="36"/>
      <c r="H13" s="36"/>
      <c r="I13" s="36"/>
      <c r="J13" s="36"/>
      <c r="K13" s="36"/>
      <c r="L13" s="17"/>
      <c r="M13" s="17"/>
      <c r="N13" s="18"/>
      <c r="O13" s="22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2:27" x14ac:dyDescent="0.25">
      <c r="D14" s="35" t="s">
        <v>15</v>
      </c>
      <c r="E14" s="35"/>
      <c r="F14" s="35"/>
      <c r="G14" s="35"/>
      <c r="H14" s="35"/>
      <c r="I14" s="35"/>
      <c r="J14" s="35"/>
      <c r="K14" s="35"/>
      <c r="N14" s="5">
        <v>1</v>
      </c>
      <c r="O14" s="21">
        <v>100</v>
      </c>
      <c r="P14" s="2">
        <f>IF(AND(N14&lt;&gt;"", O14&lt;&gt;""), N14, 0)</f>
        <v>1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2:27" x14ac:dyDescent="0.25">
      <c r="D15" s="35" t="s">
        <v>16</v>
      </c>
      <c r="E15" s="35"/>
      <c r="F15" s="35"/>
      <c r="G15" s="35"/>
      <c r="H15" s="35"/>
      <c r="I15" s="35"/>
      <c r="J15" s="35"/>
      <c r="K15" s="35"/>
      <c r="N15" s="5">
        <v>1</v>
      </c>
      <c r="O15" s="21">
        <v>100</v>
      </c>
      <c r="P15" s="2">
        <f t="shared" ref="P15:P17" si="1">IF(AND(N15&lt;&gt;"", O15&lt;&gt;""), N15, 0)</f>
        <v>1</v>
      </c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2:27" x14ac:dyDescent="0.25">
      <c r="D16" s="35" t="s">
        <v>22</v>
      </c>
      <c r="E16" s="35"/>
      <c r="F16" s="35"/>
      <c r="G16" s="35"/>
      <c r="H16" s="35"/>
      <c r="I16" s="35"/>
      <c r="J16" s="35"/>
      <c r="K16" s="35"/>
      <c r="N16" s="5">
        <v>3.5</v>
      </c>
      <c r="O16" s="21">
        <v>60</v>
      </c>
      <c r="P16" s="2">
        <f t="shared" si="1"/>
        <v>3.5</v>
      </c>
      <c r="Q16" s="40" t="s">
        <v>80</v>
      </c>
      <c r="R16" s="40"/>
      <c r="S16" s="40"/>
      <c r="T16" s="40"/>
      <c r="U16" s="40"/>
      <c r="V16" s="40"/>
      <c r="W16" s="40"/>
      <c r="X16" s="40"/>
      <c r="Y16" s="40"/>
      <c r="Z16" s="40"/>
    </row>
    <row r="17" spans="2:26" x14ac:dyDescent="0.25">
      <c r="D17" s="35" t="s">
        <v>23</v>
      </c>
      <c r="E17" s="35"/>
      <c r="F17" s="35"/>
      <c r="G17" s="35"/>
      <c r="H17" s="35"/>
      <c r="I17" s="35"/>
      <c r="J17" s="35"/>
      <c r="K17" s="35"/>
      <c r="N17" s="5">
        <v>0.5</v>
      </c>
      <c r="O17" s="21">
        <v>100</v>
      </c>
      <c r="P17" s="2">
        <f t="shared" si="1"/>
        <v>0.5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2:26" x14ac:dyDescent="0.25">
      <c r="D18" s="35"/>
      <c r="E18" s="35"/>
      <c r="F18" s="35"/>
      <c r="G18" s="35"/>
      <c r="H18" s="35"/>
      <c r="I18" s="35"/>
      <c r="J18" s="35"/>
      <c r="K18" s="35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2:26" x14ac:dyDescent="0.25">
      <c r="B19" s="13" t="s">
        <v>17</v>
      </c>
      <c r="C19" s="1">
        <v>3</v>
      </c>
      <c r="D19" s="14" t="str">
        <f>_xlfn.CONCAT(SUM(N20:N23)," dias")</f>
        <v>3.3 dias</v>
      </c>
      <c r="E19" s="36" t="s">
        <v>18</v>
      </c>
      <c r="F19" s="36"/>
      <c r="G19" s="36"/>
      <c r="H19" s="36"/>
      <c r="I19" s="36"/>
      <c r="J19" s="36"/>
      <c r="K19" s="36"/>
      <c r="L19" s="17"/>
      <c r="M19" s="17"/>
      <c r="N19" s="18"/>
      <c r="O19" s="22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2:26" x14ac:dyDescent="0.25">
      <c r="D20" s="35" t="s">
        <v>19</v>
      </c>
      <c r="E20" s="35"/>
      <c r="F20" s="35"/>
      <c r="G20" s="35"/>
      <c r="H20" s="35"/>
      <c r="I20" s="35"/>
      <c r="J20" s="35"/>
      <c r="K20" s="35"/>
      <c r="N20" s="5">
        <v>1</v>
      </c>
      <c r="O20" s="21">
        <v>100</v>
      </c>
      <c r="P20" s="2">
        <f>IF(AND(N20&lt;&gt;"", O20&lt;&gt;""), N20, 0)</f>
        <v>1</v>
      </c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2:26" x14ac:dyDescent="0.25">
      <c r="D21" s="35" t="s">
        <v>21</v>
      </c>
      <c r="E21" s="35"/>
      <c r="F21" s="35"/>
      <c r="G21" s="35"/>
      <c r="H21" s="35"/>
      <c r="I21" s="35"/>
      <c r="J21" s="35"/>
      <c r="K21" s="35"/>
      <c r="N21" s="5">
        <v>0.3</v>
      </c>
      <c r="O21" s="21">
        <v>100</v>
      </c>
      <c r="P21" s="2">
        <f t="shared" ref="P21:P23" si="2">IF(AND(N21&lt;&gt;"", O21&lt;&gt;""), N21, 0)</f>
        <v>0.3</v>
      </c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2:26" x14ac:dyDescent="0.25">
      <c r="D22" s="35" t="s">
        <v>24</v>
      </c>
      <c r="E22" s="35"/>
      <c r="F22" s="35"/>
      <c r="G22" s="35"/>
      <c r="H22" s="35"/>
      <c r="I22" s="35"/>
      <c r="J22" s="35"/>
      <c r="K22" s="35"/>
      <c r="N22" s="5">
        <v>2</v>
      </c>
      <c r="O22" s="21">
        <v>100</v>
      </c>
      <c r="P22" s="2">
        <f t="shared" si="2"/>
        <v>2</v>
      </c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2:26" x14ac:dyDescent="0.25">
      <c r="D23" s="35"/>
      <c r="E23" s="35"/>
      <c r="F23" s="35"/>
      <c r="G23" s="35"/>
      <c r="H23" s="35"/>
      <c r="I23" s="35"/>
      <c r="J23" s="35"/>
      <c r="K23" s="35"/>
      <c r="P23" s="2">
        <f t="shared" si="2"/>
        <v>0</v>
      </c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2:26" x14ac:dyDescent="0.25">
      <c r="B24" s="13" t="s">
        <v>17</v>
      </c>
      <c r="C24" s="1">
        <v>4</v>
      </c>
      <c r="D24" s="14" t="str">
        <f>_xlfn.CONCAT(SUM(N25:N30)," dias")</f>
        <v>6 dias</v>
      </c>
      <c r="E24" s="36" t="s">
        <v>52</v>
      </c>
      <c r="F24" s="36"/>
      <c r="G24" s="36"/>
      <c r="H24" s="36"/>
      <c r="I24" s="36"/>
      <c r="J24" s="36"/>
      <c r="K24" s="36"/>
      <c r="L24" s="17"/>
      <c r="M24" s="17"/>
      <c r="N24" s="18"/>
      <c r="O24" s="22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2:26" x14ac:dyDescent="0.25">
      <c r="D25" s="35" t="s">
        <v>53</v>
      </c>
      <c r="E25" s="35"/>
      <c r="F25" s="35"/>
      <c r="G25" s="35"/>
      <c r="H25" s="35"/>
      <c r="I25" s="35"/>
      <c r="J25" s="35"/>
      <c r="K25" s="35"/>
      <c r="N25" s="5">
        <v>1</v>
      </c>
      <c r="O25" s="21">
        <v>60</v>
      </c>
      <c r="P25" s="2">
        <f>IF(AND(N25&lt;&gt;"", O25&lt;&gt;""), N25, 0)</f>
        <v>1</v>
      </c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2:26" x14ac:dyDescent="0.25">
      <c r="D26" s="35" t="s">
        <v>54</v>
      </c>
      <c r="E26" s="35"/>
      <c r="F26" s="35"/>
      <c r="G26" s="35"/>
      <c r="H26" s="35"/>
      <c r="I26" s="35"/>
      <c r="J26" s="35"/>
      <c r="K26" s="35"/>
      <c r="N26" s="5">
        <v>2</v>
      </c>
      <c r="O26" s="21">
        <v>90</v>
      </c>
      <c r="P26" s="2">
        <f t="shared" ref="P26:P30" si="3">IF(AND(N26&lt;&gt;"", O26&lt;&gt;""), N26, 0)</f>
        <v>2</v>
      </c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2:26" x14ac:dyDescent="0.25">
      <c r="D27" s="35" t="s">
        <v>55</v>
      </c>
      <c r="E27" s="35"/>
      <c r="F27" s="35"/>
      <c r="G27" s="35"/>
      <c r="H27" s="35"/>
      <c r="I27" s="35"/>
      <c r="J27" s="35"/>
      <c r="K27" s="35"/>
      <c r="N27" s="5">
        <v>1</v>
      </c>
      <c r="O27" s="21">
        <v>100</v>
      </c>
      <c r="P27" s="2">
        <f t="shared" si="3"/>
        <v>1</v>
      </c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2:26" x14ac:dyDescent="0.25">
      <c r="D28" s="35" t="s">
        <v>56</v>
      </c>
      <c r="E28" s="35"/>
      <c r="F28" s="35"/>
      <c r="G28" s="35"/>
      <c r="H28" s="35"/>
      <c r="I28" s="35"/>
      <c r="J28" s="35"/>
      <c r="K28" s="35"/>
      <c r="N28" s="5">
        <v>1</v>
      </c>
      <c r="O28" s="21">
        <v>60</v>
      </c>
      <c r="P28" s="2">
        <f t="shared" si="3"/>
        <v>1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2:26" x14ac:dyDescent="0.25">
      <c r="D29" s="35" t="s">
        <v>57</v>
      </c>
      <c r="E29" s="35"/>
      <c r="F29" s="35"/>
      <c r="G29" s="35"/>
      <c r="H29" s="35"/>
      <c r="I29" s="35"/>
      <c r="J29" s="35"/>
      <c r="K29" s="35"/>
      <c r="N29" s="5">
        <v>1</v>
      </c>
      <c r="O29" s="21">
        <v>0</v>
      </c>
      <c r="P29" s="2">
        <f t="shared" si="3"/>
        <v>1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2:26" x14ac:dyDescent="0.25">
      <c r="D30" s="35"/>
      <c r="E30" s="35"/>
      <c r="F30" s="35"/>
      <c r="G30" s="35"/>
      <c r="H30" s="35"/>
      <c r="I30" s="35"/>
      <c r="J30" s="35"/>
      <c r="K30" s="35"/>
      <c r="P30" s="2">
        <f t="shared" si="3"/>
        <v>0</v>
      </c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2:26" x14ac:dyDescent="0.25">
      <c r="B31" s="13" t="s">
        <v>17</v>
      </c>
      <c r="C31" s="1">
        <v>5</v>
      </c>
      <c r="D31" s="14" t="str">
        <f>_xlfn.CONCAT(SUM(D32+D39)," dias")</f>
        <v>78 dias</v>
      </c>
      <c r="E31" s="36" t="s">
        <v>25</v>
      </c>
      <c r="F31" s="36"/>
      <c r="G31" s="36"/>
      <c r="H31" s="36"/>
      <c r="I31" s="36"/>
      <c r="J31" s="36"/>
      <c r="K31" s="36"/>
      <c r="L31" s="17"/>
      <c r="M31" s="17"/>
      <c r="N31" s="18"/>
      <c r="O31" s="22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2:26" x14ac:dyDescent="0.25">
      <c r="D32" s="34">
        <f>E33</f>
        <v>5</v>
      </c>
      <c r="E32" s="33" t="s">
        <v>62</v>
      </c>
      <c r="F32" s="33"/>
      <c r="G32" s="33"/>
      <c r="H32" s="33"/>
      <c r="I32" s="33"/>
      <c r="J32" s="33"/>
      <c r="K32" s="33"/>
      <c r="P32" s="2">
        <f>IF(AND(N32&lt;&gt;"", O32&lt;&gt;""), N32, 0)</f>
        <v>0</v>
      </c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4:26" x14ac:dyDescent="0.25">
      <c r="D33" s="31">
        <v>1</v>
      </c>
      <c r="E33" s="32">
        <f>SUM(N34:N38)</f>
        <v>5</v>
      </c>
      <c r="F33" s="31" t="s">
        <v>35</v>
      </c>
      <c r="G33" s="3"/>
      <c r="H33" s="3"/>
      <c r="I33" s="3"/>
      <c r="J33" s="3"/>
      <c r="K33" s="3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4:26" x14ac:dyDescent="0.25">
      <c r="D34" s="37"/>
      <c r="E34" s="35" t="s">
        <v>63</v>
      </c>
      <c r="F34" s="35"/>
      <c r="G34" s="35"/>
      <c r="H34" s="35"/>
      <c r="I34" s="35"/>
      <c r="J34" s="35"/>
      <c r="K34" s="35"/>
      <c r="N34" s="5">
        <v>1</v>
      </c>
      <c r="O34" s="21">
        <v>0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4:26" x14ac:dyDescent="0.25">
      <c r="D35" s="37"/>
      <c r="E35" s="35" t="s">
        <v>64</v>
      </c>
      <c r="F35" s="35"/>
      <c r="G35" s="35"/>
      <c r="H35" s="35"/>
      <c r="I35" s="35"/>
      <c r="J35" s="35"/>
      <c r="K35" s="35"/>
      <c r="N35" s="5">
        <v>1</v>
      </c>
      <c r="O35" s="21">
        <v>0</v>
      </c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4:26" x14ac:dyDescent="0.25">
      <c r="D36" s="37"/>
      <c r="E36" s="35" t="s">
        <v>65</v>
      </c>
      <c r="F36" s="35"/>
      <c r="G36" s="35"/>
      <c r="H36" s="35"/>
      <c r="I36" s="35"/>
      <c r="J36" s="35"/>
      <c r="K36" s="35"/>
      <c r="N36" s="5">
        <v>1</v>
      </c>
      <c r="O36" s="21">
        <v>0</v>
      </c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4:26" x14ac:dyDescent="0.25">
      <c r="D37" s="37"/>
      <c r="E37" s="35" t="s">
        <v>66</v>
      </c>
      <c r="F37" s="35"/>
      <c r="G37" s="35"/>
      <c r="H37" s="35"/>
      <c r="I37" s="35"/>
      <c r="J37" s="35"/>
      <c r="K37" s="35"/>
      <c r="N37" s="5">
        <v>1</v>
      </c>
      <c r="O37" s="21">
        <v>0</v>
      </c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4:26" x14ac:dyDescent="0.25">
      <c r="D38" s="37"/>
      <c r="E38" s="35" t="s">
        <v>34</v>
      </c>
      <c r="F38" s="35"/>
      <c r="G38" s="35"/>
      <c r="H38" s="35"/>
      <c r="I38" s="35"/>
      <c r="J38" s="35"/>
      <c r="K38" s="35"/>
      <c r="N38" s="5">
        <v>1</v>
      </c>
      <c r="O38" s="21">
        <v>0</v>
      </c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4:26" x14ac:dyDescent="0.25">
      <c r="D39" s="34">
        <f>SUM(E40+E49+E56+E62+E68+E73)</f>
        <v>73</v>
      </c>
      <c r="E39" s="33" t="s">
        <v>26</v>
      </c>
      <c r="F39" s="33"/>
      <c r="G39" s="33"/>
      <c r="H39" s="33"/>
      <c r="I39" s="33"/>
      <c r="J39" s="33"/>
      <c r="K39" s="33"/>
      <c r="P39" s="2">
        <f>IF(AND(N39&lt;&gt;"", O39&lt;&gt;""), N39, 0)</f>
        <v>0</v>
      </c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4:26" x14ac:dyDescent="0.25">
      <c r="D40" s="31">
        <v>1</v>
      </c>
      <c r="E40" s="32">
        <f>SUM(N41:N48)</f>
        <v>29</v>
      </c>
      <c r="F40" s="31" t="s">
        <v>35</v>
      </c>
      <c r="G40" s="3"/>
      <c r="H40" s="3"/>
      <c r="I40" s="3"/>
      <c r="J40" s="3"/>
      <c r="K40" s="3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4:26" x14ac:dyDescent="0.25">
      <c r="D41" s="37"/>
      <c r="E41" s="35" t="s">
        <v>27</v>
      </c>
      <c r="F41" s="35"/>
      <c r="G41" s="35"/>
      <c r="H41" s="35"/>
      <c r="I41" s="35"/>
      <c r="J41" s="35"/>
      <c r="K41" s="35"/>
      <c r="N41" s="5">
        <v>5</v>
      </c>
      <c r="O41" s="21">
        <v>0</v>
      </c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4:26" x14ac:dyDescent="0.25">
      <c r="D42" s="37"/>
      <c r="E42" s="35" t="s">
        <v>28</v>
      </c>
      <c r="F42" s="35"/>
      <c r="G42" s="35"/>
      <c r="H42" s="35"/>
      <c r="I42" s="35"/>
      <c r="J42" s="35"/>
      <c r="K42" s="35"/>
      <c r="N42" s="5">
        <v>3</v>
      </c>
      <c r="O42" s="21">
        <v>0</v>
      </c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4:26" x14ac:dyDescent="0.25">
      <c r="D43" s="37"/>
      <c r="E43" s="35" t="s">
        <v>29</v>
      </c>
      <c r="F43" s="35"/>
      <c r="G43" s="35"/>
      <c r="H43" s="35"/>
      <c r="I43" s="35"/>
      <c r="J43" s="35"/>
      <c r="K43" s="35"/>
      <c r="N43" s="5">
        <v>5</v>
      </c>
      <c r="O43" s="21">
        <v>0</v>
      </c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4:26" x14ac:dyDescent="0.25">
      <c r="D44" s="37"/>
      <c r="E44" s="35" t="s">
        <v>30</v>
      </c>
      <c r="F44" s="35"/>
      <c r="G44" s="35"/>
      <c r="H44" s="35"/>
      <c r="I44" s="35"/>
      <c r="J44" s="35"/>
      <c r="K44" s="35"/>
      <c r="N44" s="5">
        <v>3</v>
      </c>
      <c r="O44" s="21">
        <v>0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4:26" x14ac:dyDescent="0.25">
      <c r="D45" s="37"/>
      <c r="E45" s="35" t="s">
        <v>31</v>
      </c>
      <c r="F45" s="35"/>
      <c r="G45" s="35"/>
      <c r="H45" s="35"/>
      <c r="I45" s="35"/>
      <c r="J45" s="35"/>
      <c r="K45" s="35"/>
      <c r="N45" s="5">
        <v>5</v>
      </c>
      <c r="O45" s="21">
        <v>0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4:26" x14ac:dyDescent="0.25">
      <c r="D46" s="37"/>
      <c r="E46" s="35" t="s">
        <v>32</v>
      </c>
      <c r="F46" s="35"/>
      <c r="G46" s="35"/>
      <c r="H46" s="35"/>
      <c r="I46" s="35"/>
      <c r="J46" s="35"/>
      <c r="K46" s="35"/>
      <c r="N46" s="5">
        <v>3</v>
      </c>
      <c r="O46" s="21">
        <v>0</v>
      </c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4:26" x14ac:dyDescent="0.25">
      <c r="D47" s="37"/>
      <c r="E47" s="35" t="s">
        <v>33</v>
      </c>
      <c r="F47" s="35"/>
      <c r="G47" s="35"/>
      <c r="H47" s="35"/>
      <c r="I47" s="35"/>
      <c r="J47" s="35"/>
      <c r="K47" s="35"/>
      <c r="N47" s="5">
        <v>3</v>
      </c>
      <c r="O47" s="21">
        <v>0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4:26" x14ac:dyDescent="0.25">
      <c r="D48" s="37"/>
      <c r="E48" s="35" t="s">
        <v>34</v>
      </c>
      <c r="F48" s="35"/>
      <c r="G48" s="35"/>
      <c r="H48" s="35"/>
      <c r="I48" s="35"/>
      <c r="J48" s="35"/>
      <c r="K48" s="35"/>
      <c r="N48" s="5">
        <v>2</v>
      </c>
      <c r="O48" s="21">
        <v>0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4:26" x14ac:dyDescent="0.25">
      <c r="D49" s="31">
        <v>2</v>
      </c>
      <c r="E49" s="32">
        <f>SUM(N50:N55)</f>
        <v>17</v>
      </c>
      <c r="F49" s="31" t="s">
        <v>35</v>
      </c>
      <c r="G49" s="3"/>
      <c r="H49" s="3"/>
      <c r="I49" s="3"/>
      <c r="J49" s="3"/>
      <c r="K49" s="3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4:26" x14ac:dyDescent="0.25">
      <c r="D50" s="37"/>
      <c r="E50" s="35" t="s">
        <v>36</v>
      </c>
      <c r="F50" s="35"/>
      <c r="G50" s="35"/>
      <c r="H50" s="35"/>
      <c r="I50" s="35"/>
      <c r="J50" s="35"/>
      <c r="K50" s="35"/>
      <c r="N50" s="5">
        <v>3</v>
      </c>
      <c r="O50" s="21">
        <v>0</v>
      </c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4:26" x14ac:dyDescent="0.25">
      <c r="D51" s="37"/>
      <c r="E51" s="35" t="s">
        <v>37</v>
      </c>
      <c r="F51" s="35"/>
      <c r="G51" s="35"/>
      <c r="H51" s="35"/>
      <c r="I51" s="35"/>
      <c r="J51" s="35"/>
      <c r="K51" s="35"/>
      <c r="N51" s="5">
        <v>5</v>
      </c>
      <c r="O51" s="21">
        <v>0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4:26" x14ac:dyDescent="0.25">
      <c r="D52" s="37"/>
      <c r="E52" s="35" t="s">
        <v>38</v>
      </c>
      <c r="F52" s="35"/>
      <c r="G52" s="35"/>
      <c r="H52" s="35"/>
      <c r="I52" s="35"/>
      <c r="J52" s="35"/>
      <c r="K52" s="35"/>
      <c r="N52" s="5">
        <v>3</v>
      </c>
      <c r="O52" s="21">
        <v>0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4:26" x14ac:dyDescent="0.25">
      <c r="D53" s="37"/>
      <c r="E53" s="35" t="s">
        <v>39</v>
      </c>
      <c r="F53" s="35"/>
      <c r="G53" s="35"/>
      <c r="H53" s="35"/>
      <c r="I53" s="35"/>
      <c r="J53" s="35"/>
      <c r="K53" s="35"/>
      <c r="N53" s="5">
        <v>3</v>
      </c>
      <c r="O53" s="21">
        <v>0</v>
      </c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4:26" x14ac:dyDescent="0.25">
      <c r="D54" s="37"/>
      <c r="E54" s="35" t="s">
        <v>40</v>
      </c>
      <c r="F54" s="35"/>
      <c r="G54" s="35"/>
      <c r="H54" s="35"/>
      <c r="I54" s="35"/>
      <c r="J54" s="35"/>
      <c r="K54" s="35"/>
      <c r="O54" s="21">
        <v>0</v>
      </c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4:26" x14ac:dyDescent="0.25">
      <c r="D55" s="37"/>
      <c r="E55" s="35" t="s">
        <v>34</v>
      </c>
      <c r="F55" s="35"/>
      <c r="G55" s="35"/>
      <c r="H55" s="35"/>
      <c r="I55" s="35"/>
      <c r="J55" s="35"/>
      <c r="K55" s="35"/>
      <c r="N55" s="5">
        <v>3</v>
      </c>
      <c r="O55" s="21">
        <v>0</v>
      </c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4:26" x14ac:dyDescent="0.25">
      <c r="D56" s="31">
        <v>3</v>
      </c>
      <c r="E56" s="32">
        <f>SUM(N57:N62)</f>
        <v>13</v>
      </c>
      <c r="F56" s="31" t="s">
        <v>35</v>
      </c>
      <c r="G56" s="3"/>
      <c r="H56" s="3"/>
      <c r="I56" s="3"/>
      <c r="J56" s="3"/>
      <c r="K56" s="3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4:26" x14ac:dyDescent="0.25">
      <c r="D57" s="37"/>
      <c r="E57" s="35" t="s">
        <v>41</v>
      </c>
      <c r="F57" s="35"/>
      <c r="G57" s="35"/>
      <c r="H57" s="35"/>
      <c r="I57" s="35"/>
      <c r="J57" s="35"/>
      <c r="K57" s="35"/>
      <c r="N57" s="5">
        <v>5</v>
      </c>
      <c r="O57" s="21">
        <v>0</v>
      </c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4:26" x14ac:dyDescent="0.25">
      <c r="D58" s="37"/>
      <c r="E58" s="35" t="s">
        <v>42</v>
      </c>
      <c r="F58" s="35"/>
      <c r="G58" s="35"/>
      <c r="H58" s="35"/>
      <c r="I58" s="35"/>
      <c r="J58" s="35"/>
      <c r="K58" s="35"/>
      <c r="N58" s="5">
        <v>3</v>
      </c>
      <c r="O58" s="21">
        <v>0</v>
      </c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4:26" x14ac:dyDescent="0.25">
      <c r="D59" s="37"/>
      <c r="E59" s="35" t="s">
        <v>43</v>
      </c>
      <c r="F59" s="35"/>
      <c r="G59" s="35"/>
      <c r="H59" s="35"/>
      <c r="I59" s="35"/>
      <c r="J59" s="35"/>
      <c r="K59" s="35"/>
      <c r="N59" s="5">
        <v>2</v>
      </c>
      <c r="O59" s="21">
        <v>0</v>
      </c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4:26" x14ac:dyDescent="0.25">
      <c r="D60" s="37"/>
      <c r="E60" s="35" t="s">
        <v>40</v>
      </c>
      <c r="F60" s="35"/>
      <c r="G60" s="35"/>
      <c r="H60" s="35"/>
      <c r="I60" s="35"/>
      <c r="J60" s="35"/>
      <c r="K60" s="35"/>
      <c r="O60" s="21">
        <v>0</v>
      </c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4:26" x14ac:dyDescent="0.25">
      <c r="D61" s="37"/>
      <c r="E61" s="35" t="s">
        <v>34</v>
      </c>
      <c r="F61" s="35"/>
      <c r="G61" s="35"/>
      <c r="H61" s="35"/>
      <c r="I61" s="35"/>
      <c r="J61" s="35"/>
      <c r="K61" s="35"/>
      <c r="N61" s="5">
        <v>3</v>
      </c>
      <c r="O61" s="21">
        <v>0</v>
      </c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4:26" x14ac:dyDescent="0.25">
      <c r="D62" s="31">
        <v>4</v>
      </c>
      <c r="E62" s="32">
        <f>SUM(N63:N68)</f>
        <v>14</v>
      </c>
      <c r="F62" s="31" t="s">
        <v>35</v>
      </c>
      <c r="G62" s="3"/>
      <c r="H62" s="3"/>
      <c r="I62" s="3"/>
      <c r="J62" s="3"/>
      <c r="K62" s="3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4:26" x14ac:dyDescent="0.25">
      <c r="D63" s="37"/>
      <c r="E63" s="35" t="s">
        <v>44</v>
      </c>
      <c r="F63" s="35"/>
      <c r="G63" s="35"/>
      <c r="H63" s="35"/>
      <c r="I63" s="35"/>
      <c r="J63" s="35"/>
      <c r="K63" s="35"/>
      <c r="N63" s="5">
        <v>5</v>
      </c>
      <c r="O63" s="21">
        <v>0</v>
      </c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4:26" x14ac:dyDescent="0.25">
      <c r="D64" s="37"/>
      <c r="E64" s="35" t="s">
        <v>45</v>
      </c>
      <c r="F64" s="35"/>
      <c r="G64" s="35"/>
      <c r="H64" s="35"/>
      <c r="I64" s="35"/>
      <c r="J64" s="35"/>
      <c r="K64" s="35"/>
      <c r="N64" s="5">
        <v>3</v>
      </c>
      <c r="O64" s="21">
        <v>0</v>
      </c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2:26" x14ac:dyDescent="0.25">
      <c r="D65" s="37"/>
      <c r="E65" s="35" t="s">
        <v>46</v>
      </c>
      <c r="F65" s="35"/>
      <c r="G65" s="35"/>
      <c r="H65" s="35"/>
      <c r="I65" s="35"/>
      <c r="J65" s="35"/>
      <c r="K65" s="35"/>
      <c r="N65" s="5">
        <v>3</v>
      </c>
      <c r="O65" s="21">
        <v>0</v>
      </c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2:26" x14ac:dyDescent="0.25">
      <c r="D66" s="37"/>
      <c r="E66" s="35" t="s">
        <v>40</v>
      </c>
      <c r="F66" s="35"/>
      <c r="G66" s="35"/>
      <c r="H66" s="35"/>
      <c r="I66" s="35"/>
      <c r="J66" s="35"/>
      <c r="K66" s="35"/>
      <c r="O66" s="21">
        <v>0</v>
      </c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2:26" x14ac:dyDescent="0.25">
      <c r="D67" s="37"/>
      <c r="E67" s="35" t="s">
        <v>34</v>
      </c>
      <c r="F67" s="35"/>
      <c r="G67" s="35"/>
      <c r="H67" s="35"/>
      <c r="I67" s="35"/>
      <c r="J67" s="35"/>
      <c r="K67" s="35"/>
      <c r="N67" s="5">
        <v>3</v>
      </c>
      <c r="O67" s="21">
        <v>0</v>
      </c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2:26" x14ac:dyDescent="0.25">
      <c r="D68" s="31">
        <v>5</v>
      </c>
      <c r="E68" s="32">
        <f>SUM(N69:N72)</f>
        <v>0</v>
      </c>
      <c r="F68" s="31" t="s">
        <v>35</v>
      </c>
      <c r="G68" s="3"/>
      <c r="H68" s="3"/>
      <c r="I68" s="3"/>
      <c r="J68" s="3"/>
      <c r="K68" s="3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2:26" x14ac:dyDescent="0.25">
      <c r="D69" s="37"/>
      <c r="E69" s="35" t="s">
        <v>48</v>
      </c>
      <c r="F69" s="35"/>
      <c r="G69" s="35"/>
      <c r="H69" s="35"/>
      <c r="I69" s="35"/>
      <c r="J69" s="35"/>
      <c r="K69" s="35"/>
      <c r="O69" s="21">
        <v>0</v>
      </c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2:26" x14ac:dyDescent="0.25">
      <c r="D70" s="37"/>
      <c r="E70" s="35" t="s">
        <v>49</v>
      </c>
      <c r="F70" s="35"/>
      <c r="G70" s="35"/>
      <c r="H70" s="35"/>
      <c r="I70" s="35"/>
      <c r="J70" s="35"/>
      <c r="K70" s="35"/>
      <c r="O70" s="21">
        <v>0</v>
      </c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2:26" x14ac:dyDescent="0.25">
      <c r="D71" s="37"/>
      <c r="E71" s="35" t="s">
        <v>46</v>
      </c>
      <c r="F71" s="35"/>
      <c r="G71" s="35"/>
      <c r="H71" s="35"/>
      <c r="I71" s="35"/>
      <c r="J71" s="35"/>
      <c r="K71" s="35"/>
      <c r="O71" s="21">
        <v>0</v>
      </c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2:26" x14ac:dyDescent="0.25">
      <c r="D72" s="37"/>
      <c r="E72" s="35" t="s">
        <v>34</v>
      </c>
      <c r="F72" s="35"/>
      <c r="G72" s="35"/>
      <c r="H72" s="35"/>
      <c r="I72" s="35"/>
      <c r="J72" s="35"/>
      <c r="K72" s="35"/>
      <c r="O72" s="21">
        <v>0</v>
      </c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2:26" x14ac:dyDescent="0.25">
      <c r="D73" s="31">
        <v>6</v>
      </c>
      <c r="E73" s="32">
        <f>SUM(N74:N76)</f>
        <v>0</v>
      </c>
      <c r="F73" s="31" t="s">
        <v>35</v>
      </c>
      <c r="G73" s="3"/>
      <c r="H73" s="3"/>
      <c r="I73" s="3"/>
      <c r="J73" s="3"/>
      <c r="K73" s="3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2:26" x14ac:dyDescent="0.25">
      <c r="D74" s="37"/>
      <c r="E74" s="35" t="s">
        <v>50</v>
      </c>
      <c r="F74" s="35"/>
      <c r="G74" s="35"/>
      <c r="H74" s="35"/>
      <c r="I74" s="35"/>
      <c r="J74" s="35"/>
      <c r="K74" s="35"/>
      <c r="O74" s="21">
        <v>0</v>
      </c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2:26" x14ac:dyDescent="0.25">
      <c r="D75" s="37"/>
      <c r="E75" s="35" t="s">
        <v>51</v>
      </c>
      <c r="F75" s="35"/>
      <c r="G75" s="35"/>
      <c r="H75" s="35"/>
      <c r="I75" s="35"/>
      <c r="J75" s="35"/>
      <c r="K75" s="35"/>
      <c r="O75" s="21">
        <v>0</v>
      </c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2:26" x14ac:dyDescent="0.25">
      <c r="D76" s="37"/>
      <c r="E76" s="35" t="s">
        <v>34</v>
      </c>
      <c r="F76" s="35"/>
      <c r="G76" s="35"/>
      <c r="H76" s="35"/>
      <c r="I76" s="35"/>
      <c r="J76" s="35"/>
      <c r="K76" s="35"/>
      <c r="O76" s="21">
        <v>0</v>
      </c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2:26" x14ac:dyDescent="0.25">
      <c r="B77" s="13" t="s">
        <v>17</v>
      </c>
      <c r="C77" s="1">
        <v>6</v>
      </c>
      <c r="D77" s="14" t="str">
        <f>_xlfn.CONCAT(SUM(N78:N82)," dias")</f>
        <v>5 dias</v>
      </c>
      <c r="E77" s="36" t="s">
        <v>67</v>
      </c>
      <c r="F77" s="36"/>
      <c r="G77" s="36"/>
      <c r="H77" s="36"/>
      <c r="I77" s="36"/>
      <c r="J77" s="36"/>
      <c r="K77" s="36"/>
      <c r="L77" s="17"/>
      <c r="M77" s="17"/>
      <c r="N77" s="18"/>
      <c r="O77" s="22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2:26" x14ac:dyDescent="0.25">
      <c r="D78" s="35" t="s">
        <v>68</v>
      </c>
      <c r="E78" s="35"/>
      <c r="F78" s="35"/>
      <c r="G78" s="35"/>
      <c r="H78" s="35"/>
      <c r="I78" s="35"/>
      <c r="J78" s="35"/>
      <c r="K78" s="35"/>
      <c r="N78" s="5">
        <v>1</v>
      </c>
      <c r="O78" s="21">
        <v>40</v>
      </c>
      <c r="P78" s="2">
        <f>IF(AND(N78&lt;&gt;"", O78&lt;&gt;""), N78, 0)</f>
        <v>1</v>
      </c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2:26" x14ac:dyDescent="0.25">
      <c r="D79" s="35" t="s">
        <v>69</v>
      </c>
      <c r="E79" s="35"/>
      <c r="F79" s="35"/>
      <c r="G79" s="35"/>
      <c r="H79" s="35"/>
      <c r="I79" s="35"/>
      <c r="J79" s="35"/>
      <c r="K79" s="35"/>
      <c r="N79" s="5">
        <v>1</v>
      </c>
      <c r="O79" s="21">
        <v>0</v>
      </c>
      <c r="P79" s="2">
        <f t="shared" ref="P79:P81" si="4">IF(AND(N79&lt;&gt;"", O79&lt;&gt;""), N79, 0)</f>
        <v>1</v>
      </c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2:26" x14ac:dyDescent="0.25">
      <c r="D80" s="35" t="s">
        <v>70</v>
      </c>
      <c r="E80" s="35"/>
      <c r="F80" s="35"/>
      <c r="G80" s="35"/>
      <c r="H80" s="35"/>
      <c r="I80" s="35"/>
      <c r="J80" s="35"/>
      <c r="K80" s="35"/>
      <c r="N80" s="5">
        <v>1</v>
      </c>
      <c r="O80" s="21">
        <v>40</v>
      </c>
      <c r="P80" s="2">
        <f t="shared" si="4"/>
        <v>1</v>
      </c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2:26" x14ac:dyDescent="0.25">
      <c r="D81" s="35" t="s">
        <v>71</v>
      </c>
      <c r="E81" s="35"/>
      <c r="F81" s="35"/>
      <c r="G81" s="35"/>
      <c r="H81" s="35"/>
      <c r="I81" s="35"/>
      <c r="J81" s="35"/>
      <c r="K81" s="35"/>
      <c r="N81" s="5">
        <v>2</v>
      </c>
      <c r="O81" s="21">
        <v>0</v>
      </c>
      <c r="P81" s="2">
        <f t="shared" si="4"/>
        <v>2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2:26" x14ac:dyDescent="0.25">
      <c r="B82" s="13" t="s">
        <v>17</v>
      </c>
      <c r="C82" s="1">
        <v>7</v>
      </c>
      <c r="D82" s="14" t="str">
        <f>_xlfn.CONCAT(SUM(N83:N87)," dias")</f>
        <v>6 dias</v>
      </c>
      <c r="E82" s="36" t="s">
        <v>73</v>
      </c>
      <c r="F82" s="36"/>
      <c r="G82" s="36"/>
      <c r="H82" s="36"/>
      <c r="I82" s="36"/>
      <c r="J82" s="36"/>
      <c r="K82" s="36"/>
      <c r="L82" s="17"/>
      <c r="M82" s="17"/>
      <c r="N82" s="18"/>
      <c r="O82" s="22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2:26" x14ac:dyDescent="0.25">
      <c r="D83" s="35" t="s">
        <v>72</v>
      </c>
      <c r="E83" s="35"/>
      <c r="F83" s="35"/>
      <c r="G83" s="35"/>
      <c r="H83" s="35"/>
      <c r="I83" s="35"/>
      <c r="J83" s="35"/>
      <c r="K83" s="35"/>
      <c r="N83" s="5">
        <v>1</v>
      </c>
      <c r="O83" s="21">
        <v>0</v>
      </c>
      <c r="P83" s="2">
        <f>IF(AND(N83&lt;&gt;"", O83&lt;&gt;""), N83, 0)</f>
        <v>1</v>
      </c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2:26" x14ac:dyDescent="0.25">
      <c r="D84" s="35" t="s">
        <v>74</v>
      </c>
      <c r="E84" s="35"/>
      <c r="F84" s="35"/>
      <c r="G84" s="35"/>
      <c r="H84" s="35"/>
      <c r="I84" s="35"/>
      <c r="J84" s="35"/>
      <c r="K84" s="35"/>
      <c r="N84" s="5">
        <v>1</v>
      </c>
      <c r="O84" s="21">
        <v>0</v>
      </c>
      <c r="P84" s="2">
        <f t="shared" ref="P84:P86" si="5">IF(AND(N84&lt;&gt;"", O84&lt;&gt;""), N84, 0)</f>
        <v>1</v>
      </c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2:26" x14ac:dyDescent="0.25">
      <c r="D85" s="35" t="s">
        <v>75</v>
      </c>
      <c r="E85" s="35"/>
      <c r="F85" s="35"/>
      <c r="G85" s="35"/>
      <c r="H85" s="35"/>
      <c r="I85" s="35"/>
      <c r="J85" s="35"/>
      <c r="K85" s="35"/>
      <c r="N85" s="5">
        <v>2</v>
      </c>
      <c r="O85" s="21">
        <v>20</v>
      </c>
      <c r="P85" s="2">
        <f t="shared" si="5"/>
        <v>2</v>
      </c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2:26" x14ac:dyDescent="0.25">
      <c r="D86" s="35" t="s">
        <v>76</v>
      </c>
      <c r="E86" s="35"/>
      <c r="F86" s="35"/>
      <c r="G86" s="35"/>
      <c r="H86" s="35"/>
      <c r="I86" s="35"/>
      <c r="J86" s="35"/>
      <c r="K86" s="35"/>
      <c r="N86" s="5">
        <v>2</v>
      </c>
      <c r="O86" s="21">
        <v>0</v>
      </c>
      <c r="P86" s="2">
        <f t="shared" si="5"/>
        <v>2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2:26" x14ac:dyDescent="0.25">
      <c r="B87" s="13" t="s">
        <v>17</v>
      </c>
      <c r="C87" s="1">
        <v>8</v>
      </c>
      <c r="D87" s="14" t="str">
        <f>_xlfn.CONCAT(SUM(N88:N92)," dias")</f>
        <v>0 dias</v>
      </c>
      <c r="E87" s="36" t="s">
        <v>73</v>
      </c>
      <c r="F87" s="36"/>
      <c r="G87" s="36"/>
      <c r="H87" s="36"/>
      <c r="I87" s="36"/>
      <c r="J87" s="36"/>
      <c r="K87" s="36"/>
      <c r="L87" s="17"/>
      <c r="M87" s="17"/>
      <c r="N87" s="18"/>
      <c r="O87" s="22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2:26" x14ac:dyDescent="0.25">
      <c r="D88" s="35" t="s">
        <v>77</v>
      </c>
      <c r="E88" s="35"/>
      <c r="F88" s="35"/>
      <c r="G88" s="35"/>
      <c r="H88" s="35"/>
      <c r="I88" s="35"/>
      <c r="J88" s="35"/>
      <c r="K88" s="35"/>
      <c r="N88" s="5">
        <v>0</v>
      </c>
      <c r="O88" s="21">
        <v>0</v>
      </c>
      <c r="P88" s="2">
        <f>IF(AND(N88&lt;&gt;"", O88&lt;&gt;""), N88, 0)</f>
        <v>0</v>
      </c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2:26" x14ac:dyDescent="0.25">
      <c r="D89" s="35" t="s">
        <v>78</v>
      </c>
      <c r="E89" s="35"/>
      <c r="F89" s="35"/>
      <c r="G89" s="35"/>
      <c r="H89" s="35"/>
      <c r="I89" s="35"/>
      <c r="J89" s="35"/>
      <c r="K89" s="35"/>
      <c r="N89" s="5">
        <v>0</v>
      </c>
      <c r="O89" s="21">
        <v>0</v>
      </c>
      <c r="P89" s="2">
        <f t="shared" ref="P89:P90" si="6">IF(AND(N89&lt;&gt;"", O89&lt;&gt;""), N89, 0)</f>
        <v>0</v>
      </c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2:26" x14ac:dyDescent="0.25">
      <c r="D90" s="35" t="s">
        <v>79</v>
      </c>
      <c r="E90" s="35"/>
      <c r="F90" s="35"/>
      <c r="G90" s="35"/>
      <c r="H90" s="35"/>
      <c r="I90" s="35"/>
      <c r="J90" s="35"/>
      <c r="K90" s="35"/>
      <c r="N90" s="5">
        <v>0</v>
      </c>
      <c r="O90" s="21">
        <v>20</v>
      </c>
      <c r="P90" s="2">
        <f t="shared" si="6"/>
        <v>0</v>
      </c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2:26" x14ac:dyDescent="0.25"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2:26" x14ac:dyDescent="0.25"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2:26" x14ac:dyDescent="0.25"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2:26" x14ac:dyDescent="0.25"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2:26" x14ac:dyDescent="0.25"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2:26" x14ac:dyDescent="0.25"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7:26" x14ac:dyDescent="0.25"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7:26" x14ac:dyDescent="0.25"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7:26" x14ac:dyDescent="0.25"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7:26" x14ac:dyDescent="0.25"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7:26" x14ac:dyDescent="0.25"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7:26" x14ac:dyDescent="0.25"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7:26" x14ac:dyDescent="0.25"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7:26" x14ac:dyDescent="0.25"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7:26" x14ac:dyDescent="0.25"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7:26" x14ac:dyDescent="0.25"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7:26" x14ac:dyDescent="0.25"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7:26" x14ac:dyDescent="0.25"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7:26" x14ac:dyDescent="0.25"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7:26" x14ac:dyDescent="0.25"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44" spans="14:14" x14ac:dyDescent="0.25">
      <c r="N144" s="5">
        <v>0</v>
      </c>
    </row>
  </sheetData>
  <mergeCells count="189">
    <mergeCell ref="B2:D2"/>
    <mergeCell ref="E2:Q2"/>
    <mergeCell ref="B3:U3"/>
    <mergeCell ref="G4:H4"/>
    <mergeCell ref="B4:F4"/>
    <mergeCell ref="E7:K7"/>
    <mergeCell ref="D8:K8"/>
    <mergeCell ref="Q6:Z6"/>
    <mergeCell ref="Q8:Z8"/>
    <mergeCell ref="Q7:Z7"/>
    <mergeCell ref="Q13:Z13"/>
    <mergeCell ref="Q14:Z14"/>
    <mergeCell ref="Q15:Z15"/>
    <mergeCell ref="Q16:Z16"/>
    <mergeCell ref="Q17:Z17"/>
    <mergeCell ref="D9:K9"/>
    <mergeCell ref="D10:K10"/>
    <mergeCell ref="D11:K11"/>
    <mergeCell ref="D12:K12"/>
    <mergeCell ref="Q9:Z9"/>
    <mergeCell ref="Q10:Z10"/>
    <mergeCell ref="Q11:Z11"/>
    <mergeCell ref="Q12:Z12"/>
    <mergeCell ref="Q23:Z23"/>
    <mergeCell ref="Q31:Z31"/>
    <mergeCell ref="Q39:Z39"/>
    <mergeCell ref="Q26:Z26"/>
    <mergeCell ref="Q24:Z24"/>
    <mergeCell ref="Q25:Z25"/>
    <mergeCell ref="Q18:Z18"/>
    <mergeCell ref="Q19:Z19"/>
    <mergeCell ref="Q20:Z20"/>
    <mergeCell ref="Q21:Z21"/>
    <mergeCell ref="Q22:Z22"/>
    <mergeCell ref="Q27:Z27"/>
    <mergeCell ref="Q30:Z30"/>
    <mergeCell ref="Q41:Z41"/>
    <mergeCell ref="Q42:Z42"/>
    <mergeCell ref="Q43:Z43"/>
    <mergeCell ref="Q32:Z32"/>
    <mergeCell ref="Q34:Z34"/>
    <mergeCell ref="Q35:Z35"/>
    <mergeCell ref="Q36:Z36"/>
    <mergeCell ref="Q37:Z37"/>
    <mergeCell ref="Q49:Z49"/>
    <mergeCell ref="Q50:Z50"/>
    <mergeCell ref="Q51:Z51"/>
    <mergeCell ref="Q52:Z52"/>
    <mergeCell ref="Q53:Z53"/>
    <mergeCell ref="Q44:Z44"/>
    <mergeCell ref="Q45:Z45"/>
    <mergeCell ref="Q46:Z46"/>
    <mergeCell ref="Q47:Z47"/>
    <mergeCell ref="Q48:Z48"/>
    <mergeCell ref="Q59:Z59"/>
    <mergeCell ref="Q60:Z60"/>
    <mergeCell ref="Q61:Z61"/>
    <mergeCell ref="Q62:Z62"/>
    <mergeCell ref="Q63:Z63"/>
    <mergeCell ref="Q54:Z54"/>
    <mergeCell ref="Q55:Z55"/>
    <mergeCell ref="Q56:Z56"/>
    <mergeCell ref="Q57:Z57"/>
    <mergeCell ref="Q58:Z58"/>
    <mergeCell ref="Q73:Z73"/>
    <mergeCell ref="Q74:Z74"/>
    <mergeCell ref="Q75:Z75"/>
    <mergeCell ref="Q76:Z76"/>
    <mergeCell ref="Q69:Z69"/>
    <mergeCell ref="Q70:Z70"/>
    <mergeCell ref="Q71:Z71"/>
    <mergeCell ref="Q72:Z72"/>
    <mergeCell ref="Q64:Z64"/>
    <mergeCell ref="Q65:Z65"/>
    <mergeCell ref="Q66:Z66"/>
    <mergeCell ref="Q67:Z67"/>
    <mergeCell ref="Q68:Z68"/>
    <mergeCell ref="Q87:Z87"/>
    <mergeCell ref="Q88:Z88"/>
    <mergeCell ref="Q89:Z89"/>
    <mergeCell ref="Q90:Z90"/>
    <mergeCell ref="Q82:Z82"/>
    <mergeCell ref="Q83:Z83"/>
    <mergeCell ref="Q84:Z84"/>
    <mergeCell ref="Q85:Z85"/>
    <mergeCell ref="Q77:Z77"/>
    <mergeCell ref="Q78:Z78"/>
    <mergeCell ref="Q79:Z79"/>
    <mergeCell ref="Q80:Z80"/>
    <mergeCell ref="Q96:Z96"/>
    <mergeCell ref="Q97:Z97"/>
    <mergeCell ref="Q98:Z98"/>
    <mergeCell ref="Q99:Z99"/>
    <mergeCell ref="Q100:Z100"/>
    <mergeCell ref="Q91:Z91"/>
    <mergeCell ref="Q92:Z92"/>
    <mergeCell ref="Q93:Z93"/>
    <mergeCell ref="Q94:Z94"/>
    <mergeCell ref="Q95:Z95"/>
    <mergeCell ref="Q106:Z106"/>
    <mergeCell ref="Q107:Z107"/>
    <mergeCell ref="Q108:Z108"/>
    <mergeCell ref="Q109:Z109"/>
    <mergeCell ref="Q110:Z110"/>
    <mergeCell ref="Q101:Z101"/>
    <mergeCell ref="Q102:Z102"/>
    <mergeCell ref="Q103:Z103"/>
    <mergeCell ref="Q104:Z104"/>
    <mergeCell ref="Q105:Z105"/>
    <mergeCell ref="E31:K31"/>
    <mergeCell ref="E24:K24"/>
    <mergeCell ref="D25:K25"/>
    <mergeCell ref="E6:K6"/>
    <mergeCell ref="B6:D6"/>
    <mergeCell ref="D17:K17"/>
    <mergeCell ref="D18:K18"/>
    <mergeCell ref="E19:K19"/>
    <mergeCell ref="D20:K20"/>
    <mergeCell ref="E13:K13"/>
    <mergeCell ref="D14:K14"/>
    <mergeCell ref="D15:K15"/>
    <mergeCell ref="D16:K16"/>
    <mergeCell ref="D26:K26"/>
    <mergeCell ref="D27:K27"/>
    <mergeCell ref="D30:K30"/>
    <mergeCell ref="D29:K29"/>
    <mergeCell ref="D28:K28"/>
    <mergeCell ref="D21:K21"/>
    <mergeCell ref="D22:K22"/>
    <mergeCell ref="D23:K23"/>
    <mergeCell ref="J4:K4"/>
    <mergeCell ref="D34:D38"/>
    <mergeCell ref="E34:K34"/>
    <mergeCell ref="E35:K35"/>
    <mergeCell ref="E36:K36"/>
    <mergeCell ref="E37:K37"/>
    <mergeCell ref="E45:K45"/>
    <mergeCell ref="E46:K46"/>
    <mergeCell ref="E47:K47"/>
    <mergeCell ref="E48:K48"/>
    <mergeCell ref="E41:K41"/>
    <mergeCell ref="E42:K42"/>
    <mergeCell ref="E43:K43"/>
    <mergeCell ref="E44:K44"/>
    <mergeCell ref="E38:K38"/>
    <mergeCell ref="Q38:Z38"/>
    <mergeCell ref="D74:D76"/>
    <mergeCell ref="E74:K74"/>
    <mergeCell ref="E75:K75"/>
    <mergeCell ref="E76:K76"/>
    <mergeCell ref="D69:D72"/>
    <mergeCell ref="E69:K69"/>
    <mergeCell ref="E70:K70"/>
    <mergeCell ref="E71:K71"/>
    <mergeCell ref="E72:K72"/>
    <mergeCell ref="E64:K64"/>
    <mergeCell ref="E65:K65"/>
    <mergeCell ref="E66:K66"/>
    <mergeCell ref="E67:K67"/>
    <mergeCell ref="E59:K59"/>
    <mergeCell ref="E60:K60"/>
    <mergeCell ref="E61:K61"/>
    <mergeCell ref="E63:K63"/>
    <mergeCell ref="E51:K51"/>
    <mergeCell ref="E52:K52"/>
    <mergeCell ref="E53:K53"/>
    <mergeCell ref="E54:K54"/>
    <mergeCell ref="E55:K55"/>
    <mergeCell ref="D78:K78"/>
    <mergeCell ref="D79:K79"/>
    <mergeCell ref="D80:K80"/>
    <mergeCell ref="D81:K81"/>
    <mergeCell ref="D63:D67"/>
    <mergeCell ref="D57:D61"/>
    <mergeCell ref="D50:D55"/>
    <mergeCell ref="D41:D48"/>
    <mergeCell ref="E77:K77"/>
    <mergeCell ref="E57:K57"/>
    <mergeCell ref="E58:K58"/>
    <mergeCell ref="E50:K50"/>
    <mergeCell ref="D86:K86"/>
    <mergeCell ref="E87:K87"/>
    <mergeCell ref="D88:K88"/>
    <mergeCell ref="D89:K89"/>
    <mergeCell ref="D90:K90"/>
    <mergeCell ref="E82:K82"/>
    <mergeCell ref="D83:K83"/>
    <mergeCell ref="D84:K84"/>
    <mergeCell ref="D85:K85"/>
  </mergeCells>
  <conditionalFormatting sqref="O8:O11 O34:O38">
    <cfRule type="cellIs" dxfId="72" priority="77" operator="between">
      <formula>51</formula>
      <formula>75</formula>
    </cfRule>
    <cfRule type="cellIs" dxfId="71" priority="76" operator="between">
      <formula>76</formula>
      <formula>90</formula>
    </cfRule>
    <cfRule type="cellIs" dxfId="70" priority="75" operator="between">
      <formula>90</formula>
      <formula>100</formula>
    </cfRule>
    <cfRule type="cellIs" dxfId="69" priority="78" operator="between">
      <formula>26</formula>
      <formula>50</formula>
    </cfRule>
    <cfRule type="cellIs" dxfId="68" priority="79" operator="between">
      <formula>0</formula>
      <formula>25</formula>
    </cfRule>
  </conditionalFormatting>
  <conditionalFormatting sqref="O14:O17">
    <cfRule type="cellIs" dxfId="67" priority="74" operator="between">
      <formula>0</formula>
      <formula>25</formula>
    </cfRule>
    <cfRule type="cellIs" dxfId="66" priority="73" operator="between">
      <formula>26</formula>
      <formula>50</formula>
    </cfRule>
    <cfRule type="cellIs" dxfId="65" priority="72" operator="between">
      <formula>51</formula>
      <formula>75</formula>
    </cfRule>
    <cfRule type="cellIs" dxfId="64" priority="71" operator="between">
      <formula>76</formula>
      <formula>90</formula>
    </cfRule>
    <cfRule type="cellIs" dxfId="63" priority="70" operator="between">
      <formula>90</formula>
      <formula>100</formula>
    </cfRule>
  </conditionalFormatting>
  <conditionalFormatting sqref="O18 O23 O30 O91:O108">
    <cfRule type="containsText" dxfId="62" priority="128" operator="containsText" text="*">
      <formula>NOT(ISERROR(SEARCH("*",O18)))</formula>
    </cfRule>
  </conditionalFormatting>
  <conditionalFormatting sqref="O20:O22">
    <cfRule type="cellIs" dxfId="61" priority="69" operator="between">
      <formula>0</formula>
      <formula>25</formula>
    </cfRule>
    <cfRule type="cellIs" dxfId="60" priority="68" operator="between">
      <formula>26</formula>
      <formula>50</formula>
    </cfRule>
    <cfRule type="cellIs" dxfId="59" priority="67" operator="between">
      <formula>51</formula>
      <formula>75</formula>
    </cfRule>
    <cfRule type="cellIs" dxfId="58" priority="66" operator="between">
      <formula>76</formula>
      <formula>90</formula>
    </cfRule>
    <cfRule type="cellIs" dxfId="57" priority="65" operator="between">
      <formula>90</formula>
      <formula>100</formula>
    </cfRule>
  </conditionalFormatting>
  <conditionalFormatting sqref="O25:O29">
    <cfRule type="cellIs" dxfId="56" priority="64" operator="between">
      <formula>0</formula>
      <formula>25</formula>
    </cfRule>
    <cfRule type="cellIs" dxfId="55" priority="63" operator="between">
      <formula>26</formula>
      <formula>50</formula>
    </cfRule>
    <cfRule type="cellIs" dxfId="54" priority="62" operator="between">
      <formula>51</formula>
      <formula>75</formula>
    </cfRule>
    <cfRule type="cellIs" dxfId="53" priority="61" operator="between">
      <formula>76</formula>
      <formula>90</formula>
    </cfRule>
    <cfRule type="cellIs" dxfId="52" priority="60" operator="between">
      <formula>90</formula>
      <formula>100</formula>
    </cfRule>
  </conditionalFormatting>
  <conditionalFormatting sqref="O32:O33">
    <cfRule type="containsText" dxfId="51" priority="28" operator="containsText" text="*">
      <formula>NOT(ISERROR(SEARCH("*",O32)))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0">
    <cfRule type="containsText" dxfId="50" priority="111" operator="containsText" text="*">
      <formula>NOT(ISERROR(SEARCH("*",O39)))</formula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:O48">
    <cfRule type="cellIs" dxfId="49" priority="55" operator="between">
      <formula>90</formula>
      <formula>100</formula>
    </cfRule>
    <cfRule type="cellIs" dxfId="48" priority="59" operator="between">
      <formula>0</formula>
      <formula>25</formula>
    </cfRule>
    <cfRule type="cellIs" dxfId="47" priority="58" operator="between">
      <formula>26</formula>
      <formula>50</formula>
    </cfRule>
    <cfRule type="cellIs" dxfId="46" priority="57" operator="between">
      <formula>51</formula>
      <formula>75</formula>
    </cfRule>
    <cfRule type="cellIs" dxfId="45" priority="56" operator="between">
      <formula>76</formula>
      <formula>90</formula>
    </cfRule>
  </conditionalFormatting>
  <conditionalFormatting sqref="O49">
    <cfRule type="containsText" dxfId="44" priority="107" operator="containsText" text="*">
      <formula>NOT(ISERROR(SEARCH("*",O49)))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:O55">
    <cfRule type="cellIs" dxfId="43" priority="50" operator="between">
      <formula>90</formula>
      <formula>100</formula>
    </cfRule>
    <cfRule type="cellIs" dxfId="42" priority="53" operator="between">
      <formula>26</formula>
      <formula>50</formula>
    </cfRule>
    <cfRule type="cellIs" dxfId="41" priority="52" operator="between">
      <formula>51</formula>
      <formula>75</formula>
    </cfRule>
    <cfRule type="cellIs" dxfId="40" priority="54" operator="between">
      <formula>0</formula>
      <formula>25</formula>
    </cfRule>
    <cfRule type="cellIs" dxfId="39" priority="51" operator="between">
      <formula>76</formula>
      <formula>90</formula>
    </cfRule>
  </conditionalFormatting>
  <conditionalFormatting sqref="O5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8" priority="103" operator="containsText" text="*">
      <formula>NOT(ISERROR(SEARCH("*",O56)))</formula>
    </cfRule>
  </conditionalFormatting>
  <conditionalFormatting sqref="O57:O61">
    <cfRule type="cellIs" dxfId="37" priority="45" operator="between">
      <formula>90</formula>
      <formula>100</formula>
    </cfRule>
    <cfRule type="cellIs" dxfId="36" priority="46" operator="between">
      <formula>76</formula>
      <formula>90</formula>
    </cfRule>
    <cfRule type="cellIs" dxfId="35" priority="47" operator="between">
      <formula>51</formula>
      <formula>75</formula>
    </cfRule>
    <cfRule type="cellIs" dxfId="34" priority="48" operator="between">
      <formula>26</formula>
      <formula>50</formula>
    </cfRule>
    <cfRule type="cellIs" dxfId="33" priority="49" operator="between">
      <formula>0</formula>
      <formula>25</formula>
    </cfRule>
  </conditionalFormatting>
  <conditionalFormatting sqref="O62">
    <cfRule type="containsText" dxfId="32" priority="101" operator="containsText" text="*">
      <formula>NOT(ISERROR(SEARCH("*",O62)))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67">
    <cfRule type="cellIs" dxfId="31" priority="43" operator="between">
      <formula>26</formula>
      <formula>50</formula>
    </cfRule>
    <cfRule type="cellIs" dxfId="30" priority="44" operator="between">
      <formula>0</formula>
      <formula>25</formula>
    </cfRule>
    <cfRule type="cellIs" dxfId="29" priority="40" operator="between">
      <formula>90</formula>
      <formula>100</formula>
    </cfRule>
    <cfRule type="cellIs" dxfId="28" priority="41" operator="between">
      <formula>76</formula>
      <formula>90</formula>
    </cfRule>
    <cfRule type="cellIs" dxfId="27" priority="42" operator="between">
      <formula>51</formula>
      <formula>75</formula>
    </cfRule>
  </conditionalFormatting>
  <conditionalFormatting sqref="O68">
    <cfRule type="containsText" dxfId="26" priority="85" operator="containsText" text="*">
      <formula>NOT(ISERROR(SEARCH("*",O68)))</formula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:O72">
    <cfRule type="cellIs" dxfId="25" priority="39" operator="between">
      <formula>0</formula>
      <formula>25</formula>
    </cfRule>
    <cfRule type="cellIs" dxfId="24" priority="38" operator="between">
      <formula>26</formula>
      <formula>50</formula>
    </cfRule>
    <cfRule type="cellIs" dxfId="23" priority="37" operator="between">
      <formula>51</formula>
      <formula>75</formula>
    </cfRule>
    <cfRule type="cellIs" dxfId="22" priority="36" operator="between">
      <formula>76</formula>
      <formula>90</formula>
    </cfRule>
    <cfRule type="cellIs" dxfId="21" priority="35" operator="between">
      <formula>90</formula>
      <formula>100</formula>
    </cfRule>
  </conditionalFormatting>
  <conditionalFormatting sqref="O73">
    <cfRule type="containsText" dxfId="20" priority="81" operator="containsText" text="*">
      <formula>NOT(ISERROR(SEARCH("*",O73)))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:O76">
    <cfRule type="cellIs" dxfId="19" priority="33" operator="between">
      <formula>26</formula>
      <formula>50</formula>
    </cfRule>
    <cfRule type="cellIs" dxfId="18" priority="34" operator="between">
      <formula>0</formula>
      <formula>25</formula>
    </cfRule>
    <cfRule type="cellIs" dxfId="17" priority="32" operator="between">
      <formula>51</formula>
      <formula>75</formula>
    </cfRule>
    <cfRule type="cellIs" dxfId="16" priority="31" operator="between">
      <formula>76</formula>
      <formula>90</formula>
    </cfRule>
    <cfRule type="cellIs" dxfId="15" priority="30" operator="between">
      <formula>90</formula>
      <formula>100</formula>
    </cfRule>
  </conditionalFormatting>
  <conditionalFormatting sqref="O78:O81">
    <cfRule type="cellIs" dxfId="14" priority="13" operator="between">
      <formula>51</formula>
      <formula>75</formula>
    </cfRule>
    <cfRule type="cellIs" dxfId="13" priority="12" operator="between">
      <formula>76</formula>
      <formula>90</formula>
    </cfRule>
    <cfRule type="cellIs" dxfId="12" priority="11" operator="between">
      <formula>90</formula>
      <formula>100</formula>
    </cfRule>
    <cfRule type="cellIs" dxfId="11" priority="15" operator="between">
      <formula>0</formula>
      <formula>25</formula>
    </cfRule>
    <cfRule type="cellIs" dxfId="10" priority="14" operator="between">
      <formula>26</formula>
      <formula>50</formula>
    </cfRule>
  </conditionalFormatting>
  <conditionalFormatting sqref="O83:O86">
    <cfRule type="cellIs" dxfId="9" priority="10" operator="between">
      <formula>0</formula>
      <formula>25</formula>
    </cfRule>
    <cfRule type="cellIs" dxfId="8" priority="9" operator="between">
      <formula>26</formula>
      <formula>50</formula>
    </cfRule>
    <cfRule type="cellIs" dxfId="7" priority="8" operator="between">
      <formula>51</formula>
      <formula>75</formula>
    </cfRule>
    <cfRule type="cellIs" dxfId="6" priority="7" operator="between">
      <formula>76</formula>
      <formula>90</formula>
    </cfRule>
    <cfRule type="cellIs" dxfId="5" priority="6" operator="between">
      <formula>90</formula>
      <formula>100</formula>
    </cfRule>
  </conditionalFormatting>
  <conditionalFormatting sqref="O88:O90">
    <cfRule type="cellIs" dxfId="4" priority="5" operator="between">
      <formula>0</formula>
      <formula>25</formula>
    </cfRule>
    <cfRule type="cellIs" dxfId="3" priority="4" operator="between">
      <formula>26</formula>
      <formula>50</formula>
    </cfRule>
    <cfRule type="cellIs" dxfId="2" priority="3" operator="between">
      <formula>51</formula>
      <formula>75</formula>
    </cfRule>
    <cfRule type="cellIs" dxfId="1" priority="2" operator="between">
      <formula>76</formula>
      <formula>90</formula>
    </cfRule>
    <cfRule type="cellIs" dxfId="0" priority="1" operator="between">
      <formula>90</formula>
      <formula>100</formula>
    </cfRule>
  </conditionalFormatting>
  <conditionalFormatting sqref="O91:O108 O18 O23 O3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</dc:creator>
  <cp:lastModifiedBy>Carlos Alberto</cp:lastModifiedBy>
  <dcterms:created xsi:type="dcterms:W3CDTF">2015-06-05T18:19:34Z</dcterms:created>
  <dcterms:modified xsi:type="dcterms:W3CDTF">2024-05-23T18:58:36Z</dcterms:modified>
</cp:coreProperties>
</file>