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APP" sheetId="1" state="visible" r:id="rId1"/>
    <sheet name="Folha1" sheetId="2" state="visible" r:id="rId2"/>
  </sheets>
  <definedNames>
    <definedName name="rendimento_carteira">APP!$D$14</definedName>
    <definedName name="aporte">APP!$D$19</definedName>
    <definedName name="qtd_anos">APP!$D$20</definedName>
    <definedName name="taxa_mensal">APP!$D$21</definedName>
    <definedName name="salario">APP!$D$13</definedName>
    <definedName name="sugestao_investimento">APP!$D$15</definedName>
    <definedName name="patrimonio">APP!$D$22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<sst xmlns="http://schemas.openxmlformats.org/spreadsheetml/2006/main" count="34" uniqueCount="34">
  <si>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r>
      <rPr>
        <b/>
        <i val="false"/>
        <sz val="12"/>
        <color indexed="65"/>
        <rFont val="Liberation Sans"/>
      </rPr>
      <t>CONFIGURAÇÕES</t>
    </r>
  </si>
  <si>
    <r>
      <rPr>
        <b val="false"/>
        <i val="false"/>
        <sz val="10"/>
        <color indexed="64"/>
        <rFont val="Liberation Sans"/>
      </rPr>
      <t>Salário</t>
    </r>
  </si>
  <si>
    <r>
      <rPr>
        <b val="false"/>
        <i val="false"/>
        <sz val="10"/>
        <color indexed="64"/>
        <rFont val="Liberation Sans"/>
      </rPr>
      <t xml:space="preserve">Rendimento Carteira</t>
    </r>
  </si>
  <si>
    <t xml:space="preserve">Sugestão de investimento</t>
  </si>
  <si>
    <r>
      <rPr>
        <b/>
        <i val="false"/>
        <sz val="12"/>
        <color indexed="65"/>
        <rFont val="Liberation Sans"/>
      </rPr>
      <t xml:space="preserve">INVESTIMENTO MENSAL</t>
    </r>
  </si>
  <si>
    <r>
      <rPr>
        <b val="false"/>
        <i val="false"/>
        <sz val="10"/>
        <color indexed="64"/>
        <rFont val="Liberation Sans"/>
      </rPr>
      <t xml:space="preserve">Quanto investir por mês ?</t>
    </r>
  </si>
  <si>
    <r>
      <rPr>
        <b val="false"/>
        <i val="false"/>
        <sz val="10"/>
        <color indexed="64"/>
        <rFont val="Liberation Sans"/>
      </rPr>
      <t xml:space="preserve">Por Quantos Anos ?</t>
    </r>
  </si>
  <si>
    <r>
      <rPr>
        <b val="false"/>
        <i val="false"/>
        <sz val="10"/>
        <color indexed="64"/>
        <rFont val="Liberation Sans"/>
      </rPr>
      <t xml:space="preserve">Taxa de Rendimento mensal ?</t>
    </r>
  </si>
  <si>
    <r>
      <rPr>
        <b/>
        <i val="false"/>
        <sz val="10"/>
        <color indexed="64"/>
        <rFont val="Liberation Sans"/>
      </rPr>
      <t xml:space="preserve">Patrimônio acumulado ?</t>
    </r>
  </si>
  <si>
    <r>
      <rPr>
        <b/>
        <i val="false"/>
        <sz val="10"/>
        <color indexed="64"/>
        <rFont val="Liberation Sans"/>
      </rPr>
      <t xml:space="preserve">Dividendos Mensais ?</t>
    </r>
  </si>
  <si>
    <r>
      <rPr>
        <b/>
        <i val="false"/>
        <sz val="12"/>
        <color indexed="65"/>
        <rFont val="Liberation Sans"/>
      </rPr>
      <t>CENÁRIOS</t>
    </r>
  </si>
  <si>
    <r>
      <rPr>
        <b/>
        <i val="false"/>
        <sz val="9"/>
        <color indexed="65"/>
        <rFont val="Liberation Sans"/>
      </rPr>
      <t>Dividento</t>
    </r>
  </si>
  <si>
    <r>
      <rPr>
        <b val="false"/>
        <i val="false"/>
        <sz val="10"/>
        <color indexed="64"/>
        <rFont val="Liberation Sans"/>
      </rPr>
      <t xml:space="preserve">Quando em 2 Anos?</t>
    </r>
  </si>
  <si>
    <r>
      <rPr>
        <b val="false"/>
        <i val="false"/>
        <sz val="10"/>
        <color indexed="64"/>
        <rFont val="Liberation Sans"/>
      </rPr>
      <t xml:space="preserve">Quando em 5 Anos?</t>
    </r>
  </si>
  <si>
    <r>
      <rPr>
        <b val="false"/>
        <i val="false"/>
        <sz val="10"/>
        <color indexed="64"/>
        <rFont val="Liberation Sans"/>
      </rPr>
      <t xml:space="preserve">Quando em 10 Anos?</t>
    </r>
  </si>
  <si>
    <r>
      <rPr>
        <b val="false"/>
        <i val="false"/>
        <sz val="10"/>
        <color indexed="64"/>
        <rFont val="Liberation Sans"/>
      </rPr>
      <t xml:space="preserve">Quando em 20 Anos?</t>
    </r>
  </si>
  <si>
    <r>
      <rPr>
        <b val="false"/>
        <i val="false"/>
        <sz val="10"/>
        <color indexed="64"/>
        <rFont val="Liberation Sans"/>
      </rPr>
      <t xml:space="preserve">Quando em 30 Anos?</t>
    </r>
  </si>
  <si>
    <t>PERFIL</t>
  </si>
  <si>
    <t>Moderado</t>
  </si>
  <si>
    <t xml:space="preserve">VALOR A SER INVESTIDO NO MÊS</t>
  </si>
  <si>
    <t xml:space="preserve">TIPO DE FII</t>
  </si>
  <si>
    <t xml:space="preserve"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</si>
  <si>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</si>
  <si>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</si>
  <si>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</si>
  <si>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</si>
  <si>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</si>
  <si>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</si>
  <si>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</si>
  <si>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</si>
  <si>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</si>
  <si>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</si>
  <si>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Moderado-PAPEL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</si>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</sst>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$R$] #,##0.00"/>
    <numFmt numFmtId="165" formatCode="[$R$-416]\ #,##0.00"/>
  </numFmts>
  <fonts count="7">
    <font>
      <b val="0"/>
      <i val="0"/>
      <sz val="10.000000"/>
      <color indexed="64"/>
      <name val="Liberation Sans"/>
    </font>
    <font>
      <sz val="11.000000"/>
      <color rgb="FF9C6500"/>
      <name val="Calibri"/>
      <scheme val="minor"/>
    </font>
    <font>
      <b/>
      <i val="0"/>
      <sz val="12.000000"/>
      <color indexed="65"/>
      <name val="Liberation Sans"/>
    </font>
    <font>
      <b/>
      <i val="0"/>
      <sz val="12.000000"/>
      <color indexed="64"/>
      <name val="Liberation Sans"/>
    </font>
    <font>
      <b/>
      <i val="0"/>
      <sz val="10.000000"/>
      <color indexed="64"/>
      <name val="Liberation Sans"/>
    </font>
    <font>
      <b/>
      <i val="0"/>
      <sz val="9.000000"/>
      <color indexed="65"/>
      <name val="Liberation Sans"/>
    </font>
    <font>
      <b val="0"/>
      <i val="0"/>
      <sz val="10.000000"/>
      <color indexed="65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6366BB"/>
        <bgColor rgb="FF6366BB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rgb="FFF2F2F2"/>
        <bgColor rgb="FFF2F2F2"/>
      </patternFill>
    </fill>
    <fill>
      <patternFill patternType="solid">
        <fgColor indexed="65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34998626667073579"/>
        <bgColor theme="0" tint="-0.34998626667073579"/>
      </patternFill>
    </fill>
  </fills>
  <borders count="22">
    <border>
      <left style="none"/>
      <right style="none"/>
      <top style="none"/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thin">
        <color rgb="FFA5A5A5"/>
      </right>
      <top style="none"/>
      <bottom style="thin">
        <color rgb="FFA5A5A5"/>
      </bottom>
      <diagonal style="none"/>
    </border>
    <border>
      <left style="thin">
        <color rgb="FFA5A5A5"/>
      </left>
      <right style="thin">
        <color rgb="FFA5A5A5"/>
      </right>
      <top style="none"/>
      <bottom style="thin">
        <color rgb="FFA5A5A5"/>
      </bottom>
      <diagonal style="none"/>
    </border>
    <border>
      <left style="thin">
        <color rgb="FFA5A5A5"/>
      </left>
      <right style="medium">
        <color indexed="64"/>
      </right>
      <top style="none"/>
      <bottom style="thin">
        <color rgb="FFA5A5A5"/>
      </bottom>
      <diagonal style="none"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 style="none"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 style="none"/>
    </border>
    <border>
      <left style="medium">
        <color indexed="64"/>
      </left>
      <right style="thin">
        <color rgb="FFA5A5A5"/>
      </right>
      <top style="thin">
        <color rgb="FFA5A5A5"/>
      </top>
      <bottom style="medium">
        <color indexed="64"/>
      </bottom>
      <diagonal style="none"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indexed="64"/>
      </bottom>
      <diagonal style="none"/>
    </border>
    <border>
      <left style="thin">
        <color rgb="FFA5A5A5"/>
      </left>
      <right style="medium">
        <color indexed="64"/>
      </right>
      <top style="thin">
        <color rgb="FFA5A5A5"/>
      </top>
      <bottom style="medium">
        <color indexed="64"/>
      </bottom>
      <diagonal style="none"/>
    </border>
    <border>
      <left style="medium">
        <color indexed="64"/>
      </left>
      <right style="thin">
        <color indexed="65"/>
      </right>
      <top style="none"/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none"/>
      <bottom style="thin">
        <color indexed="65"/>
      </bottom>
      <diagonal style="none"/>
    </border>
    <border>
      <left style="thin">
        <color indexed="65"/>
      </left>
      <right style="medium">
        <color indexed="64"/>
      </right>
      <top style="none"/>
      <bottom style="thin">
        <color indexed="65"/>
      </bottom>
      <diagonal style="none"/>
    </border>
    <border>
      <left style="medium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medium">
        <color indexed="64"/>
      </left>
      <right style="thin">
        <color indexed="65"/>
      </right>
      <top style="thin">
        <color indexed="65"/>
      </top>
      <bottom style="medium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medium">
        <color indexed="64"/>
      </bottom>
      <diagonal style="none"/>
    </border>
    <border>
      <left style="thin">
        <color indexed="65"/>
      </left>
      <right style="medium">
        <color indexed="64"/>
      </right>
      <top style="none"/>
      <bottom style="medium">
        <color indexed="64"/>
      </bottom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6">
    <xf fontId="0" fillId="0" borderId="0" numFmtId="0" xfId="0" applyProtection="0"/>
    <xf fontId="0" fillId="0" borderId="0" numFmtId="0" xfId="0" applyAlignment="1" applyProtection="0">
      <alignment wrapText="1"/>
    </xf>
    <xf fontId="0" fillId="3" borderId="0" numFmtId="0" xfId="0" applyFill="1" applyProtection="0"/>
    <xf fontId="2" fillId="4" borderId="1" numFmtId="0" xfId="0" applyFont="1" applyFill="1" applyBorder="1" applyAlignment="1" applyProtection="0">
      <alignment horizontal="center" vertical="center"/>
    </xf>
    <xf fontId="2" fillId="4" borderId="2" numFmtId="0" xfId="0" applyFont="1" applyFill="1" applyBorder="1" applyAlignment="1" applyProtection="0">
      <alignment horizontal="center" vertical="center"/>
    </xf>
    <xf fontId="3" fillId="4" borderId="3" numFmtId="0" xfId="0" applyFont="1" applyFill="1" applyBorder="1" applyAlignment="1" applyProtection="0">
      <alignment vertical="center"/>
    </xf>
    <xf fontId="0" fillId="5" borderId="4" numFmtId="0" xfId="0" applyFill="1" applyBorder="1" applyAlignment="1" applyProtection="0">
      <alignment horizontal="center"/>
    </xf>
    <xf fontId="0" fillId="5" borderId="5" numFmtId="0" xfId="0" applyFill="1" applyBorder="1" applyAlignment="1" applyProtection="0">
      <alignment horizontal="center"/>
    </xf>
    <xf fontId="0" fillId="6" borderId="6" numFmtId="164" xfId="0" applyNumberFormat="1" applyFill="1" applyBorder="1" applyAlignment="1" applyProtection="0">
      <alignment horizontal="center"/>
    </xf>
    <xf fontId="0" fillId="5" borderId="7" numFmtId="0" xfId="0" applyFill="1" applyBorder="1" applyAlignment="1" applyProtection="0">
      <alignment horizontal="center"/>
    </xf>
    <xf fontId="0" fillId="5" borderId="8" numFmtId="0" xfId="0" applyFill="1" applyBorder="1" applyAlignment="1" applyProtection="0">
      <alignment horizontal="center"/>
    </xf>
    <xf fontId="0" fillId="6" borderId="9" numFmtId="10" xfId="0" applyNumberFormat="1" applyFill="1" applyBorder="1" applyAlignment="1" applyProtection="0">
      <alignment horizontal="center"/>
    </xf>
    <xf fontId="0" fillId="5" borderId="10" numFmtId="0" xfId="0" applyFill="1" applyBorder="1" applyAlignment="1" applyProtection="0">
      <alignment horizontal="center"/>
    </xf>
    <xf fontId="0" fillId="5" borderId="11" numFmtId="0" xfId="0" applyFill="1" applyBorder="1" applyAlignment="1" applyProtection="0">
      <alignment horizontal="center"/>
    </xf>
    <xf fontId="0" fillId="6" borderId="12" numFmtId="164" xfId="0" applyNumberFormat="1" applyFill="1" applyBorder="1" applyAlignment="1" applyProtection="0">
      <alignment horizontal="center"/>
    </xf>
    <xf fontId="2" fillId="3" borderId="1" numFmtId="0" xfId="0" applyFont="1" applyFill="1" applyBorder="1" applyAlignment="1" applyProtection="0">
      <alignment horizontal="center" vertical="center"/>
    </xf>
    <xf fontId="2" fillId="3" borderId="2" numFmtId="0" xfId="0" applyFont="1" applyFill="1" applyBorder="1" applyAlignment="1" applyProtection="0">
      <alignment horizontal="center" vertical="center"/>
    </xf>
    <xf fontId="2" fillId="3" borderId="3" numFmtId="0" xfId="0" applyFont="1" applyFill="1" applyBorder="1" applyAlignment="1" applyProtection="0">
      <alignment vertical="center"/>
    </xf>
    <xf fontId="4" fillId="0" borderId="6" numFmtId="164" xfId="0" applyNumberFormat="1" applyFont="1" applyBorder="1" applyAlignment="1" applyProtection="0">
      <alignment horizontal="center"/>
    </xf>
    <xf fontId="4" fillId="0" borderId="9" numFmtId="0" xfId="0" applyFont="1" applyBorder="1" applyAlignment="1" applyProtection="0">
      <alignment horizontal="center"/>
    </xf>
    <xf fontId="4" fillId="0" borderId="9" numFmtId="10" xfId="0" applyNumberFormat="1" applyFont="1" applyBorder="1" applyAlignment="1" applyProtection="0">
      <alignment horizontal="center"/>
    </xf>
    <xf fontId="4" fillId="7" borderId="7" numFmtId="0" xfId="0" applyFont="1" applyFill="1" applyBorder="1" applyAlignment="1" applyProtection="0">
      <alignment horizontal="center"/>
    </xf>
    <xf fontId="4" fillId="7" borderId="8" numFmtId="0" xfId="0" applyFont="1" applyFill="1" applyBorder="1" applyAlignment="1" applyProtection="0">
      <alignment horizontal="center"/>
    </xf>
    <xf fontId="4" fillId="7" borderId="9" numFmtId="164" xfId="0" applyNumberFormat="1" applyFont="1" applyFill="1" applyBorder="1" applyAlignment="1" applyProtection="0">
      <alignment horizontal="center"/>
    </xf>
    <xf fontId="4" fillId="7" borderId="10" numFmtId="0" xfId="0" applyFont="1" applyFill="1" applyBorder="1" applyAlignment="1" applyProtection="0">
      <alignment horizontal="center"/>
    </xf>
    <xf fontId="4" fillId="7" borderId="11" numFmtId="0" xfId="0" applyFont="1" applyFill="1" applyBorder="1" applyAlignment="1" applyProtection="0">
      <alignment horizontal="center"/>
    </xf>
    <xf fontId="4" fillId="7" borderId="12" numFmtId="164" xfId="0" applyNumberFormat="1" applyFont="1" applyFill="1" applyBorder="1" applyAlignment="1" applyProtection="0">
      <alignment horizontal="center"/>
    </xf>
    <xf fontId="5" fillId="3" borderId="3" numFmtId="0" xfId="0" applyFont="1" applyFill="1" applyBorder="1" applyAlignment="1" applyProtection="0">
      <alignment horizontal="center" vertical="center"/>
    </xf>
    <xf fontId="6" fillId="0" borderId="0" numFmtId="0" xfId="0" applyFont="1" applyProtection="0"/>
    <xf fontId="0" fillId="7" borderId="13" numFmtId="0" xfId="0" applyFill="1" applyBorder="1" applyProtection="0"/>
    <xf fontId="0" fillId="7" borderId="14" numFmtId="164" xfId="0" applyNumberFormat="1" applyFill="1" applyBorder="1" applyAlignment="1" applyProtection="0">
      <alignment horizontal="center"/>
    </xf>
    <xf fontId="0" fillId="7" borderId="15" numFmtId="164" xfId="0" applyNumberFormat="1" applyFill="1" applyBorder="1" applyAlignment="1" applyProtection="0">
      <alignment horizontal="center"/>
    </xf>
    <xf fontId="0" fillId="7" borderId="16" numFmtId="0" xfId="0" applyFill="1" applyBorder="1" applyProtection="0"/>
    <xf fontId="0" fillId="7" borderId="17" numFmtId="164" xfId="0" applyNumberFormat="1" applyFill="1" applyBorder="1" applyAlignment="1" applyProtection="0">
      <alignment horizontal="center"/>
    </xf>
    <xf fontId="0" fillId="7" borderId="18" numFmtId="0" xfId="0" applyFill="1" applyBorder="1" applyProtection="0"/>
    <xf fontId="0" fillId="7" borderId="19" numFmtId="164" xfId="0" applyNumberFormat="1" applyFill="1" applyBorder="1" applyAlignment="1" applyProtection="0">
      <alignment horizontal="center"/>
    </xf>
    <xf fontId="0" fillId="7" borderId="20" numFmtId="164" xfId="0" applyNumberFormat="1" applyFill="1" applyBorder="1" applyAlignment="1" applyProtection="0">
      <alignment horizontal="center"/>
    </xf>
    <xf fontId="1" fillId="2" borderId="0" numFmtId="0" xfId="1" applyFont="1" applyFill="1" applyAlignment="1" applyProtection="0">
      <alignment horizontal="left"/>
    </xf>
    <xf fontId="1" fillId="2" borderId="0" numFmtId="0" xfId="1" applyFont="1" applyFill="1" applyAlignment="1" applyProtection="0">
      <alignment horizontal="center"/>
    </xf>
    <xf fontId="1" fillId="2" borderId="0" numFmtId="0" xfId="1" applyFont="1" applyFill="1" applyProtection="0"/>
    <xf fontId="4" fillId="8" borderId="0" numFmtId="0" xfId="0" applyFont="1" applyFill="1" applyProtection="0"/>
    <xf fontId="4" fillId="8" borderId="0" numFmtId="164" xfId="0" applyNumberFormat="1" applyFont="1" applyFill="1" applyAlignment="1" applyProtection="0">
      <alignment horizontal="center"/>
    </xf>
    <xf fontId="4" fillId="9" borderId="0" numFmtId="0" xfId="0" applyFont="1" applyFill="1" applyAlignment="1" applyProtection="0">
      <alignment horizontal="center"/>
    </xf>
    <xf fontId="0" fillId="0" borderId="0" numFmtId="0" xfId="0" applyAlignment="1" applyProtection="0">
      <alignment horizontal="center"/>
    </xf>
    <xf fontId="0" fillId="0" borderId="0" numFmtId="9" xfId="0" applyNumberFormat="1" applyAlignment="1" applyProtection="0">
      <alignment horizontal="center"/>
    </xf>
    <xf fontId="0" fillId="8" borderId="0" numFmtId="165" xfId="0" applyNumberFormat="1" applyFill="1" applyAlignment="1" applyProtection="0">
      <alignment horizontal="center"/>
    </xf>
    <xf fontId="0" fillId="9" borderId="0" numFmtId="0" xfId="0" applyFill="1" applyProtection="0"/>
    <xf fontId="4" fillId="9" borderId="0" numFmtId="165" xfId="0" applyNumberFormat="1" applyFont="1" applyFill="1" applyAlignment="1" applyProtection="0">
      <alignment horizontal="center"/>
    </xf>
    <xf fontId="0" fillId="0" borderId="0" numFmtId="9" xfId="0" applyNumberFormat="1" applyProtection="0"/>
    <xf fontId="0" fillId="0" borderId="0" numFmtId="0" xfId="0" applyProtection="0">
      <protection hidden="0" locked="1"/>
    </xf>
    <xf fontId="1" fillId="2" borderId="0" numFmtId="9" xfId="1" applyNumberFormat="1" applyFont="1" applyFill="1" applyProtection="0"/>
    <xf fontId="0" fillId="0" borderId="21" numFmtId="0" xfId="0" applyBorder="1" applyProtection="0"/>
    <xf fontId="0" fillId="0" borderId="21" numFmtId="0" xfId="0" applyBorder="1" applyAlignment="1" applyProtection="0">
      <alignment horizontal="center"/>
    </xf>
    <xf fontId="0" fillId="0" borderId="21" numFmtId="9" xfId="0" applyNumberFormat="1" applyBorder="1" applyProtection="0"/>
    <xf fontId="0" fillId="0" borderId="0" numFmtId="0" xfId="0" applyProtection="0"/>
    <xf fontId="0" fillId="0" borderId="21" numFmtId="0" xfId="0" applyBorder="1" applyProtection="0"/>
  </cellXfs>
  <cellStyles count="2">
    <cellStyle name="Default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APP!$B$38:$B$43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APP!$C$38:$C$43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80208" y="7375524"/>
      <a:ext cx="5806290" cy="1860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480209" y="152450"/>
    <xdr:ext cx="5856830" cy="1426949"/>
    <xdr:pic>
      <xdr:nvPicPr>
        <xdr:cNvPr id="1024" name="Figura 1"/>
        <xdr:cNvPicPr/>
      </xdr:nvPicPr>
      <xdr:blipFill>
        <a:blip r:embed="rId1">
          <a:alphaModFix amt="100000"/>
        </a:blip>
        <a:srcRect l="0" t="2751" r="0" b="4381"/>
        <a:stretch/>
      </xdr:blipFill>
      <xdr:spPr bwMode="auto">
        <a:xfrm rot="21600000">
          <a:off x="0" y="0"/>
          <a:ext cx="5856831" cy="1426950"/>
        </a:xfrm>
        <a:prstGeom prst="rect">
          <a:avLst/>
        </a:prstGeom>
        <a:ln>
          <a:noFill/>
        </a:ln>
        <a:effectLst/>
      </xdr:spPr>
    </xdr:pic>
    <xdr:clientData/>
  </xdr:absoluteAnchor>
  <xdr:twoCellAnchor editAs="twoCell">
    <xdr:from>
      <xdr:col>1</xdr:col>
      <xdr:colOff>3958</xdr:colOff>
      <xdr:row>44</xdr:row>
      <xdr:rowOff>66674</xdr:rowOff>
    </xdr:from>
    <xdr:to>
      <xdr:col>3</xdr:col>
      <xdr:colOff>946149</xdr:colOff>
      <xdr:row>56</xdr:row>
      <xdr:rowOff>22224</xdr:rowOff>
    </xdr:to>
    <xdr:graphicFrame>
      <xdr:nvGraphicFramePr>
        <xdr:cNvPr id="1110838756" name=""/>
        <xdr:cNvGraphicFramePr>
          <a:graphicFrameLocks xmlns:a="http://schemas.openxmlformats.org/drawingml/2006/main"/>
        </xdr:cNvGraphicFramePr>
      </xdr:nvGraphicFramePr>
      <xdr:xfrm>
        <a:off x="480208" y="7375524"/>
        <a:ext cx="5806290" cy="1860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showRowColHeaders="0" view="normal" zoomScale="100" workbookViewId="0">
      <selection activeCell="C12" activeCellId="0" sqref="C12"/>
    </sheetView>
  </sheetViews>
  <sheetFormatPr defaultRowHeight="15"/>
  <cols>
    <col customWidth="1" min="1" max="1" width="7.1344000000000003"/>
    <col customWidth="1" min="2" max="2" width="38.421900000000001"/>
    <col customWidth="1" min="3" max="3" width="34.421900000000001"/>
    <col customWidth="1" min="4" max="4" width="14.2812"/>
    <col customWidth="1" min="5" max="5" width="2.28125"/>
    <col customWidth="1" min="6" max="6" width="2.57422"/>
    <col customWidth="1" min="7" max="7" width="3.57422"/>
    <col customWidth="1" hidden="1" min="8" max="16384" width="0"/>
  </cols>
  <sheetData>
    <row r="1" ht="12.800000000000001" customHeight="1"/>
    <row r="2" ht="12.800000000000001" customHeight="1">
      <c r="A2" s="1"/>
    </row>
    <row r="3" ht="12.699999999999999" customHeight="1"/>
    <row r="9">
      <c r="H9" s="2"/>
    </row>
    <row r="12" ht="18" customHeight="1">
      <c r="B12" s="3" t="s">
        <v>0</v>
      </c>
      <c r="C12" s="4"/>
      <c r="D12" s="5"/>
    </row>
    <row r="13" ht="12.75" customHeight="1">
      <c r="B13" s="6" t="s">
        <v>1</v>
      </c>
      <c r="C13" s="7"/>
      <c r="D13" s="8">
        <v>5000</v>
      </c>
    </row>
    <row r="14" ht="12.75" customHeight="1">
      <c r="B14" s="9" t="s">
        <v>2</v>
      </c>
      <c r="C14" s="10"/>
      <c r="D14" s="11">
        <v>0.0060000000000000001</v>
      </c>
    </row>
    <row r="15" ht="12.75" customHeight="1">
      <c r="B15" s="12" t="s">
        <v>3</v>
      </c>
      <c r="C15" s="13"/>
      <c r="D15" s="14">
        <f>D13*30%</f>
        <v>1500</v>
      </c>
    </row>
    <row r="16" ht="12.75" customHeight="1"/>
    <row r="17" ht="12.699999999999999" customHeight="1"/>
    <row r="18" ht="23" customHeight="1">
      <c r="B18" s="15" t="s">
        <v>4</v>
      </c>
      <c r="C18" s="16"/>
      <c r="D18" s="17"/>
    </row>
    <row r="19" ht="12.75" customHeight="1">
      <c r="B19" s="6" t="s">
        <v>5</v>
      </c>
      <c r="C19" s="7"/>
      <c r="D19" s="18">
        <v>500</v>
      </c>
    </row>
    <row r="20" ht="12.75" customHeight="1">
      <c r="B20" s="9" t="s">
        <v>6</v>
      </c>
      <c r="C20" s="10"/>
      <c r="D20" s="19">
        <v>5</v>
      </c>
    </row>
    <row r="21" ht="12.75" customHeight="1">
      <c r="B21" s="9" t="s">
        <v>7</v>
      </c>
      <c r="C21" s="10"/>
      <c r="D21" s="20">
        <v>0.010789999999999999</v>
      </c>
    </row>
    <row r="22" ht="12.75" customHeight="1">
      <c r="B22" s="21" t="s">
        <v>8</v>
      </c>
      <c r="C22" s="22"/>
      <c r="D22" s="23">
        <f>FV(taxa_mensal,qtd_anos*12,aporte*-1)</f>
        <v>41888.456999243674</v>
      </c>
    </row>
    <row r="23" ht="12.75" customHeight="1">
      <c r="B23" s="24" t="s">
        <v>9</v>
      </c>
      <c r="C23" s="25"/>
      <c r="D23" s="26">
        <f>patrimonio*rendimento_carteira</f>
        <v>251.33074199546203</v>
      </c>
    </row>
    <row r="24" ht="12.75" customHeight="1"/>
    <row r="25" ht="20.5" customHeight="1">
      <c r="B25" s="15" t="s">
        <v>10</v>
      </c>
      <c r="C25" s="16"/>
      <c r="D25" s="27" t="s">
        <v>11</v>
      </c>
    </row>
    <row r="26" ht="12.75" customHeight="1">
      <c r="A26" s="28">
        <v>2</v>
      </c>
      <c r="B26" s="29" t="s">
        <v>12</v>
      </c>
      <c r="C26" s="30">
        <f t="shared" ref="C26:C30" si="0">FV($D$21,$A26*12,$D$19*-1)</f>
        <v>13613.813648822568</v>
      </c>
      <c r="D26" s="31">
        <f t="shared" ref="D26:D30" si="1">C26*rendimento_carteira</f>
        <v>81.682881892935413</v>
      </c>
    </row>
    <row r="27" ht="12.75" customHeight="1">
      <c r="A27" s="28">
        <v>5</v>
      </c>
      <c r="B27" s="32" t="s">
        <v>13</v>
      </c>
      <c r="C27" s="33">
        <f t="shared" si="0"/>
        <v>41888.456999243674</v>
      </c>
      <c r="D27" s="31">
        <f t="shared" si="1"/>
        <v>251.33074199546203</v>
      </c>
    </row>
    <row r="28" ht="12.75" customHeight="1">
      <c r="A28" s="28">
        <v>10</v>
      </c>
      <c r="B28" s="32" t="s">
        <v>14</v>
      </c>
      <c r="C28" s="33">
        <f t="shared" si="0"/>
        <v>121642.10626508553</v>
      </c>
      <c r="D28" s="31">
        <f t="shared" si="1"/>
        <v>729.85263759051315</v>
      </c>
    </row>
    <row r="29" ht="12.75" customHeight="1">
      <c r="A29" s="28">
        <v>20</v>
      </c>
      <c r="B29" s="32" t="s">
        <v>15</v>
      </c>
      <c r="C29" s="33">
        <f t="shared" si="0"/>
        <v>562599.2000485363</v>
      </c>
      <c r="D29" s="31">
        <f t="shared" si="1"/>
        <v>3375.5952002912177</v>
      </c>
    </row>
    <row r="30" ht="12.75" customHeight="1">
      <c r="A30" s="28">
        <v>30</v>
      </c>
      <c r="B30" s="34" t="s">
        <v>16</v>
      </c>
      <c r="C30" s="35">
        <f t="shared" si="0"/>
        <v>2161084.8275023359</v>
      </c>
      <c r="D30" s="36">
        <f t="shared" si="1"/>
        <v>12966.508965014016</v>
      </c>
    </row>
    <row r="31" ht="12.699999999999999" customHeight="1"/>
    <row r="33" ht="14.25">
      <c r="B33" s="37" t="s">
        <v>17</v>
      </c>
      <c r="C33" s="38" t="s">
        <v>18</v>
      </c>
      <c r="D33" s="39"/>
    </row>
    <row r="34">
      <c r="B34" s="40" t="s">
        <v>19</v>
      </c>
      <c r="C34" s="41">
        <f>D19</f>
        <v>500</v>
      </c>
      <c r="D34" s="40"/>
    </row>
    <row r="37">
      <c r="B37" s="42" t="s">
        <v>20</v>
      </c>
      <c r="C37" s="42" t="s">
        <v>21</v>
      </c>
      <c r="D37" s="42" t="s">
        <v>22</v>
      </c>
    </row>
    <row r="38">
      <c r="B38" s="43" t="s">
        <v>23</v>
      </c>
      <c r="C38" s="44">
        <f>VLOOKUP($C$33&amp;"-"&amp;B38,Folha1!A:D,4,)</f>
        <v>0.32000000000000001</v>
      </c>
      <c r="D38" s="45">
        <f>C38*$C$34</f>
        <v>160</v>
      </c>
    </row>
    <row r="39">
      <c r="B39" s="43" t="s">
        <v>24</v>
      </c>
      <c r="C39" s="44">
        <f>VLOOKUP($C$33&amp;"-"&amp;B39,Folha1!A:D,4,)</f>
        <v>0.34999999999999998</v>
      </c>
      <c r="D39" s="45">
        <f>C39*$C$34</f>
        <v>175</v>
      </c>
    </row>
    <row r="40">
      <c r="B40" s="43" t="s">
        <v>25</v>
      </c>
      <c r="C40" s="44">
        <f>VLOOKUP($C$33&amp;"-"&amp;B40,Folha1!A:D,4,)</f>
        <v>0.080000000000000002</v>
      </c>
      <c r="D40" s="45">
        <f>C40*$C$34</f>
        <v>40</v>
      </c>
    </row>
    <row r="41">
      <c r="B41" s="43" t="s">
        <v>26</v>
      </c>
      <c r="C41" s="44">
        <f>VLOOKUP($C$33&amp;"-"&amp;B41,Folha1!A:D,4,)</f>
        <v>0.050000000000000003</v>
      </c>
      <c r="D41" s="45">
        <f>C41*$C$34</f>
        <v>25</v>
      </c>
    </row>
    <row r="42">
      <c r="B42" s="43" t="s">
        <v>27</v>
      </c>
      <c r="C42" s="44">
        <f>VLOOKUP($C$33&amp;"-"&amp;B42,Folha1!A:D,4,)</f>
        <v>0.10000000000000001</v>
      </c>
      <c r="D42" s="45">
        <f>C42*$C$34</f>
        <v>50</v>
      </c>
    </row>
    <row r="43">
      <c r="B43" s="43" t="s">
        <v>28</v>
      </c>
      <c r="C43" s="44">
        <f>VLOOKUP($C$33&amp;"-"&amp;B43,Folha1!A:D,4,)</f>
        <v>0.10000000000000001</v>
      </c>
      <c r="D43" s="45">
        <f>C43*$C$34</f>
        <v>50</v>
      </c>
    </row>
    <row r="44">
      <c r="B44" s="46"/>
      <c r="C44" s="46"/>
      <c r="D44" s="47">
        <f>SUM(D38:D43)</f>
        <v>500</v>
      </c>
    </row>
  </sheetData>
  <mergeCells count="11">
    <mergeCell ref="B12:C12"/>
    <mergeCell ref="B13:C13"/>
    <mergeCell ref="B14:C14"/>
    <mergeCell ref="B15:C15"/>
    <mergeCell ref="B18:C18"/>
    <mergeCell ref="B19:C19"/>
    <mergeCell ref="B20:C20"/>
    <mergeCell ref="B21:C21"/>
    <mergeCell ref="B22:C22"/>
    <mergeCell ref="B23:C23"/>
    <mergeCell ref="B25:C25"/>
  </mergeCells>
  <printOptions headings="0" gridLines="0"/>
  <pageMargins left="0.70078740157480324" right="0.70078740157480324" top="0.75196850393700787" bottom="0.75196850393700787" header="1.0518999999999998" footer="1.0518999999999998"/>
  <pageSetup paperSize="9" scale="97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&amp;CPágina 1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2C00C5-0051-4B46-A2B1-00EF005D0089}" type="list" allowBlank="1" errorStyle="stop" imeMode="noControl" operator="between" showDropDown="0" showErrorMessage="1" showInputMessage="1">
          <x14:formula1>
            <xm:f>"Agressivo, Conservador, Moderado"</xm:f>
          </x14:formula1>
          <xm:sqref>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1" max="1" width="31.09375"/>
    <col bestFit="1" min="2" max="2" width="11.57421875"/>
    <col bestFit="1" min="3" max="3" width="19.57421875"/>
    <col customWidth="1" min="7" max="7" width="17.57421875"/>
  </cols>
  <sheetData>
    <row r="2" ht="12.75">
      <c r="A2" t="s">
        <v>29</v>
      </c>
      <c r="B2" s="43" t="s">
        <v>17</v>
      </c>
      <c r="C2" s="43" t="s">
        <v>20</v>
      </c>
      <c r="D2" s="43" t="s">
        <v>30</v>
      </c>
      <c r="H2" t="s">
        <v>30</v>
      </c>
    </row>
    <row r="3" ht="14.25">
      <c r="A3" t="str">
        <f>B3&amp;"-"&amp;C3</f>
        <v>Conservador-PAPEL</v>
      </c>
      <c r="B3" t="s">
        <v>31</v>
      </c>
      <c r="C3" s="43" t="s">
        <v>23</v>
      </c>
      <c r="D3" s="48">
        <v>0.29999999999999999</v>
      </c>
      <c r="G3" s="49" t="s">
        <v>32</v>
      </c>
      <c r="H3" s="50">
        <f>VLOOKUP(G3,$A:$D,4,)</f>
        <v>0.32000000000000001</v>
      </c>
    </row>
    <row r="4" ht="12.75">
      <c r="A4" t="str">
        <f>B4&amp;"-"&amp;C4</f>
        <v>Conservador-TIJOLO</v>
      </c>
      <c r="B4" t="s">
        <v>31</v>
      </c>
      <c r="C4" s="43" t="s">
        <v>24</v>
      </c>
      <c r="D4" s="48">
        <v>0.5</v>
      </c>
    </row>
    <row r="5" ht="12.75">
      <c r="A5" t="str">
        <f>B5&amp;"-"&amp;C5</f>
        <v>Conservador-HÍBRIDOS</v>
      </c>
      <c r="B5" t="s">
        <v>31</v>
      </c>
      <c r="C5" s="43" t="s">
        <v>25</v>
      </c>
      <c r="D5" s="48">
        <v>0.10000000000000001</v>
      </c>
    </row>
    <row r="6" ht="12.75">
      <c r="A6" t="str">
        <f>B6&amp;"-"&amp;C6</f>
        <v>Conservador-FOFs</v>
      </c>
      <c r="B6" t="s">
        <v>31</v>
      </c>
      <c r="C6" s="43" t="s">
        <v>26</v>
      </c>
      <c r="D6" s="48">
        <v>0.10000000000000001</v>
      </c>
    </row>
    <row r="7" ht="12.75">
      <c r="A7" t="str">
        <f>B7&amp;"-"&amp;C7</f>
        <v>Conservador-DESENVOLVIMENTO</v>
      </c>
      <c r="B7" t="s">
        <v>31</v>
      </c>
      <c r="C7" s="43" t="s">
        <v>27</v>
      </c>
      <c r="D7" s="48">
        <v>0</v>
      </c>
    </row>
    <row r="8" ht="12.75">
      <c r="A8" s="51" t="str">
        <f>B8&amp;"-"&amp;C8</f>
        <v>Conservador-HOTELARIAS</v>
      </c>
      <c r="B8" s="51" t="s">
        <v>31</v>
      </c>
      <c r="C8" s="52" t="s">
        <v>28</v>
      </c>
      <c r="D8" s="53">
        <v>0</v>
      </c>
    </row>
    <row r="9" ht="12.75">
      <c r="A9" t="str">
        <f>B9&amp;"-"&amp;C9</f>
        <v>Moderado-PAPEL</v>
      </c>
      <c r="B9" t="s">
        <v>18</v>
      </c>
      <c r="C9" s="43" t="s">
        <v>23</v>
      </c>
      <c r="D9" s="48">
        <v>0.32000000000000001</v>
      </c>
    </row>
    <row r="10" ht="12.75">
      <c r="A10" t="str">
        <f>B10&amp;"-"&amp;C10</f>
        <v>Moderado-TIJOLO</v>
      </c>
      <c r="B10" s="54" t="s">
        <v>18</v>
      </c>
      <c r="C10" s="43" t="s">
        <v>24</v>
      </c>
      <c r="D10" s="48">
        <v>0.34999999999999998</v>
      </c>
    </row>
    <row r="11" ht="12.75">
      <c r="A11" t="str">
        <f>B11&amp;"-"&amp;C11</f>
        <v>Moderado-HÍBRIDOS</v>
      </c>
      <c r="B11" s="54" t="s">
        <v>18</v>
      </c>
      <c r="C11" s="43" t="s">
        <v>25</v>
      </c>
      <c r="D11" s="48">
        <v>0.080000000000000002</v>
      </c>
    </row>
    <row r="12" ht="12.75">
      <c r="A12" t="str">
        <f>B12&amp;"-"&amp;C12</f>
        <v>Moderado-FOFs</v>
      </c>
      <c r="B12" s="54" t="s">
        <v>18</v>
      </c>
      <c r="C12" s="43" t="s">
        <v>26</v>
      </c>
      <c r="D12" s="48">
        <v>0.050000000000000003</v>
      </c>
    </row>
    <row r="13" ht="12.75">
      <c r="A13" t="str">
        <f>B13&amp;"-"&amp;C13</f>
        <v>Moderado-DESENVOLVIMENTO</v>
      </c>
      <c r="B13" s="54" t="s">
        <v>18</v>
      </c>
      <c r="C13" s="43" t="s">
        <v>27</v>
      </c>
      <c r="D13" s="48">
        <v>0.10000000000000001</v>
      </c>
    </row>
    <row r="14" ht="12.75">
      <c r="A14" s="51" t="str">
        <f>B14&amp;"-"&amp;C14</f>
        <v>Moderado-HOTELARIAS</v>
      </c>
      <c r="B14" s="55" t="s">
        <v>18</v>
      </c>
      <c r="C14" s="52" t="s">
        <v>28</v>
      </c>
      <c r="D14" s="53">
        <v>0.10000000000000001</v>
      </c>
    </row>
    <row r="15" ht="12.75">
      <c r="A15" t="str">
        <f>B15&amp;"-"&amp;C15</f>
        <v>Agressivo-PAPEL</v>
      </c>
      <c r="B15" s="54" t="s">
        <v>33</v>
      </c>
      <c r="C15" s="43" t="s">
        <v>23</v>
      </c>
      <c r="D15" s="48">
        <v>0.5</v>
      </c>
    </row>
    <row r="16" ht="12.75">
      <c r="A16" t="str">
        <f>B16&amp;"-"&amp;C16</f>
        <v>Agressivo-TIJOLO</v>
      </c>
      <c r="B16" s="54" t="s">
        <v>33</v>
      </c>
      <c r="C16" s="43" t="s">
        <v>24</v>
      </c>
      <c r="D16" s="48">
        <v>0.10000000000000001</v>
      </c>
    </row>
    <row r="17" ht="12.75">
      <c r="A17" t="str">
        <f>B17&amp;"-"&amp;C17</f>
        <v>Agressivo-HÍBRIDOS</v>
      </c>
      <c r="B17" s="54" t="s">
        <v>33</v>
      </c>
      <c r="C17" s="43" t="s">
        <v>25</v>
      </c>
      <c r="D17" s="48">
        <v>0.050000000000000003</v>
      </c>
    </row>
    <row r="18" ht="12.75">
      <c r="A18" t="str">
        <f>B18&amp;"-"&amp;C18</f>
        <v>Agressivo-FOFs</v>
      </c>
      <c r="B18" s="54" t="s">
        <v>33</v>
      </c>
      <c r="C18" s="43" t="s">
        <v>26</v>
      </c>
      <c r="D18" s="48">
        <v>0.050000000000000003</v>
      </c>
    </row>
    <row r="19" ht="12.75">
      <c r="A19" t="str">
        <f>B19&amp;"-"&amp;C19</f>
        <v>Agressivo-DESENVOLVIMENTO</v>
      </c>
      <c r="B19" s="54" t="s">
        <v>33</v>
      </c>
      <c r="C19" s="43" t="s">
        <v>27</v>
      </c>
      <c r="D19" s="48">
        <v>0.20000000000000001</v>
      </c>
    </row>
    <row r="20" ht="12.75">
      <c r="A20" t="str">
        <f>B20&amp;"-"&amp;C20</f>
        <v>Agressivo-HOTELARIAS</v>
      </c>
      <c r="B20" s="54" t="s">
        <v>33</v>
      </c>
      <c r="C20" s="43" t="s">
        <v>28</v>
      </c>
      <c r="D20" s="48">
        <v>0.10000000000000001</v>
      </c>
    </row>
    <row r="21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2025-06-20T00:18:13Z</dcterms:modified>
</cp:coreProperties>
</file>