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 firstSheet="28" activeTab="30"/>
  </bookViews>
  <sheets>
    <sheet name="Table of Content" sheetId="3" r:id="rId1"/>
    <sheet name="Tab1 Revisions" sheetId="2" r:id="rId2"/>
    <sheet name=" Tab 2 Cum Trade value 2022" sheetId="4" r:id="rId3"/>
    <sheet name="Tab 3 Cum Trade value 2023" sheetId="55" r:id="rId4"/>
    <sheet name="Tab4 Exports by ISIC" sheetId="6" r:id="rId5"/>
    <sheet name="Tab5 Re-exports by ISIC" sheetId="7" r:id="rId6"/>
    <sheet name="Tab6 Imports by ISIC" sheetId="8" r:id="rId7"/>
    <sheet name="Tab7 Trade Balance" sheetId="9" r:id="rId8"/>
    <sheet name="Tab8 Trade balnce by prtnr" sheetId="52" r:id="rId9"/>
    <sheet name="Tab9Trade Balnce by prdct" sheetId="54" r:id="rId10"/>
    <sheet name="Tab10 Exports by Partner" sheetId="11" r:id="rId11"/>
    <sheet name="Tab11 Imports by Partner" sheetId="12" r:id="rId12"/>
    <sheet name="Tab12 Exports by Product" sheetId="13" r:id="rId13"/>
    <sheet name="Tab13 Re-exports by Product" sheetId="15" r:id="rId14"/>
    <sheet name="Tab14 Imports by Product" sheetId="14" r:id="rId15"/>
    <sheet name="Tab15 Top5 exp prdcts by countr" sheetId="19" r:id="rId16"/>
    <sheet name=" Tab16 Top5 re-X prdct by conty" sheetId="21" r:id="rId17"/>
    <sheet name="Tab17 Top5 imp prdcts by contry" sheetId="23" r:id="rId18"/>
    <sheet name="Tab18 Exp by economic region" sheetId="24" r:id="rId19"/>
    <sheet name="Tab19 Exprts by econ rgion&amp;prdt" sheetId="46" r:id="rId20"/>
    <sheet name="Tab20 Imp by economic region" sheetId="25" r:id="rId21"/>
    <sheet name="Tab21 Imports econ region&amp;prdct" sheetId="45" r:id="rId22"/>
    <sheet name="Tab22 Exp by mode of trnsprt" sheetId="26" r:id="rId23"/>
    <sheet name="Tab23 Cmodties by mde of tansp" sheetId="50" r:id="rId24"/>
    <sheet name="Tab24 Imp by mode of trnsprt" sheetId="27" r:id="rId25"/>
    <sheet name="Tab25 Cmodties by mode of tran" sheetId="51" r:id="rId26"/>
    <sheet name="Tab26 Exports by NetWeight" sheetId="44" r:id="rId27"/>
    <sheet name="Tab27 Imports by NetWeight" sheetId="43" r:id="rId28"/>
    <sheet name="Tab28 Trade by Borderpost" sheetId="53" r:id="rId29"/>
    <sheet name="Tab29 AfCFTA" sheetId="49" r:id="rId30"/>
    <sheet name="Tab30 Commodity of the Month" sheetId="29" r:id="rId31"/>
  </sheets>
  <externalReferences>
    <externalReference r:id="rId32"/>
    <externalReference r:id="rId33"/>
  </externalReferences>
  <definedNames>
    <definedName name="_xlnm._FilterDatabase" localSheetId="16" hidden="1">' Tab16 Top5 re-X prdct by conty'!$A$2:$F$19</definedName>
    <definedName name="_xlnm._FilterDatabase" localSheetId="13" hidden="1">'Tab13 Re-exports by Product'!$A$1:$I$225</definedName>
    <definedName name="_xlnm._FilterDatabase" localSheetId="18" hidden="1">'Tab19 Exprts by econ rgion&amp;prdt'!$A$2:$I$211</definedName>
    <definedName name="_xlnm._FilterDatabase" localSheetId="19" hidden="1">'Tab19 Exprts by econ rgion&amp;prdt'!$A$3:$I$223</definedName>
    <definedName name="_xlnm._FilterDatabase" localSheetId="20" hidden="1">'Tab21 Imports econ region&amp;prdct'!$A$2:$I$2</definedName>
    <definedName name="_xlnm._FilterDatabase" localSheetId="21" hidden="1">'Tab21 Imports econ region&amp;prdct'!$A$2:$I$2</definedName>
    <definedName name="_xlnm._FilterDatabase" localSheetId="4" hidden="1">'Tab4 Exports by ISIC'!$A$4:$F$11</definedName>
    <definedName name="_xlnm._FilterDatabase" localSheetId="9" hidden="1">'Tab9Trade Balnce by prdct'!$A$2:$D$251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1" i="54"/>
  <c r="D251"/>
  <c r="B251"/>
  <c r="B158" i="52"/>
  <c r="D158"/>
  <c r="C158"/>
  <c r="F126" i="11"/>
  <c r="C18" i="29" l="1"/>
  <c r="D9" i="43"/>
  <c r="G5" i="27"/>
  <c r="G4"/>
  <c r="D8" i="44"/>
  <c r="I4" i="26"/>
  <c r="H4"/>
  <c r="I225" i="15"/>
  <c r="H225"/>
  <c r="I259" i="14"/>
  <c r="H259"/>
  <c r="D243" i="13"/>
  <c r="F243"/>
  <c r="I243" s="1"/>
  <c r="H5" i="6"/>
  <c r="G4"/>
  <c r="E4" i="2"/>
  <c r="E5"/>
  <c r="E6"/>
  <c r="D6"/>
  <c r="D5"/>
  <c r="D4"/>
  <c r="H243" i="13" l="1"/>
  <c r="G8" i="12" l="1"/>
  <c r="B18" i="29" l="1"/>
  <c r="B8" i="49"/>
  <c r="D8"/>
  <c r="F10" i="27" l="1"/>
  <c r="G9" s="1"/>
  <c r="F9" i="26"/>
  <c r="F259" i="14"/>
  <c r="E21" i="53"/>
  <c r="C9" i="43"/>
  <c r="B9"/>
  <c r="C8" i="44"/>
  <c r="B8"/>
  <c r="D249" i="51"/>
  <c r="C249"/>
  <c r="B249"/>
  <c r="I219"/>
  <c r="H219"/>
  <c r="G219"/>
  <c r="N217"/>
  <c r="M217"/>
  <c r="L217"/>
  <c r="C6" i="27"/>
  <c r="D10"/>
  <c r="E5" s="1"/>
  <c r="B10"/>
  <c r="C7" s="1"/>
  <c r="H9"/>
  <c r="I8"/>
  <c r="H8"/>
  <c r="I7"/>
  <c r="H7"/>
  <c r="I6"/>
  <c r="H6"/>
  <c r="I5"/>
  <c r="H5"/>
  <c r="I4"/>
  <c r="H4"/>
  <c r="N159" i="50"/>
  <c r="I239"/>
  <c r="H239"/>
  <c r="G239"/>
  <c r="D168"/>
  <c r="C168"/>
  <c r="B168"/>
  <c r="M159"/>
  <c r="L159"/>
  <c r="G9" i="26"/>
  <c r="G4"/>
  <c r="C6"/>
  <c r="G8"/>
  <c r="D9"/>
  <c r="E5" s="1"/>
  <c r="B9"/>
  <c r="C7" s="1"/>
  <c r="I8"/>
  <c r="I7"/>
  <c r="H7"/>
  <c r="I6"/>
  <c r="H6"/>
  <c r="I5"/>
  <c r="H5"/>
  <c r="H10" i="27" l="1"/>
  <c r="E4" i="26"/>
  <c r="C5" i="27"/>
  <c r="C5" i="26"/>
  <c r="I9"/>
  <c r="E9"/>
  <c r="G7"/>
  <c r="E4" i="27"/>
  <c r="G8"/>
  <c r="C4" i="26"/>
  <c r="E8"/>
  <c r="G6"/>
  <c r="E9" i="27"/>
  <c r="G7"/>
  <c r="C9" i="26"/>
  <c r="E7"/>
  <c r="G5"/>
  <c r="C4" i="27"/>
  <c r="E8"/>
  <c r="G6"/>
  <c r="C8" i="26"/>
  <c r="E6"/>
  <c r="C9" i="27"/>
  <c r="E7"/>
  <c r="C8"/>
  <c r="E6"/>
  <c r="I10"/>
  <c r="H9" i="26"/>
  <c r="G10" i="27" l="1"/>
  <c r="E10"/>
  <c r="C10"/>
  <c r="G5" i="25"/>
  <c r="G6"/>
  <c r="G7"/>
  <c r="G8"/>
  <c r="G9"/>
  <c r="G10"/>
  <c r="G11"/>
  <c r="G12"/>
  <c r="G4"/>
  <c r="E5"/>
  <c r="E6"/>
  <c r="E7"/>
  <c r="E8"/>
  <c r="E9"/>
  <c r="E10"/>
  <c r="E11"/>
  <c r="E12"/>
  <c r="E4"/>
  <c r="C5"/>
  <c r="C6"/>
  <c r="C7"/>
  <c r="C8"/>
  <c r="C9"/>
  <c r="C10"/>
  <c r="C11"/>
  <c r="C12"/>
  <c r="C4"/>
  <c r="I12"/>
  <c r="H12"/>
  <c r="I11"/>
  <c r="H11"/>
  <c r="I10"/>
  <c r="H10"/>
  <c r="I9"/>
  <c r="H9"/>
  <c r="I8"/>
  <c r="H8"/>
  <c r="I7"/>
  <c r="H7"/>
  <c r="I6"/>
  <c r="H6"/>
  <c r="I5"/>
  <c r="H5"/>
  <c r="I4"/>
  <c r="H4"/>
  <c r="G5" i="24"/>
  <c r="G6"/>
  <c r="G7"/>
  <c r="G8"/>
  <c r="G9"/>
  <c r="G10"/>
  <c r="G11"/>
  <c r="G12"/>
  <c r="G4"/>
  <c r="E5"/>
  <c r="E6"/>
  <c r="E7"/>
  <c r="E8"/>
  <c r="E9"/>
  <c r="E10"/>
  <c r="E11"/>
  <c r="E12"/>
  <c r="E4"/>
  <c r="C5"/>
  <c r="C6"/>
  <c r="C7"/>
  <c r="C8"/>
  <c r="C9"/>
  <c r="C10"/>
  <c r="C11"/>
  <c r="C12"/>
  <c r="C4"/>
  <c r="I12"/>
  <c r="H12"/>
  <c r="I11"/>
  <c r="H11"/>
  <c r="I10"/>
  <c r="H10"/>
  <c r="I9"/>
  <c r="H9"/>
  <c r="I8"/>
  <c r="H8"/>
  <c r="I7"/>
  <c r="H7"/>
  <c r="I6"/>
  <c r="H6"/>
  <c r="I5"/>
  <c r="H5"/>
  <c r="I4"/>
  <c r="H4"/>
  <c r="E3" i="55" l="1"/>
  <c r="D3"/>
  <c r="E14" i="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B17" i="53" l="1"/>
  <c r="B31" i="29"/>
  <c r="C24" s="1"/>
  <c r="H5" i="12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1"/>
  <c r="H52"/>
  <c r="H53"/>
  <c r="H54"/>
  <c r="H55"/>
  <c r="H56"/>
  <c r="H57"/>
  <c r="H58"/>
  <c r="H59"/>
  <c r="H60"/>
  <c r="H61"/>
  <c r="H62"/>
  <c r="H63"/>
  <c r="H64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9"/>
  <c r="H90"/>
  <c r="H91"/>
  <c r="H93"/>
  <c r="H95"/>
  <c r="H96"/>
  <c r="H97"/>
  <c r="H98"/>
  <c r="H99"/>
  <c r="H100"/>
  <c r="H101"/>
  <c r="H102"/>
  <c r="H103"/>
  <c r="H104"/>
  <c r="H105"/>
  <c r="H107"/>
  <c r="H110"/>
  <c r="H111"/>
  <c r="H113"/>
  <c r="H114"/>
  <c r="H116"/>
  <c r="H118"/>
  <c r="H120"/>
  <c r="H124"/>
  <c r="H126"/>
  <c r="H128"/>
  <c r="H130"/>
  <c r="H131"/>
  <c r="H132"/>
  <c r="H133"/>
  <c r="H134"/>
  <c r="H137"/>
  <c r="H138"/>
  <c r="H139"/>
  <c r="H140"/>
  <c r="H141"/>
  <c r="H142"/>
  <c r="H144"/>
  <c r="H146"/>
  <c r="H148"/>
  <c r="H149"/>
  <c r="H150"/>
  <c r="H151"/>
  <c r="H153"/>
  <c r="H154"/>
  <c r="H156"/>
  <c r="H157"/>
  <c r="H159"/>
  <c r="H16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1"/>
  <c r="I52"/>
  <c r="I53"/>
  <c r="I54"/>
  <c r="I55"/>
  <c r="I56"/>
  <c r="I57"/>
  <c r="I58"/>
  <c r="I59"/>
  <c r="I60"/>
  <c r="I61"/>
  <c r="I62"/>
  <c r="I63"/>
  <c r="I64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3"/>
  <c r="I95"/>
  <c r="I96"/>
  <c r="I97"/>
  <c r="I98"/>
  <c r="I99"/>
  <c r="I100"/>
  <c r="I101"/>
  <c r="I103"/>
  <c r="I105"/>
  <c r="I106"/>
  <c r="I107"/>
  <c r="I110"/>
  <c r="I113"/>
  <c r="I116"/>
  <c r="I118"/>
  <c r="I120"/>
  <c r="I121"/>
  <c r="I123"/>
  <c r="I127"/>
  <c r="I128"/>
  <c r="I129"/>
  <c r="I130"/>
  <c r="I131"/>
  <c r="I132"/>
  <c r="I133"/>
  <c r="I135"/>
  <c r="I136"/>
  <c r="I141"/>
  <c r="I143"/>
  <c r="I144"/>
  <c r="I145"/>
  <c r="I147"/>
  <c r="I152"/>
  <c r="I153"/>
  <c r="I154"/>
  <c r="I155"/>
  <c r="I157"/>
  <c r="I158"/>
  <c r="I160"/>
  <c r="I162"/>
  <c r="I163"/>
  <c r="I4"/>
  <c r="H4"/>
  <c r="E46"/>
  <c r="E93"/>
  <c r="E133"/>
  <c r="C85"/>
  <c r="C124"/>
  <c r="F164"/>
  <c r="G13" s="1"/>
  <c r="D164"/>
  <c r="E13" s="1"/>
  <c r="B164"/>
  <c r="C12" s="1"/>
  <c r="H5" i="1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26"/>
  <c r="H27"/>
  <c r="H28"/>
  <c r="H29"/>
  <c r="H30"/>
  <c r="H31"/>
  <c r="H32"/>
  <c r="H33"/>
  <c r="H34"/>
  <c r="H35"/>
  <c r="H36"/>
  <c r="H37"/>
  <c r="H39"/>
  <c r="H40"/>
  <c r="H41"/>
  <c r="H42"/>
  <c r="H43"/>
  <c r="H44"/>
  <c r="H45"/>
  <c r="H46"/>
  <c r="H47"/>
  <c r="H48"/>
  <c r="H49"/>
  <c r="H50"/>
  <c r="H51"/>
  <c r="H52"/>
  <c r="H53"/>
  <c r="H54"/>
  <c r="H56"/>
  <c r="H57"/>
  <c r="H58"/>
  <c r="H61"/>
  <c r="H62"/>
  <c r="H63"/>
  <c r="H64"/>
  <c r="H65"/>
  <c r="H66"/>
  <c r="H68"/>
  <c r="H69"/>
  <c r="H70"/>
  <c r="H71"/>
  <c r="H73"/>
  <c r="H74"/>
  <c r="H75"/>
  <c r="H76"/>
  <c r="H77"/>
  <c r="H79"/>
  <c r="H80"/>
  <c r="H82"/>
  <c r="H83"/>
  <c r="H84"/>
  <c r="H85"/>
  <c r="H86"/>
  <c r="H88"/>
  <c r="H90"/>
  <c r="H91"/>
  <c r="H96"/>
  <c r="H97"/>
  <c r="H98"/>
  <c r="H99"/>
  <c r="H100"/>
  <c r="H102"/>
  <c r="H104"/>
  <c r="H105"/>
  <c r="H109"/>
  <c r="H110"/>
  <c r="H114"/>
  <c r="H115"/>
  <c r="H116"/>
  <c r="H118"/>
  <c r="H121"/>
  <c r="H122"/>
  <c r="H123"/>
  <c r="H124"/>
  <c r="H125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5"/>
  <c r="I26"/>
  <c r="I27"/>
  <c r="I28"/>
  <c r="I29"/>
  <c r="I30"/>
  <c r="I31"/>
  <c r="I32"/>
  <c r="I33"/>
  <c r="I34"/>
  <c r="I35"/>
  <c r="I36"/>
  <c r="I37"/>
  <c r="I39"/>
  <c r="I40"/>
  <c r="I41"/>
  <c r="I42"/>
  <c r="I43"/>
  <c r="I44"/>
  <c r="I46"/>
  <c r="I47"/>
  <c r="I48"/>
  <c r="I49"/>
  <c r="I50"/>
  <c r="I51"/>
  <c r="I52"/>
  <c r="I57"/>
  <c r="I58"/>
  <c r="I61"/>
  <c r="I62"/>
  <c r="I63"/>
  <c r="I64"/>
  <c r="I65"/>
  <c r="I67"/>
  <c r="I69"/>
  <c r="I70"/>
  <c r="I73"/>
  <c r="I74"/>
  <c r="I80"/>
  <c r="I82"/>
  <c r="I83"/>
  <c r="I84"/>
  <c r="I85"/>
  <c r="I87"/>
  <c r="I88"/>
  <c r="I90"/>
  <c r="I92"/>
  <c r="I93"/>
  <c r="I95"/>
  <c r="I96"/>
  <c r="I98"/>
  <c r="I99"/>
  <c r="I101"/>
  <c r="I103"/>
  <c r="I104"/>
  <c r="I105"/>
  <c r="I106"/>
  <c r="I107"/>
  <c r="I108"/>
  <c r="I111"/>
  <c r="I112"/>
  <c r="I113"/>
  <c r="I114"/>
  <c r="I116"/>
  <c r="I117"/>
  <c r="I119"/>
  <c r="I120"/>
  <c r="I123"/>
  <c r="I124"/>
  <c r="I4"/>
  <c r="H4"/>
  <c r="C7"/>
  <c r="C14"/>
  <c r="C94"/>
  <c r="C103"/>
  <c r="G5"/>
  <c r="D126"/>
  <c r="E11" s="1"/>
  <c r="B126"/>
  <c r="C9" s="1"/>
  <c r="E4" i="9"/>
  <c r="E5"/>
  <c r="E6"/>
  <c r="E7"/>
  <c r="E8"/>
  <c r="E9"/>
  <c r="E10"/>
  <c r="E11"/>
  <c r="E12"/>
  <c r="E13"/>
  <c r="E14"/>
  <c r="E15"/>
  <c r="E3"/>
  <c r="D4"/>
  <c r="D5"/>
  <c r="D6"/>
  <c r="D7"/>
  <c r="D8"/>
  <c r="D9"/>
  <c r="D10"/>
  <c r="D11"/>
  <c r="D12"/>
  <c r="D13"/>
  <c r="D14"/>
  <c r="D15"/>
  <c r="D3"/>
  <c r="F12" i="8"/>
  <c r="G5" s="1"/>
  <c r="D12"/>
  <c r="E5" s="1"/>
  <c r="B12"/>
  <c r="C12" s="1"/>
  <c r="H11"/>
  <c r="H9"/>
  <c r="H8"/>
  <c r="H7"/>
  <c r="H6"/>
  <c r="H5"/>
  <c r="H4"/>
  <c r="F10" i="7"/>
  <c r="G5" s="1"/>
  <c r="D10"/>
  <c r="E6" s="1"/>
  <c r="B10"/>
  <c r="C7" s="1"/>
  <c r="F11" i="6"/>
  <c r="D11"/>
  <c r="E5" s="1"/>
  <c r="B11"/>
  <c r="C5" s="1"/>
  <c r="H10"/>
  <c r="H9"/>
  <c r="H8"/>
  <c r="H7"/>
  <c r="H6"/>
  <c r="H4"/>
  <c r="H274" i="2"/>
  <c r="G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C274"/>
  <c r="D274" s="1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C6"/>
  <c r="B6"/>
  <c r="C141" i="12" l="1"/>
  <c r="C10" i="6"/>
  <c r="C71" i="11"/>
  <c r="C9" i="6"/>
  <c r="C62" i="11"/>
  <c r="C67" i="12"/>
  <c r="E6"/>
  <c r="C46" i="11"/>
  <c r="C44" i="12"/>
  <c r="C39" i="11"/>
  <c r="C20" i="12"/>
  <c r="C110" i="11"/>
  <c r="C30"/>
  <c r="C158" i="12"/>
  <c r="E134"/>
  <c r="H11" i="6"/>
  <c r="C78" i="11"/>
  <c r="G45"/>
  <c r="C107" i="12"/>
  <c r="E52"/>
  <c r="C140"/>
  <c r="C84"/>
  <c r="C43"/>
  <c r="C102" i="11"/>
  <c r="C70"/>
  <c r="C38"/>
  <c r="C6"/>
  <c r="G13"/>
  <c r="C156" i="12"/>
  <c r="C139"/>
  <c r="C117"/>
  <c r="C100"/>
  <c r="C83"/>
  <c r="C60"/>
  <c r="C37"/>
  <c r="C13"/>
  <c r="E116"/>
  <c r="E29"/>
  <c r="C28" i="29"/>
  <c r="G29" i="11"/>
  <c r="C157" i="12"/>
  <c r="C123"/>
  <c r="C101"/>
  <c r="C61"/>
  <c r="C19"/>
  <c r="C95" i="11"/>
  <c r="C63"/>
  <c r="C31"/>
  <c r="G125"/>
  <c r="C155" i="12"/>
  <c r="C133"/>
  <c r="C116"/>
  <c r="C99"/>
  <c r="C77"/>
  <c r="C59"/>
  <c r="C36"/>
  <c r="C11"/>
  <c r="E110"/>
  <c r="E28"/>
  <c r="C26" i="29"/>
  <c r="G109" i="11"/>
  <c r="C115" i="12"/>
  <c r="C53"/>
  <c r="G8" i="7"/>
  <c r="C119" i="11"/>
  <c r="C87"/>
  <c r="C55"/>
  <c r="C23"/>
  <c r="G93"/>
  <c r="C148" i="12"/>
  <c r="C131"/>
  <c r="C110"/>
  <c r="C93"/>
  <c r="C75"/>
  <c r="C52"/>
  <c r="C29"/>
  <c r="C4"/>
  <c r="E92"/>
  <c r="E5"/>
  <c r="C149"/>
  <c r="C76"/>
  <c r="C5"/>
  <c r="C118" i="11"/>
  <c r="C86"/>
  <c r="C54"/>
  <c r="C22"/>
  <c r="G77"/>
  <c r="C147" i="12"/>
  <c r="C126"/>
  <c r="C109"/>
  <c r="C92"/>
  <c r="C69"/>
  <c r="C51"/>
  <c r="C28"/>
  <c r="E157"/>
  <c r="E70"/>
  <c r="C132"/>
  <c r="C94"/>
  <c r="C35"/>
  <c r="C4" i="6"/>
  <c r="C111" i="11"/>
  <c r="C79"/>
  <c r="C47"/>
  <c r="C15"/>
  <c r="G61"/>
  <c r="C163" i="12"/>
  <c r="C142"/>
  <c r="C125"/>
  <c r="C108"/>
  <c r="C91"/>
  <c r="C68"/>
  <c r="C45"/>
  <c r="C27"/>
  <c r="E156"/>
  <c r="E69"/>
  <c r="G10" i="6"/>
  <c r="E114" i="11"/>
  <c r="E82"/>
  <c r="E35"/>
  <c r="G53" i="12"/>
  <c r="G9" i="6"/>
  <c r="E121" i="11"/>
  <c r="E81"/>
  <c r="E46"/>
  <c r="G120"/>
  <c r="G56"/>
  <c r="G24"/>
  <c r="G142" i="12"/>
  <c r="G116"/>
  <c r="G84"/>
  <c r="G52"/>
  <c r="G20"/>
  <c r="C11" i="8"/>
  <c r="G4"/>
  <c r="C125" i="11"/>
  <c r="C117"/>
  <c r="C109"/>
  <c r="C101"/>
  <c r="C93"/>
  <c r="C85"/>
  <c r="C77"/>
  <c r="C69"/>
  <c r="C61"/>
  <c r="C53"/>
  <c r="C45"/>
  <c r="C37"/>
  <c r="C29"/>
  <c r="C21"/>
  <c r="C13"/>
  <c r="C5"/>
  <c r="E120"/>
  <c r="E112"/>
  <c r="E104"/>
  <c r="E96"/>
  <c r="E88"/>
  <c r="E80"/>
  <c r="E70"/>
  <c r="E59"/>
  <c r="E45"/>
  <c r="E29"/>
  <c r="E13"/>
  <c r="G119"/>
  <c r="G103"/>
  <c r="G87"/>
  <c r="G71"/>
  <c r="G55"/>
  <c r="G39"/>
  <c r="G23"/>
  <c r="G7"/>
  <c r="C78" i="12"/>
  <c r="C62"/>
  <c r="C46"/>
  <c r="C30"/>
  <c r="E150"/>
  <c r="E132"/>
  <c r="E109"/>
  <c r="E86"/>
  <c r="E68"/>
  <c r="E45"/>
  <c r="E22"/>
  <c r="G4"/>
  <c r="G141"/>
  <c r="G109"/>
  <c r="G77"/>
  <c r="G45"/>
  <c r="E90" i="11"/>
  <c r="G6" i="12"/>
  <c r="G14"/>
  <c r="G22"/>
  <c r="G30"/>
  <c r="G38"/>
  <c r="G46"/>
  <c r="G54"/>
  <c r="G62"/>
  <c r="G70"/>
  <c r="G78"/>
  <c r="G86"/>
  <c r="G94"/>
  <c r="G102"/>
  <c r="G110"/>
  <c r="G118"/>
  <c r="G126"/>
  <c r="G134"/>
  <c r="G7"/>
  <c r="G15"/>
  <c r="G23"/>
  <c r="G31"/>
  <c r="G39"/>
  <c r="G47"/>
  <c r="G55"/>
  <c r="G63"/>
  <c r="G71"/>
  <c r="G79"/>
  <c r="G87"/>
  <c r="G95"/>
  <c r="G103"/>
  <c r="G111"/>
  <c r="G119"/>
  <c r="G127"/>
  <c r="G135"/>
  <c r="G143"/>
  <c r="G151"/>
  <c r="G159"/>
  <c r="G16"/>
  <c r="G24"/>
  <c r="G32"/>
  <c r="G40"/>
  <c r="G48"/>
  <c r="G56"/>
  <c r="G64"/>
  <c r="G72"/>
  <c r="G80"/>
  <c r="G88"/>
  <c r="G96"/>
  <c r="G104"/>
  <c r="G112"/>
  <c r="G120"/>
  <c r="G128"/>
  <c r="G136"/>
  <c r="G144"/>
  <c r="G152"/>
  <c r="G160"/>
  <c r="G9"/>
  <c r="G17"/>
  <c r="G25"/>
  <c r="G33"/>
  <c r="G41"/>
  <c r="G49"/>
  <c r="G57"/>
  <c r="G65"/>
  <c r="G73"/>
  <c r="G81"/>
  <c r="G89"/>
  <c r="G97"/>
  <c r="G105"/>
  <c r="G113"/>
  <c r="G121"/>
  <c r="G129"/>
  <c r="G137"/>
  <c r="G145"/>
  <c r="G153"/>
  <c r="G161"/>
  <c r="G10"/>
  <c r="G18"/>
  <c r="G26"/>
  <c r="G34"/>
  <c r="G42"/>
  <c r="G50"/>
  <c r="G58"/>
  <c r="G66"/>
  <c r="G74"/>
  <c r="G82"/>
  <c r="G90"/>
  <c r="G98"/>
  <c r="G106"/>
  <c r="G114"/>
  <c r="G122"/>
  <c r="G130"/>
  <c r="G138"/>
  <c r="G146"/>
  <c r="G154"/>
  <c r="G162"/>
  <c r="G11"/>
  <c r="G19"/>
  <c r="G27"/>
  <c r="G35"/>
  <c r="G43"/>
  <c r="G51"/>
  <c r="G59"/>
  <c r="G67"/>
  <c r="G75"/>
  <c r="G83"/>
  <c r="G91"/>
  <c r="G99"/>
  <c r="G107"/>
  <c r="G115"/>
  <c r="G123"/>
  <c r="G131"/>
  <c r="G139"/>
  <c r="G147"/>
  <c r="G155"/>
  <c r="G163"/>
  <c r="G85"/>
  <c r="E97" i="11"/>
  <c r="E60"/>
  <c r="G88"/>
  <c r="C10" i="8"/>
  <c r="G12"/>
  <c r="C124" i="11"/>
  <c r="C116"/>
  <c r="C108"/>
  <c r="C100"/>
  <c r="C92"/>
  <c r="C84"/>
  <c r="C76"/>
  <c r="C68"/>
  <c r="C60"/>
  <c r="C52"/>
  <c r="C44"/>
  <c r="C36"/>
  <c r="C28"/>
  <c r="C20"/>
  <c r="C12"/>
  <c r="C4"/>
  <c r="E119"/>
  <c r="E111"/>
  <c r="E103"/>
  <c r="E95"/>
  <c r="E87"/>
  <c r="E79"/>
  <c r="E69"/>
  <c r="E55"/>
  <c r="E44"/>
  <c r="E28"/>
  <c r="E12"/>
  <c r="G118"/>
  <c r="G102"/>
  <c r="G86"/>
  <c r="G70"/>
  <c r="G54"/>
  <c r="G38"/>
  <c r="G22"/>
  <c r="G6"/>
  <c r="E149" i="12"/>
  <c r="E126"/>
  <c r="E108"/>
  <c r="E85"/>
  <c r="E62"/>
  <c r="E44"/>
  <c r="E21"/>
  <c r="G158"/>
  <c r="G140"/>
  <c r="G108"/>
  <c r="G76"/>
  <c r="G44"/>
  <c r="G12"/>
  <c r="E9" i="8"/>
  <c r="E61" i="11"/>
  <c r="G117" i="12"/>
  <c r="E113" i="11"/>
  <c r="E14"/>
  <c r="E4" i="6"/>
  <c r="C9" i="8"/>
  <c r="G11"/>
  <c r="C123" i="11"/>
  <c r="C115"/>
  <c r="C107"/>
  <c r="C99"/>
  <c r="C91"/>
  <c r="C83"/>
  <c r="C75"/>
  <c r="C67"/>
  <c r="C59"/>
  <c r="C51"/>
  <c r="C43"/>
  <c r="C35"/>
  <c r="C27"/>
  <c r="C19"/>
  <c r="C11"/>
  <c r="E4"/>
  <c r="E118"/>
  <c r="E110"/>
  <c r="E102"/>
  <c r="E94"/>
  <c r="E86"/>
  <c r="E78"/>
  <c r="E68"/>
  <c r="E54"/>
  <c r="E43"/>
  <c r="E27"/>
  <c r="G117"/>
  <c r="G101"/>
  <c r="G85"/>
  <c r="G69"/>
  <c r="G53"/>
  <c r="G37"/>
  <c r="G21"/>
  <c r="E148" i="12"/>
  <c r="E125"/>
  <c r="E102"/>
  <c r="E84"/>
  <c r="E61"/>
  <c r="E38"/>
  <c r="E20"/>
  <c r="G157"/>
  <c r="G133"/>
  <c r="G101"/>
  <c r="G69"/>
  <c r="G37"/>
  <c r="G5"/>
  <c r="E7" i="11"/>
  <c r="E15"/>
  <c r="E23"/>
  <c r="E31"/>
  <c r="E39"/>
  <c r="E8"/>
  <c r="E16"/>
  <c r="E24"/>
  <c r="E32"/>
  <c r="E40"/>
  <c r="E48"/>
  <c r="E56"/>
  <c r="E64"/>
  <c r="E9"/>
  <c r="E17"/>
  <c r="E25"/>
  <c r="E33"/>
  <c r="E41"/>
  <c r="E49"/>
  <c r="E57"/>
  <c r="E65"/>
  <c r="E73"/>
  <c r="E10"/>
  <c r="E18"/>
  <c r="E26"/>
  <c r="E34"/>
  <c r="E42"/>
  <c r="E50"/>
  <c r="E58"/>
  <c r="E66"/>
  <c r="E74"/>
  <c r="E106"/>
  <c r="E19"/>
  <c r="H126"/>
  <c r="G9"/>
  <c r="G17"/>
  <c r="G25"/>
  <c r="G33"/>
  <c r="G41"/>
  <c r="G49"/>
  <c r="G57"/>
  <c r="G65"/>
  <c r="G73"/>
  <c r="G81"/>
  <c r="G89"/>
  <c r="G97"/>
  <c r="G105"/>
  <c r="G113"/>
  <c r="G121"/>
  <c r="G10"/>
  <c r="G18"/>
  <c r="G26"/>
  <c r="G34"/>
  <c r="G42"/>
  <c r="G50"/>
  <c r="G58"/>
  <c r="G66"/>
  <c r="G74"/>
  <c r="G82"/>
  <c r="G90"/>
  <c r="G98"/>
  <c r="G106"/>
  <c r="G114"/>
  <c r="G122"/>
  <c r="G11"/>
  <c r="G19"/>
  <c r="G27"/>
  <c r="G35"/>
  <c r="G43"/>
  <c r="G51"/>
  <c r="G59"/>
  <c r="G67"/>
  <c r="G75"/>
  <c r="G83"/>
  <c r="G91"/>
  <c r="G99"/>
  <c r="G107"/>
  <c r="G115"/>
  <c r="G123"/>
  <c r="G12"/>
  <c r="G20"/>
  <c r="G28"/>
  <c r="G36"/>
  <c r="G44"/>
  <c r="G52"/>
  <c r="G60"/>
  <c r="G68"/>
  <c r="G76"/>
  <c r="G84"/>
  <c r="G92"/>
  <c r="G100"/>
  <c r="G108"/>
  <c r="G116"/>
  <c r="G124"/>
  <c r="E89"/>
  <c r="G104"/>
  <c r="E10" i="6"/>
  <c r="E5" i="7"/>
  <c r="E12" i="8"/>
  <c r="C122" i="11"/>
  <c r="C114"/>
  <c r="C106"/>
  <c r="C98"/>
  <c r="C90"/>
  <c r="C82"/>
  <c r="C74"/>
  <c r="C66"/>
  <c r="C58"/>
  <c r="C50"/>
  <c r="C42"/>
  <c r="C34"/>
  <c r="C26"/>
  <c r="C18"/>
  <c r="C10"/>
  <c r="E125"/>
  <c r="E117"/>
  <c r="E109"/>
  <c r="E101"/>
  <c r="E93"/>
  <c r="E85"/>
  <c r="E77"/>
  <c r="E67"/>
  <c r="E53"/>
  <c r="E38"/>
  <c r="E22"/>
  <c r="E6"/>
  <c r="G112"/>
  <c r="G96"/>
  <c r="G80"/>
  <c r="G64"/>
  <c r="G48"/>
  <c r="G32"/>
  <c r="G16"/>
  <c r="E142" i="12"/>
  <c r="E124"/>
  <c r="E101"/>
  <c r="E78"/>
  <c r="E60"/>
  <c r="E37"/>
  <c r="E14"/>
  <c r="G156"/>
  <c r="G132"/>
  <c r="G100"/>
  <c r="G68"/>
  <c r="G36"/>
  <c r="E98" i="11"/>
  <c r="E47"/>
  <c r="G148" i="12"/>
  <c r="E7" i="8"/>
  <c r="E105" i="11"/>
  <c r="E71"/>
  <c r="E30"/>
  <c r="G72"/>
  <c r="G40"/>
  <c r="G8"/>
  <c r="I274" i="2"/>
  <c r="E9" i="6"/>
  <c r="G4" i="7"/>
  <c r="E11" i="8"/>
  <c r="C121" i="11"/>
  <c r="C113"/>
  <c r="C105"/>
  <c r="C97"/>
  <c r="C89"/>
  <c r="C81"/>
  <c r="C73"/>
  <c r="C65"/>
  <c r="C57"/>
  <c r="C49"/>
  <c r="C41"/>
  <c r="C33"/>
  <c r="C25"/>
  <c r="C17"/>
  <c r="E124"/>
  <c r="E116"/>
  <c r="E108"/>
  <c r="E100"/>
  <c r="E92"/>
  <c r="E84"/>
  <c r="E76"/>
  <c r="E63"/>
  <c r="E52"/>
  <c r="E37"/>
  <c r="E21"/>
  <c r="E5"/>
  <c r="G111"/>
  <c r="G95"/>
  <c r="G79"/>
  <c r="G63"/>
  <c r="G47"/>
  <c r="G31"/>
  <c r="G15"/>
  <c r="I164" i="12"/>
  <c r="C6"/>
  <c r="C14"/>
  <c r="C22"/>
  <c r="C7"/>
  <c r="C15"/>
  <c r="C23"/>
  <c r="C31"/>
  <c r="C39"/>
  <c r="C47"/>
  <c r="C55"/>
  <c r="C63"/>
  <c r="C71"/>
  <c r="C79"/>
  <c r="C87"/>
  <c r="C95"/>
  <c r="C103"/>
  <c r="C111"/>
  <c r="C119"/>
  <c r="C127"/>
  <c r="C135"/>
  <c r="C143"/>
  <c r="C151"/>
  <c r="C159"/>
  <c r="C8"/>
  <c r="C16"/>
  <c r="C24"/>
  <c r="C32"/>
  <c r="C40"/>
  <c r="C48"/>
  <c r="C56"/>
  <c r="C64"/>
  <c r="C72"/>
  <c r="C80"/>
  <c r="C88"/>
  <c r="C96"/>
  <c r="C104"/>
  <c r="C112"/>
  <c r="C120"/>
  <c r="C128"/>
  <c r="C136"/>
  <c r="C144"/>
  <c r="C152"/>
  <c r="C160"/>
  <c r="C9"/>
  <c r="C17"/>
  <c r="C25"/>
  <c r="C33"/>
  <c r="C41"/>
  <c r="C49"/>
  <c r="C57"/>
  <c r="C65"/>
  <c r="C73"/>
  <c r="C81"/>
  <c r="C89"/>
  <c r="C97"/>
  <c r="C105"/>
  <c r="C113"/>
  <c r="C121"/>
  <c r="C129"/>
  <c r="C137"/>
  <c r="C145"/>
  <c r="C153"/>
  <c r="C161"/>
  <c r="C10"/>
  <c r="C18"/>
  <c r="C26"/>
  <c r="C34"/>
  <c r="C42"/>
  <c r="C50"/>
  <c r="C58"/>
  <c r="C66"/>
  <c r="C74"/>
  <c r="C82"/>
  <c r="C90"/>
  <c r="C98"/>
  <c r="C106"/>
  <c r="C114"/>
  <c r="C122"/>
  <c r="C130"/>
  <c r="C138"/>
  <c r="C146"/>
  <c r="C154"/>
  <c r="C162"/>
  <c r="C150"/>
  <c r="C134"/>
  <c r="C118"/>
  <c r="C102"/>
  <c r="C86"/>
  <c r="C70"/>
  <c r="C54"/>
  <c r="C38"/>
  <c r="C21"/>
  <c r="E4"/>
  <c r="E141"/>
  <c r="E118"/>
  <c r="E100"/>
  <c r="E77"/>
  <c r="E54"/>
  <c r="E36"/>
  <c r="G150"/>
  <c r="G125"/>
  <c r="G93"/>
  <c r="G61"/>
  <c r="G29"/>
  <c r="E122" i="11"/>
  <c r="E72"/>
  <c r="G21" i="12"/>
  <c r="E10" i="8"/>
  <c r="I126" i="11"/>
  <c r="C120"/>
  <c r="C112"/>
  <c r="C104"/>
  <c r="C96"/>
  <c r="C88"/>
  <c r="C80"/>
  <c r="C72"/>
  <c r="C64"/>
  <c r="C56"/>
  <c r="C48"/>
  <c r="C40"/>
  <c r="C32"/>
  <c r="C24"/>
  <c r="C16"/>
  <c r="C8"/>
  <c r="E123"/>
  <c r="E115"/>
  <c r="E107"/>
  <c r="E99"/>
  <c r="E91"/>
  <c r="E83"/>
  <c r="E75"/>
  <c r="E62"/>
  <c r="E51"/>
  <c r="E36"/>
  <c r="E20"/>
  <c r="G4"/>
  <c r="G110"/>
  <c r="G94"/>
  <c r="G78"/>
  <c r="G62"/>
  <c r="G46"/>
  <c r="G30"/>
  <c r="G14"/>
  <c r="H164" i="12"/>
  <c r="E7"/>
  <c r="E15"/>
  <c r="E23"/>
  <c r="E31"/>
  <c r="E39"/>
  <c r="E47"/>
  <c r="E55"/>
  <c r="E63"/>
  <c r="E71"/>
  <c r="E79"/>
  <c r="E87"/>
  <c r="E95"/>
  <c r="E103"/>
  <c r="E111"/>
  <c r="E119"/>
  <c r="E127"/>
  <c r="E135"/>
  <c r="E143"/>
  <c r="E151"/>
  <c r="E159"/>
  <c r="E8"/>
  <c r="E16"/>
  <c r="E24"/>
  <c r="E32"/>
  <c r="E40"/>
  <c r="E48"/>
  <c r="E56"/>
  <c r="E64"/>
  <c r="E72"/>
  <c r="E80"/>
  <c r="E88"/>
  <c r="E96"/>
  <c r="E104"/>
  <c r="E112"/>
  <c r="E120"/>
  <c r="E128"/>
  <c r="E136"/>
  <c r="E144"/>
  <c r="E152"/>
  <c r="E160"/>
  <c r="E9"/>
  <c r="E17"/>
  <c r="E25"/>
  <c r="E33"/>
  <c r="E41"/>
  <c r="E49"/>
  <c r="E57"/>
  <c r="E65"/>
  <c r="E73"/>
  <c r="E81"/>
  <c r="E89"/>
  <c r="E97"/>
  <c r="E105"/>
  <c r="E113"/>
  <c r="E121"/>
  <c r="E129"/>
  <c r="E137"/>
  <c r="E145"/>
  <c r="E153"/>
  <c r="E161"/>
  <c r="E10"/>
  <c r="E18"/>
  <c r="E26"/>
  <c r="E34"/>
  <c r="E42"/>
  <c r="E50"/>
  <c r="E58"/>
  <c r="E66"/>
  <c r="E74"/>
  <c r="E82"/>
  <c r="E90"/>
  <c r="E98"/>
  <c r="E106"/>
  <c r="E114"/>
  <c r="E122"/>
  <c r="E130"/>
  <c r="E138"/>
  <c r="E146"/>
  <c r="E154"/>
  <c r="E162"/>
  <c r="E11"/>
  <c r="E19"/>
  <c r="E27"/>
  <c r="E35"/>
  <c r="E43"/>
  <c r="E51"/>
  <c r="E59"/>
  <c r="E67"/>
  <c r="E75"/>
  <c r="E83"/>
  <c r="E91"/>
  <c r="E99"/>
  <c r="E107"/>
  <c r="E115"/>
  <c r="E123"/>
  <c r="E131"/>
  <c r="E139"/>
  <c r="E147"/>
  <c r="E155"/>
  <c r="E163"/>
  <c r="E158"/>
  <c r="E140"/>
  <c r="E117"/>
  <c r="E94"/>
  <c r="E76"/>
  <c r="E53"/>
  <c r="E30"/>
  <c r="E12"/>
  <c r="G149"/>
  <c r="G124"/>
  <c r="G92"/>
  <c r="G60"/>
  <c r="G28"/>
  <c r="C29" i="29"/>
  <c r="C30"/>
  <c r="C25"/>
  <c r="C23"/>
  <c r="C22"/>
  <c r="C27"/>
  <c r="C8" i="8"/>
  <c r="G10"/>
  <c r="C7"/>
  <c r="E8"/>
  <c r="G9"/>
  <c r="G8"/>
  <c r="C4"/>
  <c r="C5"/>
  <c r="E6"/>
  <c r="G7"/>
  <c r="C6"/>
  <c r="E4"/>
  <c r="G6"/>
  <c r="C6" i="7"/>
  <c r="E4"/>
  <c r="G10"/>
  <c r="C5"/>
  <c r="C4"/>
  <c r="E10"/>
  <c r="G9"/>
  <c r="C9"/>
  <c r="E8"/>
  <c r="G7"/>
  <c r="E9"/>
  <c r="C8"/>
  <c r="E7"/>
  <c r="G6"/>
  <c r="C10"/>
  <c r="C11" i="6"/>
  <c r="E11"/>
  <c r="G11"/>
  <c r="C8"/>
  <c r="E8"/>
  <c r="G8"/>
  <c r="C7"/>
  <c r="E7"/>
  <c r="G7"/>
  <c r="C6"/>
  <c r="E6"/>
  <c r="G6"/>
  <c r="G5"/>
  <c r="G126" i="11" l="1"/>
  <c r="C164" i="12"/>
  <c r="E164"/>
  <c r="G164"/>
  <c r="E126" i="11"/>
  <c r="C126"/>
  <c r="C31" i="29"/>
  <c r="C7" i="49" l="1"/>
  <c r="K4"/>
  <c r="K3"/>
  <c r="I5" i="14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9"/>
  <c r="I230"/>
  <c r="I232"/>
  <c r="I234"/>
  <c r="I235"/>
  <c r="I236"/>
  <c r="I237"/>
  <c r="I238"/>
  <c r="I239"/>
  <c r="I241"/>
  <c r="I242"/>
  <c r="I244"/>
  <c r="I245"/>
  <c r="I246"/>
  <c r="I247"/>
  <c r="I249"/>
  <c r="I252"/>
  <c r="I254"/>
  <c r="I255"/>
  <c r="I257"/>
  <c r="I258"/>
  <c r="I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4"/>
  <c r="H235"/>
  <c r="H236"/>
  <c r="H237"/>
  <c r="H238"/>
  <c r="H240"/>
  <c r="H241"/>
  <c r="H242"/>
  <c r="H245"/>
  <c r="H246"/>
  <c r="H247"/>
  <c r="H248"/>
  <c r="H249"/>
  <c r="H250"/>
  <c r="H251"/>
  <c r="H253"/>
  <c r="H254"/>
  <c r="H256"/>
  <c r="H257"/>
  <c r="H258"/>
  <c r="H4"/>
  <c r="G11"/>
  <c r="G119"/>
  <c r="D259"/>
  <c r="E26" s="1"/>
  <c r="B259"/>
  <c r="C56" s="1"/>
  <c r="I17" i="15"/>
  <c r="H17"/>
  <c r="I5"/>
  <c r="I6"/>
  <c r="I7"/>
  <c r="I8"/>
  <c r="I9"/>
  <c r="I10"/>
  <c r="I11"/>
  <c r="I12"/>
  <c r="I13"/>
  <c r="I14"/>
  <c r="I15"/>
  <c r="I16"/>
  <c r="I18"/>
  <c r="I19"/>
  <c r="I20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4"/>
  <c r="I45"/>
  <c r="I46"/>
  <c r="I47"/>
  <c r="I48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2"/>
  <c r="I103"/>
  <c r="I104"/>
  <c r="I107"/>
  <c r="I109"/>
  <c r="I110"/>
  <c r="I112"/>
  <c r="I113"/>
  <c r="I114"/>
  <c r="I116"/>
  <c r="I117"/>
  <c r="I118"/>
  <c r="I119"/>
  <c r="I120"/>
  <c r="I122"/>
  <c r="I123"/>
  <c r="I124"/>
  <c r="I125"/>
  <c r="I126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5"/>
  <c r="I156"/>
  <c r="I157"/>
  <c r="I158"/>
  <c r="I159"/>
  <c r="I160"/>
  <c r="I161"/>
  <c r="I162"/>
  <c r="I163"/>
  <c r="I164"/>
  <c r="I166"/>
  <c r="I167"/>
  <c r="I168"/>
  <c r="I169"/>
  <c r="I170"/>
  <c r="I171"/>
  <c r="I172"/>
  <c r="I174"/>
  <c r="I178"/>
  <c r="I179"/>
  <c r="I183"/>
  <c r="I185"/>
  <c r="I187"/>
  <c r="I188"/>
  <c r="I189"/>
  <c r="I190"/>
  <c r="I192"/>
  <c r="I195"/>
  <c r="I197"/>
  <c r="I198"/>
  <c r="I199"/>
  <c r="I200"/>
  <c r="I201"/>
  <c r="I203"/>
  <c r="I204"/>
  <c r="I205"/>
  <c r="I206"/>
  <c r="I207"/>
  <c r="I211"/>
  <c r="I213"/>
  <c r="I214"/>
  <c r="I215"/>
  <c r="I217"/>
  <c r="I218"/>
  <c r="I219"/>
  <c r="I220"/>
  <c r="I221"/>
  <c r="I222"/>
  <c r="I224"/>
  <c r="H5"/>
  <c r="H6"/>
  <c r="H7"/>
  <c r="H8"/>
  <c r="H9"/>
  <c r="H10"/>
  <c r="H11"/>
  <c r="H12"/>
  <c r="H13"/>
  <c r="H14"/>
  <c r="H15"/>
  <c r="H16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2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4"/>
  <c r="H176"/>
  <c r="H178"/>
  <c r="H179"/>
  <c r="H180"/>
  <c r="H183"/>
  <c r="H188"/>
  <c r="H189"/>
  <c r="H191"/>
  <c r="H192"/>
  <c r="H193"/>
  <c r="H194"/>
  <c r="H196"/>
  <c r="H198"/>
  <c r="H199"/>
  <c r="H202"/>
  <c r="H203"/>
  <c r="H206"/>
  <c r="H207"/>
  <c r="H208"/>
  <c r="H209"/>
  <c r="H210"/>
  <c r="H211"/>
  <c r="H212"/>
  <c r="H213"/>
  <c r="H214"/>
  <c r="H215"/>
  <c r="H216"/>
  <c r="H217"/>
  <c r="H221"/>
  <c r="H222"/>
  <c r="H223"/>
  <c r="I4"/>
  <c r="H4"/>
  <c r="F225"/>
  <c r="G13" s="1"/>
  <c r="D225"/>
  <c r="E28" s="1"/>
  <c r="B225"/>
  <c r="C155" s="1"/>
  <c r="I5" i="13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5"/>
  <c r="I66"/>
  <c r="I67"/>
  <c r="I68"/>
  <c r="I69"/>
  <c r="I70"/>
  <c r="I71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5"/>
  <c r="I136"/>
  <c r="I137"/>
  <c r="I139"/>
  <c r="I140"/>
  <c r="I141"/>
  <c r="I143"/>
  <c r="I144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4"/>
  <c r="I185"/>
  <c r="I186"/>
  <c r="I187"/>
  <c r="I188"/>
  <c r="I189"/>
  <c r="I190"/>
  <c r="I191"/>
  <c r="I192"/>
  <c r="I193"/>
  <c r="I194"/>
  <c r="I195"/>
  <c r="I198"/>
  <c r="I199"/>
  <c r="I200"/>
  <c r="I201"/>
  <c r="I204"/>
  <c r="I206"/>
  <c r="I207"/>
  <c r="I208"/>
  <c r="I209"/>
  <c r="I210"/>
  <c r="I214"/>
  <c r="I215"/>
  <c r="I216"/>
  <c r="I218"/>
  <c r="I220"/>
  <c r="I221"/>
  <c r="I223"/>
  <c r="I225"/>
  <c r="I226"/>
  <c r="I227"/>
  <c r="I228"/>
  <c r="I229"/>
  <c r="I231"/>
  <c r="I233"/>
  <c r="I234"/>
  <c r="I235"/>
  <c r="I236"/>
  <c r="I238"/>
  <c r="I239"/>
  <c r="I240"/>
  <c r="I24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4"/>
  <c r="H185"/>
  <c r="H186"/>
  <c r="H187"/>
  <c r="H188"/>
  <c r="H189"/>
  <c r="H190"/>
  <c r="H191"/>
  <c r="H192"/>
  <c r="H193"/>
  <c r="H194"/>
  <c r="H195"/>
  <c r="H197"/>
  <c r="H198"/>
  <c r="H199"/>
  <c r="H200"/>
  <c r="H201"/>
  <c r="H202"/>
  <c r="H203"/>
  <c r="H204"/>
  <c r="H205"/>
  <c r="H206"/>
  <c r="H207"/>
  <c r="H208"/>
  <c r="H209"/>
  <c r="H213"/>
  <c r="H215"/>
  <c r="H216"/>
  <c r="H218"/>
  <c r="H222"/>
  <c r="H223"/>
  <c r="H224"/>
  <c r="H225"/>
  <c r="H226"/>
  <c r="H227"/>
  <c r="H228"/>
  <c r="H230"/>
  <c r="H232"/>
  <c r="H233"/>
  <c r="H234"/>
  <c r="H235"/>
  <c r="H236"/>
  <c r="H237"/>
  <c r="H238"/>
  <c r="H239"/>
  <c r="H242"/>
  <c r="I4"/>
  <c r="H4"/>
  <c r="G43"/>
  <c r="G87"/>
  <c r="G129"/>
  <c r="G171"/>
  <c r="G214"/>
  <c r="G241"/>
  <c r="C64"/>
  <c r="C86"/>
  <c r="C208"/>
  <c r="C224"/>
  <c r="G10"/>
  <c r="E7"/>
  <c r="B243"/>
  <c r="C5" s="1"/>
  <c r="C192" l="1"/>
  <c r="C44"/>
  <c r="C241" i="14"/>
  <c r="E34"/>
  <c r="C176" i="13"/>
  <c r="C22"/>
  <c r="C187" i="14"/>
  <c r="C112"/>
  <c r="C144" i="13"/>
  <c r="C91" i="15"/>
  <c r="E258" i="14"/>
  <c r="E88"/>
  <c r="C128" i="13"/>
  <c r="G57" i="15"/>
  <c r="E204" i="14"/>
  <c r="C160" i="13"/>
  <c r="C240"/>
  <c r="C108"/>
  <c r="E146" i="14"/>
  <c r="C228" i="13"/>
  <c r="C212"/>
  <c r="C196"/>
  <c r="C180"/>
  <c r="C164"/>
  <c r="C148"/>
  <c r="C132"/>
  <c r="C112"/>
  <c r="C92"/>
  <c r="C70"/>
  <c r="C48"/>
  <c r="C28"/>
  <c r="C6"/>
  <c r="G218"/>
  <c r="G183"/>
  <c r="G139"/>
  <c r="G97"/>
  <c r="G55"/>
  <c r="G11"/>
  <c r="C139" i="15"/>
  <c r="E210"/>
  <c r="E170"/>
  <c r="E124"/>
  <c r="E76"/>
  <c r="E24"/>
  <c r="G101"/>
  <c r="C257" i="14"/>
  <c r="C197"/>
  <c r="C134"/>
  <c r="C24"/>
  <c r="E216"/>
  <c r="E162"/>
  <c r="E104"/>
  <c r="E44"/>
  <c r="G97"/>
  <c r="C227" i="13"/>
  <c r="C211"/>
  <c r="C195"/>
  <c r="C179"/>
  <c r="C163"/>
  <c r="C147"/>
  <c r="C131"/>
  <c r="C110"/>
  <c r="C88"/>
  <c r="C68"/>
  <c r="C46"/>
  <c r="C24"/>
  <c r="C4"/>
  <c r="G216"/>
  <c r="G175"/>
  <c r="G131"/>
  <c r="G89"/>
  <c r="G47"/>
  <c r="C123" i="15"/>
  <c r="E204"/>
  <c r="E162"/>
  <c r="E122"/>
  <c r="E72"/>
  <c r="E12"/>
  <c r="G79"/>
  <c r="C251" i="14"/>
  <c r="C193"/>
  <c r="C118"/>
  <c r="C12"/>
  <c r="E210"/>
  <c r="E152"/>
  <c r="E98"/>
  <c r="E40"/>
  <c r="G55"/>
  <c r="E114" i="15"/>
  <c r="C238" i="13"/>
  <c r="C222"/>
  <c r="C206"/>
  <c r="C190"/>
  <c r="C174"/>
  <c r="C158"/>
  <c r="C142"/>
  <c r="C126"/>
  <c r="C104"/>
  <c r="C84"/>
  <c r="C62"/>
  <c r="C40"/>
  <c r="C20"/>
  <c r="G236"/>
  <c r="G207"/>
  <c r="G163"/>
  <c r="G121"/>
  <c r="G79"/>
  <c r="G35"/>
  <c r="C75" i="15"/>
  <c r="E194"/>
  <c r="E154"/>
  <c r="E108"/>
  <c r="E56"/>
  <c r="G207"/>
  <c r="G37"/>
  <c r="C235" i="14"/>
  <c r="C176"/>
  <c r="C104"/>
  <c r="E252"/>
  <c r="E194"/>
  <c r="E140"/>
  <c r="E82"/>
  <c r="E24"/>
  <c r="E202" i="15"/>
  <c r="E8"/>
  <c r="C236" i="13"/>
  <c r="C220"/>
  <c r="C204"/>
  <c r="C188"/>
  <c r="C172"/>
  <c r="C156"/>
  <c r="C140"/>
  <c r="C124"/>
  <c r="C102"/>
  <c r="C80"/>
  <c r="C60"/>
  <c r="C38"/>
  <c r="C16"/>
  <c r="G234"/>
  <c r="G203"/>
  <c r="G161"/>
  <c r="G119"/>
  <c r="G75"/>
  <c r="G33"/>
  <c r="C219" i="15"/>
  <c r="C59"/>
  <c r="E188"/>
  <c r="E146"/>
  <c r="E106"/>
  <c r="E50"/>
  <c r="G185"/>
  <c r="G15"/>
  <c r="C229" i="14"/>
  <c r="C168"/>
  <c r="C88"/>
  <c r="E248"/>
  <c r="E188"/>
  <c r="E130"/>
  <c r="E76"/>
  <c r="E18"/>
  <c r="C219" i="13"/>
  <c r="C203"/>
  <c r="C187"/>
  <c r="C171"/>
  <c r="C155"/>
  <c r="C139"/>
  <c r="C120"/>
  <c r="C100"/>
  <c r="C78"/>
  <c r="C56"/>
  <c r="C36"/>
  <c r="C14"/>
  <c r="G232"/>
  <c r="G195"/>
  <c r="G153"/>
  <c r="G111"/>
  <c r="G67"/>
  <c r="G25"/>
  <c r="C203" i="15"/>
  <c r="C22"/>
  <c r="E186"/>
  <c r="E140"/>
  <c r="E98"/>
  <c r="E44"/>
  <c r="G165"/>
  <c r="C219" i="14"/>
  <c r="C160"/>
  <c r="C75"/>
  <c r="E236"/>
  <c r="E184"/>
  <c r="E124"/>
  <c r="E66"/>
  <c r="E12"/>
  <c r="E66" i="15"/>
  <c r="C235" i="13"/>
  <c r="C232"/>
  <c r="C216"/>
  <c r="C200"/>
  <c r="C184"/>
  <c r="C168"/>
  <c r="C152"/>
  <c r="C136"/>
  <c r="C118"/>
  <c r="C96"/>
  <c r="C76"/>
  <c r="C54"/>
  <c r="C32"/>
  <c r="C12"/>
  <c r="G225"/>
  <c r="G193"/>
  <c r="G151"/>
  <c r="G107"/>
  <c r="G65"/>
  <c r="G23"/>
  <c r="C187" i="15"/>
  <c r="E220"/>
  <c r="E178"/>
  <c r="E138"/>
  <c r="E92"/>
  <c r="E34"/>
  <c r="G143"/>
  <c r="C213" i="14"/>
  <c r="C147"/>
  <c r="C64"/>
  <c r="E232"/>
  <c r="E172"/>
  <c r="E120"/>
  <c r="E60"/>
  <c r="G225"/>
  <c r="E156" i="15"/>
  <c r="C230" i="13"/>
  <c r="C214"/>
  <c r="C198"/>
  <c r="C182"/>
  <c r="C166"/>
  <c r="C150"/>
  <c r="C134"/>
  <c r="C116"/>
  <c r="C94"/>
  <c r="C72"/>
  <c r="C52"/>
  <c r="C30"/>
  <c r="C8"/>
  <c r="G223"/>
  <c r="G185"/>
  <c r="G143"/>
  <c r="G99"/>
  <c r="G57"/>
  <c r="G15"/>
  <c r="E218" i="15"/>
  <c r="E172"/>
  <c r="E130"/>
  <c r="E88"/>
  <c r="G121"/>
  <c r="C209" i="14"/>
  <c r="C139"/>
  <c r="C40"/>
  <c r="E226"/>
  <c r="E168"/>
  <c r="E108"/>
  <c r="E56"/>
  <c r="G183"/>
  <c r="E212" i="13"/>
  <c r="E180"/>
  <c r="E156"/>
  <c r="E124"/>
  <c r="E108"/>
  <c r="E68"/>
  <c r="E44"/>
  <c r="E20"/>
  <c r="C123"/>
  <c r="C107"/>
  <c r="C99"/>
  <c r="C91"/>
  <c r="C83"/>
  <c r="C75"/>
  <c r="C67"/>
  <c r="C59"/>
  <c r="C43"/>
  <c r="C35"/>
  <c r="C27"/>
  <c r="C19"/>
  <c r="C11"/>
  <c r="E4"/>
  <c r="E235"/>
  <c r="E227"/>
  <c r="E219"/>
  <c r="E211"/>
  <c r="E203"/>
  <c r="E195"/>
  <c r="E187"/>
  <c r="E179"/>
  <c r="E171"/>
  <c r="E163"/>
  <c r="E155"/>
  <c r="E147"/>
  <c r="E139"/>
  <c r="E131"/>
  <c r="E123"/>
  <c r="E115"/>
  <c r="E107"/>
  <c r="E99"/>
  <c r="E91"/>
  <c r="E83"/>
  <c r="E75"/>
  <c r="E67"/>
  <c r="E59"/>
  <c r="E51"/>
  <c r="E43"/>
  <c r="E35"/>
  <c r="E27"/>
  <c r="E19"/>
  <c r="E11"/>
  <c r="G240"/>
  <c r="G231"/>
  <c r="G222"/>
  <c r="G212"/>
  <c r="G202"/>
  <c r="G192"/>
  <c r="G182"/>
  <c r="G170"/>
  <c r="G160"/>
  <c r="G150"/>
  <c r="G138"/>
  <c r="G128"/>
  <c r="G118"/>
  <c r="G106"/>
  <c r="G96"/>
  <c r="G86"/>
  <c r="G74"/>
  <c r="G64"/>
  <c r="G54"/>
  <c r="G42"/>
  <c r="G32"/>
  <c r="G22"/>
  <c r="C11" i="15"/>
  <c r="C19"/>
  <c r="C27"/>
  <c r="C35"/>
  <c r="C7"/>
  <c r="C15"/>
  <c r="C23"/>
  <c r="C31"/>
  <c r="C39"/>
  <c r="C13"/>
  <c r="C24"/>
  <c r="C34"/>
  <c r="C44"/>
  <c r="C52"/>
  <c r="C60"/>
  <c r="C68"/>
  <c r="C76"/>
  <c r="C84"/>
  <c r="C92"/>
  <c r="C100"/>
  <c r="C108"/>
  <c r="C116"/>
  <c r="C124"/>
  <c r="C132"/>
  <c r="C140"/>
  <c r="C148"/>
  <c r="C156"/>
  <c r="C164"/>
  <c r="C172"/>
  <c r="C180"/>
  <c r="C188"/>
  <c r="C196"/>
  <c r="C204"/>
  <c r="C212"/>
  <c r="C220"/>
  <c r="C4"/>
  <c r="C14"/>
  <c r="C25"/>
  <c r="C36"/>
  <c r="C45"/>
  <c r="C53"/>
  <c r="C61"/>
  <c r="C69"/>
  <c r="C77"/>
  <c r="C85"/>
  <c r="C93"/>
  <c r="C101"/>
  <c r="C109"/>
  <c r="C117"/>
  <c r="C125"/>
  <c r="C133"/>
  <c r="C141"/>
  <c r="C149"/>
  <c r="C157"/>
  <c r="C165"/>
  <c r="C173"/>
  <c r="C181"/>
  <c r="C189"/>
  <c r="C197"/>
  <c r="C205"/>
  <c r="C213"/>
  <c r="C221"/>
  <c r="C5"/>
  <c r="C16"/>
  <c r="C26"/>
  <c r="C37"/>
  <c r="C46"/>
  <c r="C54"/>
  <c r="C62"/>
  <c r="C70"/>
  <c r="C78"/>
  <c r="C86"/>
  <c r="C94"/>
  <c r="C102"/>
  <c r="C110"/>
  <c r="C118"/>
  <c r="C126"/>
  <c r="C134"/>
  <c r="C142"/>
  <c r="C150"/>
  <c r="C158"/>
  <c r="C166"/>
  <c r="C174"/>
  <c r="C182"/>
  <c r="C190"/>
  <c r="C198"/>
  <c r="C206"/>
  <c r="C214"/>
  <c r="C222"/>
  <c r="C6"/>
  <c r="C17"/>
  <c r="C28"/>
  <c r="C38"/>
  <c r="C47"/>
  <c r="C55"/>
  <c r="C63"/>
  <c r="C71"/>
  <c r="C79"/>
  <c r="C87"/>
  <c r="C95"/>
  <c r="C103"/>
  <c r="C111"/>
  <c r="C119"/>
  <c r="C127"/>
  <c r="C135"/>
  <c r="C143"/>
  <c r="C151"/>
  <c r="C159"/>
  <c r="C167"/>
  <c r="C175"/>
  <c r="C183"/>
  <c r="C191"/>
  <c r="C199"/>
  <c r="C207"/>
  <c r="C215"/>
  <c r="C223"/>
  <c r="C8"/>
  <c r="C18"/>
  <c r="C29"/>
  <c r="C40"/>
  <c r="C48"/>
  <c r="C56"/>
  <c r="C64"/>
  <c r="C72"/>
  <c r="C80"/>
  <c r="C88"/>
  <c r="C96"/>
  <c r="C104"/>
  <c r="C112"/>
  <c r="C120"/>
  <c r="C128"/>
  <c r="C136"/>
  <c r="C144"/>
  <c r="C152"/>
  <c r="C160"/>
  <c r="C168"/>
  <c r="C176"/>
  <c r="C184"/>
  <c r="C192"/>
  <c r="C200"/>
  <c r="C208"/>
  <c r="C216"/>
  <c r="C224"/>
  <c r="C9"/>
  <c r="C20"/>
  <c r="C30"/>
  <c r="C41"/>
  <c r="C49"/>
  <c r="C57"/>
  <c r="C65"/>
  <c r="C73"/>
  <c r="C81"/>
  <c r="C89"/>
  <c r="C97"/>
  <c r="C105"/>
  <c r="C113"/>
  <c r="C121"/>
  <c r="C129"/>
  <c r="C137"/>
  <c r="C145"/>
  <c r="C153"/>
  <c r="C161"/>
  <c r="C169"/>
  <c r="C177"/>
  <c r="C185"/>
  <c r="C193"/>
  <c r="C201"/>
  <c r="C209"/>
  <c r="C217"/>
  <c r="C10"/>
  <c r="C21"/>
  <c r="C32"/>
  <c r="C42"/>
  <c r="C50"/>
  <c r="C58"/>
  <c r="C66"/>
  <c r="C74"/>
  <c r="C82"/>
  <c r="C90"/>
  <c r="C98"/>
  <c r="C106"/>
  <c r="C114"/>
  <c r="C122"/>
  <c r="C130"/>
  <c r="C138"/>
  <c r="C146"/>
  <c r="C154"/>
  <c r="C162"/>
  <c r="C170"/>
  <c r="C178"/>
  <c r="C186"/>
  <c r="C194"/>
  <c r="C202"/>
  <c r="C210"/>
  <c r="C218"/>
  <c r="C179"/>
  <c r="C115"/>
  <c r="C51"/>
  <c r="E236" i="13"/>
  <c r="E204"/>
  <c r="E164"/>
  <c r="E140"/>
  <c r="E116"/>
  <c r="E84"/>
  <c r="E60"/>
  <c r="E36"/>
  <c r="G242"/>
  <c r="G12"/>
  <c r="G20"/>
  <c r="G28"/>
  <c r="G36"/>
  <c r="G44"/>
  <c r="G52"/>
  <c r="G60"/>
  <c r="G68"/>
  <c r="G76"/>
  <c r="G84"/>
  <c r="G92"/>
  <c r="G100"/>
  <c r="G108"/>
  <c r="G116"/>
  <c r="G124"/>
  <c r="G132"/>
  <c r="G140"/>
  <c r="G148"/>
  <c r="G156"/>
  <c r="G164"/>
  <c r="G172"/>
  <c r="G180"/>
  <c r="G188"/>
  <c r="G196"/>
  <c r="G204"/>
  <c r="G5"/>
  <c r="G13"/>
  <c r="G21"/>
  <c r="G29"/>
  <c r="G37"/>
  <c r="G45"/>
  <c r="G53"/>
  <c r="G61"/>
  <c r="G69"/>
  <c r="G77"/>
  <c r="G85"/>
  <c r="G93"/>
  <c r="G101"/>
  <c r="G109"/>
  <c r="G117"/>
  <c r="G125"/>
  <c r="G133"/>
  <c r="G141"/>
  <c r="G149"/>
  <c r="G157"/>
  <c r="G165"/>
  <c r="G173"/>
  <c r="G181"/>
  <c r="G189"/>
  <c r="G197"/>
  <c r="G205"/>
  <c r="G213"/>
  <c r="G221"/>
  <c r="G229"/>
  <c r="G237"/>
  <c r="C115"/>
  <c r="C51"/>
  <c r="C242"/>
  <c r="C234"/>
  <c r="C226"/>
  <c r="C218"/>
  <c r="C210"/>
  <c r="C202"/>
  <c r="C194"/>
  <c r="C186"/>
  <c r="C178"/>
  <c r="C170"/>
  <c r="C162"/>
  <c r="C154"/>
  <c r="C146"/>
  <c r="C138"/>
  <c r="C130"/>
  <c r="C122"/>
  <c r="C114"/>
  <c r="C106"/>
  <c r="C98"/>
  <c r="C90"/>
  <c r="C82"/>
  <c r="C74"/>
  <c r="C66"/>
  <c r="C58"/>
  <c r="C50"/>
  <c r="C42"/>
  <c r="C34"/>
  <c r="C26"/>
  <c r="C18"/>
  <c r="C10"/>
  <c r="E242"/>
  <c r="E234"/>
  <c r="E226"/>
  <c r="E218"/>
  <c r="E210"/>
  <c r="E202"/>
  <c r="E194"/>
  <c r="E186"/>
  <c r="E178"/>
  <c r="E170"/>
  <c r="E162"/>
  <c r="E154"/>
  <c r="E146"/>
  <c r="E138"/>
  <c r="E130"/>
  <c r="E122"/>
  <c r="E114"/>
  <c r="E106"/>
  <c r="E98"/>
  <c r="E90"/>
  <c r="E82"/>
  <c r="E74"/>
  <c r="E66"/>
  <c r="E58"/>
  <c r="E50"/>
  <c r="E42"/>
  <c r="E34"/>
  <c r="E26"/>
  <c r="E18"/>
  <c r="E10"/>
  <c r="G239"/>
  <c r="G230"/>
  <c r="G220"/>
  <c r="G211"/>
  <c r="G201"/>
  <c r="G191"/>
  <c r="G179"/>
  <c r="G169"/>
  <c r="G159"/>
  <c r="G147"/>
  <c r="G137"/>
  <c r="G127"/>
  <c r="G115"/>
  <c r="G105"/>
  <c r="G95"/>
  <c r="G83"/>
  <c r="G73"/>
  <c r="G63"/>
  <c r="G51"/>
  <c r="G41"/>
  <c r="G31"/>
  <c r="G19"/>
  <c r="G9"/>
  <c r="C171" i="15"/>
  <c r="C107"/>
  <c r="C43"/>
  <c r="E196" i="13"/>
  <c r="E148"/>
  <c r="E100"/>
  <c r="E52"/>
  <c r="E12"/>
  <c r="C241"/>
  <c r="C233"/>
  <c r="C225"/>
  <c r="C217"/>
  <c r="C209"/>
  <c r="C201"/>
  <c r="C193"/>
  <c r="C185"/>
  <c r="C177"/>
  <c r="C169"/>
  <c r="C161"/>
  <c r="C153"/>
  <c r="C145"/>
  <c r="C137"/>
  <c r="C129"/>
  <c r="C121"/>
  <c r="C113"/>
  <c r="C105"/>
  <c r="C97"/>
  <c r="C89"/>
  <c r="C81"/>
  <c r="C73"/>
  <c r="C65"/>
  <c r="C57"/>
  <c r="C49"/>
  <c r="C41"/>
  <c r="C33"/>
  <c r="C25"/>
  <c r="C17"/>
  <c r="C9"/>
  <c r="E241"/>
  <c r="E233"/>
  <c r="E225"/>
  <c r="E217"/>
  <c r="E209"/>
  <c r="E201"/>
  <c r="E193"/>
  <c r="E185"/>
  <c r="E177"/>
  <c r="E169"/>
  <c r="E161"/>
  <c r="E153"/>
  <c r="E145"/>
  <c r="E137"/>
  <c r="E129"/>
  <c r="E121"/>
  <c r="E113"/>
  <c r="E105"/>
  <c r="E97"/>
  <c r="E89"/>
  <c r="E81"/>
  <c r="E73"/>
  <c r="E65"/>
  <c r="E57"/>
  <c r="E49"/>
  <c r="E41"/>
  <c r="E33"/>
  <c r="E25"/>
  <c r="E17"/>
  <c r="E9"/>
  <c r="G238"/>
  <c r="G228"/>
  <c r="G219"/>
  <c r="G210"/>
  <c r="G200"/>
  <c r="G190"/>
  <c r="G178"/>
  <c r="G168"/>
  <c r="G158"/>
  <c r="G146"/>
  <c r="G136"/>
  <c r="G126"/>
  <c r="G114"/>
  <c r="G104"/>
  <c r="G94"/>
  <c r="G82"/>
  <c r="G72"/>
  <c r="G62"/>
  <c r="G50"/>
  <c r="G40"/>
  <c r="G30"/>
  <c r="G18"/>
  <c r="G8"/>
  <c r="C163" i="15"/>
  <c r="C99"/>
  <c r="C33"/>
  <c r="E240" i="13"/>
  <c r="E224"/>
  <c r="E208"/>
  <c r="E192"/>
  <c r="E176"/>
  <c r="E160"/>
  <c r="E152"/>
  <c r="E136"/>
  <c r="E120"/>
  <c r="E104"/>
  <c r="E96"/>
  <c r="E80"/>
  <c r="E72"/>
  <c r="E56"/>
  <c r="E48"/>
  <c r="E40"/>
  <c r="E24"/>
  <c r="E16"/>
  <c r="E8"/>
  <c r="G227"/>
  <c r="G209"/>
  <c r="G199"/>
  <c r="G187"/>
  <c r="G177"/>
  <c r="G167"/>
  <c r="G155"/>
  <c r="G145"/>
  <c r="G135"/>
  <c r="G123"/>
  <c r="G113"/>
  <c r="G103"/>
  <c r="G91"/>
  <c r="G81"/>
  <c r="G71"/>
  <c r="G59"/>
  <c r="G49"/>
  <c r="G39"/>
  <c r="G27"/>
  <c r="G17"/>
  <c r="G7"/>
  <c r="E232"/>
  <c r="E216"/>
  <c r="E200"/>
  <c r="E184"/>
  <c r="E168"/>
  <c r="E144"/>
  <c r="E128"/>
  <c r="E112"/>
  <c r="E88"/>
  <c r="E64"/>
  <c r="E32"/>
  <c r="C239"/>
  <c r="C231"/>
  <c r="C223"/>
  <c r="C215"/>
  <c r="C207"/>
  <c r="C199"/>
  <c r="C191"/>
  <c r="C183"/>
  <c r="C175"/>
  <c r="C167"/>
  <c r="C159"/>
  <c r="C151"/>
  <c r="C143"/>
  <c r="C135"/>
  <c r="C127"/>
  <c r="C119"/>
  <c r="C111"/>
  <c r="C103"/>
  <c r="C95"/>
  <c r="C87"/>
  <c r="C79"/>
  <c r="C71"/>
  <c r="C63"/>
  <c r="C55"/>
  <c r="C47"/>
  <c r="C39"/>
  <c r="C31"/>
  <c r="C23"/>
  <c r="C15"/>
  <c r="C7"/>
  <c r="E239"/>
  <c r="E231"/>
  <c r="E223"/>
  <c r="E215"/>
  <c r="E207"/>
  <c r="E199"/>
  <c r="E191"/>
  <c r="E183"/>
  <c r="E175"/>
  <c r="E167"/>
  <c r="E159"/>
  <c r="E151"/>
  <c r="E143"/>
  <c r="E135"/>
  <c r="E127"/>
  <c r="E119"/>
  <c r="E111"/>
  <c r="E103"/>
  <c r="E95"/>
  <c r="E87"/>
  <c r="E79"/>
  <c r="E71"/>
  <c r="E63"/>
  <c r="E55"/>
  <c r="E47"/>
  <c r="E39"/>
  <c r="E31"/>
  <c r="E23"/>
  <c r="E15"/>
  <c r="E6"/>
  <c r="G235"/>
  <c r="G226"/>
  <c r="G217"/>
  <c r="G208"/>
  <c r="G198"/>
  <c r="G186"/>
  <c r="G176"/>
  <c r="G166"/>
  <c r="G154"/>
  <c r="G144"/>
  <c r="G134"/>
  <c r="G122"/>
  <c r="G112"/>
  <c r="G102"/>
  <c r="G90"/>
  <c r="G80"/>
  <c r="G70"/>
  <c r="G58"/>
  <c r="G48"/>
  <c r="G38"/>
  <c r="G26"/>
  <c r="G16"/>
  <c r="G6"/>
  <c r="C211" i="15"/>
  <c r="C147"/>
  <c r="C83"/>
  <c r="C12"/>
  <c r="E228" i="13"/>
  <c r="E172"/>
  <c r="E76"/>
  <c r="E238"/>
  <c r="E222"/>
  <c r="E206"/>
  <c r="E190"/>
  <c r="E182"/>
  <c r="E166"/>
  <c r="E150"/>
  <c r="E134"/>
  <c r="E126"/>
  <c r="E110"/>
  <c r="E94"/>
  <c r="E86"/>
  <c r="E70"/>
  <c r="E54"/>
  <c r="E46"/>
  <c r="E30"/>
  <c r="E14"/>
  <c r="E220"/>
  <c r="E188"/>
  <c r="E132"/>
  <c r="E92"/>
  <c r="E28"/>
  <c r="E230"/>
  <c r="E214"/>
  <c r="E198"/>
  <c r="E174"/>
  <c r="E158"/>
  <c r="E142"/>
  <c r="E118"/>
  <c r="E102"/>
  <c r="E78"/>
  <c r="E62"/>
  <c r="E38"/>
  <c r="E22"/>
  <c r="E5"/>
  <c r="C237"/>
  <c r="C229"/>
  <c r="C221"/>
  <c r="C213"/>
  <c r="C205"/>
  <c r="C197"/>
  <c r="C189"/>
  <c r="C181"/>
  <c r="C173"/>
  <c r="C165"/>
  <c r="C157"/>
  <c r="C149"/>
  <c r="C141"/>
  <c r="C133"/>
  <c r="C125"/>
  <c r="C117"/>
  <c r="C109"/>
  <c r="C101"/>
  <c r="C93"/>
  <c r="C85"/>
  <c r="C77"/>
  <c r="C69"/>
  <c r="C61"/>
  <c r="C53"/>
  <c r="C45"/>
  <c r="C37"/>
  <c r="C29"/>
  <c r="C21"/>
  <c r="C13"/>
  <c r="E237"/>
  <c r="E229"/>
  <c r="E221"/>
  <c r="E213"/>
  <c r="E205"/>
  <c r="E197"/>
  <c r="E189"/>
  <c r="E181"/>
  <c r="E173"/>
  <c r="E165"/>
  <c r="E157"/>
  <c r="E149"/>
  <c r="E141"/>
  <c r="E133"/>
  <c r="E125"/>
  <c r="E117"/>
  <c r="E109"/>
  <c r="E101"/>
  <c r="E93"/>
  <c r="E85"/>
  <c r="E77"/>
  <c r="E69"/>
  <c r="E61"/>
  <c r="E53"/>
  <c r="E45"/>
  <c r="E37"/>
  <c r="E29"/>
  <c r="E21"/>
  <c r="E13"/>
  <c r="G4"/>
  <c r="G233"/>
  <c r="G224"/>
  <c r="G215"/>
  <c r="G206"/>
  <c r="G194"/>
  <c r="G184"/>
  <c r="G174"/>
  <c r="G162"/>
  <c r="G152"/>
  <c r="G142"/>
  <c r="G130"/>
  <c r="G120"/>
  <c r="G110"/>
  <c r="G98"/>
  <c r="G88"/>
  <c r="G78"/>
  <c r="G66"/>
  <c r="G56"/>
  <c r="G46"/>
  <c r="G34"/>
  <c r="G24"/>
  <c r="G14"/>
  <c r="C195" i="15"/>
  <c r="C131"/>
  <c r="C67"/>
  <c r="E9"/>
  <c r="E17"/>
  <c r="E25"/>
  <c r="E33"/>
  <c r="E41"/>
  <c r="E49"/>
  <c r="E57"/>
  <c r="E65"/>
  <c r="E73"/>
  <c r="E81"/>
  <c r="E89"/>
  <c r="E97"/>
  <c r="E105"/>
  <c r="E113"/>
  <c r="E121"/>
  <c r="E129"/>
  <c r="E137"/>
  <c r="E145"/>
  <c r="E153"/>
  <c r="E161"/>
  <c r="E169"/>
  <c r="E177"/>
  <c r="E185"/>
  <c r="E193"/>
  <c r="E201"/>
  <c r="E209"/>
  <c r="E217"/>
  <c r="E4"/>
  <c r="E11"/>
  <c r="E19"/>
  <c r="E27"/>
  <c r="E35"/>
  <c r="E43"/>
  <c r="E51"/>
  <c r="E59"/>
  <c r="E67"/>
  <c r="E75"/>
  <c r="E83"/>
  <c r="E91"/>
  <c r="E5"/>
  <c r="E13"/>
  <c r="E21"/>
  <c r="E29"/>
  <c r="E37"/>
  <c r="E45"/>
  <c r="E53"/>
  <c r="E61"/>
  <c r="E69"/>
  <c r="E77"/>
  <c r="E85"/>
  <c r="E93"/>
  <c r="E101"/>
  <c r="E109"/>
  <c r="E117"/>
  <c r="E125"/>
  <c r="E133"/>
  <c r="E141"/>
  <c r="E149"/>
  <c r="E157"/>
  <c r="E165"/>
  <c r="E173"/>
  <c r="E181"/>
  <c r="E189"/>
  <c r="E197"/>
  <c r="E205"/>
  <c r="E213"/>
  <c r="E221"/>
  <c r="E6"/>
  <c r="E14"/>
  <c r="E22"/>
  <c r="E30"/>
  <c r="E38"/>
  <c r="E46"/>
  <c r="E54"/>
  <c r="E62"/>
  <c r="E70"/>
  <c r="E78"/>
  <c r="E86"/>
  <c r="E94"/>
  <c r="E102"/>
  <c r="E110"/>
  <c r="E118"/>
  <c r="E126"/>
  <c r="E134"/>
  <c r="E142"/>
  <c r="E150"/>
  <c r="E158"/>
  <c r="E166"/>
  <c r="E174"/>
  <c r="E182"/>
  <c r="E190"/>
  <c r="E198"/>
  <c r="E206"/>
  <c r="E214"/>
  <c r="E222"/>
  <c r="E7"/>
  <c r="E15"/>
  <c r="E23"/>
  <c r="E31"/>
  <c r="E39"/>
  <c r="E47"/>
  <c r="E55"/>
  <c r="E63"/>
  <c r="E71"/>
  <c r="E79"/>
  <c r="E87"/>
  <c r="E95"/>
  <c r="E103"/>
  <c r="E111"/>
  <c r="E119"/>
  <c r="E127"/>
  <c r="E135"/>
  <c r="E143"/>
  <c r="E151"/>
  <c r="E159"/>
  <c r="E167"/>
  <c r="E175"/>
  <c r="E183"/>
  <c r="E191"/>
  <c r="E199"/>
  <c r="E207"/>
  <c r="E215"/>
  <c r="E223"/>
  <c r="E219"/>
  <c r="E203"/>
  <c r="E187"/>
  <c r="E171"/>
  <c r="E155"/>
  <c r="E139"/>
  <c r="E123"/>
  <c r="E107"/>
  <c r="E90"/>
  <c r="E68"/>
  <c r="E48"/>
  <c r="E26"/>
  <c r="G4"/>
  <c r="G205"/>
  <c r="G183"/>
  <c r="G161"/>
  <c r="G141"/>
  <c r="G119"/>
  <c r="G97"/>
  <c r="G77"/>
  <c r="G55"/>
  <c r="G33"/>
  <c r="C253" i="14"/>
  <c r="C233"/>
  <c r="C211"/>
  <c r="C189"/>
  <c r="C166"/>
  <c r="C136"/>
  <c r="C107"/>
  <c r="C72"/>
  <c r="C18"/>
  <c r="G203"/>
  <c r="G33"/>
  <c r="G6" i="15"/>
  <c r="G14"/>
  <c r="G22"/>
  <c r="G30"/>
  <c r="G38"/>
  <c r="G46"/>
  <c r="G54"/>
  <c r="G62"/>
  <c r="G70"/>
  <c r="G78"/>
  <c r="G86"/>
  <c r="G94"/>
  <c r="G102"/>
  <c r="G110"/>
  <c r="G118"/>
  <c r="G126"/>
  <c r="G134"/>
  <c r="G142"/>
  <c r="G150"/>
  <c r="G158"/>
  <c r="G166"/>
  <c r="G174"/>
  <c r="G182"/>
  <c r="G190"/>
  <c r="G198"/>
  <c r="G206"/>
  <c r="G214"/>
  <c r="G222"/>
  <c r="G8"/>
  <c r="G16"/>
  <c r="G24"/>
  <c r="G32"/>
  <c r="G40"/>
  <c r="G48"/>
  <c r="G56"/>
  <c r="G64"/>
  <c r="G72"/>
  <c r="G80"/>
  <c r="G88"/>
  <c r="G96"/>
  <c r="G104"/>
  <c r="G112"/>
  <c r="G120"/>
  <c r="G128"/>
  <c r="G136"/>
  <c r="G144"/>
  <c r="G152"/>
  <c r="G160"/>
  <c r="G168"/>
  <c r="G176"/>
  <c r="G184"/>
  <c r="G192"/>
  <c r="G200"/>
  <c r="G208"/>
  <c r="G216"/>
  <c r="G224"/>
  <c r="G10"/>
  <c r="G18"/>
  <c r="G26"/>
  <c r="G34"/>
  <c r="G42"/>
  <c r="G50"/>
  <c r="G58"/>
  <c r="G66"/>
  <c r="G74"/>
  <c r="G82"/>
  <c r="G90"/>
  <c r="G98"/>
  <c r="G106"/>
  <c r="G114"/>
  <c r="G122"/>
  <c r="G130"/>
  <c r="G138"/>
  <c r="G146"/>
  <c r="G154"/>
  <c r="G162"/>
  <c r="G170"/>
  <c r="G178"/>
  <c r="G186"/>
  <c r="G194"/>
  <c r="G202"/>
  <c r="G210"/>
  <c r="G218"/>
  <c r="G11"/>
  <c r="G19"/>
  <c r="G27"/>
  <c r="G35"/>
  <c r="G43"/>
  <c r="G51"/>
  <c r="G59"/>
  <c r="G67"/>
  <c r="G75"/>
  <c r="G83"/>
  <c r="G91"/>
  <c r="G99"/>
  <c r="G107"/>
  <c r="G115"/>
  <c r="G123"/>
  <c r="G131"/>
  <c r="G139"/>
  <c r="G147"/>
  <c r="G155"/>
  <c r="G163"/>
  <c r="G171"/>
  <c r="G179"/>
  <c r="G187"/>
  <c r="G195"/>
  <c r="G203"/>
  <c r="G211"/>
  <c r="G219"/>
  <c r="G12"/>
  <c r="G20"/>
  <c r="G28"/>
  <c r="G36"/>
  <c r="G44"/>
  <c r="G52"/>
  <c r="G60"/>
  <c r="G68"/>
  <c r="G76"/>
  <c r="G84"/>
  <c r="G92"/>
  <c r="G100"/>
  <c r="G108"/>
  <c r="G116"/>
  <c r="G124"/>
  <c r="G132"/>
  <c r="G140"/>
  <c r="G148"/>
  <c r="G156"/>
  <c r="G164"/>
  <c r="G172"/>
  <c r="G180"/>
  <c r="G188"/>
  <c r="G196"/>
  <c r="G204"/>
  <c r="G212"/>
  <c r="G220"/>
  <c r="G223"/>
  <c r="G201"/>
  <c r="G181"/>
  <c r="G159"/>
  <c r="G137"/>
  <c r="G117"/>
  <c r="G95"/>
  <c r="G73"/>
  <c r="G53"/>
  <c r="G31"/>
  <c r="G9"/>
  <c r="E216"/>
  <c r="E200"/>
  <c r="E184"/>
  <c r="E168"/>
  <c r="E152"/>
  <c r="E136"/>
  <c r="E120"/>
  <c r="E104"/>
  <c r="E84"/>
  <c r="E64"/>
  <c r="E42"/>
  <c r="E20"/>
  <c r="G221"/>
  <c r="G199"/>
  <c r="G177"/>
  <c r="G157"/>
  <c r="G135"/>
  <c r="G113"/>
  <c r="G93"/>
  <c r="G71"/>
  <c r="G49"/>
  <c r="G29"/>
  <c r="G7"/>
  <c r="C249" i="14"/>
  <c r="C227"/>
  <c r="C205"/>
  <c r="C185"/>
  <c r="C158"/>
  <c r="C128"/>
  <c r="C102"/>
  <c r="C59"/>
  <c r="G161"/>
  <c r="E212" i="15"/>
  <c r="E196"/>
  <c r="E180"/>
  <c r="E164"/>
  <c r="E148"/>
  <c r="E132"/>
  <c r="E116"/>
  <c r="E100"/>
  <c r="E82"/>
  <c r="E60"/>
  <c r="E40"/>
  <c r="E18"/>
  <c r="G217"/>
  <c r="G197"/>
  <c r="G175"/>
  <c r="G153"/>
  <c r="G133"/>
  <c r="G111"/>
  <c r="G89"/>
  <c r="G69"/>
  <c r="G47"/>
  <c r="G25"/>
  <c r="G5"/>
  <c r="C245" i="14"/>
  <c r="C225"/>
  <c r="C203"/>
  <c r="C180"/>
  <c r="C155"/>
  <c r="C126"/>
  <c r="C96"/>
  <c r="G139"/>
  <c r="E211" i="15"/>
  <c r="E195"/>
  <c r="E179"/>
  <c r="E163"/>
  <c r="E147"/>
  <c r="E131"/>
  <c r="E115"/>
  <c r="E99"/>
  <c r="E80"/>
  <c r="E58"/>
  <c r="E36"/>
  <c r="E16"/>
  <c r="G215"/>
  <c r="G193"/>
  <c r="G173"/>
  <c r="G151"/>
  <c r="G129"/>
  <c r="G109"/>
  <c r="G87"/>
  <c r="G65"/>
  <c r="G45"/>
  <c r="G23"/>
  <c r="C9" i="14"/>
  <c r="C17"/>
  <c r="C25"/>
  <c r="C33"/>
  <c r="C41"/>
  <c r="C49"/>
  <c r="C57"/>
  <c r="C65"/>
  <c r="C73"/>
  <c r="C81"/>
  <c r="C89"/>
  <c r="C97"/>
  <c r="C105"/>
  <c r="C113"/>
  <c r="C121"/>
  <c r="C129"/>
  <c r="C137"/>
  <c r="C145"/>
  <c r="C153"/>
  <c r="C161"/>
  <c r="C169"/>
  <c r="C11"/>
  <c r="C19"/>
  <c r="C27"/>
  <c r="C35"/>
  <c r="C43"/>
  <c r="C51"/>
  <c r="C5"/>
  <c r="C13"/>
  <c r="C21"/>
  <c r="C29"/>
  <c r="C37"/>
  <c r="C45"/>
  <c r="C53"/>
  <c r="C61"/>
  <c r="C69"/>
  <c r="C77"/>
  <c r="C85"/>
  <c r="C93"/>
  <c r="C101"/>
  <c r="C109"/>
  <c r="C117"/>
  <c r="C125"/>
  <c r="C133"/>
  <c r="C141"/>
  <c r="C149"/>
  <c r="C157"/>
  <c r="C165"/>
  <c r="C173"/>
  <c r="C181"/>
  <c r="C6"/>
  <c r="C14"/>
  <c r="C22"/>
  <c r="C30"/>
  <c r="C38"/>
  <c r="C46"/>
  <c r="C54"/>
  <c r="C62"/>
  <c r="C70"/>
  <c r="C78"/>
  <c r="C86"/>
  <c r="C94"/>
  <c r="C7"/>
  <c r="C15"/>
  <c r="C23"/>
  <c r="C31"/>
  <c r="C39"/>
  <c r="C47"/>
  <c r="C55"/>
  <c r="C63"/>
  <c r="C71"/>
  <c r="C79"/>
  <c r="C87"/>
  <c r="C95"/>
  <c r="C16"/>
  <c r="C36"/>
  <c r="C58"/>
  <c r="C74"/>
  <c r="C90"/>
  <c r="C103"/>
  <c r="C114"/>
  <c r="C124"/>
  <c r="C135"/>
  <c r="C146"/>
  <c r="C156"/>
  <c r="C167"/>
  <c r="C177"/>
  <c r="C186"/>
  <c r="C194"/>
  <c r="C202"/>
  <c r="C210"/>
  <c r="C218"/>
  <c r="C226"/>
  <c r="C234"/>
  <c r="C242"/>
  <c r="C250"/>
  <c r="C258"/>
  <c r="C20"/>
  <c r="C42"/>
  <c r="C60"/>
  <c r="C76"/>
  <c r="C92"/>
  <c r="C106"/>
  <c r="C116"/>
  <c r="C127"/>
  <c r="C138"/>
  <c r="C148"/>
  <c r="C159"/>
  <c r="C170"/>
  <c r="C179"/>
  <c r="C188"/>
  <c r="C196"/>
  <c r="C204"/>
  <c r="C212"/>
  <c r="C220"/>
  <c r="C228"/>
  <c r="C236"/>
  <c r="C244"/>
  <c r="C252"/>
  <c r="C4"/>
  <c r="C26"/>
  <c r="C48"/>
  <c r="C66"/>
  <c r="C82"/>
  <c r="C98"/>
  <c r="C108"/>
  <c r="C119"/>
  <c r="C130"/>
  <c r="C140"/>
  <c r="C151"/>
  <c r="C162"/>
  <c r="C172"/>
  <c r="C182"/>
  <c r="C190"/>
  <c r="C198"/>
  <c r="C206"/>
  <c r="C214"/>
  <c r="C222"/>
  <c r="C230"/>
  <c r="C238"/>
  <c r="C246"/>
  <c r="C254"/>
  <c r="C8"/>
  <c r="C28"/>
  <c r="C50"/>
  <c r="C67"/>
  <c r="C83"/>
  <c r="C99"/>
  <c r="C110"/>
  <c r="C120"/>
  <c r="C131"/>
  <c r="C142"/>
  <c r="C152"/>
  <c r="C163"/>
  <c r="C174"/>
  <c r="C183"/>
  <c r="C191"/>
  <c r="C199"/>
  <c r="C207"/>
  <c r="C215"/>
  <c r="C223"/>
  <c r="C231"/>
  <c r="C239"/>
  <c r="C247"/>
  <c r="C255"/>
  <c r="C10"/>
  <c r="C32"/>
  <c r="C52"/>
  <c r="C68"/>
  <c r="C84"/>
  <c r="C100"/>
  <c r="C111"/>
  <c r="C122"/>
  <c r="C132"/>
  <c r="C143"/>
  <c r="C154"/>
  <c r="C164"/>
  <c r="C175"/>
  <c r="C184"/>
  <c r="C192"/>
  <c r="C200"/>
  <c r="C208"/>
  <c r="C216"/>
  <c r="C224"/>
  <c r="C232"/>
  <c r="C240"/>
  <c r="C248"/>
  <c r="C256"/>
  <c r="C243"/>
  <c r="C221"/>
  <c r="C201"/>
  <c r="C178"/>
  <c r="C150"/>
  <c r="C123"/>
  <c r="C91"/>
  <c r="C44"/>
  <c r="G213" i="15"/>
  <c r="G191"/>
  <c r="G169"/>
  <c r="G149"/>
  <c r="G127"/>
  <c r="G105"/>
  <c r="G85"/>
  <c r="G63"/>
  <c r="G41"/>
  <c r="G21"/>
  <c r="E224"/>
  <c r="E208"/>
  <c r="E192"/>
  <c r="E176"/>
  <c r="E160"/>
  <c r="E144"/>
  <c r="E128"/>
  <c r="E112"/>
  <c r="E96"/>
  <c r="E74"/>
  <c r="E52"/>
  <c r="E32"/>
  <c r="E10"/>
  <c r="G209"/>
  <c r="G189"/>
  <c r="G167"/>
  <c r="G145"/>
  <c r="G125"/>
  <c r="G103"/>
  <c r="G81"/>
  <c r="G61"/>
  <c r="G39"/>
  <c r="G17"/>
  <c r="G8" i="14"/>
  <c r="G16"/>
  <c r="G24"/>
  <c r="G32"/>
  <c r="G40"/>
  <c r="G48"/>
  <c r="G56"/>
  <c r="G64"/>
  <c r="G72"/>
  <c r="G80"/>
  <c r="G88"/>
  <c r="G96"/>
  <c r="G104"/>
  <c r="G112"/>
  <c r="G120"/>
  <c r="G128"/>
  <c r="G136"/>
  <c r="G144"/>
  <c r="G152"/>
  <c r="G160"/>
  <c r="G168"/>
  <c r="G176"/>
  <c r="G184"/>
  <c r="G192"/>
  <c r="G200"/>
  <c r="G208"/>
  <c r="G216"/>
  <c r="G224"/>
  <c r="G232"/>
  <c r="G240"/>
  <c r="G248"/>
  <c r="G256"/>
  <c r="G10"/>
  <c r="G18"/>
  <c r="G26"/>
  <c r="G34"/>
  <c r="G42"/>
  <c r="G50"/>
  <c r="G58"/>
  <c r="G66"/>
  <c r="G74"/>
  <c r="G82"/>
  <c r="G90"/>
  <c r="G98"/>
  <c r="G106"/>
  <c r="G114"/>
  <c r="G122"/>
  <c r="G130"/>
  <c r="G138"/>
  <c r="G146"/>
  <c r="G154"/>
  <c r="G162"/>
  <c r="G170"/>
  <c r="G178"/>
  <c r="G186"/>
  <c r="G194"/>
  <c r="G202"/>
  <c r="G210"/>
  <c r="G218"/>
  <c r="G226"/>
  <c r="G234"/>
  <c r="G242"/>
  <c r="G250"/>
  <c r="G258"/>
  <c r="G12"/>
  <c r="G20"/>
  <c r="G28"/>
  <c r="G36"/>
  <c r="G44"/>
  <c r="G52"/>
  <c r="G60"/>
  <c r="G68"/>
  <c r="G76"/>
  <c r="G84"/>
  <c r="G92"/>
  <c r="G100"/>
  <c r="G108"/>
  <c r="G116"/>
  <c r="G124"/>
  <c r="G132"/>
  <c r="G140"/>
  <c r="G148"/>
  <c r="G156"/>
  <c r="G164"/>
  <c r="G172"/>
  <c r="G180"/>
  <c r="G188"/>
  <c r="G196"/>
  <c r="G204"/>
  <c r="G212"/>
  <c r="G220"/>
  <c r="G228"/>
  <c r="G236"/>
  <c r="G244"/>
  <c r="G252"/>
  <c r="G5"/>
  <c r="G13"/>
  <c r="G21"/>
  <c r="G29"/>
  <c r="G37"/>
  <c r="G45"/>
  <c r="G53"/>
  <c r="G61"/>
  <c r="G69"/>
  <c r="G77"/>
  <c r="G85"/>
  <c r="G93"/>
  <c r="G101"/>
  <c r="G109"/>
  <c r="G117"/>
  <c r="G125"/>
  <c r="G133"/>
  <c r="G141"/>
  <c r="G149"/>
  <c r="G157"/>
  <c r="G165"/>
  <c r="G173"/>
  <c r="G181"/>
  <c r="G189"/>
  <c r="G197"/>
  <c r="G205"/>
  <c r="G213"/>
  <c r="G221"/>
  <c r="G229"/>
  <c r="G237"/>
  <c r="G245"/>
  <c r="G253"/>
  <c r="G6"/>
  <c r="G14"/>
  <c r="G22"/>
  <c r="G30"/>
  <c r="G38"/>
  <c r="G46"/>
  <c r="G54"/>
  <c r="G62"/>
  <c r="G70"/>
  <c r="G78"/>
  <c r="G86"/>
  <c r="G94"/>
  <c r="G102"/>
  <c r="G110"/>
  <c r="G118"/>
  <c r="G126"/>
  <c r="G134"/>
  <c r="G142"/>
  <c r="G150"/>
  <c r="G158"/>
  <c r="G166"/>
  <c r="G174"/>
  <c r="G182"/>
  <c r="G190"/>
  <c r="G198"/>
  <c r="G206"/>
  <c r="G214"/>
  <c r="G222"/>
  <c r="G230"/>
  <c r="G238"/>
  <c r="G246"/>
  <c r="G254"/>
  <c r="G15"/>
  <c r="G35"/>
  <c r="G57"/>
  <c r="G79"/>
  <c r="G99"/>
  <c r="G121"/>
  <c r="G143"/>
  <c r="G163"/>
  <c r="G185"/>
  <c r="G207"/>
  <c r="G227"/>
  <c r="G249"/>
  <c r="G17"/>
  <c r="G39"/>
  <c r="G59"/>
  <c r="G81"/>
  <c r="G103"/>
  <c r="G123"/>
  <c r="G145"/>
  <c r="G167"/>
  <c r="G187"/>
  <c r="G209"/>
  <c r="G231"/>
  <c r="G251"/>
  <c r="G19"/>
  <c r="G41"/>
  <c r="G63"/>
  <c r="G83"/>
  <c r="G105"/>
  <c r="G127"/>
  <c r="G147"/>
  <c r="G169"/>
  <c r="G191"/>
  <c r="G211"/>
  <c r="G233"/>
  <c r="G255"/>
  <c r="G23"/>
  <c r="G43"/>
  <c r="G65"/>
  <c r="G87"/>
  <c r="G107"/>
  <c r="G129"/>
  <c r="G151"/>
  <c r="G171"/>
  <c r="G193"/>
  <c r="G215"/>
  <c r="G235"/>
  <c r="G257"/>
  <c r="G25"/>
  <c r="G47"/>
  <c r="G67"/>
  <c r="G89"/>
  <c r="G111"/>
  <c r="G131"/>
  <c r="G153"/>
  <c r="G175"/>
  <c r="G195"/>
  <c r="G217"/>
  <c r="G239"/>
  <c r="G4"/>
  <c r="G7"/>
  <c r="G27"/>
  <c r="G49"/>
  <c r="G71"/>
  <c r="G91"/>
  <c r="G113"/>
  <c r="G135"/>
  <c r="G155"/>
  <c r="G177"/>
  <c r="G199"/>
  <c r="G219"/>
  <c r="G241"/>
  <c r="G9"/>
  <c r="G31"/>
  <c r="G51"/>
  <c r="G73"/>
  <c r="G95"/>
  <c r="G115"/>
  <c r="G137"/>
  <c r="G159"/>
  <c r="G179"/>
  <c r="G201"/>
  <c r="G223"/>
  <c r="G243"/>
  <c r="C237"/>
  <c r="C217"/>
  <c r="C195"/>
  <c r="C171"/>
  <c r="C144"/>
  <c r="C115"/>
  <c r="C80"/>
  <c r="C34"/>
  <c r="G247"/>
  <c r="G75"/>
  <c r="E244"/>
  <c r="E224"/>
  <c r="E202"/>
  <c r="E180"/>
  <c r="E160"/>
  <c r="E138"/>
  <c r="E116"/>
  <c r="E96"/>
  <c r="E74"/>
  <c r="E52"/>
  <c r="E32"/>
  <c r="E10"/>
  <c r="E242"/>
  <c r="E220"/>
  <c r="E200"/>
  <c r="E178"/>
  <c r="E156"/>
  <c r="E136"/>
  <c r="E114"/>
  <c r="E92"/>
  <c r="E72"/>
  <c r="E50"/>
  <c r="E28"/>
  <c r="E8"/>
  <c r="E240"/>
  <c r="E218"/>
  <c r="E196"/>
  <c r="E176"/>
  <c r="E154"/>
  <c r="E132"/>
  <c r="E112"/>
  <c r="E90"/>
  <c r="E68"/>
  <c r="E48"/>
  <c r="E9"/>
  <c r="E17"/>
  <c r="E25"/>
  <c r="E33"/>
  <c r="E41"/>
  <c r="E49"/>
  <c r="E57"/>
  <c r="E65"/>
  <c r="E73"/>
  <c r="E81"/>
  <c r="E89"/>
  <c r="E97"/>
  <c r="E105"/>
  <c r="E113"/>
  <c r="E121"/>
  <c r="E129"/>
  <c r="E137"/>
  <c r="E145"/>
  <c r="E153"/>
  <c r="E161"/>
  <c r="E169"/>
  <c r="E177"/>
  <c r="E185"/>
  <c r="E193"/>
  <c r="E201"/>
  <c r="E209"/>
  <c r="E217"/>
  <c r="E225"/>
  <c r="E233"/>
  <c r="E241"/>
  <c r="E249"/>
  <c r="E257"/>
  <c r="E11"/>
  <c r="E19"/>
  <c r="E27"/>
  <c r="E35"/>
  <c r="E43"/>
  <c r="E51"/>
  <c r="E59"/>
  <c r="E67"/>
  <c r="E75"/>
  <c r="E83"/>
  <c r="E91"/>
  <c r="E99"/>
  <c r="E107"/>
  <c r="E115"/>
  <c r="E123"/>
  <c r="E131"/>
  <c r="E139"/>
  <c r="E147"/>
  <c r="E155"/>
  <c r="E163"/>
  <c r="E171"/>
  <c r="E179"/>
  <c r="E187"/>
  <c r="E195"/>
  <c r="E203"/>
  <c r="E211"/>
  <c r="E219"/>
  <c r="E227"/>
  <c r="E235"/>
  <c r="E243"/>
  <c r="E251"/>
  <c r="E4"/>
  <c r="E5"/>
  <c r="E13"/>
  <c r="E21"/>
  <c r="E29"/>
  <c r="E37"/>
  <c r="E45"/>
  <c r="E53"/>
  <c r="E61"/>
  <c r="E69"/>
  <c r="E77"/>
  <c r="E85"/>
  <c r="E93"/>
  <c r="E101"/>
  <c r="E109"/>
  <c r="E117"/>
  <c r="E125"/>
  <c r="E133"/>
  <c r="E141"/>
  <c r="E149"/>
  <c r="E157"/>
  <c r="E165"/>
  <c r="E173"/>
  <c r="E181"/>
  <c r="E189"/>
  <c r="E197"/>
  <c r="E205"/>
  <c r="E213"/>
  <c r="E221"/>
  <c r="E229"/>
  <c r="E237"/>
  <c r="E245"/>
  <c r="E253"/>
  <c r="E6"/>
  <c r="E14"/>
  <c r="E22"/>
  <c r="E30"/>
  <c r="E38"/>
  <c r="E46"/>
  <c r="E54"/>
  <c r="E62"/>
  <c r="E70"/>
  <c r="E78"/>
  <c r="E86"/>
  <c r="E94"/>
  <c r="E102"/>
  <c r="E110"/>
  <c r="E118"/>
  <c r="E126"/>
  <c r="E134"/>
  <c r="E142"/>
  <c r="E150"/>
  <c r="E158"/>
  <c r="E166"/>
  <c r="E174"/>
  <c r="E182"/>
  <c r="E190"/>
  <c r="E198"/>
  <c r="E206"/>
  <c r="E214"/>
  <c r="E222"/>
  <c r="E230"/>
  <c r="E238"/>
  <c r="E246"/>
  <c r="E254"/>
  <c r="E7"/>
  <c r="E15"/>
  <c r="E23"/>
  <c r="E31"/>
  <c r="E39"/>
  <c r="E47"/>
  <c r="E55"/>
  <c r="E63"/>
  <c r="E71"/>
  <c r="E79"/>
  <c r="E87"/>
  <c r="E95"/>
  <c r="E103"/>
  <c r="E111"/>
  <c r="E119"/>
  <c r="E127"/>
  <c r="E135"/>
  <c r="E143"/>
  <c r="E151"/>
  <c r="E159"/>
  <c r="E167"/>
  <c r="E175"/>
  <c r="E183"/>
  <c r="E191"/>
  <c r="E199"/>
  <c r="E207"/>
  <c r="E215"/>
  <c r="E223"/>
  <c r="E231"/>
  <c r="E239"/>
  <c r="E247"/>
  <c r="E255"/>
  <c r="E256"/>
  <c r="E234"/>
  <c r="E212"/>
  <c r="E192"/>
  <c r="E170"/>
  <c r="E148"/>
  <c r="E128"/>
  <c r="E106"/>
  <c r="E84"/>
  <c r="E64"/>
  <c r="E42"/>
  <c r="E20"/>
  <c r="E250"/>
  <c r="E228"/>
  <c r="E208"/>
  <c r="E186"/>
  <c r="E164"/>
  <c r="E144"/>
  <c r="E122"/>
  <c r="E100"/>
  <c r="E80"/>
  <c r="E58"/>
  <c r="E36"/>
  <c r="E16"/>
  <c r="C243" i="13" l="1"/>
  <c r="G243"/>
  <c r="C225" i="15"/>
  <c r="E243" i="13"/>
  <c r="E225" i="15"/>
  <c r="G225"/>
  <c r="O248" i="50" l="1"/>
</calcChain>
</file>

<file path=xl/sharedStrings.xml><?xml version="1.0" encoding="utf-8"?>
<sst xmlns="http://schemas.openxmlformats.org/spreadsheetml/2006/main" count="4469" uniqueCount="805">
  <si>
    <t>001:Live animals other than animals of division 03</t>
  </si>
  <si>
    <t>011:Meat of bovine animals, fresh, chilled or frozen</t>
  </si>
  <si>
    <t>012:Other meat and edible meat offal, fresh, chilled or frozen (except meat and meat offal unfit or unsuitable for human consumption)</t>
  </si>
  <si>
    <t>016:Meat and edible meat offal, salted, in brine, dried or smoked; edible flours and meals of meat or meat offal</t>
  </si>
  <si>
    <t>017:Meat and edible meat offal, prepared or preserved, n.e.s.</t>
  </si>
  <si>
    <t>022:Milk and cream and milk products other than butter or cheese</t>
  </si>
  <si>
    <t>023:Butter and other fats and oils derived from milk</t>
  </si>
  <si>
    <t>024:Cheese and curd</t>
  </si>
  <si>
    <t>025:Eggs, birds', and egg yolks, fresh, dried or otherwise preserved, sweetened or not; egg albumin</t>
  </si>
  <si>
    <t>034:Fish, fresh (live or dead), chilled or frozen</t>
  </si>
  <si>
    <t>035:Fish, dried, salted or in brine; smoked fish (whether or not cooked before or during the smoking process); flours, meals and pellets of fish, fit for human consumption</t>
  </si>
  <si>
    <t xml:space="preserve">036:Crustaceans, molluscs and aquatic invertebrates, whether in shell or not, fresh (live or dead), </t>
  </si>
  <si>
    <t>037:Fish, crustaceans, molluscs and other aquatic invertebrates, prepared or preserved, n.e.s.</t>
  </si>
  <si>
    <t>041:Wheat (including spelt) and meslin, unmilled</t>
  </si>
  <si>
    <t>042:Rice</t>
  </si>
  <si>
    <t>043:Barley, unmilled</t>
  </si>
  <si>
    <t>044:Maize (not including sweet corn), unmilled</t>
  </si>
  <si>
    <t>045:Cereals, unmilled (other than wheat, rice, barley and maize)</t>
  </si>
  <si>
    <t>046:Meal and flour of wheat and flour of meslin</t>
  </si>
  <si>
    <t>047:Other cereal meals and flours</t>
  </si>
  <si>
    <t>048:Cereal preparations and preparations of flour or starch of fruits or vegetables</t>
  </si>
  <si>
    <t xml:space="preserve">054:Vegetables, fresh, chilled, frozen or simply preserved (including dried leguminous vegetables); </t>
  </si>
  <si>
    <t>056:Vegetables, roots and tubers, prepared or preserved, n.e.s.</t>
  </si>
  <si>
    <t>057:Fruit and nuts (not including oil nuts), fresh or dried</t>
  </si>
  <si>
    <t>058:Fruit, preserved, and fruit preparations (excluding fruit juices)</t>
  </si>
  <si>
    <t xml:space="preserve">059:Fruit juices (including grape must) and vegetable juices, unfermented and not containing added spirit, </t>
  </si>
  <si>
    <t>061:Sugars, molasses and honey</t>
  </si>
  <si>
    <t>062:Sugar confectionery</t>
  </si>
  <si>
    <t>071:Coffee and coffee substitutes</t>
  </si>
  <si>
    <t>072:Cocoa</t>
  </si>
  <si>
    <t>073:Chocolate and other food preparations containing cocoa, n.e.s.</t>
  </si>
  <si>
    <t>074:Tea and maté</t>
  </si>
  <si>
    <t>075:Spices</t>
  </si>
  <si>
    <t>081:Feeding stuff for animals (not including unmilled cereals)</t>
  </si>
  <si>
    <t>091:Margarine and shortening</t>
  </si>
  <si>
    <t>098:Edible products and preparations, n.e.s.</t>
  </si>
  <si>
    <t>111:Non-alcoholic beverages, n.e.s.</t>
  </si>
  <si>
    <t>112:Alcoholic beverages</t>
  </si>
  <si>
    <t>121:Tobacco, unmanufactured; tobacco refuse</t>
  </si>
  <si>
    <t>122:Tobacco, manufactured (whether or not containing tobacco substitutes)</t>
  </si>
  <si>
    <t>211:Hides and skins (except furskins), raw</t>
  </si>
  <si>
    <t>212:Furskins, raw (including heads, tails, paws and other pieces or  cuttings, suitable for furriers’ use), other than hides and skins of group 211</t>
  </si>
  <si>
    <t>222:Oil-seeds and oleaginous fruits of a kind used for the extraction of “soft” fixed vegetable oils (excluding flours and meals)</t>
  </si>
  <si>
    <t>223:Oil-seeds and oleaginous fruits, whole or broken, of a kind used for the extraction of other fixed vegetable oils (including flours and meals of oil-seeds or oleaginous fruit, n.e.s.)</t>
  </si>
  <si>
    <t>231:Natural rubber, balata, gutta-percha, guayule, chicle and similar natural gums, in primary forms (including latex) or in plates, sheets or strip</t>
  </si>
  <si>
    <t>232:Synthetic rubber; reclaimed rubber; waste, parings and scrap of unhardened rubber</t>
  </si>
  <si>
    <t>244:Cork, natural, raw and waste (including natural cork in blocks or sheets)</t>
  </si>
  <si>
    <t>245:Fuel wood (excluding wood waste) and wood charcoal</t>
  </si>
  <si>
    <t>246:Wood in chips or particles and wood waste</t>
  </si>
  <si>
    <t>247:Wood in the rough, whether or not stripped of bark or sapwood, or roughly squared</t>
  </si>
  <si>
    <t>248:Wood, simply worked, and railway sleepers of wood</t>
  </si>
  <si>
    <t>251:Pulp and waste paper</t>
  </si>
  <si>
    <t>261:Silk</t>
  </si>
  <si>
    <t>263:Cotton</t>
  </si>
  <si>
    <t>264:Jute and other textile bast fibres, n.e.s., raw or processed but not spun; tow and waste of these fibres (including yarn waste and garnetted stock)</t>
  </si>
  <si>
    <t>265:Vegetable textile fibres (other than cotton and jute), raw or processed but not spun; waste of these fibres</t>
  </si>
  <si>
    <t>266:Synthetic fibres suitable for spinning</t>
  </si>
  <si>
    <t>267:Other man-made fibres suitable for spinning; waste of man-made fibres</t>
  </si>
  <si>
    <t>268:Wool and other animal hair (including wool tops)</t>
  </si>
  <si>
    <t>269:Worn clothing and other worn textile articles; rags</t>
  </si>
  <si>
    <t>272:Fertilizers, crude, other than those of division 56</t>
  </si>
  <si>
    <t>273:Stone, sand and gravel</t>
  </si>
  <si>
    <t>274:Sulphur and unroasted iron pyrites</t>
  </si>
  <si>
    <t>277:Natural abrasives, n.e.s. (including industrial diamonds)</t>
  </si>
  <si>
    <t>278:Other crude minerals</t>
  </si>
  <si>
    <t>281:Iron ore and concentrates</t>
  </si>
  <si>
    <t>282:Ferrous waste and scrap; remelting scrap ingots of iron or steel</t>
  </si>
  <si>
    <t>283:Copper ores and concentrates; copper mattes; cement copper</t>
  </si>
  <si>
    <t>284:Nickel ores and concentrates; nickel mattes, nickel oxide sinters and other intermediate products of nickel metallurgy</t>
  </si>
  <si>
    <t>285:Aluminium ores and concentrates (including alumina)</t>
  </si>
  <si>
    <t>286:Uranium or thorium ores and concentrates</t>
  </si>
  <si>
    <t>287:Ores and concentrates of base metals, n.e.s.</t>
  </si>
  <si>
    <t>288:Non-ferrous base metal waste and scrap, n.e.s.</t>
  </si>
  <si>
    <t>289:Ores and concentrates of precious metals; waste, scrap and sweepings of precious metals (other than of gold)</t>
  </si>
  <si>
    <t>291:Crude animal materials, n.e.s.</t>
  </si>
  <si>
    <t>292:Crude vegetable materials, n.e.s.</t>
  </si>
  <si>
    <t>321:Coal, whether or not pulverized, but not agglomerated</t>
  </si>
  <si>
    <t>322:Briquettes, lignite and peat</t>
  </si>
  <si>
    <t>325:Coke and semi-coke (including char) of coal, of lignite or of peat, whether or not agglomerated; retort carbon</t>
  </si>
  <si>
    <t>333:Petroleum oils and oils obtained from bituminous minerals, crude</t>
  </si>
  <si>
    <t xml:space="preserve">334:Petroleum oils and oils obtained from bituminous minerals (other than crude); preparations, n.e.s., </t>
  </si>
  <si>
    <t>335:Residual petroleum products, n.e.s., and related materials</t>
  </si>
  <si>
    <t>342:Liquefied propane and butane</t>
  </si>
  <si>
    <t>343:Natural gas, whether or not liquefied</t>
  </si>
  <si>
    <t>344:Petroleum gases and other gaseous hydrocarbons, n.e.s.</t>
  </si>
  <si>
    <t>345:Coal gas, water gas, producer gas and similar gases, other than petroleum gases and other gaseous hydrocarbons</t>
  </si>
  <si>
    <t>351:Electric current</t>
  </si>
  <si>
    <t>411:Animal oils and fats</t>
  </si>
  <si>
    <t>421:Fixed vegetable fats and oils, 'soft', crude, refined or fractionated</t>
  </si>
  <si>
    <t>422:Fixed vegetable fats and oils, crude, refined or fractionated, other than “soft”</t>
  </si>
  <si>
    <t>431:Animal or vegetable fats and oils, processed; waxes; inedible mixtures or preparations of animal or vegetable fats or oils, n.e.s.</t>
  </si>
  <si>
    <t>511:Hydrocarbons, n.e.s., and their halogenated, sulphonated, nitrated or nitrosated derivatives</t>
  </si>
  <si>
    <t>512:Alcohols, phenols, phenol-alcohols, and their halogenated, sulphonated, nitrated or nitrosated derivatives</t>
  </si>
  <si>
    <t>513:Carboxylic acids and their anhydrides, halides, peroxides and peroxyacids; their halogenated, sulphonated, nitrated or nitrosated derivatives</t>
  </si>
  <si>
    <t>514:Nitrogen-function compounds</t>
  </si>
  <si>
    <t>515:Organo-inorganic compounds, heterocyclic compounds, nucleic acids and their salts, and sulphonamides</t>
  </si>
  <si>
    <t>516:Other organic chemicals</t>
  </si>
  <si>
    <t>522:Inorganic chemical elements, oxides and halogen salts</t>
  </si>
  <si>
    <t>523:Salts and peroxysalts, of inorganic acids and metals</t>
  </si>
  <si>
    <t>524:Other inorganic chemicals; organic and inorganic compounds of precious metals</t>
  </si>
  <si>
    <t>525:Radioactive and associated materials</t>
  </si>
  <si>
    <t>531:Synthetic organic colouring matter and colour lakes, and preparations based thereon</t>
  </si>
  <si>
    <t>532:Dyeing and tanning extracts, and synthetic tanning materials</t>
  </si>
  <si>
    <t>533:Pigments, paints, varnishes and related materials</t>
  </si>
  <si>
    <t>541:Medicinal and pharmaceutical products, other than medicaments of group 542</t>
  </si>
  <si>
    <t>542:Medicaments (including veterinary medicaments)</t>
  </si>
  <si>
    <t>551:Essential oils, perfume and flavour materials</t>
  </si>
  <si>
    <t>553:Perfumery, cosmetic or toilet preparations (excluding soaps)</t>
  </si>
  <si>
    <t>554:Soap, cleansing and polishing preparations</t>
  </si>
  <si>
    <t>562:Fertilizers (other than those of group 272)</t>
  </si>
  <si>
    <t>571:Polymers of ethylene, in primary forms</t>
  </si>
  <si>
    <t>572:Polymers of styrene, in primary forms</t>
  </si>
  <si>
    <t>573:Polymers of vinyl chloride or of other halogenated olefins, in primary forms</t>
  </si>
  <si>
    <t>574:Polyacetals, other polyethers and epoxide resins, in primary forms; polycarbonates, alkyd resins, polyallyl esters and other polyesters, in primary forms</t>
  </si>
  <si>
    <t>575:Other plastics, in primary forms</t>
  </si>
  <si>
    <t>579:Waste, parings and scrap, of plastics</t>
  </si>
  <si>
    <t>581:Tubes, pipes and hoses, and fittings therefor, of plastics</t>
  </si>
  <si>
    <t>582:Plates, sheets, film, foil and strip, of plastics</t>
  </si>
  <si>
    <t>583:Monofilament of which any cross-sectional dimension exceeds 1 mm, rods, sticks and profile shapes, whether or not surface-worked but not otherwise worked, of plastics</t>
  </si>
  <si>
    <t xml:space="preserve">591:Insecticides, rodenticides, fungicides, herbicides, anti-sprouting products and plant-growth regulators, disinfectants ad similar products, </t>
  </si>
  <si>
    <t>592:Starches, inulin and wheat gluten; albuminoidal substances; glues</t>
  </si>
  <si>
    <t>593:Explosives and pyrotechnic products</t>
  </si>
  <si>
    <t>597:Prepared additives for mineral oils and the like; prepared liquids for hydraulic transmission; anti-freezing preparations and prepared de-icing fluids; lubricating preparations</t>
  </si>
  <si>
    <t>598:Miscellaneous chemical products, n.e.s.</t>
  </si>
  <si>
    <t>599:Residual products of the chemical or allied industries, n.e.s.; municipal waste; sewage sludge; other wastes</t>
  </si>
  <si>
    <t>611:Leather</t>
  </si>
  <si>
    <t>612:Manufactures of leather or of composition leather, n.e.s.; saddlery and harness</t>
  </si>
  <si>
    <t>613:Furskins, tanned or dressed (including heads, tails, paws and other pieces or cuttings), unassembled, or assembled</t>
  </si>
  <si>
    <t>621:Materials of rubber (e.g., pastes, plates, sheets, rods, thread, tubes, of rubber)</t>
  </si>
  <si>
    <t>625:Rubber tyres, interchangeable tyre treads, tyre flaps and inner tubes for wheels of all kinds</t>
  </si>
  <si>
    <t>629:Articles of rubber, n.e.s.</t>
  </si>
  <si>
    <t>633:Cork manufactures</t>
  </si>
  <si>
    <t>634:Veneers, plywood, particle board, and other wood, worked, n.e.s.</t>
  </si>
  <si>
    <t>635:Wood manufactures, n.e.s.</t>
  </si>
  <si>
    <t>641:Paper and paperboard</t>
  </si>
  <si>
    <t>642:Paper and paperboard, cut to size or shape, and articles of paper or paperboard</t>
  </si>
  <si>
    <t>651:Textile yarn</t>
  </si>
  <si>
    <t>652:Cotton fabrics, woven (not including narrow or special fabrics)</t>
  </si>
  <si>
    <t>653:Fabrics, woven, of man-made textile materials (not including narrow or special fabrics)</t>
  </si>
  <si>
    <t>654:Other textile fabrics, woven</t>
  </si>
  <si>
    <t>655:Knitted or crocheted fabrics (including tubular knit fabrics, n.e.s., pile fabrics and openwork fabrics), n.e.s.</t>
  </si>
  <si>
    <t>656:Tulles, lace, embroidery, ribbons, trimmings and other smallwares</t>
  </si>
  <si>
    <t>657:Special yarns, special textile fabrics and related products</t>
  </si>
  <si>
    <t>658:Made-up articles, wholly or chiefly of textile materials, n.e.s.</t>
  </si>
  <si>
    <t>659:Floor coverings, etc.</t>
  </si>
  <si>
    <t>661:Lime, cement, and fabricated construction materials (except glass and clay materials)</t>
  </si>
  <si>
    <t>662:Clay construction materials and refractory construction materials</t>
  </si>
  <si>
    <t>663:Mineral manufactures, n.e.s.</t>
  </si>
  <si>
    <t>664:Glass</t>
  </si>
  <si>
    <t>665:Glassware</t>
  </si>
  <si>
    <t>666:Pottery</t>
  </si>
  <si>
    <t>667:Pearls and precious or semiprecious stones, unworked or worked</t>
  </si>
  <si>
    <t>671:Pig-iron, spiegeleisen, sponge iron, iron or steel granules and powders and ferro-alloys</t>
  </si>
  <si>
    <t>672:Ingots and other primary forms, of iron or steel; semi-finished products of iron or steel</t>
  </si>
  <si>
    <t>673:Flat-rolled products of iron or non-alloy steel, not clad, plated or coated</t>
  </si>
  <si>
    <t>674:Flat-rolled products of iron or non-alloy steel, clad, plated or coated</t>
  </si>
  <si>
    <t>675:Flat-rolled products of alloy steel</t>
  </si>
  <si>
    <t>676:Iron and steel bars, rods, angles, shapes and sections (including sheet piling)</t>
  </si>
  <si>
    <t>677:Rails or railway track construction material, of iron or steel</t>
  </si>
  <si>
    <t>678:Wire of iron or steel</t>
  </si>
  <si>
    <t>679:Tubes, pipes and hollow profiles, and tube or pipe fittings, of iron or steel</t>
  </si>
  <si>
    <t>681:Silver, platinum and other metals of the platinum group</t>
  </si>
  <si>
    <t>682:Copper</t>
  </si>
  <si>
    <t>683:Nickel</t>
  </si>
  <si>
    <t>684:Aluminium</t>
  </si>
  <si>
    <t>685:Lead</t>
  </si>
  <si>
    <t>686:Zinc</t>
  </si>
  <si>
    <t>687:Tin</t>
  </si>
  <si>
    <t>689:Miscellaneous non-ferrous base metals employed in metallurgy, and cermets</t>
  </si>
  <si>
    <t>691:Structures and parts of structures, n.e.s., of iron, steel or aluminium</t>
  </si>
  <si>
    <t>692:Metal containers for storage or transport</t>
  </si>
  <si>
    <t>693:Wire products (excluding insulated electrical wiring) and fencing grills</t>
  </si>
  <si>
    <t>694:Nails, screws, nuts, bolts, rivets and the like, of iron, steel, copper or aluminium</t>
  </si>
  <si>
    <t>695:Tools for use in the hand or in machines</t>
  </si>
  <si>
    <t>696:Cutlery</t>
  </si>
  <si>
    <t>697:Household equipment of base metal, n.e.s.</t>
  </si>
  <si>
    <t>699:Manufactures of base metal, n.e.s.</t>
  </si>
  <si>
    <t>711:Steam or other vapour-generating boilers, superheated water boilers, and auxiliary plant for use therewith; parts thereof</t>
  </si>
  <si>
    <t>712:Steam turbines and other vapour turbines and parts thereof, n.e.s.</t>
  </si>
  <si>
    <t>713:Internal combustion piston engines and parts thereof, n.e.s.</t>
  </si>
  <si>
    <t>714:Engines and motors, non-electric (other than those of groups 712, 713 and 718); parts, n.e.s., of these engines and motors</t>
  </si>
  <si>
    <t>716:Rotating electric plant and parts thereof, n.e.s.</t>
  </si>
  <si>
    <t>718:Power-generating machinery and parts thereof, n.e.s.</t>
  </si>
  <si>
    <t>721:Agricultural machinery (excluding tractors) and parts thereof</t>
  </si>
  <si>
    <t>722:Tractors (other than those of headings 744.14 and 744.15)</t>
  </si>
  <si>
    <t>723:Civil engineering and contractors' plant and equipment; parts thereof</t>
  </si>
  <si>
    <t>724:Textile and leather machinery and parts thereof, n.e.s.</t>
  </si>
  <si>
    <t>725:Paper mill and pulp mill machinery, paper-cutting machines and other machinery for the manufacture of paper articles; parts thereof</t>
  </si>
  <si>
    <t>726:Printing and bookbinding machinery and parts thereof</t>
  </si>
  <si>
    <t>727:Food-processing machines (excluding domestic); parts thereof</t>
  </si>
  <si>
    <t>728:Other machinery and equipment specialized for particular industries; parts thereof, n.e.s.</t>
  </si>
  <si>
    <t>731:Machine tools working by removing metal or other material</t>
  </si>
  <si>
    <t>733:Machine tools for working metal, sintered metal carbides or cermets, without removing material</t>
  </si>
  <si>
    <t xml:space="preserve">735:Parts, n.e.s., and accessories suitable for use solely or principally with the machines falling within groups 731 and 733 </t>
  </si>
  <si>
    <t>737:Metalworking machinery (other than machine tools) and parts thereof, n.e.s.</t>
  </si>
  <si>
    <t>741:Heating and cooling equipment and parts thereof, n.e.s.</t>
  </si>
  <si>
    <t>742:Pumps for liquids, whether or not fitted with a measuring device; liquid elevators; parts for such pumps and liquid elevators</t>
  </si>
  <si>
    <t>743:Pumps (other than pumps for liquids), air or other gas compressors and fans; ventilating or recycling hoods incorporating a fan, whether or not fitted with filters; centrifuges; filtering or purifying apparatus; parts thereof</t>
  </si>
  <si>
    <t>744:Mechanical handling equipment and parts thereof, n.e.s.</t>
  </si>
  <si>
    <t>745:Non-electrical machinery, tools and mechanical apparatus and parts thereof, n.e.s.</t>
  </si>
  <si>
    <t>746:Ball- or roller bearings</t>
  </si>
  <si>
    <t>747:Taps, cocks, valves and similar appliances for pipes, boiler shells, tanks, vats or the like, including pressure-reducing valves and thermostatically controlled valves</t>
  </si>
  <si>
    <t xml:space="preserve">748:Transmission shafts (including camshafts and crankshafts) and cranks; bearing housings and plain shaft bearings; gears and gearing; </t>
  </si>
  <si>
    <t>749:Non-electric parts and accessories of machinery, n.e.s.</t>
  </si>
  <si>
    <t>751:Office machines</t>
  </si>
  <si>
    <t>752:Automatic data-processing machines and units thereof; magnetic or optical readers, machines for transcribing data onto data media in coded form and machines for processing such data, n.e.s.</t>
  </si>
  <si>
    <t>759:Parts and accessories (other than covers, carrying cases and the like) suitable for use solely or principally with machines falling withing groups 751 and 752</t>
  </si>
  <si>
    <t xml:space="preserve">761:Monitors and projectors, not incorporating television reception apparatus; reception apparatus for television, </t>
  </si>
  <si>
    <t>762:Reception apparatus for radio-broadcasting, whether or not combined, in the same housing, with sound recording or reproducing apparatus or a clock</t>
  </si>
  <si>
    <t>763:Sound recording or reproducing apparatus; video recording or reproducing apparatus; whether or not incorporating a video tuner</t>
  </si>
  <si>
    <t>764:Telecommunications equipment, n.e.s., and parts, n.e.s., and accessories of apparatus falling within division 76</t>
  </si>
  <si>
    <t>771:Electric power machinery (other than rotating electric plant of group 716) and parts thereof</t>
  </si>
  <si>
    <t xml:space="preserve">772:Electrical apparatus for switching or protecting electrical circuits or for making connections to or in electrical circuits </t>
  </si>
  <si>
    <t>773:Equipment for distributing electricity, n.e.s.</t>
  </si>
  <si>
    <t>774:Electrodiagnostic apparatus for medical, surgical, dental or veterinary purposes, and radiological apparatus</t>
  </si>
  <si>
    <t>775:Household-type electrical and non-electrical equipment, n.e.s.</t>
  </si>
  <si>
    <t xml:space="preserve">776:Thermionic, cold cathode or photo-cathode valves and tubes (e.g., vacuum or vapour or gas-filled valves and tubes, mercury arc rectifying valves and tubes, </t>
  </si>
  <si>
    <t>778:Electrical machinery and apparatus, n.e.s.</t>
  </si>
  <si>
    <t>781:Motor cars and other motor vehicles principally designed for the transport of persons (other than motor vehicles for the transport of ten or more persons, including the driver), including station-wagons and racing cars</t>
  </si>
  <si>
    <t>782:Motor vehicles for the transport of goods and special-purpose motor vehicles</t>
  </si>
  <si>
    <t>783:Road motor vehicles, n.e.s.</t>
  </si>
  <si>
    <t>784:Parts and accessories of the motor vehicles of groups 722, 781, 782 and 783</t>
  </si>
  <si>
    <t>785:Motor cycles (including mopeds) and cycles, motorized and non-motirized; invalid carriages</t>
  </si>
  <si>
    <t>786:Trailers and semi-trailers; other vehicles, not mechanically-propelled; specially designed and equipped transport containers</t>
  </si>
  <si>
    <t>791:Railway vehicles (including hovertrains) and associated equipment</t>
  </si>
  <si>
    <t>792:Aircraft and associated equipment; spacecraft (including satellites) and spacecraft launch vehicles; parts thereof</t>
  </si>
  <si>
    <t>793:Ships, boats (including hovercraft) and floating structures</t>
  </si>
  <si>
    <t>811:Prefabricated buildings</t>
  </si>
  <si>
    <t>812:Sanitary, plumbing and heating fixtures and fittings, n.e.s.</t>
  </si>
  <si>
    <t>813:Lighting fixtures and fittings, n.e.s.</t>
  </si>
  <si>
    <t>821:Furniture and parts thereof; bedding, mattresses, mattress supports, cushions and similar stuffed furnishings</t>
  </si>
  <si>
    <t xml:space="preserve">831:Trunks, suitcases, vanity cases, executive cases, briefcases, school satches, spectacle cases, binocular cases, camera cases, </t>
  </si>
  <si>
    <t>841:Men's or boys' coats, capes, jackets, suits, blazers, trousers, shorts, shirts, underwear, nightwear and similar articles of textile fabrics,</t>
  </si>
  <si>
    <t xml:space="preserve">842:Women's or girls' coats, capes, jackets, suits, trousers, shorts, shirts, dresses and skirts, underwear, nightwear and similar articles of textile fabrics, </t>
  </si>
  <si>
    <t>843:Men's or boys' coats, capes, jackets, suits, blazers, trousers, shorts, shirts, underwear, nightwear and similar articles of textile fabrics,</t>
  </si>
  <si>
    <t xml:space="preserve">844:Women's or girls' coats, capes, jackets, suits, trousers, shorts, shirts, dresses and skirts, underwear, nightwear and similar articles of textile fabrics, </t>
  </si>
  <si>
    <t>845:Articles of apparel, of textile fabrics, whether or not knitted or crocheted, n.e.s.</t>
  </si>
  <si>
    <t>846:Clothing accessories, of textile fabrics, whether or not knitted or crocheted (other than those for babies)</t>
  </si>
  <si>
    <t>848:Articles of apparel and clothing accessories of other than textile fabrics; headgear of all materials</t>
  </si>
  <si>
    <t>851:Footwear</t>
  </si>
  <si>
    <t>871:Optical instruments and apparatus, n.e.s.</t>
  </si>
  <si>
    <t>872:Instruments and appliances, n.e.s., for medical, surgical, dental or veterinary purposes</t>
  </si>
  <si>
    <t>873:Meters and counters, n.e.s.</t>
  </si>
  <si>
    <t>874:Measuring, checking, analysing and controlling instruments and apparatus, n.e.s.</t>
  </si>
  <si>
    <t>881:Photographic apparatus and equipment, n.e.s.</t>
  </si>
  <si>
    <t>882:Photographic and cinematographic supplies</t>
  </si>
  <si>
    <t>883:Cinematographic film, exposed and developed, whether or not incorporating soundtrack or consisting only of soundtrack</t>
  </si>
  <si>
    <t>884:Optical goods, n.e.s.</t>
  </si>
  <si>
    <t>885:Watches and clocks</t>
  </si>
  <si>
    <t>891:Arms and ammunition</t>
  </si>
  <si>
    <t>892:Printed matter</t>
  </si>
  <si>
    <t>893:Articles, n.e.s., of plastics</t>
  </si>
  <si>
    <t>894:Baby carriages, toys, games and sporting goods</t>
  </si>
  <si>
    <t>895:Office and stationery supplies, n.e.s.</t>
  </si>
  <si>
    <t>896:Works of art, collectors' pieces and antiques</t>
  </si>
  <si>
    <t>897:Jewellery, goldsmiths' and silversmiths' wares, and other articles of precious or semiprecious materials, n.e.s.</t>
  </si>
  <si>
    <t>898:Musical instruments and parts and accessories thereof; records, tapes and other sound or similar recordings (excluding goods of groups 763 and 883)</t>
  </si>
  <si>
    <t>899:Miscellaneous manufactured articles, n.e.s.</t>
  </si>
  <si>
    <t>911:Postal packages not classified according to kind</t>
  </si>
  <si>
    <t>931:Special transactions and commodities not classified according to kind</t>
  </si>
  <si>
    <t>961:Coin (other than gold coin), not being legal tender</t>
  </si>
  <si>
    <t>971:Gold, non-monetary (excluding gold ores and concentrates)</t>
  </si>
  <si>
    <t>III:Gold coin and current coin</t>
  </si>
  <si>
    <t>034:Fish</t>
  </si>
  <si>
    <t>Total</t>
  </si>
  <si>
    <t>Flow</t>
  </si>
  <si>
    <t>Difference  (N$ m)</t>
  </si>
  <si>
    <t xml:space="preserve">Difference in % </t>
  </si>
  <si>
    <t>Total Imports</t>
  </si>
  <si>
    <t>Trade balance</t>
  </si>
  <si>
    <t>Period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</si>
  <si>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</si>
  <si>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</si>
  <si>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</si>
  <si>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</si>
  <si>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</si>
  <si>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</si>
  <si>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</si>
  <si>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</si>
  <si>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</si>
  <si>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</si>
  <si>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</si>
  <si>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</si>
  <si>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ISIC</t>
  </si>
  <si>
    <t>%share</t>
  </si>
  <si>
    <t>% share</t>
  </si>
  <si>
    <t>Manufacturing</t>
  </si>
  <si>
    <t>Mining and quarrying</t>
  </si>
  <si>
    <t>Agriculture, forestry and fishing</t>
  </si>
  <si>
    <t>Transportation and storage</t>
  </si>
  <si>
    <t>Water supply; sewerage, waste management and remediation activities</t>
  </si>
  <si>
    <t>Arts, entertainment and recreation</t>
  </si>
  <si>
    <t>Information and communication</t>
  </si>
  <si>
    <t>TOTAL</t>
  </si>
  <si>
    <t>Electricity, gas, steam and air conditioning supply</t>
  </si>
  <si>
    <t>Trade bal</t>
  </si>
  <si>
    <t>Partner</t>
  </si>
  <si>
    <t>%∆m/m</t>
  </si>
  <si>
    <t>Value (N$ m)</t>
  </si>
  <si>
    <t>%Share</t>
  </si>
  <si>
    <t>South Africa</t>
  </si>
  <si>
    <t>High Sea</t>
  </si>
  <si>
    <t>Korea</t>
  </si>
  <si>
    <t>Cayman Island</t>
  </si>
  <si>
    <t>Cote D'Ivoire</t>
  </si>
  <si>
    <t>Viet-Nam</t>
  </si>
  <si>
    <t>Aland Islands</t>
  </si>
  <si>
    <t>Congo - Brazaville</t>
  </si>
  <si>
    <t>Czech Republic</t>
  </si>
  <si>
    <t>Falkland Islands (Malvinas)</t>
  </si>
  <si>
    <t>Crotia</t>
  </si>
  <si>
    <t>Madagascar</t>
  </si>
  <si>
    <t>Macedonia</t>
  </si>
  <si>
    <t>Oman</t>
  </si>
  <si>
    <t>Slovakia</t>
  </si>
  <si>
    <t>Turks &amp; Caicos Islands</t>
  </si>
  <si>
    <t>Vanuatu</t>
  </si>
  <si>
    <t>Table of Content</t>
  </si>
  <si>
    <t>-</t>
  </si>
  <si>
    <t>MERCOSUR</t>
  </si>
  <si>
    <t>EFTA</t>
  </si>
  <si>
    <t>COMESA</t>
  </si>
  <si>
    <t>SADC excl. SACU</t>
  </si>
  <si>
    <t>EU</t>
  </si>
  <si>
    <t>BRIC</t>
  </si>
  <si>
    <t>OECD</t>
  </si>
  <si>
    <t>SACU</t>
  </si>
  <si>
    <t>SITC \ Partner</t>
  </si>
  <si>
    <t>Regional Grouping</t>
  </si>
  <si>
    <t>Value(N$)</t>
  </si>
  <si>
    <t>Mode of Transport</t>
  </si>
  <si>
    <t>∆y/y</t>
  </si>
  <si>
    <t>∆m/m</t>
  </si>
  <si>
    <t>average</t>
  </si>
  <si>
    <t>Months</t>
  </si>
  <si>
    <t>TABLE OF CONTENT</t>
  </si>
  <si>
    <t>Table 1: Revisions</t>
  </si>
  <si>
    <t>2015</t>
  </si>
  <si>
    <t>2016</t>
  </si>
  <si>
    <t>2017</t>
  </si>
  <si>
    <t>2018</t>
  </si>
  <si>
    <t>2019</t>
  </si>
  <si>
    <t>2020</t>
  </si>
  <si>
    <t>2021</t>
  </si>
  <si>
    <t>2022</t>
  </si>
  <si>
    <t>∆m-m</t>
  </si>
  <si>
    <t>334:Petroleum oils</t>
  </si>
  <si>
    <t>283:Copper ores and concentrates</t>
  </si>
  <si>
    <t>Total Exports</t>
  </si>
  <si>
    <t>Patner</t>
  </si>
  <si>
    <t>% Share</t>
  </si>
  <si>
    <t>Partner \ SITC</t>
  </si>
  <si>
    <t>SEA</t>
  </si>
  <si>
    <t>ROAD</t>
  </si>
  <si>
    <t>AIR</t>
  </si>
  <si>
    <t>Year</t>
  </si>
  <si>
    <t>SITC \ Period</t>
  </si>
  <si>
    <t>SITC \ FLOW</t>
  </si>
  <si>
    <t>Partner \ FLOW</t>
  </si>
  <si>
    <t>Eros Airport</t>
  </si>
  <si>
    <t>Trans Kalahari</t>
  </si>
  <si>
    <t>Chief Hosea Kutako Intl Airport</t>
  </si>
  <si>
    <t>Botswana</t>
  </si>
  <si>
    <t>China</t>
  </si>
  <si>
    <t>Zambia</t>
  </si>
  <si>
    <t>Netherlands</t>
  </si>
  <si>
    <t>Democratic Republic Of Congo</t>
  </si>
  <si>
    <t>Finland</t>
  </si>
  <si>
    <t>Spain</t>
  </si>
  <si>
    <t>Hong Kong</t>
  </si>
  <si>
    <t>United Arab Emirates</t>
  </si>
  <si>
    <t>Belgium</t>
  </si>
  <si>
    <t>Israel</t>
  </si>
  <si>
    <t>United States Of America</t>
  </si>
  <si>
    <t>Zimbabwe</t>
  </si>
  <si>
    <t>Angola</t>
  </si>
  <si>
    <t>United Kingdom</t>
  </si>
  <si>
    <t>Italy</t>
  </si>
  <si>
    <t>France</t>
  </si>
  <si>
    <t>Germany</t>
  </si>
  <si>
    <t>Mozambique</t>
  </si>
  <si>
    <t>Portugal</t>
  </si>
  <si>
    <t>Japan</t>
  </si>
  <si>
    <t>Thailand</t>
  </si>
  <si>
    <t>Poland</t>
  </si>
  <si>
    <t>Greece</t>
  </si>
  <si>
    <t>Singapore</t>
  </si>
  <si>
    <t>Australia</t>
  </si>
  <si>
    <t>Luxembourg</t>
  </si>
  <si>
    <t>Ireland</t>
  </si>
  <si>
    <t>Norway</t>
  </si>
  <si>
    <t>Saudi Arabia</t>
  </si>
  <si>
    <t>Tanzania</t>
  </si>
  <si>
    <t>Canada</t>
  </si>
  <si>
    <t>Turkey</t>
  </si>
  <si>
    <t>Taiwan</t>
  </si>
  <si>
    <t>Malawi</t>
  </si>
  <si>
    <t>India</t>
  </si>
  <si>
    <t>Russian Federation</t>
  </si>
  <si>
    <t>Ghana</t>
  </si>
  <si>
    <t>Cyprus</t>
  </si>
  <si>
    <t>Pakistan</t>
  </si>
  <si>
    <t>Eswatini</t>
  </si>
  <si>
    <t>Sweden</t>
  </si>
  <si>
    <t>Kuwait</t>
  </si>
  <si>
    <t>Lesotho</t>
  </si>
  <si>
    <t>Kenya</t>
  </si>
  <si>
    <t>Austria</t>
  </si>
  <si>
    <t>Mauritius</t>
  </si>
  <si>
    <t>Indonesia</t>
  </si>
  <si>
    <t>Hungary</t>
  </si>
  <si>
    <t>Togo</t>
  </si>
  <si>
    <t>Switzerland</t>
  </si>
  <si>
    <t>Mexico</t>
  </si>
  <si>
    <t>Denmark</t>
  </si>
  <si>
    <t>Seychelles</t>
  </si>
  <si>
    <t>Bosnia And Herzegovina</t>
  </si>
  <si>
    <t>Panama</t>
  </si>
  <si>
    <t>Senegal</t>
  </si>
  <si>
    <t>Cuba</t>
  </si>
  <si>
    <t>Nigeria</t>
  </si>
  <si>
    <t>Egypt</t>
  </si>
  <si>
    <t>Cameroon</t>
  </si>
  <si>
    <t>Mali</t>
  </si>
  <si>
    <t>Malta</t>
  </si>
  <si>
    <t>Bahrain</t>
  </si>
  <si>
    <t>Slovenia</t>
  </si>
  <si>
    <t>Uganda</t>
  </si>
  <si>
    <t>Uruguay</t>
  </si>
  <si>
    <t>New Zealand</t>
  </si>
  <si>
    <t>Qatar</t>
  </si>
  <si>
    <t>Bulgaria</t>
  </si>
  <si>
    <t>Lithuania</t>
  </si>
  <si>
    <t>Colombia</t>
  </si>
  <si>
    <t>Tunisia</t>
  </si>
  <si>
    <t>Andorra</t>
  </si>
  <si>
    <t>Antigua And Barbuda</t>
  </si>
  <si>
    <t>Argentina</t>
  </si>
  <si>
    <t>Bangladesh</t>
  </si>
  <si>
    <t>Benin</t>
  </si>
  <si>
    <t>Brazil</t>
  </si>
  <si>
    <t>Chile</t>
  </si>
  <si>
    <t>Ethiopia</t>
  </si>
  <si>
    <t>Gabon</t>
  </si>
  <si>
    <t>Georgia</t>
  </si>
  <si>
    <t>Iceland</t>
  </si>
  <si>
    <t>Jamaica</t>
  </si>
  <si>
    <t>Democratic Peoples Republic Ofkorea</t>
  </si>
  <si>
    <t>Lebanon</t>
  </si>
  <si>
    <t>Latvia</t>
  </si>
  <si>
    <t>Myanmar</t>
  </si>
  <si>
    <t>Mauritania</t>
  </si>
  <si>
    <t>Malaysia</t>
  </si>
  <si>
    <t>Peru</t>
  </si>
  <si>
    <t>Philippines</t>
  </si>
  <si>
    <t>Romania</t>
  </si>
  <si>
    <t>Rwanda</t>
  </si>
  <si>
    <t>Ukraine</t>
  </si>
  <si>
    <t>Imported From Various Countries</t>
  </si>
  <si>
    <t>Venezuela</t>
  </si>
  <si>
    <t>Morocco</t>
  </si>
  <si>
    <t>Sierra Leone</t>
  </si>
  <si>
    <t>Moldova</t>
  </si>
  <si>
    <t>Jordan</t>
  </si>
  <si>
    <t>Cambodia</t>
  </si>
  <si>
    <t>Serbia</t>
  </si>
  <si>
    <t>Sri Lanka</t>
  </si>
  <si>
    <t>Holy See(Vatican City State)</t>
  </si>
  <si>
    <t>Dominican Republic</t>
  </si>
  <si>
    <t>Iran</t>
  </si>
  <si>
    <t>Estonia</t>
  </si>
  <si>
    <t>Tokelau</t>
  </si>
  <si>
    <t>Macau</t>
  </si>
  <si>
    <t>Regional Office For Asia/Pacific</t>
  </si>
  <si>
    <t>Dominica</t>
  </si>
  <si>
    <t>Puerto Rico</t>
  </si>
  <si>
    <t>Nepal</t>
  </si>
  <si>
    <t>Honduras</t>
  </si>
  <si>
    <t>Afghanistan</t>
  </si>
  <si>
    <t>Costa Rica</t>
  </si>
  <si>
    <t>Ecuador</t>
  </si>
  <si>
    <t>Guadeloupe</t>
  </si>
  <si>
    <t>Lao Peoples Democratic Republic</t>
  </si>
  <si>
    <t>Niger</t>
  </si>
  <si>
    <t>Nauru</t>
  </si>
  <si>
    <t>Suriname</t>
  </si>
  <si>
    <t>FLOW \ Year</t>
  </si>
  <si>
    <t>971:Non-monetary gold</t>
  </si>
  <si>
    <t>Imports</t>
  </si>
  <si>
    <t>Exports</t>
  </si>
  <si>
    <t>Netherlands Antilles</t>
  </si>
  <si>
    <t>Azerbaijan</t>
  </si>
  <si>
    <t>Eritria</t>
  </si>
  <si>
    <t>286:Uranium</t>
  </si>
  <si>
    <t xml:space="preserve"> </t>
  </si>
  <si>
    <t>Sarusungu Border Post</t>
  </si>
  <si>
    <t>Rundu</t>
  </si>
  <si>
    <t>Katwitwi</t>
  </si>
  <si>
    <t>Oshakati</t>
  </si>
  <si>
    <t>Table 25: Imported commodities by mode of transport</t>
  </si>
  <si>
    <t>Table 23: Exported commodities by mode of transport</t>
  </si>
  <si>
    <t xml:space="preserve">Table 20: Percentage of imports by economic regions  </t>
  </si>
  <si>
    <t>Table 18: Percentage of export by economic regions</t>
  </si>
  <si>
    <t>Table 14: Imports by Products</t>
  </si>
  <si>
    <t>Table 13: Re-exports by Product</t>
  </si>
  <si>
    <t>Table 12: Exports by Product</t>
  </si>
  <si>
    <t>Table 10: Exports by partner</t>
  </si>
  <si>
    <t>Table 6: Imports by International Standard Industrial Classification -ISIC by Value (N$ m) &amp; percentage share</t>
  </si>
  <si>
    <t>Table 5: Re-exports by International Standard Industrial Classification -ISIC by Value (N$ m) &amp; percentage share</t>
  </si>
  <si>
    <t>Table 4: Exports by International Standard Industrial Classification -ISIC by Value (N$ m) &amp; percentage share</t>
  </si>
  <si>
    <t>Table 3: Cumulative Trade value</t>
  </si>
  <si>
    <t>Table 4: Export by ISIC</t>
  </si>
  <si>
    <t>Table 5: Re-export by ISIC</t>
  </si>
  <si>
    <t>Table 6: Import by ISIC</t>
  </si>
  <si>
    <t xml:space="preserve">Table 7: Trade balance </t>
  </si>
  <si>
    <t>Table 8: Trade balance by partner</t>
  </si>
  <si>
    <t>Table 10: Exports by Partner</t>
  </si>
  <si>
    <t>Table 12: Export by Product</t>
  </si>
  <si>
    <t>Table 13: Re-export by Product</t>
  </si>
  <si>
    <t>Table 14: Imports by products</t>
  </si>
  <si>
    <t>Table 18: Exports by Economic regions</t>
  </si>
  <si>
    <t>Table 19: Export by economic region and products</t>
  </si>
  <si>
    <t>Table 20: Imports by economic regions</t>
  </si>
  <si>
    <t>Table 21: Import by Economic region and products</t>
  </si>
  <si>
    <t>Table 22: Export by mode of transport</t>
  </si>
  <si>
    <t>Table 24: Import by mode of transport</t>
  </si>
  <si>
    <t>Table 26: Export by NetWeight</t>
  </si>
  <si>
    <t>Table 27: Import by Netweight</t>
  </si>
  <si>
    <t>Table 9: Trade balance by products</t>
  </si>
  <si>
    <t>Table 11: Imports by Partner</t>
  </si>
  <si>
    <t>Table 15: Top 5 Exported products by partner</t>
  </si>
  <si>
    <t>Table 17: Top 5 Imported products by partner</t>
  </si>
  <si>
    <t>Table 16: Top 5 Re-exported products by partner</t>
  </si>
  <si>
    <t>Table 25: Imported commodity by mode of transport</t>
  </si>
  <si>
    <t>Table 23: Exported commodity by mode of transport</t>
  </si>
  <si>
    <t>Bermuda</t>
  </si>
  <si>
    <t>Reunion</t>
  </si>
  <si>
    <t>Sudan</t>
  </si>
  <si>
    <t>Marshall Islands</t>
  </si>
  <si>
    <t>Bahamas</t>
  </si>
  <si>
    <t>Liberia</t>
  </si>
  <si>
    <t>St.Vincent And The Grenadines</t>
  </si>
  <si>
    <t>Belarus</t>
  </si>
  <si>
    <t>Guinea</t>
  </si>
  <si>
    <t>SITC/COMMODITY DESCRIPTION</t>
  </si>
  <si>
    <t xml:space="preserve">334:Petroleum oils </t>
  </si>
  <si>
    <t>598:Miscellaneous chemical products</t>
  </si>
  <si>
    <t>MULTIMODAL TRANSPORT</t>
  </si>
  <si>
    <t>RAIL TRANSPORT</t>
  </si>
  <si>
    <r>
      <t>%</t>
    </r>
    <r>
      <rPr>
        <b/>
        <sz val="12"/>
        <color indexed="8"/>
        <rFont val="Calibri Light"/>
        <family val="2"/>
        <scheme val="major"/>
      </rPr>
      <t>∆y/y</t>
    </r>
  </si>
  <si>
    <t xml:space="preserve">   </t>
  </si>
  <si>
    <t>Maldives</t>
  </si>
  <si>
    <t>Nicaragua</t>
  </si>
  <si>
    <t>Liechtenstein</t>
  </si>
  <si>
    <t>Palau</t>
  </si>
  <si>
    <t>764:Telecommunications equipment</t>
  </si>
  <si>
    <t xml:space="preserve">SITC </t>
  </si>
  <si>
    <t>Value(N$ m)</t>
  </si>
  <si>
    <t>Difference(N$ m)</t>
  </si>
  <si>
    <t>Precious stones (diamonds)</t>
  </si>
  <si>
    <t>Fish</t>
  </si>
  <si>
    <t>Cummulative exports 2022</t>
  </si>
  <si>
    <t>Cummulative imports 2022</t>
  </si>
  <si>
    <t>Imports (-)</t>
  </si>
  <si>
    <t>Table 11: Imports by partner</t>
  </si>
  <si>
    <t>Table 15:  Top five export products by Partner</t>
  </si>
  <si>
    <t>Table 16: Top five re-export products by Partner</t>
  </si>
  <si>
    <t>Table 17: Top five import products by Partner</t>
  </si>
  <si>
    <t>Table 21: Imports by economic region and product value (N$ m)</t>
  </si>
  <si>
    <t>Table 19: Exports by economic regions and product value (N$ m)</t>
  </si>
  <si>
    <t>Table 26: Exports by Mode of Transport (NetWeight (t))</t>
  </si>
  <si>
    <t>Table 27: Imports by mode of Transport (NetWeight (t))</t>
  </si>
  <si>
    <t>Table 28: Trade by Borderpost</t>
  </si>
  <si>
    <t>Table 29: AfCFTA</t>
  </si>
  <si>
    <t>Total Export</t>
  </si>
  <si>
    <t>TOTAL EXPORTS</t>
  </si>
  <si>
    <t>TOTAL IMPORTS</t>
  </si>
  <si>
    <t>Chad</t>
  </si>
  <si>
    <t>Djibouti</t>
  </si>
  <si>
    <t>Libyan Arab Jamahiriya</t>
  </si>
  <si>
    <t>Faroe Islands</t>
  </si>
  <si>
    <t>Tavulu</t>
  </si>
  <si>
    <t>Brunei Darassalam</t>
  </si>
  <si>
    <t>Paraguay</t>
  </si>
  <si>
    <t>Montserrat</t>
  </si>
  <si>
    <t>Algeria</t>
  </si>
  <si>
    <t>South Georgia &amp; South S/Wich Island</t>
  </si>
  <si>
    <t>El Salvador</t>
  </si>
  <si>
    <t>Guyana</t>
  </si>
  <si>
    <t>Saint Lucia</t>
  </si>
  <si>
    <t>Uranium</t>
  </si>
  <si>
    <t xml:space="preserve">Petroleum oils </t>
  </si>
  <si>
    <t>Printed matter</t>
  </si>
  <si>
    <t>Miscellaneous chemical products</t>
  </si>
  <si>
    <t>Copper ores and concentrates</t>
  </si>
  <si>
    <t>AIR TRANSPORT</t>
  </si>
  <si>
    <t>ROAD TRANSPORT</t>
  </si>
  <si>
    <t>SEA TRANSPORT</t>
  </si>
  <si>
    <t>Walvis Bay</t>
  </si>
  <si>
    <t>Ariamsvlei</t>
  </si>
  <si>
    <t>Wenela</t>
  </si>
  <si>
    <t>Noordoewer</t>
  </si>
  <si>
    <t>Luderitz</t>
  </si>
  <si>
    <t>Ngoma</t>
  </si>
  <si>
    <t>Oshikango</t>
  </si>
  <si>
    <t>Omahenene</t>
  </si>
  <si>
    <t>Oranjemund</t>
  </si>
  <si>
    <t>Mohembo</t>
  </si>
  <si>
    <t>Impalila Island</t>
  </si>
  <si>
    <t>International Airport-Walvis Bay</t>
  </si>
  <si>
    <t>Other Windhoek Offices</t>
  </si>
  <si>
    <t xml:space="preserve">Motor vehicles for the transport of goods </t>
  </si>
  <si>
    <t>Non-monetary Gold</t>
  </si>
  <si>
    <t>Precious Stones (diamonds)</t>
  </si>
  <si>
    <t xml:space="preserve">Motor cars for the transport of persons </t>
  </si>
  <si>
    <t>Paper and paperboard</t>
  </si>
  <si>
    <t>Sugars, molasses and honey</t>
  </si>
  <si>
    <t>Total Import</t>
  </si>
  <si>
    <t>As reported in Dec_2022 Bulletin (N$ m)</t>
  </si>
  <si>
    <t>As reported in Jan_2023  (N$ m)</t>
  </si>
  <si>
    <t>Table 3: Cumulative Trade Value(N$ m) - 2023</t>
  </si>
  <si>
    <r>
      <t>Table 7: Import</t>
    </r>
    <r>
      <rPr>
        <sz val="12"/>
        <color theme="1"/>
        <rFont val="Calibri Light"/>
        <family val="2"/>
        <scheme val="major"/>
      </rPr>
      <t>s</t>
    </r>
    <r>
      <rPr>
        <b/>
        <sz val="12"/>
        <color theme="1"/>
        <rFont val="Calibri Light"/>
        <family val="2"/>
        <scheme val="major"/>
      </rPr>
      <t>/Exports/Trade bal (N$ m) Jan 2022 to Jan 2023</t>
    </r>
  </si>
  <si>
    <t>Table 8: Trade balance by Partner (Jan 2023)</t>
  </si>
  <si>
    <t>Table 9: Trade balance by Product (Jan 2023)</t>
  </si>
  <si>
    <t xml:space="preserve">286:Uranium </t>
  </si>
  <si>
    <t>971: Non-monetary Gold</t>
  </si>
  <si>
    <t>667:Precious stones (diamonds)</t>
  </si>
  <si>
    <t>UNITED ARAB EMIRATES</t>
  </si>
  <si>
    <t>HONG KONG</t>
  </si>
  <si>
    <t>BOTSWANA</t>
  </si>
  <si>
    <t>United States of America</t>
  </si>
  <si>
    <t>BELGIUM</t>
  </si>
  <si>
    <t>INDIA</t>
  </si>
  <si>
    <t>CHINA</t>
  </si>
  <si>
    <t>GERMANY</t>
  </si>
  <si>
    <t>NETHERLANDS</t>
  </si>
  <si>
    <t>NIGER</t>
  </si>
  <si>
    <t>ANDORRA</t>
  </si>
  <si>
    <t>SPAIN</t>
  </si>
  <si>
    <t>DEMOCRATIC REPUBLIC OF CONGO</t>
  </si>
  <si>
    <t>ZAMBIA</t>
  </si>
  <si>
    <t>ITALY</t>
  </si>
  <si>
    <t>FRANCE</t>
  </si>
  <si>
    <t>PORTUGAL</t>
  </si>
  <si>
    <t>MOZAMBIQUE</t>
  </si>
  <si>
    <t>ZIMBABWE</t>
  </si>
  <si>
    <t>SINGAPORE</t>
  </si>
  <si>
    <t>DENMARK</t>
  </si>
  <si>
    <t>UNITED KINGDOM</t>
  </si>
  <si>
    <t>CANADA</t>
  </si>
  <si>
    <t>GREECE</t>
  </si>
  <si>
    <t>MAURITIUS</t>
  </si>
  <si>
    <t>MOROCCO</t>
  </si>
  <si>
    <t>JAPAN</t>
  </si>
  <si>
    <t>ANGOLA</t>
  </si>
  <si>
    <t xml:space="preserve">782:Motor vehicles for the transport of goods </t>
  </si>
  <si>
    <t>781:Motor cars for the transport of persons</t>
  </si>
  <si>
    <t>BRAZIL</t>
  </si>
  <si>
    <t>ESWATINI</t>
  </si>
  <si>
    <t>TANZANIA</t>
  </si>
  <si>
    <t>AUSTRALIA</t>
  </si>
  <si>
    <t>CZECH REPUBLIC</t>
  </si>
  <si>
    <t>IMPORTED FROM VARIOUS COUNTRIES</t>
  </si>
  <si>
    <t>INDONESIA</t>
  </si>
  <si>
    <t>SWEDEN</t>
  </si>
  <si>
    <t>POLAND</t>
  </si>
  <si>
    <t>HUNGARY</t>
  </si>
  <si>
    <t>PAKISTAN</t>
  </si>
  <si>
    <t>EGYPT</t>
  </si>
  <si>
    <t>UGANDA</t>
  </si>
  <si>
    <t>AUSTRIA</t>
  </si>
  <si>
    <t>TURKEY</t>
  </si>
  <si>
    <t>THAILAND</t>
  </si>
  <si>
    <t>SAUDI ARABIA</t>
  </si>
  <si>
    <t>MALAYSIA</t>
  </si>
  <si>
    <t>ESTONIA</t>
  </si>
  <si>
    <t>LITHUANIA</t>
  </si>
  <si>
    <t>Table 29: Africa Continental Free Trade Area (N$ m) - Niger</t>
  </si>
  <si>
    <t>057:Fruits and nuts</t>
  </si>
  <si>
    <t xml:space="preserve">782:Motor vehicles for the transportation of goods </t>
  </si>
  <si>
    <t>562:Fertilizers</t>
  </si>
  <si>
    <t>IRELAND</t>
  </si>
  <si>
    <t>SWITZERLAND</t>
  </si>
  <si>
    <t>Bosnia and Herzegovina</t>
  </si>
  <si>
    <t>MALTA</t>
  </si>
  <si>
    <t>MEXICO</t>
  </si>
  <si>
    <t>TAIWAN</t>
  </si>
  <si>
    <t>FINLAND</t>
  </si>
  <si>
    <t>ARGENTINA</t>
  </si>
  <si>
    <t>BELARUS</t>
  </si>
  <si>
    <t>RUSSIAN FEDERATION</t>
  </si>
  <si>
    <t>SLOVENIA</t>
  </si>
  <si>
    <t>BANGLADESH</t>
  </si>
  <si>
    <t>CHILE</t>
  </si>
  <si>
    <t>NEW ZEALAND</t>
  </si>
  <si>
    <t>QATAR</t>
  </si>
  <si>
    <t>ROMANIA</t>
  </si>
  <si>
    <t>NORWAY</t>
  </si>
  <si>
    <t>MARSHALL ISLANDS</t>
  </si>
  <si>
    <t>URUGUAY</t>
  </si>
  <si>
    <t>BULGARIA</t>
  </si>
  <si>
    <t>LATVIA</t>
  </si>
  <si>
    <t>ISRAEL</t>
  </si>
  <si>
    <t>LESOTHO</t>
  </si>
  <si>
    <t>KENYA</t>
  </si>
  <si>
    <t>PHILIPPINES</t>
  </si>
  <si>
    <t>Holy see(Vatican City State)</t>
  </si>
  <si>
    <t>IRAN</t>
  </si>
  <si>
    <t>COSTA RICA</t>
  </si>
  <si>
    <t>CAMBODIA</t>
  </si>
  <si>
    <t>UKRAINE</t>
  </si>
  <si>
    <t>MOLDOVA</t>
  </si>
  <si>
    <t>ICELAND</t>
  </si>
  <si>
    <t>LUXEMBOURG</t>
  </si>
  <si>
    <t>GABON</t>
  </si>
  <si>
    <t>SRI LANKA</t>
  </si>
  <si>
    <t>SIERRA LEONE</t>
  </si>
  <si>
    <t>TUNISIA</t>
  </si>
  <si>
    <t>TOGO</t>
  </si>
  <si>
    <t>BELIZE</t>
  </si>
  <si>
    <t>TOKELAU</t>
  </si>
  <si>
    <t>SERBIA</t>
  </si>
  <si>
    <t>ETHIOPIA</t>
  </si>
  <si>
    <t>GHANA</t>
  </si>
  <si>
    <t>NIGERIA</t>
  </si>
  <si>
    <t>BAHRAIN</t>
  </si>
  <si>
    <t>MYANMAR</t>
  </si>
  <si>
    <t>CAMEROON</t>
  </si>
  <si>
    <t>RWANDA</t>
  </si>
  <si>
    <t>GEORGIA</t>
  </si>
  <si>
    <t>MACAU</t>
  </si>
  <si>
    <t>NICARAGUA</t>
  </si>
  <si>
    <t>DOMINICAN REPUBLIC</t>
  </si>
  <si>
    <t>JAMAICA</t>
  </si>
  <si>
    <t>NEW CALEDONIA</t>
  </si>
  <si>
    <t>COLOMBIA</t>
  </si>
  <si>
    <t>AFGHANISTAN</t>
  </si>
  <si>
    <t>ANTIGUA AND BARBUDA</t>
  </si>
  <si>
    <t>SEYCHELLES</t>
  </si>
  <si>
    <t>DOMINICA</t>
  </si>
  <si>
    <t>CYPRUS</t>
  </si>
  <si>
    <t>COMOROS</t>
  </si>
  <si>
    <t>Cocos Island</t>
  </si>
  <si>
    <t>Democratic peoples Republic ofkorea</t>
  </si>
  <si>
    <t>MONTSERRAT</t>
  </si>
  <si>
    <t>NIUE</t>
  </si>
  <si>
    <t>REUNION</t>
  </si>
  <si>
    <t>CHRISTMAS ISLAND</t>
  </si>
  <si>
    <t>GUADELOUPE</t>
  </si>
  <si>
    <t>HONDURAS</t>
  </si>
  <si>
    <t>HAITI</t>
  </si>
  <si>
    <t>LEBANON</t>
  </si>
  <si>
    <t>MALI</t>
  </si>
  <si>
    <t>MALAWI</t>
  </si>
  <si>
    <t>PERU</t>
  </si>
  <si>
    <t>Burkinafaso</t>
  </si>
  <si>
    <t>BAHAMAS</t>
  </si>
  <si>
    <t>CUBA</t>
  </si>
  <si>
    <t>ERITRIA</t>
  </si>
  <si>
    <t>GUYANA</t>
  </si>
  <si>
    <t>JORDAN</t>
  </si>
  <si>
    <t>KUWAIT</t>
  </si>
  <si>
    <t>KAZAKHSTAN</t>
  </si>
  <si>
    <t>LIBERIA</t>
  </si>
  <si>
    <t>MALDIVES</t>
  </si>
  <si>
    <t>PANAMA</t>
  </si>
  <si>
    <t>SUDAN</t>
  </si>
  <si>
    <t>CHAD</t>
  </si>
  <si>
    <t>St.Vincent and the Grenadines</t>
  </si>
  <si>
    <t>Kazakhstan</t>
  </si>
  <si>
    <t>Saint Kitts And Nevis</t>
  </si>
  <si>
    <t>Mongolia</t>
  </si>
  <si>
    <t>Belize</t>
  </si>
  <si>
    <t>New Caledonia</t>
  </si>
  <si>
    <t>Comoros</t>
  </si>
  <si>
    <t>Niue</t>
  </si>
  <si>
    <t>Palestinian Territory</t>
  </si>
  <si>
    <t>British Virgin Islands</t>
  </si>
  <si>
    <t>Wallis And Futuna</t>
  </si>
  <si>
    <r>
      <t xml:space="preserve">Country of Origin for </t>
    </r>
    <r>
      <rPr>
        <b/>
        <sz val="12"/>
        <rFont val="Calibri Light"/>
        <family val="2"/>
        <scheme val="major"/>
      </rPr>
      <t>Jewellery</t>
    </r>
  </si>
  <si>
    <t>Table 30: Commodity of the month - Jewellery</t>
  </si>
  <si>
    <t>Trade of Jewellery (Jan 2022 - Jan 2023)</t>
  </si>
  <si>
    <t>Table 28: Trade by border post/office (N$ m) for the month of Jan 2023</t>
  </si>
  <si>
    <t>792:Aircraft and associated equipment</t>
  </si>
  <si>
    <t>522:Inorganic chemical elements</t>
  </si>
  <si>
    <t>Cummulative exports 2023</t>
  </si>
  <si>
    <t>Cummulative imports 2023</t>
  </si>
  <si>
    <t>Table 2: Cumulative Trade Value(N$ m) - 2022</t>
  </si>
  <si>
    <t xml:space="preserve">SEA </t>
  </si>
  <si>
    <t xml:space="preserve">ROAD </t>
  </si>
  <si>
    <t xml:space="preserve">AIR </t>
  </si>
  <si>
    <t xml:space="preserve">RAIL </t>
  </si>
  <si>
    <t xml:space="preserve">MULTIMODAL </t>
  </si>
  <si>
    <t>971:Non- monetary Gold</t>
  </si>
  <si>
    <t xml:space="preserve">Inland waterways </t>
  </si>
  <si>
    <t xml:space="preserve">781:Motor cars for the transportation of persons  </t>
  </si>
  <si>
    <t xml:space="preserve">898:Musical instruments </t>
  </si>
  <si>
    <t>Inland waterways</t>
  </si>
  <si>
    <t>Table 30: Commodity of the Month- Jewellery</t>
  </si>
  <si>
    <t>EXPORTS</t>
  </si>
  <si>
    <t>IMPORTS</t>
  </si>
  <si>
    <t>Table 24: % Share of imports by Mode of Transport Jan 2023</t>
  </si>
  <si>
    <t>Table 22: % Share of exports by Mode of Transport Jan 2023</t>
  </si>
  <si>
    <t>Table 1: Jan 2023 Revisions by Value (N$ m)</t>
  </si>
  <si>
    <t>Table 2: Cumulative Trade Value</t>
  </si>
</sst>
</file>

<file path=xl/styles.xml><?xml version="1.0" encoding="utf-8"?>
<styleSheet xmlns="http://schemas.openxmlformats.org/spreadsheetml/2006/main">
  <numFmts count="10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0.0%"/>
    <numFmt numFmtId="168" formatCode="#,##0.0"/>
    <numFmt numFmtId="169" formatCode="_-* #,##0.0_-;\-* #,##0.0_-;_-* &quot;-&quot;??_-;_-@_-"/>
    <numFmt numFmtId="170" formatCode="_(* #,##0.0_);_(* \(#,##0.0\);_(* &quot;-&quot;??_);_(@_)"/>
    <numFmt numFmtId="171" formatCode="0.0"/>
    <numFmt numFmtId="172" formatCode="_(* #,##0.0_);_(* \(#,##0.0\);_(* &quot;-&quot;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u/>
      <sz val="12"/>
      <color theme="10"/>
      <name val="Calibri Light"/>
      <family val="2"/>
      <scheme val="major"/>
    </font>
    <font>
      <b/>
      <sz val="12"/>
      <color indexed="8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rgb="FF92D050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b/>
      <u/>
      <sz val="12"/>
      <color theme="10"/>
      <name val="Calibri Light"/>
      <family val="2"/>
      <scheme val="major"/>
    </font>
    <font>
      <b/>
      <sz val="12"/>
      <color indexed="8"/>
      <name val="Calibri Light"/>
      <family val="2"/>
    </font>
    <font>
      <sz val="12"/>
      <color theme="1"/>
      <name val="Calibri"/>
      <family val="2"/>
      <scheme val="minor"/>
    </font>
    <font>
      <b/>
      <sz val="10"/>
      <name val="Calibri Light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6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0">
    <xf numFmtId="0" fontId="0" fillId="0" borderId="0" xfId="0"/>
    <xf numFmtId="0" fontId="5" fillId="0" borderId="0" xfId="0" applyFont="1"/>
    <xf numFmtId="0" fontId="4" fillId="4" borderId="2" xfId="0" applyFont="1" applyFill="1" applyBorder="1"/>
    <xf numFmtId="0" fontId="5" fillId="0" borderId="1" xfId="0" applyFont="1" applyBorder="1"/>
    <xf numFmtId="165" fontId="4" fillId="0" borderId="1" xfId="0" applyNumberFormat="1" applyFont="1" applyBorder="1"/>
    <xf numFmtId="167" fontId="5" fillId="0" borderId="2" xfId="280" applyNumberFormat="1" applyFont="1" applyBorder="1"/>
    <xf numFmtId="167" fontId="5" fillId="0" borderId="4" xfId="28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0" fontId="4" fillId="0" borderId="0" xfId="0" applyFont="1"/>
    <xf numFmtId="0" fontId="6" fillId="0" borderId="0" xfId="282" applyFont="1" applyFill="1"/>
    <xf numFmtId="0" fontId="4" fillId="4" borderId="1" xfId="0" applyFont="1" applyFill="1" applyBorder="1"/>
    <xf numFmtId="17" fontId="5" fillId="0" borderId="0" xfId="0" applyNumberFormat="1" applyFont="1"/>
    <xf numFmtId="166" fontId="4" fillId="0" borderId="0" xfId="284" applyNumberFormat="1" applyFont="1" applyFill="1" applyBorder="1"/>
    <xf numFmtId="169" fontId="5" fillId="0" borderId="0" xfId="2734" applyNumberFormat="1" applyFont="1" applyFill="1" applyBorder="1"/>
    <xf numFmtId="169" fontId="5" fillId="0" borderId="0" xfId="2734" applyNumberFormat="1" applyFont="1" applyFill="1" applyBorder="1" applyAlignment="1">
      <alignment horizontal="right"/>
    </xf>
    <xf numFmtId="167" fontId="5" fillId="0" borderId="0" xfId="280" applyNumberFormat="1" applyFont="1" applyFill="1" applyBorder="1"/>
    <xf numFmtId="167" fontId="5" fillId="0" borderId="0" xfId="280" applyNumberFormat="1" applyFont="1" applyFill="1" applyBorder="1" applyAlignment="1">
      <alignment horizontal="right"/>
    </xf>
    <xf numFmtId="0" fontId="4" fillId="0" borderId="1" xfId="0" applyFont="1" applyBorder="1"/>
    <xf numFmtId="166" fontId="4" fillId="0" borderId="0" xfId="0" applyNumberFormat="1" applyFont="1"/>
    <xf numFmtId="0" fontId="5" fillId="0" borderId="4" xfId="0" applyFont="1" applyBorder="1"/>
    <xf numFmtId="167" fontId="5" fillId="0" borderId="0" xfId="280" applyNumberFormat="1" applyFont="1" applyBorder="1"/>
    <xf numFmtId="169" fontId="4" fillId="0" borderId="0" xfId="1" applyNumberFormat="1" applyFont="1" applyBorder="1"/>
    <xf numFmtId="9" fontId="4" fillId="0" borderId="0" xfId="280" applyFont="1" applyBorder="1"/>
    <xf numFmtId="0" fontId="6" fillId="0" borderId="0" xfId="282" applyFont="1"/>
    <xf numFmtId="165" fontId="5" fillId="0" borderId="0" xfId="2743" applyNumberFormat="1" applyFont="1" applyBorder="1"/>
    <xf numFmtId="17" fontId="4" fillId="4" borderId="2" xfId="0" applyNumberFormat="1" applyFont="1" applyFill="1" applyBorder="1"/>
    <xf numFmtId="167" fontId="5" fillId="0" borderId="0" xfId="280" applyNumberFormat="1" applyFont="1"/>
    <xf numFmtId="0" fontId="4" fillId="0" borderId="0" xfId="0" applyFont="1" applyAlignment="1">
      <alignment vertical="center"/>
    </xf>
    <xf numFmtId="0" fontId="4" fillId="4" borderId="0" xfId="0" applyFont="1" applyFill="1"/>
    <xf numFmtId="165" fontId="5" fillId="0" borderId="0" xfId="2739" applyNumberFormat="1" applyFont="1" applyBorder="1"/>
    <xf numFmtId="0" fontId="4" fillId="0" borderId="0" xfId="17" applyFont="1"/>
    <xf numFmtId="0" fontId="5" fillId="0" borderId="0" xfId="10" applyFont="1"/>
    <xf numFmtId="167" fontId="5" fillId="0" borderId="4" xfId="14" applyNumberFormat="1" applyFont="1" applyBorder="1" applyAlignment="1">
      <alignment horizontal="right"/>
    </xf>
    <xf numFmtId="0" fontId="4" fillId="0" borderId="0" xfId="10" applyFont="1"/>
    <xf numFmtId="0" fontId="5" fillId="0" borderId="0" xfId="17" applyFont="1"/>
    <xf numFmtId="164" fontId="5" fillId="0" borderId="0" xfId="10" applyNumberFormat="1" applyFont="1"/>
    <xf numFmtId="166" fontId="5" fillId="0" borderId="0" xfId="284" applyNumberFormat="1" applyFont="1"/>
    <xf numFmtId="166" fontId="5" fillId="0" borderId="0" xfId="10" applyNumberFormat="1" applyFont="1"/>
    <xf numFmtId="3" fontId="5" fillId="0" borderId="0" xfId="0" applyNumberFormat="1" applyFont="1"/>
    <xf numFmtId="165" fontId="4" fillId="0" borderId="0" xfId="2742" applyNumberFormat="1" applyFont="1" applyFill="1" applyBorder="1"/>
    <xf numFmtId="165" fontId="5" fillId="0" borderId="0" xfId="2742" applyNumberFormat="1" applyFont="1" applyFill="1" applyBorder="1"/>
    <xf numFmtId="165" fontId="5" fillId="0" borderId="0" xfId="2739" applyNumberFormat="1" applyFont="1" applyFill="1" applyBorder="1"/>
    <xf numFmtId="166" fontId="4" fillId="0" borderId="0" xfId="284" applyNumberFormat="1" applyFont="1"/>
    <xf numFmtId="167" fontId="5" fillId="0" borderId="2" xfId="280" applyNumberFormat="1" applyFont="1" applyBorder="1" applyAlignment="1">
      <alignment horizontal="right"/>
    </xf>
    <xf numFmtId="167" fontId="5" fillId="0" borderId="2" xfId="14" applyNumberFormat="1" applyFont="1" applyBorder="1" applyAlignment="1">
      <alignment horizontal="right"/>
    </xf>
    <xf numFmtId="167" fontId="5" fillId="0" borderId="4" xfId="280" applyNumberFormat="1" applyFont="1" applyBorder="1" applyAlignment="1">
      <alignment horizontal="right"/>
    </xf>
    <xf numFmtId="171" fontId="5" fillId="0" borderId="0" xfId="10" applyNumberFormat="1" applyFont="1"/>
    <xf numFmtId="167" fontId="5" fillId="0" borderId="0" xfId="10" applyNumberFormat="1" applyFont="1"/>
    <xf numFmtId="168" fontId="5" fillId="0" borderId="0" xfId="10" applyNumberFormat="1" applyFont="1"/>
    <xf numFmtId="164" fontId="5" fillId="0" borderId="0" xfId="284" applyFont="1"/>
    <xf numFmtId="166" fontId="8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4" fillId="0" borderId="3" xfId="280" applyNumberFormat="1" applyFont="1" applyBorder="1"/>
    <xf numFmtId="167" fontId="4" fillId="0" borderId="0" xfId="280" applyNumberFormat="1" applyFont="1" applyBorder="1"/>
    <xf numFmtId="3" fontId="5" fillId="0" borderId="0" xfId="10" applyNumberFormat="1" applyFont="1"/>
    <xf numFmtId="0" fontId="9" fillId="0" borderId="0" xfId="10" applyFont="1"/>
    <xf numFmtId="3" fontId="9" fillId="0" borderId="0" xfId="10" applyNumberFormat="1" applyFont="1"/>
    <xf numFmtId="0" fontId="5" fillId="0" borderId="0" xfId="286" applyFont="1" applyAlignment="1">
      <alignment wrapText="1"/>
    </xf>
    <xf numFmtId="0" fontId="5" fillId="0" borderId="0" xfId="0" applyFont="1" applyAlignment="1">
      <alignment wrapText="1"/>
    </xf>
    <xf numFmtId="3" fontId="5" fillId="0" borderId="0" xfId="286" applyNumberFormat="1" applyFont="1"/>
    <xf numFmtId="0" fontId="5" fillId="0" borderId="0" xfId="285" applyFont="1"/>
    <xf numFmtId="0" fontId="5" fillId="0" borderId="0" xfId="0" applyFont="1" applyAlignment="1">
      <alignment vertical="center"/>
    </xf>
    <xf numFmtId="167" fontId="4" fillId="0" borderId="3" xfId="280" applyNumberFormat="1" applyFont="1" applyFill="1" applyBorder="1" applyAlignment="1">
      <alignment horizontal="right"/>
    </xf>
    <xf numFmtId="0" fontId="4" fillId="4" borderId="4" xfId="0" applyFont="1" applyFill="1" applyBorder="1"/>
    <xf numFmtId="167" fontId="5" fillId="0" borderId="4" xfId="280" applyNumberFormat="1" applyFont="1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167" fontId="5" fillId="0" borderId="2" xfId="280" applyNumberFormat="1" applyFont="1" applyFill="1" applyBorder="1" applyAlignment="1">
      <alignment horizontal="right"/>
    </xf>
    <xf numFmtId="164" fontId="5" fillId="0" borderId="0" xfId="0" applyNumberFormat="1" applyFont="1"/>
    <xf numFmtId="167" fontId="5" fillId="0" borderId="0" xfId="0" applyNumberFormat="1" applyFont="1"/>
    <xf numFmtId="0" fontId="4" fillId="0" borderId="0" xfId="0" applyFont="1" applyAlignment="1">
      <alignment vertical="top"/>
    </xf>
    <xf numFmtId="166" fontId="5" fillId="0" borderId="0" xfId="1" applyNumberFormat="1" applyFont="1"/>
    <xf numFmtId="0" fontId="6" fillId="0" borderId="0" xfId="282" applyFont="1" applyFill="1" applyBorder="1" applyAlignment="1"/>
    <xf numFmtId="167" fontId="5" fillId="0" borderId="4" xfId="280" applyNumberFormat="1" applyFont="1" applyFill="1" applyBorder="1"/>
    <xf numFmtId="0" fontId="6" fillId="0" borderId="0" xfId="282" applyFont="1" applyFill="1" applyAlignment="1"/>
    <xf numFmtId="0" fontId="11" fillId="0" borderId="0" xfId="0" applyFont="1"/>
    <xf numFmtId="0" fontId="7" fillId="0" borderId="0" xfId="0" applyFont="1" applyAlignment="1">
      <alignment horizontal="center" vertical="center"/>
    </xf>
    <xf numFmtId="9" fontId="4" fillId="0" borderId="0" xfId="280" applyFont="1" applyFill="1" applyBorder="1"/>
    <xf numFmtId="167" fontId="5" fillId="0" borderId="2" xfId="280" applyNumberFormat="1" applyFont="1" applyFill="1" applyBorder="1"/>
    <xf numFmtId="0" fontId="4" fillId="4" borderId="6" xfId="0" applyFont="1" applyFill="1" applyBorder="1"/>
    <xf numFmtId="0" fontId="4" fillId="4" borderId="9" xfId="0" applyFont="1" applyFill="1" applyBorder="1"/>
    <xf numFmtId="0" fontId="4" fillId="4" borderId="7" xfId="0" applyFont="1" applyFill="1" applyBorder="1"/>
    <xf numFmtId="0" fontId="12" fillId="0" borderId="0" xfId="0" applyFont="1"/>
    <xf numFmtId="3" fontId="12" fillId="0" borderId="0" xfId="0" applyNumberFormat="1" applyFont="1"/>
    <xf numFmtId="9" fontId="12" fillId="0" borderId="0" xfId="280" applyFont="1" applyFill="1" applyBorder="1"/>
    <xf numFmtId="0" fontId="1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5" fontId="5" fillId="0" borderId="1" xfId="0" applyNumberFormat="1" applyFont="1" applyBorder="1"/>
    <xf numFmtId="3" fontId="5" fillId="0" borderId="1" xfId="0" applyNumberFormat="1" applyFont="1" applyBorder="1"/>
    <xf numFmtId="167" fontId="5" fillId="0" borderId="1" xfId="280" applyNumberFormat="1" applyFont="1" applyBorder="1"/>
    <xf numFmtId="0" fontId="4" fillId="5" borderId="1" xfId="0" applyFont="1" applyFill="1" applyBorder="1"/>
    <xf numFmtId="3" fontId="4" fillId="5" borderId="1" xfId="0" applyNumberFormat="1" applyFont="1" applyFill="1" applyBorder="1"/>
    <xf numFmtId="167" fontId="4" fillId="5" borderId="1" xfId="280" applyNumberFormat="1" applyFont="1" applyFill="1" applyBorder="1"/>
    <xf numFmtId="0" fontId="11" fillId="3" borderId="0" xfId="0" applyFont="1" applyFill="1"/>
    <xf numFmtId="0" fontId="6" fillId="3" borderId="0" xfId="282" applyFont="1" applyFill="1"/>
    <xf numFmtId="0" fontId="5" fillId="3" borderId="0" xfId="0" applyFont="1" applyFill="1"/>
    <xf numFmtId="0" fontId="14" fillId="3" borderId="0" xfId="0" applyFont="1" applyFill="1"/>
    <xf numFmtId="0" fontId="6" fillId="3" borderId="0" xfId="282" quotePrefix="1" applyFont="1" applyFill="1"/>
    <xf numFmtId="0" fontId="5" fillId="0" borderId="0" xfId="10" applyFont="1" applyAlignment="1">
      <alignment wrapText="1"/>
    </xf>
    <xf numFmtId="165" fontId="5" fillId="0" borderId="0" xfId="2748" applyNumberFormat="1" applyFont="1"/>
    <xf numFmtId="172" fontId="5" fillId="0" borderId="0" xfId="0" applyNumberFormat="1" applyFont="1"/>
    <xf numFmtId="16" fontId="5" fillId="0" borderId="0" xfId="0" applyNumberFormat="1" applyFont="1"/>
    <xf numFmtId="0" fontId="15" fillId="0" borderId="2" xfId="0" applyFont="1" applyBorder="1"/>
    <xf numFmtId="0" fontId="15" fillId="0" borderId="4" xfId="0" applyFont="1" applyBorder="1"/>
    <xf numFmtId="166" fontId="15" fillId="0" borderId="4" xfId="284" applyNumberFormat="1" applyFont="1" applyBorder="1"/>
    <xf numFmtId="0" fontId="15" fillId="0" borderId="3" xfId="0" applyFont="1" applyBorder="1"/>
    <xf numFmtId="0" fontId="17" fillId="0" borderId="0" xfId="0" applyFont="1"/>
    <xf numFmtId="3" fontId="18" fillId="0" borderId="0" xfId="1" applyNumberFormat="1" applyFont="1" applyBorder="1"/>
    <xf numFmtId="165" fontId="5" fillId="0" borderId="4" xfId="2750" applyNumberFormat="1" applyFont="1" applyBorder="1"/>
    <xf numFmtId="167" fontId="5" fillId="0" borderId="0" xfId="280" applyNumberFormat="1" applyFont="1" applyBorder="1" applyAlignment="1">
      <alignment horizontal="right"/>
    </xf>
    <xf numFmtId="165" fontId="5" fillId="0" borderId="0" xfId="2746" applyNumberFormat="1" applyFont="1" applyBorder="1"/>
    <xf numFmtId="165" fontId="4" fillId="0" borderId="0" xfId="2746" applyNumberFormat="1" applyFont="1" applyBorder="1"/>
    <xf numFmtId="167" fontId="4" fillId="0" borderId="0" xfId="280" applyNumberFormat="1" applyFont="1" applyFill="1" applyBorder="1"/>
    <xf numFmtId="165" fontId="5" fillId="0" borderId="0" xfId="2750" applyNumberFormat="1" applyFont="1"/>
    <xf numFmtId="167" fontId="4" fillId="0" borderId="0" xfId="280" applyNumberFormat="1" applyFont="1" applyBorder="1" applyAlignment="1">
      <alignment horizontal="right"/>
    </xf>
    <xf numFmtId="165" fontId="4" fillId="0" borderId="3" xfId="2750" applyNumberFormat="1" applyFont="1" applyBorder="1"/>
    <xf numFmtId="0" fontId="19" fillId="0" borderId="1" xfId="0" applyFont="1" applyBorder="1"/>
    <xf numFmtId="0" fontId="19" fillId="2" borderId="0" xfId="0" applyFont="1" applyFill="1"/>
    <xf numFmtId="0" fontId="15" fillId="0" borderId="2" xfId="10" applyFont="1" applyBorder="1"/>
    <xf numFmtId="165" fontId="15" fillId="0" borderId="2" xfId="2739" applyNumberFormat="1" applyFont="1" applyBorder="1"/>
    <xf numFmtId="165" fontId="15" fillId="0" borderId="4" xfId="2739" applyNumberFormat="1" applyFont="1" applyBorder="1"/>
    <xf numFmtId="0" fontId="15" fillId="0" borderId="4" xfId="10" applyFont="1" applyBorder="1"/>
    <xf numFmtId="0" fontId="19" fillId="0" borderId="4" xfId="10" applyFont="1" applyBorder="1"/>
    <xf numFmtId="165" fontId="19" fillId="0" borderId="4" xfId="2739" applyNumberFormat="1" applyFont="1" applyBorder="1"/>
    <xf numFmtId="165" fontId="4" fillId="0" borderId="4" xfId="0" applyNumberFormat="1" applyFont="1" applyBorder="1"/>
    <xf numFmtId="169" fontId="5" fillId="0" borderId="0" xfId="1" applyNumberFormat="1" applyFont="1" applyBorder="1"/>
    <xf numFmtId="0" fontId="19" fillId="4" borderId="1" xfId="0" applyFont="1" applyFill="1" applyBorder="1"/>
    <xf numFmtId="0" fontId="19" fillId="0" borderId="2" xfId="0" applyFont="1" applyBorder="1"/>
    <xf numFmtId="0" fontId="19" fillId="0" borderId="0" xfId="0" applyFont="1"/>
    <xf numFmtId="165" fontId="15" fillId="0" borderId="0" xfId="1" applyNumberFormat="1" applyFont="1" applyBorder="1"/>
    <xf numFmtId="170" fontId="4" fillId="0" borderId="3" xfId="0" applyNumberFormat="1" applyFont="1" applyBorder="1"/>
    <xf numFmtId="0" fontId="20" fillId="0" borderId="0" xfId="282" applyFont="1" applyFill="1"/>
    <xf numFmtId="3" fontId="4" fillId="0" borderId="0" xfId="0" applyNumberFormat="1" applyFont="1"/>
    <xf numFmtId="4" fontId="4" fillId="0" borderId="0" xfId="0" applyNumberFormat="1" applyFont="1"/>
    <xf numFmtId="0" fontId="4" fillId="5" borderId="2" xfId="0" applyFont="1" applyFill="1" applyBorder="1" applyAlignment="1">
      <alignment vertical="center"/>
    </xf>
    <xf numFmtId="165" fontId="5" fillId="0" borderId="2" xfId="0" applyNumberFormat="1" applyFont="1" applyBorder="1"/>
    <xf numFmtId="165" fontId="5" fillId="0" borderId="4" xfId="0" applyNumberFormat="1" applyFont="1" applyBorder="1"/>
    <xf numFmtId="165" fontId="5" fillId="0" borderId="3" xfId="0" applyNumberFormat="1" applyFont="1" applyBorder="1"/>
    <xf numFmtId="165" fontId="4" fillId="0" borderId="1" xfId="2746" applyNumberFormat="1" applyFont="1" applyBorder="1" applyAlignment="1">
      <alignment horizontal="right"/>
    </xf>
    <xf numFmtId="165" fontId="4" fillId="0" borderId="1" xfId="2747" applyNumberFormat="1" applyFont="1" applyBorder="1"/>
    <xf numFmtId="0" fontId="4" fillId="5" borderId="1" xfId="0" applyFont="1" applyFill="1" applyBorder="1" applyAlignment="1">
      <alignment vertical="center"/>
    </xf>
    <xf numFmtId="165" fontId="15" fillId="0" borderId="2" xfId="2754" applyNumberFormat="1" applyFont="1" applyBorder="1"/>
    <xf numFmtId="165" fontId="15" fillId="0" borderId="4" xfId="2754" applyNumberFormat="1" applyFont="1" applyBorder="1"/>
    <xf numFmtId="0" fontId="16" fillId="4" borderId="2" xfId="0" applyFont="1" applyFill="1" applyBorder="1"/>
    <xf numFmtId="0" fontId="16" fillId="4" borderId="2" xfId="0" applyFont="1" applyFill="1" applyBorder="1" applyAlignment="1">
      <alignment vertical="center"/>
    </xf>
    <xf numFmtId="49" fontId="16" fillId="4" borderId="2" xfId="0" applyNumberFormat="1" applyFont="1" applyFill="1" applyBorder="1"/>
    <xf numFmtId="3" fontId="17" fillId="0" borderId="0" xfId="0" applyNumberFormat="1" applyFont="1"/>
    <xf numFmtId="9" fontId="4" fillId="0" borderId="3" xfId="280" applyFont="1" applyBorder="1"/>
    <xf numFmtId="0" fontId="19" fillId="4" borderId="2" xfId="0" applyFont="1" applyFill="1" applyBorder="1"/>
    <xf numFmtId="0" fontId="15" fillId="2" borderId="0" xfId="0" applyFont="1" applyFill="1"/>
    <xf numFmtId="0" fontId="15" fillId="0" borderId="15" xfId="0" applyFont="1" applyBorder="1"/>
    <xf numFmtId="0" fontId="15" fillId="0" borderId="0" xfId="0" applyFont="1"/>
    <xf numFmtId="165" fontId="15" fillId="0" borderId="0" xfId="2746" applyNumberFormat="1" applyFont="1" applyBorder="1"/>
    <xf numFmtId="166" fontId="15" fillId="0" borderId="0" xfId="284" applyNumberFormat="1" applyFont="1"/>
    <xf numFmtId="0" fontId="15" fillId="0" borderId="18" xfId="0" applyFont="1" applyBorder="1"/>
    <xf numFmtId="166" fontId="4" fillId="0" borderId="3" xfId="284" applyNumberFormat="1" applyFont="1" applyBorder="1"/>
    <xf numFmtId="0" fontId="19" fillId="0" borderId="3" xfId="0" applyFont="1" applyBorder="1"/>
    <xf numFmtId="167" fontId="5" fillId="2" borderId="0" xfId="280" applyNumberFormat="1" applyFont="1" applyFill="1"/>
    <xf numFmtId="167" fontId="8" fillId="0" borderId="0" xfId="280" applyNumberFormat="1" applyFont="1"/>
    <xf numFmtId="0" fontId="11" fillId="0" borderId="0" xfId="17" applyFont="1"/>
    <xf numFmtId="167" fontId="5" fillId="0" borderId="3" xfId="280" applyNumberFormat="1" applyFont="1" applyBorder="1"/>
    <xf numFmtId="0" fontId="4" fillId="5" borderId="2" xfId="0" applyFont="1" applyFill="1" applyBorder="1"/>
    <xf numFmtId="0" fontId="4" fillId="0" borderId="2" xfId="0" applyFont="1" applyBorder="1"/>
    <xf numFmtId="17" fontId="5" fillId="0" borderId="4" xfId="0" applyNumberFormat="1" applyFont="1" applyBorder="1"/>
    <xf numFmtId="0" fontId="22" fillId="0" borderId="0" xfId="0" applyFont="1"/>
    <xf numFmtId="166" fontId="22" fillId="0" borderId="0" xfId="0" applyNumberFormat="1" applyFont="1"/>
    <xf numFmtId="166" fontId="22" fillId="0" borderId="0" xfId="284" applyNumberFormat="1" applyFont="1"/>
    <xf numFmtId="166" fontId="15" fillId="0" borderId="2" xfId="284" applyNumberFormat="1" applyFont="1" applyBorder="1"/>
    <xf numFmtId="9" fontId="4" fillId="0" borderId="3" xfId="280" applyFont="1" applyFill="1" applyBorder="1" applyAlignment="1">
      <alignment horizontal="right"/>
    </xf>
    <xf numFmtId="165" fontId="15" fillId="0" borderId="0" xfId="2754" applyNumberFormat="1" applyFont="1" applyBorder="1"/>
    <xf numFmtId="165" fontId="4" fillId="0" borderId="0" xfId="2750" applyNumberFormat="1" applyFont="1" applyBorder="1"/>
    <xf numFmtId="167" fontId="4" fillId="0" borderId="0" xfId="280" applyNumberFormat="1" applyFont="1" applyFill="1" applyBorder="1" applyAlignment="1">
      <alignment horizontal="right"/>
    </xf>
    <xf numFmtId="166" fontId="15" fillId="0" borderId="3" xfId="284" applyNumberFormat="1" applyFont="1" applyBorder="1"/>
    <xf numFmtId="9" fontId="5" fillId="0" borderId="3" xfId="280" applyFont="1" applyBorder="1" applyAlignment="1">
      <alignment horizontal="right"/>
    </xf>
    <xf numFmtId="167" fontId="4" fillId="0" borderId="3" xfId="280" applyNumberFormat="1" applyFont="1" applyBorder="1" applyAlignment="1">
      <alignment horizontal="right"/>
    </xf>
    <xf numFmtId="166" fontId="5" fillId="0" borderId="4" xfId="0" applyNumberFormat="1" applyFont="1" applyBorder="1"/>
    <xf numFmtId="166" fontId="5" fillId="0" borderId="3" xfId="0" applyNumberFormat="1" applyFont="1" applyBorder="1"/>
    <xf numFmtId="170" fontId="19" fillId="4" borderId="2" xfId="284" applyNumberFormat="1" applyFont="1" applyFill="1" applyBorder="1"/>
    <xf numFmtId="169" fontId="15" fillId="0" borderId="2" xfId="2757" applyNumberFormat="1" applyFont="1" applyBorder="1"/>
    <xf numFmtId="165" fontId="15" fillId="0" borderId="2" xfId="1" applyNumberFormat="1" applyFont="1" applyBorder="1"/>
    <xf numFmtId="165" fontId="15" fillId="0" borderId="4" xfId="1" applyNumberFormat="1" applyFont="1" applyBorder="1"/>
    <xf numFmtId="165" fontId="4" fillId="0" borderId="1" xfId="2750" applyNumberFormat="1" applyFont="1" applyBorder="1"/>
    <xf numFmtId="165" fontId="15" fillId="0" borderId="0" xfId="1" applyNumberFormat="1" applyFont="1"/>
    <xf numFmtId="165" fontId="5" fillId="0" borderId="0" xfId="2750" applyNumberFormat="1" applyFont="1" applyBorder="1"/>
    <xf numFmtId="165" fontId="19" fillId="0" borderId="1" xfId="1" applyNumberFormat="1" applyFont="1" applyBorder="1"/>
    <xf numFmtId="165" fontId="15" fillId="0" borderId="2" xfId="1" applyNumberFormat="1" applyFont="1" applyFill="1" applyBorder="1"/>
    <xf numFmtId="166" fontId="5" fillId="0" borderId="2" xfId="0" applyNumberFormat="1" applyFont="1" applyBorder="1"/>
    <xf numFmtId="165" fontId="15" fillId="0" borderId="4" xfId="1" applyNumberFormat="1" applyFont="1" applyFill="1" applyBorder="1"/>
    <xf numFmtId="0" fontId="15" fillId="0" borderId="1" xfId="0" applyFont="1" applyBorder="1"/>
    <xf numFmtId="0" fontId="16" fillId="0" borderId="3" xfId="0" applyFont="1" applyBorder="1"/>
    <xf numFmtId="165" fontId="16" fillId="0" borderId="3" xfId="0" applyNumberFormat="1" applyFont="1" applyBorder="1"/>
    <xf numFmtId="166" fontId="16" fillId="0" borderId="3" xfId="0" applyNumberFormat="1" applyFont="1" applyBorder="1"/>
    <xf numFmtId="0" fontId="23" fillId="4" borderId="0" xfId="0" applyFont="1" applyFill="1"/>
    <xf numFmtId="165" fontId="15" fillId="0" borderId="4" xfId="2762" applyNumberFormat="1" applyFont="1" applyBorder="1"/>
    <xf numFmtId="165" fontId="15" fillId="0" borderId="4" xfId="0" applyNumberFormat="1" applyFont="1" applyBorder="1"/>
    <xf numFmtId="165" fontId="19" fillId="0" borderId="1" xfId="0" applyNumberFormat="1" applyFont="1" applyBorder="1"/>
    <xf numFmtId="165" fontId="15" fillId="0" borderId="2" xfId="2763" applyNumberFormat="1" applyFont="1" applyBorder="1"/>
    <xf numFmtId="165" fontId="15" fillId="0" borderId="4" xfId="2763" applyNumberFormat="1" applyFont="1" applyBorder="1"/>
    <xf numFmtId="165" fontId="15" fillId="0" borderId="3" xfId="2763" applyNumberFormat="1" applyFont="1" applyBorder="1"/>
    <xf numFmtId="9" fontId="4" fillId="0" borderId="3" xfId="280" applyFont="1" applyFill="1" applyBorder="1"/>
    <xf numFmtId="169" fontId="4" fillId="0" borderId="3" xfId="0" applyNumberFormat="1" applyFont="1" applyBorder="1"/>
    <xf numFmtId="169" fontId="15" fillId="0" borderId="4" xfId="0" applyNumberFormat="1" applyFont="1" applyBorder="1"/>
    <xf numFmtId="169" fontId="15" fillId="0" borderId="4" xfId="1" applyNumberFormat="1" applyFont="1" applyBorder="1"/>
    <xf numFmtId="0" fontId="4" fillId="0" borderId="0" xfId="0" applyFont="1" applyAlignment="1">
      <alignment horizontal="center"/>
    </xf>
    <xf numFmtId="165" fontId="5" fillId="0" borderId="0" xfId="2" applyNumberFormat="1" applyFont="1" applyFill="1" applyBorder="1"/>
    <xf numFmtId="165" fontId="5" fillId="0" borderId="0" xfId="2" applyNumberFormat="1" applyFont="1" applyBorder="1"/>
    <xf numFmtId="0" fontId="19" fillId="6" borderId="4" xfId="0" applyFont="1" applyFill="1" applyBorder="1"/>
    <xf numFmtId="165" fontId="19" fillId="6" borderId="4" xfId="1" applyNumberFormat="1" applyFont="1" applyFill="1" applyBorder="1"/>
    <xf numFmtId="0" fontId="4" fillId="0" borderId="7" xfId="0" applyFont="1" applyBorder="1"/>
    <xf numFmtId="165" fontId="4" fillId="0" borderId="7" xfId="0" applyNumberFormat="1" applyFont="1" applyBorder="1"/>
    <xf numFmtId="0" fontId="19" fillId="6" borderId="3" xfId="0" applyFont="1" applyFill="1" applyBorder="1"/>
    <xf numFmtId="165" fontId="19" fillId="6" borderId="3" xfId="1" applyNumberFormat="1" applyFont="1" applyFill="1" applyBorder="1"/>
    <xf numFmtId="165" fontId="15" fillId="0" borderId="16" xfId="0" applyNumberFormat="1" applyFont="1" applyBorder="1"/>
    <xf numFmtId="165" fontId="15" fillId="0" borderId="19" xfId="0" applyNumberFormat="1" applyFont="1" applyBorder="1"/>
    <xf numFmtId="165" fontId="15" fillId="0" borderId="3" xfId="0" applyNumberFormat="1" applyFont="1" applyBorder="1"/>
    <xf numFmtId="165" fontId="17" fillId="0" borderId="0" xfId="2754" applyNumberFormat="1" applyFont="1" applyBorder="1"/>
    <xf numFmtId="165" fontId="17" fillId="0" borderId="0" xfId="0" applyNumberFormat="1" applyFont="1"/>
    <xf numFmtId="165" fontId="15" fillId="0" borderId="1" xfId="2763" applyNumberFormat="1" applyFont="1" applyBorder="1"/>
    <xf numFmtId="165" fontId="15" fillId="0" borderId="1" xfId="0" applyNumberFormat="1" applyFont="1" applyBorder="1"/>
    <xf numFmtId="167" fontId="17" fillId="0" borderId="0" xfId="280" applyNumberFormat="1" applyFont="1" applyBorder="1"/>
    <xf numFmtId="165" fontId="15" fillId="0" borderId="4" xfId="2751" applyNumberFormat="1" applyFont="1" applyBorder="1"/>
    <xf numFmtId="167" fontId="15" fillId="0" borderId="4" xfId="280" applyNumberFormat="1" applyFont="1" applyBorder="1"/>
    <xf numFmtId="165" fontId="15" fillId="0" borderId="3" xfId="2751" applyNumberFormat="1" applyFont="1" applyBorder="1"/>
    <xf numFmtId="165" fontId="19" fillId="0" borderId="1" xfId="2746" applyNumberFormat="1" applyFont="1" applyBorder="1" applyAlignment="1">
      <alignment horizontal="right"/>
    </xf>
    <xf numFmtId="167" fontId="19" fillId="0" borderId="1" xfId="280" applyNumberFormat="1" applyFont="1" applyBorder="1"/>
    <xf numFmtId="9" fontId="19" fillId="0" borderId="1" xfId="280" applyFont="1" applyBorder="1"/>
    <xf numFmtId="165" fontId="15" fillId="0" borderId="3" xfId="1" applyNumberFormat="1" applyFont="1" applyBorder="1"/>
    <xf numFmtId="165" fontId="4" fillId="0" borderId="1" xfId="1" applyNumberFormat="1" applyFont="1" applyBorder="1"/>
    <xf numFmtId="165" fontId="4" fillId="0" borderId="3" xfId="2756" applyNumberFormat="1" applyFont="1" applyBorder="1"/>
    <xf numFmtId="9" fontId="5" fillId="0" borderId="3" xfId="280" applyFont="1" applyBorder="1"/>
    <xf numFmtId="165" fontId="4" fillId="0" borderId="3" xfId="10" applyNumberFormat="1" applyFont="1" applyBorder="1"/>
    <xf numFmtId="167" fontId="4" fillId="0" borderId="3" xfId="14" applyNumberFormat="1" applyFont="1" applyBorder="1" applyAlignment="1">
      <alignment horizontal="right"/>
    </xf>
    <xf numFmtId="166" fontId="15" fillId="0" borderId="0" xfId="284" applyNumberFormat="1" applyFont="1" applyBorder="1"/>
    <xf numFmtId="0" fontId="19" fillId="0" borderId="0" xfId="0" applyFont="1" applyAlignment="1">
      <alignment horizontal="center"/>
    </xf>
    <xf numFmtId="0" fontId="19" fillId="4" borderId="5" xfId="0" applyFont="1" applyFill="1" applyBorder="1"/>
    <xf numFmtId="0" fontId="19" fillId="0" borderId="4" xfId="0" applyFont="1" applyBorder="1" applyAlignment="1">
      <alignment horizontal="center"/>
    </xf>
    <xf numFmtId="0" fontId="19" fillId="4" borderId="7" xfId="0" applyFont="1" applyFill="1" applyBorder="1"/>
    <xf numFmtId="0" fontId="15" fillId="0" borderId="9" xfId="0" applyFont="1" applyBorder="1"/>
    <xf numFmtId="0" fontId="15" fillId="2" borderId="6" xfId="0" applyFont="1" applyFill="1" applyBorder="1"/>
    <xf numFmtId="166" fontId="15" fillId="0" borderId="15" xfId="284" applyNumberFormat="1" applyFont="1" applyBorder="1"/>
    <xf numFmtId="0" fontId="15" fillId="0" borderId="16" xfId="0" applyFont="1" applyBorder="1"/>
    <xf numFmtId="0" fontId="19" fillId="0" borderId="16" xfId="0" applyFont="1" applyBorder="1"/>
    <xf numFmtId="165" fontId="19" fillId="0" borderId="0" xfId="2756" applyNumberFormat="1" applyFont="1" applyBorder="1"/>
    <xf numFmtId="165" fontId="15" fillId="0" borderId="0" xfId="2756" applyNumberFormat="1" applyFont="1" applyBorder="1"/>
    <xf numFmtId="166" fontId="19" fillId="0" borderId="3" xfId="0" applyNumberFormat="1" applyFont="1" applyBorder="1"/>
    <xf numFmtId="165" fontId="15" fillId="0" borderId="15" xfId="2739" applyNumberFormat="1" applyFont="1" applyBorder="1"/>
    <xf numFmtId="165" fontId="15" fillId="0" borderId="0" xfId="2739" applyNumberFormat="1" applyFont="1" applyBorder="1"/>
    <xf numFmtId="0" fontId="4" fillId="4" borderId="2" xfId="0" applyFont="1" applyFill="1" applyBorder="1" applyAlignment="1">
      <alignment vertical="center"/>
    </xf>
    <xf numFmtId="0" fontId="11" fillId="4" borderId="0" xfId="0" applyFont="1" applyFill="1"/>
    <xf numFmtId="169" fontId="19" fillId="0" borderId="3" xfId="2757" applyNumberFormat="1" applyFont="1" applyBorder="1"/>
    <xf numFmtId="169" fontId="4" fillId="0" borderId="3" xfId="1" applyNumberFormat="1" applyFont="1" applyBorder="1"/>
    <xf numFmtId="169" fontId="4" fillId="0" borderId="4" xfId="1" applyNumberFormat="1" applyFont="1" applyBorder="1"/>
    <xf numFmtId="167" fontId="17" fillId="0" borderId="0" xfId="280" applyNumberFormat="1" applyFont="1"/>
    <xf numFmtId="165" fontId="5" fillId="0" borderId="4" xfId="1" applyNumberFormat="1" applyFont="1" applyBorder="1"/>
    <xf numFmtId="0" fontId="11" fillId="3" borderId="0" xfId="0" applyFont="1" applyFill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6" fillId="0" borderId="0" xfId="282" applyFont="1" applyFill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0" xfId="282" applyFont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" fontId="4" fillId="4" borderId="1" xfId="0" applyNumberFormat="1" applyFont="1" applyFill="1" applyBorder="1" applyAlignment="1">
      <alignment horizontal="center"/>
    </xf>
    <xf numFmtId="0" fontId="10" fillId="0" borderId="0" xfId="282" applyFont="1" applyFill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6" fillId="0" borderId="0" xfId="282" quotePrefix="1" applyFont="1" applyAlignment="1">
      <alignment horizontal="center"/>
    </xf>
    <xf numFmtId="0" fontId="4" fillId="0" borderId="0" xfId="285" applyFont="1" applyAlignment="1">
      <alignment horizontal="left"/>
    </xf>
    <xf numFmtId="0" fontId="4" fillId="4" borderId="1" xfId="10" applyFont="1" applyFill="1" applyBorder="1" applyAlignment="1">
      <alignment horizontal="center" vertical="center"/>
    </xf>
    <xf numFmtId="0" fontId="4" fillId="4" borderId="2" xfId="1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4" borderId="4" xfId="1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4" borderId="5" xfId="10" applyFont="1" applyFill="1" applyBorder="1" applyAlignment="1">
      <alignment horizontal="center"/>
    </xf>
    <xf numFmtId="0" fontId="19" fillId="4" borderId="1" xfId="10" applyFont="1" applyFill="1" applyBorder="1" applyAlignment="1">
      <alignment horizontal="center"/>
    </xf>
    <xf numFmtId="0" fontId="19" fillId="4" borderId="10" xfId="10" applyFont="1" applyFill="1" applyBorder="1" applyAlignment="1">
      <alignment horizontal="center"/>
    </xf>
    <xf numFmtId="0" fontId="19" fillId="4" borderId="11" xfId="1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4" fillId="4" borderId="15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16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</cellXfs>
  <cellStyles count="2764">
    <cellStyle name="Comma" xfId="1" builtinId="3"/>
    <cellStyle name="Comma 10" xfId="38"/>
    <cellStyle name="Comma 10 10" xfId="2479"/>
    <cellStyle name="Comma 10 10 2" xfId="2732"/>
    <cellStyle name="Comma 10 10 2 2" xfId="2741"/>
    <cellStyle name="Comma 10 10 2 2 2" xfId="2747"/>
    <cellStyle name="Comma 10 10 2 2 2 2" xfId="2754"/>
    <cellStyle name="Comma 10 11" xfId="318"/>
    <cellStyle name="Comma 10 2" xfId="42"/>
    <cellStyle name="Comma 10 2 10" xfId="322"/>
    <cellStyle name="Comma 10 2 2" xfId="6"/>
    <cellStyle name="Comma 10 2 2 2" xfId="7"/>
    <cellStyle name="Comma 10 2 2 2 2" xfId="16"/>
    <cellStyle name="Comma 10 2 2 2 2 2" xfId="273"/>
    <cellStyle name="Comma 10 2 2 2 2 2 2" xfId="820"/>
    <cellStyle name="Comma 10 2 2 2 2 2 2 2" xfId="289"/>
    <cellStyle name="Comma 10 2 2 2 2 2 2 2 2" xfId="295"/>
    <cellStyle name="Comma 10 2 2 2 2 2 2 2 2 2" xfId="2438"/>
    <cellStyle name="Comma 10 2 2 2 2 2 2 2 3" xfId="2726"/>
    <cellStyle name="Comma 10 2 2 2 2 2 2 2 4" xfId="1358"/>
    <cellStyle name="Comma 10 2 2 2 2 2 2 3" xfId="1900"/>
    <cellStyle name="Comma 10 2 2 2 2 2 3" xfId="1091"/>
    <cellStyle name="Comma 10 2 2 2 2 2 3 2" xfId="2171"/>
    <cellStyle name="Comma 10 2 2 2 2 2 4" xfId="1633"/>
    <cellStyle name="Comma 10 2 2 2 2 2 5" xfId="2714"/>
    <cellStyle name="Comma 10 2 2 2 2 2 6" xfId="553"/>
    <cellStyle name="Comma 10 2 2 2 2 3" xfId="577"/>
    <cellStyle name="Comma 10 2 2 2 2 3 2" xfId="1115"/>
    <cellStyle name="Comma 10 2 2 2 2 3 2 2" xfId="2195"/>
    <cellStyle name="Comma 10 2 2 2 2 3 3" xfId="1657"/>
    <cellStyle name="Comma 10 2 2 2 2 4" xfId="848"/>
    <cellStyle name="Comma 10 2 2 2 2 4 2" xfId="1928"/>
    <cellStyle name="Comma 10 2 2 2 2 5" xfId="1390"/>
    <cellStyle name="Comma 10 2 2 2 2 6" xfId="2471"/>
    <cellStyle name="Comma 10 2 2 2 2 7" xfId="310"/>
    <cellStyle name="Comma 10 2 2 2 3" xfId="209"/>
    <cellStyle name="Comma 10 2 2 2 3 2" xfId="756"/>
    <cellStyle name="Comma 10 2 2 2 3 2 2" xfId="1294"/>
    <cellStyle name="Comma 10 2 2 2 3 2 2 2" xfId="2374"/>
    <cellStyle name="Comma 10 2 2 2 3 2 3" xfId="1836"/>
    <cellStyle name="Comma 10 2 2 2 3 3" xfId="1027"/>
    <cellStyle name="Comma 10 2 2 2 3 3 2" xfId="2107"/>
    <cellStyle name="Comma 10 2 2 2 3 4" xfId="1569"/>
    <cellStyle name="Comma 10 2 2 2 3 5" xfId="2650"/>
    <cellStyle name="Comma 10 2 2 2 3 6" xfId="489"/>
    <cellStyle name="Comma 10 2 2 2 4" xfId="571"/>
    <cellStyle name="Comma 10 2 2 2 4 2" xfId="1109"/>
    <cellStyle name="Comma 10 2 2 2 4 2 2" xfId="2189"/>
    <cellStyle name="Comma 10 2 2 2 4 3" xfId="1651"/>
    <cellStyle name="Comma 10 2 2 2 5" xfId="842"/>
    <cellStyle name="Comma 10 2 2 2 5 2" xfId="1922"/>
    <cellStyle name="Comma 10 2 2 2 6" xfId="1384"/>
    <cellStyle name="Comma 10 2 2 2 7" xfId="2465"/>
    <cellStyle name="Comma 10 2 2 2 8" xfId="304"/>
    <cellStyle name="Comma 10 2 2 3" xfId="115"/>
    <cellStyle name="Comma 10 2 2 3 2" xfId="241"/>
    <cellStyle name="Comma 10 2 2 3 2 2" xfId="788"/>
    <cellStyle name="Comma 10 2 2 3 2 2 2" xfId="1326"/>
    <cellStyle name="Comma 10 2 2 3 2 2 2 2" xfId="2406"/>
    <cellStyle name="Comma 10 2 2 3 2 2 3" xfId="1868"/>
    <cellStyle name="Comma 10 2 2 3 2 3" xfId="1059"/>
    <cellStyle name="Comma 10 2 2 3 2 3 2" xfId="2139"/>
    <cellStyle name="Comma 10 2 2 3 2 4" xfId="1601"/>
    <cellStyle name="Comma 10 2 2 3 2 5" xfId="2682"/>
    <cellStyle name="Comma 10 2 2 3 2 6" xfId="521"/>
    <cellStyle name="Comma 10 2 2 3 3" xfId="662"/>
    <cellStyle name="Comma 10 2 2 3 3 2" xfId="1200"/>
    <cellStyle name="Comma 10 2 2 3 3 2 2" xfId="2280"/>
    <cellStyle name="Comma 10 2 2 3 3 3" xfId="1742"/>
    <cellStyle name="Comma 10 2 2 3 4" xfId="933"/>
    <cellStyle name="Comma 10 2 2 3 4 2" xfId="2013"/>
    <cellStyle name="Comma 10 2 2 3 5" xfId="1475"/>
    <cellStyle name="Comma 10 2 2 3 6" xfId="2556"/>
    <cellStyle name="Comma 10 2 2 3 7" xfId="395"/>
    <cellStyle name="Comma 10 2 2 4" xfId="177"/>
    <cellStyle name="Comma 10 2 2 4 2" xfId="724"/>
    <cellStyle name="Comma 10 2 2 4 2 2" xfId="1262"/>
    <cellStyle name="Comma 10 2 2 4 2 2 2" xfId="2342"/>
    <cellStyle name="Comma 10 2 2 4 2 3" xfId="1804"/>
    <cellStyle name="Comma 10 2 2 4 3" xfId="995"/>
    <cellStyle name="Comma 10 2 2 4 3 2" xfId="2075"/>
    <cellStyle name="Comma 10 2 2 4 4" xfId="1537"/>
    <cellStyle name="Comma 10 2 2 4 5" xfId="2618"/>
    <cellStyle name="Comma 10 2 2 4 6" xfId="457"/>
    <cellStyle name="Comma 10 2 2 5" xfId="570"/>
    <cellStyle name="Comma 10 2 2 5 2" xfId="1108"/>
    <cellStyle name="Comma 10 2 2 5 2 2" xfId="2188"/>
    <cellStyle name="Comma 10 2 2 5 3" xfId="1650"/>
    <cellStyle name="Comma 10 2 2 6" xfId="841"/>
    <cellStyle name="Comma 10 2 2 6 2" xfId="1921"/>
    <cellStyle name="Comma 10 2 2 7" xfId="1383"/>
    <cellStyle name="Comma 10 2 2 8" xfId="2464"/>
    <cellStyle name="Comma 10 2 2 9" xfId="303"/>
    <cellStyle name="Comma 10 2 3" xfId="70"/>
    <cellStyle name="Comma 10 2 3 2" xfId="132"/>
    <cellStyle name="Comma 10 2 3 2 2" xfId="258"/>
    <cellStyle name="Comma 10 2 3 2 2 2" xfId="805"/>
    <cellStyle name="Comma 10 2 3 2 2 2 2" xfId="1343"/>
    <cellStyle name="Comma 10 2 3 2 2 2 2 2" xfId="2423"/>
    <cellStyle name="Comma 10 2 3 2 2 2 3" xfId="1885"/>
    <cellStyle name="Comma 10 2 3 2 2 3" xfId="1076"/>
    <cellStyle name="Comma 10 2 3 2 2 3 2" xfId="2156"/>
    <cellStyle name="Comma 10 2 3 2 2 4" xfId="1618"/>
    <cellStyle name="Comma 10 2 3 2 2 5" xfId="2699"/>
    <cellStyle name="Comma 10 2 3 2 2 6" xfId="538"/>
    <cellStyle name="Comma 10 2 3 2 3" xfId="679"/>
    <cellStyle name="Comma 10 2 3 2 3 2" xfId="1217"/>
    <cellStyle name="Comma 10 2 3 2 3 2 2" xfId="2297"/>
    <cellStyle name="Comma 10 2 3 2 3 3" xfId="1759"/>
    <cellStyle name="Comma 10 2 3 2 4" xfId="950"/>
    <cellStyle name="Comma 10 2 3 2 4 2" xfId="2030"/>
    <cellStyle name="Comma 10 2 3 2 5" xfId="1492"/>
    <cellStyle name="Comma 10 2 3 2 6" xfId="2573"/>
    <cellStyle name="Comma 10 2 3 2 7" xfId="412"/>
    <cellStyle name="Comma 10 2 3 3" xfId="194"/>
    <cellStyle name="Comma 10 2 3 3 2" xfId="741"/>
    <cellStyle name="Comma 10 2 3 3 2 2" xfId="1279"/>
    <cellStyle name="Comma 10 2 3 3 2 2 2" xfId="2359"/>
    <cellStyle name="Comma 10 2 3 3 2 3" xfId="1821"/>
    <cellStyle name="Comma 10 2 3 3 3" xfId="1012"/>
    <cellStyle name="Comma 10 2 3 3 3 2" xfId="2092"/>
    <cellStyle name="Comma 10 2 3 3 4" xfId="1554"/>
    <cellStyle name="Comma 10 2 3 3 5" xfId="2635"/>
    <cellStyle name="Comma 10 2 3 3 6" xfId="474"/>
    <cellStyle name="Comma 10 2 3 4" xfId="617"/>
    <cellStyle name="Comma 10 2 3 4 2" xfId="1155"/>
    <cellStyle name="Comma 10 2 3 4 2 2" xfId="2235"/>
    <cellStyle name="Comma 10 2 3 4 3" xfId="1697"/>
    <cellStyle name="Comma 10 2 3 5" xfId="888"/>
    <cellStyle name="Comma 10 2 3 5 2" xfId="1968"/>
    <cellStyle name="Comma 10 2 3 6" xfId="1430"/>
    <cellStyle name="Comma 10 2 3 7" xfId="2511"/>
    <cellStyle name="Comma 10 2 3 8" xfId="350"/>
    <cellStyle name="Comma 10 2 4" xfId="100"/>
    <cellStyle name="Comma 10 2 4 2" xfId="226"/>
    <cellStyle name="Comma 10 2 4 2 2" xfId="773"/>
    <cellStyle name="Comma 10 2 4 2 2 2" xfId="1311"/>
    <cellStyle name="Comma 10 2 4 2 2 2 2" xfId="2391"/>
    <cellStyle name="Comma 10 2 4 2 2 3" xfId="1853"/>
    <cellStyle name="Comma 10 2 4 2 3" xfId="1044"/>
    <cellStyle name="Comma 10 2 4 2 3 2" xfId="2124"/>
    <cellStyle name="Comma 10 2 4 2 4" xfId="1586"/>
    <cellStyle name="Comma 10 2 4 2 5" xfId="2667"/>
    <cellStyle name="Comma 10 2 4 2 6" xfId="506"/>
    <cellStyle name="Comma 10 2 4 3" xfId="647"/>
    <cellStyle name="Comma 10 2 4 3 2" xfId="1185"/>
    <cellStyle name="Comma 10 2 4 3 2 2" xfId="2265"/>
    <cellStyle name="Comma 10 2 4 3 3" xfId="1727"/>
    <cellStyle name="Comma 10 2 4 4" xfId="918"/>
    <cellStyle name="Comma 10 2 4 4 2" xfId="1998"/>
    <cellStyle name="Comma 10 2 4 5" xfId="1460"/>
    <cellStyle name="Comma 10 2 4 6" xfId="2541"/>
    <cellStyle name="Comma 10 2 4 7" xfId="380"/>
    <cellStyle name="Comma 10 2 5" xfId="162"/>
    <cellStyle name="Comma 10 2 5 2" xfId="709"/>
    <cellStyle name="Comma 10 2 5 2 2" xfId="1247"/>
    <cellStyle name="Comma 10 2 5 2 2 2" xfId="2327"/>
    <cellStyle name="Comma 10 2 5 2 3" xfId="1789"/>
    <cellStyle name="Comma 10 2 5 3" xfId="980"/>
    <cellStyle name="Comma 10 2 5 3 2" xfId="2060"/>
    <cellStyle name="Comma 10 2 5 4" xfId="1522"/>
    <cellStyle name="Comma 10 2 5 5" xfId="2603"/>
    <cellStyle name="Comma 10 2 5 6" xfId="442"/>
    <cellStyle name="Comma 10 2 6" xfId="589"/>
    <cellStyle name="Comma 10 2 6 2" xfId="1127"/>
    <cellStyle name="Comma 10 2 6 2 2" xfId="2207"/>
    <cellStyle name="Comma 10 2 6 3" xfId="1669"/>
    <cellStyle name="Comma 10 2 7" xfId="860"/>
    <cellStyle name="Comma 10 2 7 2" xfId="1940"/>
    <cellStyle name="Comma 10 2 8" xfId="1402"/>
    <cellStyle name="Comma 10 2 9" xfId="2483"/>
    <cellStyle name="Comma 10 3" xfId="51"/>
    <cellStyle name="Comma 10 3 2" xfId="80"/>
    <cellStyle name="Comma 10 3 2 2" xfId="142"/>
    <cellStyle name="Comma 10 3 2 2 2" xfId="268"/>
    <cellStyle name="Comma 10 3 2 2 2 2" xfId="815"/>
    <cellStyle name="Comma 10 3 2 2 2 2 2" xfId="1353"/>
    <cellStyle name="Comma 10 3 2 2 2 2 2 2" xfId="2433"/>
    <cellStyle name="Comma 10 3 2 2 2 2 3" xfId="1895"/>
    <cellStyle name="Comma 10 3 2 2 2 3" xfId="1086"/>
    <cellStyle name="Comma 10 3 2 2 2 3 2" xfId="2166"/>
    <cellStyle name="Comma 10 3 2 2 2 4" xfId="1628"/>
    <cellStyle name="Comma 10 3 2 2 2 5" xfId="2709"/>
    <cellStyle name="Comma 10 3 2 2 2 6" xfId="548"/>
    <cellStyle name="Comma 10 3 2 2 3" xfId="689"/>
    <cellStyle name="Comma 10 3 2 2 3 2" xfId="1227"/>
    <cellStyle name="Comma 10 3 2 2 3 2 2" xfId="2307"/>
    <cellStyle name="Comma 10 3 2 2 3 3" xfId="1769"/>
    <cellStyle name="Comma 10 3 2 2 4" xfId="960"/>
    <cellStyle name="Comma 10 3 2 2 4 2" xfId="2040"/>
    <cellStyle name="Comma 10 3 2 2 5" xfId="1502"/>
    <cellStyle name="Comma 10 3 2 2 6" xfId="2583"/>
    <cellStyle name="Comma 10 3 2 2 7" xfId="422"/>
    <cellStyle name="Comma 10 3 2 3" xfId="204"/>
    <cellStyle name="Comma 10 3 2 3 2" xfId="751"/>
    <cellStyle name="Comma 10 3 2 3 2 2" xfId="1289"/>
    <cellStyle name="Comma 10 3 2 3 2 2 2" xfId="2369"/>
    <cellStyle name="Comma 10 3 2 3 2 3" xfId="1831"/>
    <cellStyle name="Comma 10 3 2 3 3" xfId="1022"/>
    <cellStyle name="Comma 10 3 2 3 3 2" xfId="2102"/>
    <cellStyle name="Comma 10 3 2 3 4" xfId="1564"/>
    <cellStyle name="Comma 10 3 2 3 5" xfId="2645"/>
    <cellStyle name="Comma 10 3 2 3 6" xfId="484"/>
    <cellStyle name="Comma 10 3 2 4" xfId="627"/>
    <cellStyle name="Comma 10 3 2 4 2" xfId="1165"/>
    <cellStyle name="Comma 10 3 2 4 2 2" xfId="2245"/>
    <cellStyle name="Comma 10 3 2 4 3" xfId="1707"/>
    <cellStyle name="Comma 10 3 2 5" xfId="898"/>
    <cellStyle name="Comma 10 3 2 5 2" xfId="1978"/>
    <cellStyle name="Comma 10 3 2 6" xfId="1440"/>
    <cellStyle name="Comma 10 3 2 7" xfId="2521"/>
    <cellStyle name="Comma 10 3 2 8" xfId="360"/>
    <cellStyle name="Comma 10 3 3" xfId="110"/>
    <cellStyle name="Comma 10 3 3 2" xfId="236"/>
    <cellStyle name="Comma 10 3 3 2 2" xfId="783"/>
    <cellStyle name="Comma 10 3 3 2 2 2" xfId="1321"/>
    <cellStyle name="Comma 10 3 3 2 2 2 2" xfId="2401"/>
    <cellStyle name="Comma 10 3 3 2 2 3" xfId="1863"/>
    <cellStyle name="Comma 10 3 3 2 3" xfId="1054"/>
    <cellStyle name="Comma 10 3 3 2 3 2" xfId="2134"/>
    <cellStyle name="Comma 10 3 3 2 4" xfId="1596"/>
    <cellStyle name="Comma 10 3 3 2 5" xfId="2677"/>
    <cellStyle name="Comma 10 3 3 2 6" xfId="516"/>
    <cellStyle name="Comma 10 3 3 3" xfId="657"/>
    <cellStyle name="Comma 10 3 3 3 2" xfId="1195"/>
    <cellStyle name="Comma 10 3 3 3 2 2" xfId="2275"/>
    <cellStyle name="Comma 10 3 3 3 3" xfId="1737"/>
    <cellStyle name="Comma 10 3 3 4" xfId="928"/>
    <cellStyle name="Comma 10 3 3 4 2" xfId="2008"/>
    <cellStyle name="Comma 10 3 3 5" xfId="1470"/>
    <cellStyle name="Comma 10 3 3 6" xfId="2551"/>
    <cellStyle name="Comma 10 3 3 7" xfId="390"/>
    <cellStyle name="Comma 10 3 4" xfId="172"/>
    <cellStyle name="Comma 10 3 4 2" xfId="719"/>
    <cellStyle name="Comma 10 3 4 2 2" xfId="1257"/>
    <cellStyle name="Comma 10 3 4 2 2 2" xfId="2337"/>
    <cellStyle name="Comma 10 3 4 2 3" xfId="1799"/>
    <cellStyle name="Comma 10 3 4 3" xfId="990"/>
    <cellStyle name="Comma 10 3 4 3 2" xfId="2070"/>
    <cellStyle name="Comma 10 3 4 4" xfId="1532"/>
    <cellStyle name="Comma 10 3 4 5" xfId="2613"/>
    <cellStyle name="Comma 10 3 4 6" xfId="452"/>
    <cellStyle name="Comma 10 3 5" xfId="598"/>
    <cellStyle name="Comma 10 3 5 2" xfId="1136"/>
    <cellStyle name="Comma 10 3 5 2 2" xfId="2216"/>
    <cellStyle name="Comma 10 3 5 3" xfId="1678"/>
    <cellStyle name="Comma 10 3 6" xfId="869"/>
    <cellStyle name="Comma 10 3 6 2" xfId="1949"/>
    <cellStyle name="Comma 10 3 7" xfId="1411"/>
    <cellStyle name="Comma 10 3 8" xfId="2492"/>
    <cellStyle name="Comma 10 3 9" xfId="331"/>
    <cellStyle name="Comma 10 4" xfId="65"/>
    <cellStyle name="Comma 10 4 2" xfId="127"/>
    <cellStyle name="Comma 10 4 2 2" xfId="253"/>
    <cellStyle name="Comma 10 4 2 2 2" xfId="800"/>
    <cellStyle name="Comma 10 4 2 2 2 2" xfId="1338"/>
    <cellStyle name="Comma 10 4 2 2 2 2 2" xfId="2418"/>
    <cellStyle name="Comma 10 4 2 2 2 3" xfId="1880"/>
    <cellStyle name="Comma 10 4 2 2 3" xfId="1071"/>
    <cellStyle name="Comma 10 4 2 2 3 2" xfId="2151"/>
    <cellStyle name="Comma 10 4 2 2 4" xfId="1613"/>
    <cellStyle name="Comma 10 4 2 2 5" xfId="2694"/>
    <cellStyle name="Comma 10 4 2 2 6" xfId="533"/>
    <cellStyle name="Comma 10 4 2 3" xfId="674"/>
    <cellStyle name="Comma 10 4 2 3 2" xfId="1212"/>
    <cellStyle name="Comma 10 4 2 3 2 2" xfId="2292"/>
    <cellStyle name="Comma 10 4 2 3 3" xfId="1754"/>
    <cellStyle name="Comma 10 4 2 4" xfId="945"/>
    <cellStyle name="Comma 10 4 2 4 2" xfId="2025"/>
    <cellStyle name="Comma 10 4 2 5" xfId="1487"/>
    <cellStyle name="Comma 10 4 2 6" xfId="2568"/>
    <cellStyle name="Comma 10 4 2 7" xfId="407"/>
    <cellStyle name="Comma 10 4 3" xfId="189"/>
    <cellStyle name="Comma 10 4 3 2" xfId="736"/>
    <cellStyle name="Comma 10 4 3 2 2" xfId="1274"/>
    <cellStyle name="Comma 10 4 3 2 2 2" xfId="2354"/>
    <cellStyle name="Comma 10 4 3 2 3" xfId="1816"/>
    <cellStyle name="Comma 10 4 3 3" xfId="1007"/>
    <cellStyle name="Comma 10 4 3 3 2" xfId="2087"/>
    <cellStyle name="Comma 10 4 3 4" xfId="1549"/>
    <cellStyle name="Comma 10 4 3 5" xfId="2630"/>
    <cellStyle name="Comma 10 4 3 6" xfId="469"/>
    <cellStyle name="Comma 10 4 4" xfId="612"/>
    <cellStyle name="Comma 10 4 4 2" xfId="1150"/>
    <cellStyle name="Comma 10 4 4 2 2" xfId="2230"/>
    <cellStyle name="Comma 10 4 4 3" xfId="1692"/>
    <cellStyle name="Comma 10 4 5" xfId="883"/>
    <cellStyle name="Comma 10 4 5 2" xfId="1963"/>
    <cellStyle name="Comma 10 4 6" xfId="1425"/>
    <cellStyle name="Comma 10 4 7" xfId="2506"/>
    <cellStyle name="Comma 10 4 8" xfId="345"/>
    <cellStyle name="Comma 10 5" xfId="95"/>
    <cellStyle name="Comma 10 5 2" xfId="221"/>
    <cellStyle name="Comma 10 5 2 2" xfId="768"/>
    <cellStyle name="Comma 10 5 2 2 2" xfId="1306"/>
    <cellStyle name="Comma 10 5 2 2 2 2" xfId="2386"/>
    <cellStyle name="Comma 10 5 2 2 3" xfId="1848"/>
    <cellStyle name="Comma 10 5 2 3" xfId="1039"/>
    <cellStyle name="Comma 10 5 2 3 2" xfId="2119"/>
    <cellStyle name="Comma 10 5 2 4" xfId="1581"/>
    <cellStyle name="Comma 10 5 2 5" xfId="2662"/>
    <cellStyle name="Comma 10 5 2 6" xfId="501"/>
    <cellStyle name="Comma 10 5 3" xfId="642"/>
    <cellStyle name="Comma 10 5 3 2" xfId="1180"/>
    <cellStyle name="Comma 10 5 3 2 2" xfId="2260"/>
    <cellStyle name="Comma 10 5 3 3" xfId="1722"/>
    <cellStyle name="Comma 10 5 4" xfId="913"/>
    <cellStyle name="Comma 10 5 4 2" xfId="1993"/>
    <cellStyle name="Comma 10 5 5" xfId="1455"/>
    <cellStyle name="Comma 10 5 6" xfId="2536"/>
    <cellStyle name="Comma 10 5 7" xfId="375"/>
    <cellStyle name="Comma 10 6" xfId="157"/>
    <cellStyle name="Comma 10 6 2" xfId="704"/>
    <cellStyle name="Comma 10 6 2 2" xfId="1242"/>
    <cellStyle name="Comma 10 6 2 2 2" xfId="2322"/>
    <cellStyle name="Comma 10 6 2 3" xfId="1784"/>
    <cellStyle name="Comma 10 6 3" xfId="975"/>
    <cellStyle name="Comma 10 6 3 2" xfId="2055"/>
    <cellStyle name="Comma 10 6 4" xfId="1517"/>
    <cellStyle name="Comma 10 6 5" xfId="2598"/>
    <cellStyle name="Comma 10 6 6" xfId="437"/>
    <cellStyle name="Comma 10 7" xfId="585"/>
    <cellStyle name="Comma 10 7 2" xfId="1123"/>
    <cellStyle name="Comma 10 7 2 2" xfId="2203"/>
    <cellStyle name="Comma 10 7 3" xfId="1665"/>
    <cellStyle name="Comma 10 8" xfId="856"/>
    <cellStyle name="Comma 10 8 2" xfId="1936"/>
    <cellStyle name="Comma 10 9" xfId="1398"/>
    <cellStyle name="Comma 11" xfId="4"/>
    <cellStyle name="Comma 11 10" xfId="301"/>
    <cellStyle name="Comma 11 2" xfId="53"/>
    <cellStyle name="Comma 11 2 2" xfId="82"/>
    <cellStyle name="Comma 11 2 2 2" xfId="144"/>
    <cellStyle name="Comma 11 2 2 2 2" xfId="270"/>
    <cellStyle name="Comma 11 2 2 2 2 2" xfId="817"/>
    <cellStyle name="Comma 11 2 2 2 2 2 2" xfId="1355"/>
    <cellStyle name="Comma 11 2 2 2 2 2 2 2" xfId="2435"/>
    <cellStyle name="Comma 11 2 2 2 2 2 3" xfId="1897"/>
    <cellStyle name="Comma 11 2 2 2 2 3" xfId="1088"/>
    <cellStyle name="Comma 11 2 2 2 2 3 2" xfId="2168"/>
    <cellStyle name="Comma 11 2 2 2 2 4" xfId="1630"/>
    <cellStyle name="Comma 11 2 2 2 2 5" xfId="2711"/>
    <cellStyle name="Comma 11 2 2 2 2 6" xfId="550"/>
    <cellStyle name="Comma 11 2 2 2 3" xfId="691"/>
    <cellStyle name="Comma 11 2 2 2 3 2" xfId="1229"/>
    <cellStyle name="Comma 11 2 2 2 3 2 2" xfId="2309"/>
    <cellStyle name="Comma 11 2 2 2 3 3" xfId="1771"/>
    <cellStyle name="Comma 11 2 2 2 4" xfId="962"/>
    <cellStyle name="Comma 11 2 2 2 4 2" xfId="2042"/>
    <cellStyle name="Comma 11 2 2 2 5" xfId="1504"/>
    <cellStyle name="Comma 11 2 2 2 6" xfId="2585"/>
    <cellStyle name="Comma 11 2 2 2 7" xfId="424"/>
    <cellStyle name="Comma 11 2 2 3" xfId="206"/>
    <cellStyle name="Comma 11 2 2 3 2" xfId="753"/>
    <cellStyle name="Comma 11 2 2 3 2 2" xfId="1291"/>
    <cellStyle name="Comma 11 2 2 3 2 2 2" xfId="2371"/>
    <cellStyle name="Comma 11 2 2 3 2 3" xfId="1833"/>
    <cellStyle name="Comma 11 2 2 3 3" xfId="1024"/>
    <cellStyle name="Comma 11 2 2 3 3 2" xfId="2104"/>
    <cellStyle name="Comma 11 2 2 3 4" xfId="1566"/>
    <cellStyle name="Comma 11 2 2 3 5" xfId="2647"/>
    <cellStyle name="Comma 11 2 2 3 6" xfId="486"/>
    <cellStyle name="Comma 11 2 2 4" xfId="629"/>
    <cellStyle name="Comma 11 2 2 4 2" xfId="1167"/>
    <cellStyle name="Comma 11 2 2 4 2 2" xfId="2247"/>
    <cellStyle name="Comma 11 2 2 4 3" xfId="1709"/>
    <cellStyle name="Comma 11 2 2 5" xfId="900"/>
    <cellStyle name="Comma 11 2 2 5 2" xfId="1980"/>
    <cellStyle name="Comma 11 2 2 6" xfId="1442"/>
    <cellStyle name="Comma 11 2 2 7" xfId="2523"/>
    <cellStyle name="Comma 11 2 2 8" xfId="362"/>
    <cellStyle name="Comma 11 2 3" xfId="112"/>
    <cellStyle name="Comma 11 2 3 2" xfId="238"/>
    <cellStyle name="Comma 11 2 3 2 2" xfId="785"/>
    <cellStyle name="Comma 11 2 3 2 2 2" xfId="1323"/>
    <cellStyle name="Comma 11 2 3 2 2 2 2" xfId="2403"/>
    <cellStyle name="Comma 11 2 3 2 2 3" xfId="1865"/>
    <cellStyle name="Comma 11 2 3 2 3" xfId="1056"/>
    <cellStyle name="Comma 11 2 3 2 3 2" xfId="2136"/>
    <cellStyle name="Comma 11 2 3 2 4" xfId="1598"/>
    <cellStyle name="Comma 11 2 3 2 5" xfId="2679"/>
    <cellStyle name="Comma 11 2 3 2 6" xfId="518"/>
    <cellStyle name="Comma 11 2 3 3" xfId="659"/>
    <cellStyle name="Comma 11 2 3 3 2" xfId="1197"/>
    <cellStyle name="Comma 11 2 3 3 2 2" xfId="2277"/>
    <cellStyle name="Comma 11 2 3 3 3" xfId="1739"/>
    <cellStyle name="Comma 11 2 3 4" xfId="930"/>
    <cellStyle name="Comma 11 2 3 4 2" xfId="2010"/>
    <cellStyle name="Comma 11 2 3 5" xfId="1472"/>
    <cellStyle name="Comma 11 2 3 6" xfId="2553"/>
    <cellStyle name="Comma 11 2 3 7" xfId="392"/>
    <cellStyle name="Comma 11 2 4" xfId="174"/>
    <cellStyle name="Comma 11 2 4 2" xfId="721"/>
    <cellStyle name="Comma 11 2 4 2 2" xfId="1259"/>
    <cellStyle name="Comma 11 2 4 2 2 2" xfId="2339"/>
    <cellStyle name="Comma 11 2 4 2 3" xfId="1801"/>
    <cellStyle name="Comma 11 2 4 3" xfId="992"/>
    <cellStyle name="Comma 11 2 4 3 2" xfId="2072"/>
    <cellStyle name="Comma 11 2 4 4" xfId="1534"/>
    <cellStyle name="Comma 11 2 4 5" xfId="2615"/>
    <cellStyle name="Comma 11 2 4 6" xfId="454"/>
    <cellStyle name="Comma 11 2 5" xfId="600"/>
    <cellStyle name="Comma 11 2 5 2" xfId="1138"/>
    <cellStyle name="Comma 11 2 5 2 2" xfId="2218"/>
    <cellStyle name="Comma 11 2 5 3" xfId="1680"/>
    <cellStyle name="Comma 11 2 6" xfId="871"/>
    <cellStyle name="Comma 11 2 6 2" xfId="1951"/>
    <cellStyle name="Comma 11 2 7" xfId="1413"/>
    <cellStyle name="Comma 11 2 8" xfId="2494"/>
    <cellStyle name="Comma 11 2 9" xfId="333"/>
    <cellStyle name="Comma 11 3" xfId="67"/>
    <cellStyle name="Comma 11 3 2" xfId="129"/>
    <cellStyle name="Comma 11 3 2 2" xfId="255"/>
    <cellStyle name="Comma 11 3 2 2 2" xfId="802"/>
    <cellStyle name="Comma 11 3 2 2 2 2" xfId="1340"/>
    <cellStyle name="Comma 11 3 2 2 2 2 2" xfId="2420"/>
    <cellStyle name="Comma 11 3 2 2 2 3" xfId="1882"/>
    <cellStyle name="Comma 11 3 2 2 3" xfId="1073"/>
    <cellStyle name="Comma 11 3 2 2 3 2" xfId="2153"/>
    <cellStyle name="Comma 11 3 2 2 4" xfId="1615"/>
    <cellStyle name="Comma 11 3 2 2 5" xfId="2696"/>
    <cellStyle name="Comma 11 3 2 2 6" xfId="535"/>
    <cellStyle name="Comma 11 3 2 3" xfId="676"/>
    <cellStyle name="Comma 11 3 2 3 2" xfId="1214"/>
    <cellStyle name="Comma 11 3 2 3 2 2" xfId="2294"/>
    <cellStyle name="Comma 11 3 2 3 3" xfId="1756"/>
    <cellStyle name="Comma 11 3 2 4" xfId="947"/>
    <cellStyle name="Comma 11 3 2 4 2" xfId="2027"/>
    <cellStyle name="Comma 11 3 2 5" xfId="1489"/>
    <cellStyle name="Comma 11 3 2 6" xfId="2570"/>
    <cellStyle name="Comma 11 3 2 7" xfId="409"/>
    <cellStyle name="Comma 11 3 3" xfId="191"/>
    <cellStyle name="Comma 11 3 3 2" xfId="738"/>
    <cellStyle name="Comma 11 3 3 2 2" xfId="1276"/>
    <cellStyle name="Comma 11 3 3 2 2 2" xfId="2356"/>
    <cellStyle name="Comma 11 3 3 2 3" xfId="1818"/>
    <cellStyle name="Comma 11 3 3 3" xfId="1009"/>
    <cellStyle name="Comma 11 3 3 3 2" xfId="2089"/>
    <cellStyle name="Comma 11 3 3 4" xfId="1551"/>
    <cellStyle name="Comma 11 3 3 5" xfId="2632"/>
    <cellStyle name="Comma 11 3 3 6" xfId="471"/>
    <cellStyle name="Comma 11 3 4" xfId="614"/>
    <cellStyle name="Comma 11 3 4 2" xfId="1152"/>
    <cellStyle name="Comma 11 3 4 2 2" xfId="2232"/>
    <cellStyle name="Comma 11 3 4 3" xfId="1694"/>
    <cellStyle name="Comma 11 3 5" xfId="885"/>
    <cellStyle name="Comma 11 3 5 2" xfId="1965"/>
    <cellStyle name="Comma 11 3 6" xfId="1427"/>
    <cellStyle name="Comma 11 3 7" xfId="2508"/>
    <cellStyle name="Comma 11 3 8" xfId="347"/>
    <cellStyle name="Comma 11 4" xfId="97"/>
    <cellStyle name="Comma 11 4 2" xfId="223"/>
    <cellStyle name="Comma 11 4 2 2" xfId="770"/>
    <cellStyle name="Comma 11 4 2 2 2" xfId="1308"/>
    <cellStyle name="Comma 11 4 2 2 2 2" xfId="2388"/>
    <cellStyle name="Comma 11 4 2 2 3" xfId="1850"/>
    <cellStyle name="Comma 11 4 2 3" xfId="1041"/>
    <cellStyle name="Comma 11 4 2 3 2" xfId="2121"/>
    <cellStyle name="Comma 11 4 2 4" xfId="1583"/>
    <cellStyle name="Comma 11 4 2 5" xfId="2664"/>
    <cellStyle name="Comma 11 4 2 6" xfId="503"/>
    <cellStyle name="Comma 11 4 3" xfId="644"/>
    <cellStyle name="Comma 11 4 3 2" xfId="1182"/>
    <cellStyle name="Comma 11 4 3 2 2" xfId="2262"/>
    <cellStyle name="Comma 11 4 3 3" xfId="1724"/>
    <cellStyle name="Comma 11 4 4" xfId="915"/>
    <cellStyle name="Comma 11 4 4 2" xfId="1995"/>
    <cellStyle name="Comma 11 4 5" xfId="1457"/>
    <cellStyle name="Comma 11 4 6" xfId="2538"/>
    <cellStyle name="Comma 11 4 7" xfId="377"/>
    <cellStyle name="Comma 11 5" xfId="159"/>
    <cellStyle name="Comma 11 5 2" xfId="706"/>
    <cellStyle name="Comma 11 5 2 2" xfId="1244"/>
    <cellStyle name="Comma 11 5 2 2 2" xfId="2324"/>
    <cellStyle name="Comma 11 5 2 3" xfId="1786"/>
    <cellStyle name="Comma 11 5 3" xfId="977"/>
    <cellStyle name="Comma 11 5 3 2" xfId="2057"/>
    <cellStyle name="Comma 11 5 4" xfId="1519"/>
    <cellStyle name="Comma 11 5 5" xfId="2600"/>
    <cellStyle name="Comma 11 5 6" xfId="439"/>
    <cellStyle name="Comma 11 6" xfId="568"/>
    <cellStyle name="Comma 11 6 2" xfId="1106"/>
    <cellStyle name="Comma 11 6 2 2" xfId="2186"/>
    <cellStyle name="Comma 11 6 3" xfId="1648"/>
    <cellStyle name="Comma 11 7" xfId="839"/>
    <cellStyle name="Comma 11 7 2" xfId="1919"/>
    <cellStyle name="Comma 11 8" xfId="1381"/>
    <cellStyle name="Comma 11 9" xfId="2462"/>
    <cellStyle name="Comma 12" xfId="3"/>
    <cellStyle name="Comma 12 2" xfId="72"/>
    <cellStyle name="Comma 12 2 2" xfId="134"/>
    <cellStyle name="Comma 12 2 2 2" xfId="260"/>
    <cellStyle name="Comma 12 2 2 2 2" xfId="807"/>
    <cellStyle name="Comma 12 2 2 2 2 2" xfId="1345"/>
    <cellStyle name="Comma 12 2 2 2 2 2 2" xfId="2425"/>
    <cellStyle name="Comma 12 2 2 2 2 3" xfId="1887"/>
    <cellStyle name="Comma 12 2 2 2 3" xfId="1078"/>
    <cellStyle name="Comma 12 2 2 2 3 2" xfId="2158"/>
    <cellStyle name="Comma 12 2 2 2 4" xfId="1620"/>
    <cellStyle name="Comma 12 2 2 2 5" xfId="2701"/>
    <cellStyle name="Comma 12 2 2 2 6" xfId="540"/>
    <cellStyle name="Comma 12 2 2 3" xfId="681"/>
    <cellStyle name="Comma 12 2 2 3 2" xfId="1219"/>
    <cellStyle name="Comma 12 2 2 3 2 2" xfId="2299"/>
    <cellStyle name="Comma 12 2 2 3 3" xfId="1761"/>
    <cellStyle name="Comma 12 2 2 4" xfId="952"/>
    <cellStyle name="Comma 12 2 2 4 2" xfId="2032"/>
    <cellStyle name="Comma 12 2 2 5" xfId="1494"/>
    <cellStyle name="Comma 12 2 2 6" xfId="2575"/>
    <cellStyle name="Comma 12 2 2 7" xfId="414"/>
    <cellStyle name="Comma 12 2 3" xfId="196"/>
    <cellStyle name="Comma 12 2 3 2" xfId="743"/>
    <cellStyle name="Comma 12 2 3 2 2" xfId="1281"/>
    <cellStyle name="Comma 12 2 3 2 2 2" xfId="2361"/>
    <cellStyle name="Comma 12 2 3 2 3" xfId="1823"/>
    <cellStyle name="Comma 12 2 3 3" xfId="1014"/>
    <cellStyle name="Comma 12 2 3 3 2" xfId="2094"/>
    <cellStyle name="Comma 12 2 3 4" xfId="1556"/>
    <cellStyle name="Comma 12 2 3 5" xfId="2637"/>
    <cellStyle name="Comma 12 2 3 6" xfId="476"/>
    <cellStyle name="Comma 12 2 4" xfId="619"/>
    <cellStyle name="Comma 12 2 4 2" xfId="1157"/>
    <cellStyle name="Comma 12 2 4 2 2" xfId="2237"/>
    <cellStyle name="Comma 12 2 4 3" xfId="1699"/>
    <cellStyle name="Comma 12 2 5" xfId="890"/>
    <cellStyle name="Comma 12 2 5 2" xfId="1970"/>
    <cellStyle name="Comma 12 2 6" xfId="1432"/>
    <cellStyle name="Comma 12 2 7" xfId="2513"/>
    <cellStyle name="Comma 12 2 8" xfId="352"/>
    <cellStyle name="Comma 12 3" xfId="102"/>
    <cellStyle name="Comma 12 3 2" xfId="228"/>
    <cellStyle name="Comma 12 3 2 2" xfId="775"/>
    <cellStyle name="Comma 12 3 2 2 2" xfId="1313"/>
    <cellStyle name="Comma 12 3 2 2 2 2" xfId="2393"/>
    <cellStyle name="Comma 12 3 2 2 3" xfId="1855"/>
    <cellStyle name="Comma 12 3 2 3" xfId="1046"/>
    <cellStyle name="Comma 12 3 2 3 2" xfId="2126"/>
    <cellStyle name="Comma 12 3 2 4" xfId="1588"/>
    <cellStyle name="Comma 12 3 2 5" xfId="2669"/>
    <cellStyle name="Comma 12 3 2 6" xfId="508"/>
    <cellStyle name="Comma 12 3 3" xfId="649"/>
    <cellStyle name="Comma 12 3 3 2" xfId="1187"/>
    <cellStyle name="Comma 12 3 3 2 2" xfId="2267"/>
    <cellStyle name="Comma 12 3 3 3" xfId="1729"/>
    <cellStyle name="Comma 12 3 4" xfId="920"/>
    <cellStyle name="Comma 12 3 4 2" xfId="2000"/>
    <cellStyle name="Comma 12 3 5" xfId="1462"/>
    <cellStyle name="Comma 12 3 6" xfId="2543"/>
    <cellStyle name="Comma 12 3 7" xfId="382"/>
    <cellStyle name="Comma 12 4" xfId="164"/>
    <cellStyle name="Comma 12 4 2" xfId="711"/>
    <cellStyle name="Comma 12 4 2 2" xfId="1249"/>
    <cellStyle name="Comma 12 4 2 2 2" xfId="2329"/>
    <cellStyle name="Comma 12 4 2 3" xfId="1791"/>
    <cellStyle name="Comma 12 4 3" xfId="982"/>
    <cellStyle name="Comma 12 4 3 2" xfId="2062"/>
    <cellStyle name="Comma 12 4 4" xfId="1524"/>
    <cellStyle name="Comma 12 4 5" xfId="2605"/>
    <cellStyle name="Comma 12 4 6" xfId="444"/>
    <cellStyle name="Comma 12 5" xfId="567"/>
    <cellStyle name="Comma 12 5 2" xfId="1105"/>
    <cellStyle name="Comma 12 5 2 2" xfId="2185"/>
    <cellStyle name="Comma 12 5 3" xfId="1647"/>
    <cellStyle name="Comma 12 6" xfId="838"/>
    <cellStyle name="Comma 12 6 2" xfId="1918"/>
    <cellStyle name="Comma 12 7" xfId="1380"/>
    <cellStyle name="Comma 12 8" xfId="2461"/>
    <cellStyle name="Comma 12 9" xfId="300"/>
    <cellStyle name="Comma 13" xfId="8"/>
    <cellStyle name="Comma 13 2" xfId="86"/>
    <cellStyle name="Comma 13 2 2" xfId="148"/>
    <cellStyle name="Comma 13 2 2 2" xfId="275"/>
    <cellStyle name="Comma 13 2 2 2 2" xfId="822"/>
    <cellStyle name="Comma 13 2 2 2 2 2" xfId="1360"/>
    <cellStyle name="Comma 13 2 2 2 2 2 2" xfId="2440"/>
    <cellStyle name="Comma 13 2 2 2 2 3" xfId="1902"/>
    <cellStyle name="Comma 13 2 2 2 3" xfId="1093"/>
    <cellStyle name="Comma 13 2 2 2 3 2" xfId="2173"/>
    <cellStyle name="Comma 13 2 2 2 4" xfId="1635"/>
    <cellStyle name="Comma 13 2 2 2 5" xfId="2716"/>
    <cellStyle name="Comma 13 2 2 2 6" xfId="555"/>
    <cellStyle name="Comma 13 2 2 3" xfId="695"/>
    <cellStyle name="Comma 13 2 2 3 2" xfId="1233"/>
    <cellStyle name="Comma 13 2 2 3 2 2" xfId="2313"/>
    <cellStyle name="Comma 13 2 2 3 3" xfId="1775"/>
    <cellStyle name="Comma 13 2 2 4" xfId="966"/>
    <cellStyle name="Comma 13 2 2 4 2" xfId="2046"/>
    <cellStyle name="Comma 13 2 2 5" xfId="1508"/>
    <cellStyle name="Comma 13 2 2 6" xfId="2589"/>
    <cellStyle name="Comma 13 2 2 7" xfId="428"/>
    <cellStyle name="Comma 13 2 3" xfId="211"/>
    <cellStyle name="Comma 13 2 3 2" xfId="758"/>
    <cellStyle name="Comma 13 2 3 2 2" xfId="1296"/>
    <cellStyle name="Comma 13 2 3 2 2 2" xfId="2376"/>
    <cellStyle name="Comma 13 2 3 2 3" xfId="1838"/>
    <cellStyle name="Comma 13 2 3 3" xfId="1029"/>
    <cellStyle name="Comma 13 2 3 3 2" xfId="2109"/>
    <cellStyle name="Comma 13 2 3 4" xfId="1571"/>
    <cellStyle name="Comma 13 2 3 5" xfId="2652"/>
    <cellStyle name="Comma 13 2 3 6" xfId="491"/>
    <cellStyle name="Comma 13 2 4" xfId="633"/>
    <cellStyle name="Comma 13 2 4 2" xfId="1171"/>
    <cellStyle name="Comma 13 2 4 2 2" xfId="2251"/>
    <cellStyle name="Comma 13 2 4 3" xfId="1713"/>
    <cellStyle name="Comma 13 2 5" xfId="904"/>
    <cellStyle name="Comma 13 2 5 2" xfId="1984"/>
    <cellStyle name="Comma 13 2 6" xfId="1446"/>
    <cellStyle name="Comma 13 2 7" xfId="2527"/>
    <cellStyle name="Comma 13 2 8" xfId="366"/>
    <cellStyle name="Comma 13 3" xfId="117"/>
    <cellStyle name="Comma 13 3 2" xfId="243"/>
    <cellStyle name="Comma 13 3 2 2" xfId="790"/>
    <cellStyle name="Comma 13 3 2 2 2" xfId="1328"/>
    <cellStyle name="Comma 13 3 2 2 2 2" xfId="2408"/>
    <cellStyle name="Comma 13 3 2 2 3" xfId="1870"/>
    <cellStyle name="Comma 13 3 2 3" xfId="1061"/>
    <cellStyle name="Comma 13 3 2 3 2" xfId="2141"/>
    <cellStyle name="Comma 13 3 2 4" xfId="1603"/>
    <cellStyle name="Comma 13 3 2 5" xfId="2684"/>
    <cellStyle name="Comma 13 3 2 6" xfId="523"/>
    <cellStyle name="Comma 13 3 3" xfId="664"/>
    <cellStyle name="Comma 13 3 3 2" xfId="1202"/>
    <cellStyle name="Comma 13 3 3 2 2" xfId="2282"/>
    <cellStyle name="Comma 13 3 3 3" xfId="1744"/>
    <cellStyle name="Comma 13 3 4" xfId="935"/>
    <cellStyle name="Comma 13 3 4 2" xfId="2015"/>
    <cellStyle name="Comma 13 3 5" xfId="1477"/>
    <cellStyle name="Comma 13 3 6" xfId="2558"/>
    <cellStyle name="Comma 13 3 7" xfId="397"/>
    <cellStyle name="Comma 13 4" xfId="179"/>
    <cellStyle name="Comma 13 4 2" xfId="726"/>
    <cellStyle name="Comma 13 4 2 2" xfId="1264"/>
    <cellStyle name="Comma 13 4 2 2 2" xfId="2344"/>
    <cellStyle name="Comma 13 4 2 3" xfId="1806"/>
    <cellStyle name="Comma 13 4 3" xfId="997"/>
    <cellStyle name="Comma 13 4 3 2" xfId="2077"/>
    <cellStyle name="Comma 13 4 4" xfId="1539"/>
    <cellStyle name="Comma 13 4 5" xfId="2620"/>
    <cellStyle name="Comma 13 4 6" xfId="459"/>
    <cellStyle name="Comma 13 5" xfId="572"/>
    <cellStyle name="Comma 13 5 2" xfId="1110"/>
    <cellStyle name="Comma 13 5 2 2" xfId="2190"/>
    <cellStyle name="Comma 13 5 3" xfId="1652"/>
    <cellStyle name="Comma 13 6" xfId="843"/>
    <cellStyle name="Comma 13 6 2" xfId="1923"/>
    <cellStyle name="Comma 13 7" xfId="1385"/>
    <cellStyle name="Comma 13 8" xfId="2466"/>
    <cellStyle name="Comma 13 9" xfId="305"/>
    <cellStyle name="Comma 14" xfId="9"/>
    <cellStyle name="Comma 14 2" xfId="87"/>
    <cellStyle name="Comma 14 2 2" xfId="149"/>
    <cellStyle name="Comma 14 2 2 2" xfId="276"/>
    <cellStyle name="Comma 14 2 2 2 2" xfId="823"/>
    <cellStyle name="Comma 14 2 2 2 2 2" xfId="1361"/>
    <cellStyle name="Comma 14 2 2 2 2 2 2" xfId="2441"/>
    <cellStyle name="Comma 14 2 2 2 2 3" xfId="1903"/>
    <cellStyle name="Comma 14 2 2 2 3" xfId="1094"/>
    <cellStyle name="Comma 14 2 2 2 3 2" xfId="2174"/>
    <cellStyle name="Comma 14 2 2 2 4" xfId="1636"/>
    <cellStyle name="Comma 14 2 2 2 5" xfId="2717"/>
    <cellStyle name="Comma 14 2 2 2 6" xfId="556"/>
    <cellStyle name="Comma 14 2 2 3" xfId="696"/>
    <cellStyle name="Comma 14 2 2 3 2" xfId="1234"/>
    <cellStyle name="Comma 14 2 2 3 2 2" xfId="2314"/>
    <cellStyle name="Comma 14 2 2 3 3" xfId="1776"/>
    <cellStyle name="Comma 14 2 2 4" xfId="967"/>
    <cellStyle name="Comma 14 2 2 4 2" xfId="2047"/>
    <cellStyle name="Comma 14 2 2 5" xfId="1509"/>
    <cellStyle name="Comma 14 2 2 6" xfId="2590"/>
    <cellStyle name="Comma 14 2 2 7" xfId="429"/>
    <cellStyle name="Comma 14 2 3" xfId="212"/>
    <cellStyle name="Comma 14 2 3 2" xfId="759"/>
    <cellStyle name="Comma 14 2 3 2 2" xfId="1297"/>
    <cellStyle name="Comma 14 2 3 2 2 2" xfId="2377"/>
    <cellStyle name="Comma 14 2 3 2 3" xfId="1839"/>
    <cellStyle name="Comma 14 2 3 3" xfId="1030"/>
    <cellStyle name="Comma 14 2 3 3 2" xfId="2110"/>
    <cellStyle name="Comma 14 2 3 4" xfId="1572"/>
    <cellStyle name="Comma 14 2 3 5" xfId="2653"/>
    <cellStyle name="Comma 14 2 3 6" xfId="492"/>
    <cellStyle name="Comma 14 2 4" xfId="634"/>
    <cellStyle name="Comma 14 2 4 2" xfId="1172"/>
    <cellStyle name="Comma 14 2 4 2 2" xfId="2252"/>
    <cellStyle name="Comma 14 2 4 3" xfId="1714"/>
    <cellStyle name="Comma 14 2 5" xfId="905"/>
    <cellStyle name="Comma 14 2 5 2" xfId="1985"/>
    <cellStyle name="Comma 14 2 6" xfId="1447"/>
    <cellStyle name="Comma 14 2 7" xfId="2528"/>
    <cellStyle name="Comma 14 2 8" xfId="367"/>
    <cellStyle name="Comma 14 3" xfId="118"/>
    <cellStyle name="Comma 14 3 2" xfId="244"/>
    <cellStyle name="Comma 14 3 2 2" xfId="791"/>
    <cellStyle name="Comma 14 3 2 2 2" xfId="1329"/>
    <cellStyle name="Comma 14 3 2 2 2 2" xfId="2409"/>
    <cellStyle name="Comma 14 3 2 2 3" xfId="1871"/>
    <cellStyle name="Comma 14 3 2 3" xfId="1062"/>
    <cellStyle name="Comma 14 3 2 3 2" xfId="2142"/>
    <cellStyle name="Comma 14 3 2 4" xfId="1604"/>
    <cellStyle name="Comma 14 3 2 5" xfId="2685"/>
    <cellStyle name="Comma 14 3 2 6" xfId="524"/>
    <cellStyle name="Comma 14 3 3" xfId="665"/>
    <cellStyle name="Comma 14 3 3 2" xfId="1203"/>
    <cellStyle name="Comma 14 3 3 2 2" xfId="2283"/>
    <cellStyle name="Comma 14 3 3 3" xfId="1745"/>
    <cellStyle name="Comma 14 3 4" xfId="936"/>
    <cellStyle name="Comma 14 3 4 2" xfId="2016"/>
    <cellStyle name="Comma 14 3 5" xfId="1478"/>
    <cellStyle name="Comma 14 3 6" xfId="2559"/>
    <cellStyle name="Comma 14 3 7" xfId="398"/>
    <cellStyle name="Comma 14 4" xfId="180"/>
    <cellStyle name="Comma 14 4 2" xfId="727"/>
    <cellStyle name="Comma 14 4 2 2" xfId="1265"/>
    <cellStyle name="Comma 14 4 2 2 2" xfId="2345"/>
    <cellStyle name="Comma 14 4 2 3" xfId="1807"/>
    <cellStyle name="Comma 14 4 3" xfId="998"/>
    <cellStyle name="Comma 14 4 3 2" xfId="2078"/>
    <cellStyle name="Comma 14 4 4" xfId="1540"/>
    <cellStyle name="Comma 14 4 5" xfId="2621"/>
    <cellStyle name="Comma 14 4 6" xfId="460"/>
    <cellStyle name="Comma 14 5" xfId="573"/>
    <cellStyle name="Comma 14 5 2" xfId="1111"/>
    <cellStyle name="Comma 14 5 2 2" xfId="2191"/>
    <cellStyle name="Comma 14 5 3" xfId="1653"/>
    <cellStyle name="Comma 14 6" xfId="844"/>
    <cellStyle name="Comma 14 6 2" xfId="1924"/>
    <cellStyle name="Comma 14 7" xfId="1386"/>
    <cellStyle name="Comma 14 8" xfId="2467"/>
    <cellStyle name="Comma 14 9" xfId="306"/>
    <cellStyle name="Comma 15" xfId="57"/>
    <cellStyle name="Comma 15 2" xfId="119"/>
    <cellStyle name="Comma 15 2 2" xfId="245"/>
    <cellStyle name="Comma 15 2 2 2" xfId="792"/>
    <cellStyle name="Comma 15 2 2 2 2" xfId="1330"/>
    <cellStyle name="Comma 15 2 2 2 2 2" xfId="2410"/>
    <cellStyle name="Comma 15 2 2 2 3" xfId="1872"/>
    <cellStyle name="Comma 15 2 2 3" xfId="1063"/>
    <cellStyle name="Comma 15 2 2 3 2" xfId="2143"/>
    <cellStyle name="Comma 15 2 2 4" xfId="1605"/>
    <cellStyle name="Comma 15 2 2 5" xfId="2686"/>
    <cellStyle name="Comma 15 2 2 6" xfId="525"/>
    <cellStyle name="Comma 15 2 3" xfId="666"/>
    <cellStyle name="Comma 15 2 3 2" xfId="1204"/>
    <cellStyle name="Comma 15 2 3 2 2" xfId="2284"/>
    <cellStyle name="Comma 15 2 3 3" xfId="1746"/>
    <cellStyle name="Comma 15 2 4" xfId="937"/>
    <cellStyle name="Comma 15 2 4 2" xfId="2017"/>
    <cellStyle name="Comma 15 2 5" xfId="1479"/>
    <cellStyle name="Comma 15 2 6" xfId="2560"/>
    <cellStyle name="Comma 15 2 7" xfId="399"/>
    <cellStyle name="Comma 15 3" xfId="181"/>
    <cellStyle name="Comma 15 3 2" xfId="728"/>
    <cellStyle name="Comma 15 3 2 2" xfId="1266"/>
    <cellStyle name="Comma 15 3 2 2 2" xfId="2346"/>
    <cellStyle name="Comma 15 3 2 3" xfId="1808"/>
    <cellStyle name="Comma 15 3 3" xfId="999"/>
    <cellStyle name="Comma 15 3 3 2" xfId="2079"/>
    <cellStyle name="Comma 15 3 4" xfId="1541"/>
    <cellStyle name="Comma 15 3 5" xfId="2622"/>
    <cellStyle name="Comma 15 3 6" xfId="461"/>
    <cellStyle name="Comma 15 4" xfId="604"/>
    <cellStyle name="Comma 15 4 2" xfId="1142"/>
    <cellStyle name="Comma 15 4 2 2" xfId="2222"/>
    <cellStyle name="Comma 15 4 3" xfId="1684"/>
    <cellStyle name="Comma 15 5" xfId="875"/>
    <cellStyle name="Comma 15 5 2" xfId="1955"/>
    <cellStyle name="Comma 15 6" xfId="1417"/>
    <cellStyle name="Comma 15 7" xfId="2498"/>
    <cellStyle name="Comma 15 8" xfId="337"/>
    <cellStyle name="Comma 16" xfId="13"/>
    <cellStyle name="Comma 16 2" xfId="213"/>
    <cellStyle name="Comma 16 2 2" xfId="760"/>
    <cellStyle name="Comma 16 2 2 2" xfId="1298"/>
    <cellStyle name="Comma 16 2 2 2 2" xfId="2378"/>
    <cellStyle name="Comma 16 2 2 3" xfId="1840"/>
    <cellStyle name="Comma 16 2 3" xfId="1031"/>
    <cellStyle name="Comma 16 2 3 2" xfId="2111"/>
    <cellStyle name="Comma 16 2 4" xfId="1573"/>
    <cellStyle name="Comma 16 2 5" xfId="2654"/>
    <cellStyle name="Comma 16 2 6" xfId="493"/>
    <cellStyle name="Comma 16 3" xfId="576"/>
    <cellStyle name="Comma 16 3 2" xfId="1114"/>
    <cellStyle name="Comma 16 3 2 2" xfId="2194"/>
    <cellStyle name="Comma 16 3 3" xfId="1656"/>
    <cellStyle name="Comma 16 4" xfId="847"/>
    <cellStyle name="Comma 16 4 2" xfId="1927"/>
    <cellStyle name="Comma 16 5" xfId="1389"/>
    <cellStyle name="Comma 16 6" xfId="2470"/>
    <cellStyle name="Comma 16 7" xfId="309"/>
    <cellStyle name="Comma 17" xfId="12"/>
    <cellStyle name="Comma 17 2" xfId="277"/>
    <cellStyle name="Comma 17 2 2" xfId="824"/>
    <cellStyle name="Comma 17 2 2 2" xfId="1362"/>
    <cellStyle name="Comma 17 2 2 2 2" xfId="2442"/>
    <cellStyle name="Comma 17 2 2 3" xfId="1904"/>
    <cellStyle name="Comma 17 2 3" xfId="1095"/>
    <cellStyle name="Comma 17 2 3 2" xfId="2175"/>
    <cellStyle name="Comma 17 2 4" xfId="1637"/>
    <cellStyle name="Comma 17 2 5" xfId="2718"/>
    <cellStyle name="Comma 17 2 6" xfId="557"/>
    <cellStyle name="Comma 17 3" xfId="575"/>
    <cellStyle name="Comma 17 3 2" xfId="1113"/>
    <cellStyle name="Comma 17 3 2 2" xfId="2193"/>
    <cellStyle name="Comma 17 3 3" xfId="1655"/>
    <cellStyle name="Comma 17 4" xfId="846"/>
    <cellStyle name="Comma 17 4 2" xfId="1926"/>
    <cellStyle name="Comma 17 5" xfId="1388"/>
    <cellStyle name="Comma 17 6" xfId="2469"/>
    <cellStyle name="Comma 17 7" xfId="308"/>
    <cellStyle name="Comma 18" xfId="18"/>
    <cellStyle name="Comma 18 2" xfId="278"/>
    <cellStyle name="Comma 18 2 2" xfId="825"/>
    <cellStyle name="Comma 18 2 2 2" xfId="1363"/>
    <cellStyle name="Comma 18 2 2 2 2" xfId="2443"/>
    <cellStyle name="Comma 18 2 2 3" xfId="1905"/>
    <cellStyle name="Comma 18 2 3" xfId="1096"/>
    <cellStyle name="Comma 18 2 3 2" xfId="2176"/>
    <cellStyle name="Comma 18 2 4" xfId="1638"/>
    <cellStyle name="Comma 18 2 5" xfId="2719"/>
    <cellStyle name="Comma 18 2 6" xfId="558"/>
    <cellStyle name="Comma 18 3" xfId="578"/>
    <cellStyle name="Comma 18 3 2" xfId="1116"/>
    <cellStyle name="Comma 18 3 2 2" xfId="2196"/>
    <cellStyle name="Comma 18 3 3" xfId="1658"/>
    <cellStyle name="Comma 18 4" xfId="849"/>
    <cellStyle name="Comma 18 4 2" xfId="1929"/>
    <cellStyle name="Comma 18 5" xfId="1391"/>
    <cellStyle name="Comma 18 6" xfId="2472"/>
    <cellStyle name="Comma 18 7" xfId="311"/>
    <cellStyle name="Comma 19" xfId="5"/>
    <cellStyle name="Comma 19 2" xfId="279"/>
    <cellStyle name="Comma 19 2 2" xfId="826"/>
    <cellStyle name="Comma 19 2 2 2" xfId="1364"/>
    <cellStyle name="Comma 19 2 2 2 2" xfId="2444"/>
    <cellStyle name="Comma 19 2 2 3" xfId="1906"/>
    <cellStyle name="Comma 19 2 3" xfId="1097"/>
    <cellStyle name="Comma 19 2 3 2" xfId="2177"/>
    <cellStyle name="Comma 19 2 4" xfId="1639"/>
    <cellStyle name="Comma 19 2 5" xfId="2720"/>
    <cellStyle name="Comma 19 2 6" xfId="559"/>
    <cellStyle name="Comma 19 3" xfId="569"/>
    <cellStyle name="Comma 19 3 2" xfId="1107"/>
    <cellStyle name="Comma 19 3 2 2" xfId="2187"/>
    <cellStyle name="Comma 19 3 3" xfId="1649"/>
    <cellStyle name="Comma 19 4" xfId="840"/>
    <cellStyle name="Comma 19 4 2" xfId="1920"/>
    <cellStyle name="Comma 19 5" xfId="1382"/>
    <cellStyle name="Comma 19 6" xfId="2463"/>
    <cellStyle name="Comma 19 7" xfId="302"/>
    <cellStyle name="Comma 2" xfId="2"/>
    <cellStyle name="Comma 2 10" xfId="837"/>
    <cellStyle name="Comma 2 10 2" xfId="1917"/>
    <cellStyle name="Comma 2 11" xfId="1379"/>
    <cellStyle name="Comma 2 12" xfId="2460"/>
    <cellStyle name="Comma 2 13" xfId="299"/>
    <cellStyle name="Comma 2 14" xfId="2742"/>
    <cellStyle name="Comma 2 17" xfId="2760"/>
    <cellStyle name="Comma 2 2" xfId="40"/>
    <cellStyle name="Comma 2 2 10" xfId="320"/>
    <cellStyle name="Comma 2 2 2" xfId="54"/>
    <cellStyle name="Comma 2 2 2 2" xfId="83"/>
    <cellStyle name="Comma 2 2 2 2 2" xfId="145"/>
    <cellStyle name="Comma 2 2 2 2 2 2" xfId="271"/>
    <cellStyle name="Comma 2 2 2 2 2 2 2" xfId="818"/>
    <cellStyle name="Comma 2 2 2 2 2 2 2 2" xfId="1356"/>
    <cellStyle name="Comma 2 2 2 2 2 2 2 2 2" xfId="2436"/>
    <cellStyle name="Comma 2 2 2 2 2 2 2 3" xfId="1898"/>
    <cellStyle name="Comma 2 2 2 2 2 2 3" xfId="1089"/>
    <cellStyle name="Comma 2 2 2 2 2 2 3 2" xfId="2169"/>
    <cellStyle name="Comma 2 2 2 2 2 2 4" xfId="1631"/>
    <cellStyle name="Comma 2 2 2 2 2 2 5" xfId="2712"/>
    <cellStyle name="Comma 2 2 2 2 2 2 6" xfId="551"/>
    <cellStyle name="Comma 2 2 2 2 2 3" xfId="692"/>
    <cellStyle name="Comma 2 2 2 2 2 3 2" xfId="1230"/>
    <cellStyle name="Comma 2 2 2 2 2 3 2 2" xfId="2310"/>
    <cellStyle name="Comma 2 2 2 2 2 3 3" xfId="1772"/>
    <cellStyle name="Comma 2 2 2 2 2 4" xfId="963"/>
    <cellStyle name="Comma 2 2 2 2 2 4 2" xfId="2043"/>
    <cellStyle name="Comma 2 2 2 2 2 5" xfId="1505"/>
    <cellStyle name="Comma 2 2 2 2 2 6" xfId="2586"/>
    <cellStyle name="Comma 2 2 2 2 2 7" xfId="425"/>
    <cellStyle name="Comma 2 2 2 2 3" xfId="207"/>
    <cellStyle name="Comma 2 2 2 2 3 2" xfId="754"/>
    <cellStyle name="Comma 2 2 2 2 3 2 2" xfId="1292"/>
    <cellStyle name="Comma 2 2 2 2 3 2 2 2" xfId="2372"/>
    <cellStyle name="Comma 2 2 2 2 3 2 3" xfId="1834"/>
    <cellStyle name="Comma 2 2 2 2 3 3" xfId="1025"/>
    <cellStyle name="Comma 2 2 2 2 3 3 2" xfId="2105"/>
    <cellStyle name="Comma 2 2 2 2 3 4" xfId="1567"/>
    <cellStyle name="Comma 2 2 2 2 3 5" xfId="2648"/>
    <cellStyle name="Comma 2 2 2 2 3 6" xfId="487"/>
    <cellStyle name="Comma 2 2 2 2 4" xfId="630"/>
    <cellStyle name="Comma 2 2 2 2 4 2" xfId="1168"/>
    <cellStyle name="Comma 2 2 2 2 4 2 2" xfId="2248"/>
    <cellStyle name="Comma 2 2 2 2 4 3" xfId="1710"/>
    <cellStyle name="Comma 2 2 2 2 5" xfId="901"/>
    <cellStyle name="Comma 2 2 2 2 5 2" xfId="1981"/>
    <cellStyle name="Comma 2 2 2 2 6" xfId="1443"/>
    <cellStyle name="Comma 2 2 2 2 7" xfId="2524"/>
    <cellStyle name="Comma 2 2 2 2 8" xfId="363"/>
    <cellStyle name="Comma 2 2 2 3" xfId="113"/>
    <cellStyle name="Comma 2 2 2 3 2" xfId="239"/>
    <cellStyle name="Comma 2 2 2 3 2 2" xfId="786"/>
    <cellStyle name="Comma 2 2 2 3 2 2 2" xfId="1324"/>
    <cellStyle name="Comma 2 2 2 3 2 2 2 2" xfId="2404"/>
    <cellStyle name="Comma 2 2 2 3 2 2 3" xfId="1866"/>
    <cellStyle name="Comma 2 2 2 3 2 3" xfId="1057"/>
    <cellStyle name="Comma 2 2 2 3 2 3 2" xfId="2137"/>
    <cellStyle name="Comma 2 2 2 3 2 4" xfId="1599"/>
    <cellStyle name="Comma 2 2 2 3 2 5" xfId="2680"/>
    <cellStyle name="Comma 2 2 2 3 2 6" xfId="519"/>
    <cellStyle name="Comma 2 2 2 3 3" xfId="660"/>
    <cellStyle name="Comma 2 2 2 3 3 2" xfId="1198"/>
    <cellStyle name="Comma 2 2 2 3 3 2 2" xfId="2278"/>
    <cellStyle name="Comma 2 2 2 3 3 3" xfId="1740"/>
    <cellStyle name="Comma 2 2 2 3 4" xfId="931"/>
    <cellStyle name="Comma 2 2 2 3 4 2" xfId="2011"/>
    <cellStyle name="Comma 2 2 2 3 5" xfId="1473"/>
    <cellStyle name="Comma 2 2 2 3 6" xfId="2554"/>
    <cellStyle name="Comma 2 2 2 3 7" xfId="393"/>
    <cellStyle name="Comma 2 2 2 4" xfId="175"/>
    <cellStyle name="Comma 2 2 2 4 2" xfId="722"/>
    <cellStyle name="Comma 2 2 2 4 2 2" xfId="1260"/>
    <cellStyle name="Comma 2 2 2 4 2 2 2" xfId="2340"/>
    <cellStyle name="Comma 2 2 2 4 2 3" xfId="1802"/>
    <cellStyle name="Comma 2 2 2 4 3" xfId="993"/>
    <cellStyle name="Comma 2 2 2 4 3 2" xfId="2073"/>
    <cellStyle name="Comma 2 2 2 4 4" xfId="1535"/>
    <cellStyle name="Comma 2 2 2 4 5" xfId="2616"/>
    <cellStyle name="Comma 2 2 2 4 6" xfId="455"/>
    <cellStyle name="Comma 2 2 2 5" xfId="601"/>
    <cellStyle name="Comma 2 2 2 5 2" xfId="1139"/>
    <cellStyle name="Comma 2 2 2 5 2 2" xfId="2219"/>
    <cellStyle name="Comma 2 2 2 5 3" xfId="1681"/>
    <cellStyle name="Comma 2 2 2 6" xfId="872"/>
    <cellStyle name="Comma 2 2 2 6 2" xfId="1952"/>
    <cellStyle name="Comma 2 2 2 7" xfId="1414"/>
    <cellStyle name="Comma 2 2 2 8" xfId="2495"/>
    <cellStyle name="Comma 2 2 2 9" xfId="334"/>
    <cellStyle name="Comma 2 2 3" xfId="68"/>
    <cellStyle name="Comma 2 2 3 2" xfId="130"/>
    <cellStyle name="Comma 2 2 3 2 2" xfId="256"/>
    <cellStyle name="Comma 2 2 3 2 2 2" xfId="803"/>
    <cellStyle name="Comma 2 2 3 2 2 2 2" xfId="1341"/>
    <cellStyle name="Comma 2 2 3 2 2 2 2 2" xfId="2421"/>
    <cellStyle name="Comma 2 2 3 2 2 2 3" xfId="1883"/>
    <cellStyle name="Comma 2 2 3 2 2 3" xfId="1074"/>
    <cellStyle name="Comma 2 2 3 2 2 3 2" xfId="2154"/>
    <cellStyle name="Comma 2 2 3 2 2 4" xfId="1616"/>
    <cellStyle name="Comma 2 2 3 2 2 5" xfId="2697"/>
    <cellStyle name="Comma 2 2 3 2 2 6" xfId="536"/>
    <cellStyle name="Comma 2 2 3 2 3" xfId="677"/>
    <cellStyle name="Comma 2 2 3 2 3 2" xfId="1215"/>
    <cellStyle name="Comma 2 2 3 2 3 2 2" xfId="2295"/>
    <cellStyle name="Comma 2 2 3 2 3 3" xfId="1757"/>
    <cellStyle name="Comma 2 2 3 2 4" xfId="948"/>
    <cellStyle name="Comma 2 2 3 2 4 2" xfId="2028"/>
    <cellStyle name="Comma 2 2 3 2 5" xfId="1490"/>
    <cellStyle name="Comma 2 2 3 2 6" xfId="2571"/>
    <cellStyle name="Comma 2 2 3 2 7" xfId="410"/>
    <cellStyle name="Comma 2 2 3 3" xfId="192"/>
    <cellStyle name="Comma 2 2 3 3 2" xfId="739"/>
    <cellStyle name="Comma 2 2 3 3 2 2" xfId="1277"/>
    <cellStyle name="Comma 2 2 3 3 2 2 2" xfId="2357"/>
    <cellStyle name="Comma 2 2 3 3 2 3" xfId="1819"/>
    <cellStyle name="Comma 2 2 3 3 3" xfId="1010"/>
    <cellStyle name="Comma 2 2 3 3 3 2" xfId="2090"/>
    <cellStyle name="Comma 2 2 3 3 4" xfId="1552"/>
    <cellStyle name="Comma 2 2 3 3 5" xfId="2633"/>
    <cellStyle name="Comma 2 2 3 3 6" xfId="472"/>
    <cellStyle name="Comma 2 2 3 4" xfId="615"/>
    <cellStyle name="Comma 2 2 3 4 2" xfId="1153"/>
    <cellStyle name="Comma 2 2 3 4 2 2" xfId="2233"/>
    <cellStyle name="Comma 2 2 3 4 3" xfId="1695"/>
    <cellStyle name="Comma 2 2 3 5" xfId="886"/>
    <cellStyle name="Comma 2 2 3 5 2" xfId="1966"/>
    <cellStyle name="Comma 2 2 3 6" xfId="1428"/>
    <cellStyle name="Comma 2 2 3 7" xfId="2509"/>
    <cellStyle name="Comma 2 2 3 8" xfId="348"/>
    <cellStyle name="Comma 2 2 4" xfId="98"/>
    <cellStyle name="Comma 2 2 4 2" xfId="224"/>
    <cellStyle name="Comma 2 2 4 2 2" xfId="771"/>
    <cellStyle name="Comma 2 2 4 2 2 2" xfId="1309"/>
    <cellStyle name="Comma 2 2 4 2 2 2 2" xfId="2389"/>
    <cellStyle name="Comma 2 2 4 2 2 3" xfId="1851"/>
    <cellStyle name="Comma 2 2 4 2 3" xfId="1042"/>
    <cellStyle name="Comma 2 2 4 2 3 2" xfId="2122"/>
    <cellStyle name="Comma 2 2 4 2 4" xfId="1584"/>
    <cellStyle name="Comma 2 2 4 2 5" xfId="2665"/>
    <cellStyle name="Comma 2 2 4 2 6" xfId="504"/>
    <cellStyle name="Comma 2 2 4 3" xfId="645"/>
    <cellStyle name="Comma 2 2 4 3 2" xfId="1183"/>
    <cellStyle name="Comma 2 2 4 3 2 2" xfId="2263"/>
    <cellStyle name="Comma 2 2 4 3 3" xfId="1725"/>
    <cellStyle name="Comma 2 2 4 4" xfId="916"/>
    <cellStyle name="Comma 2 2 4 4 2" xfId="1996"/>
    <cellStyle name="Comma 2 2 4 5" xfId="1458"/>
    <cellStyle name="Comma 2 2 4 6" xfId="2539"/>
    <cellStyle name="Comma 2 2 4 7" xfId="378"/>
    <cellStyle name="Comma 2 2 5" xfId="160"/>
    <cellStyle name="Comma 2 2 5 2" xfId="707"/>
    <cellStyle name="Comma 2 2 5 2 2" xfId="1245"/>
    <cellStyle name="Comma 2 2 5 2 2 2" xfId="2325"/>
    <cellStyle name="Comma 2 2 5 2 3" xfId="1787"/>
    <cellStyle name="Comma 2 2 5 3" xfId="978"/>
    <cellStyle name="Comma 2 2 5 3 2" xfId="2058"/>
    <cellStyle name="Comma 2 2 5 4" xfId="1520"/>
    <cellStyle name="Comma 2 2 5 5" xfId="2601"/>
    <cellStyle name="Comma 2 2 5 6" xfId="440"/>
    <cellStyle name="Comma 2 2 6" xfId="587"/>
    <cellStyle name="Comma 2 2 6 2" xfId="1125"/>
    <cellStyle name="Comma 2 2 6 2 2" xfId="2205"/>
    <cellStyle name="Comma 2 2 6 3" xfId="1667"/>
    <cellStyle name="Comma 2 2 7" xfId="858"/>
    <cellStyle name="Comma 2 2 7 2" xfId="1938"/>
    <cellStyle name="Comma 2 2 8" xfId="1400"/>
    <cellStyle name="Comma 2 2 9" xfId="2481"/>
    <cellStyle name="Comma 2 3" xfId="44"/>
    <cellStyle name="Comma 2 3 2" xfId="73"/>
    <cellStyle name="Comma 2 3 2 2" xfId="135"/>
    <cellStyle name="Comma 2 3 2 2 2" xfId="261"/>
    <cellStyle name="Comma 2 3 2 2 2 2" xfId="808"/>
    <cellStyle name="Comma 2 3 2 2 2 2 2" xfId="1346"/>
    <cellStyle name="Comma 2 3 2 2 2 2 2 2" xfId="2426"/>
    <cellStyle name="Comma 2 3 2 2 2 2 3" xfId="1888"/>
    <cellStyle name="Comma 2 3 2 2 2 3" xfId="1079"/>
    <cellStyle name="Comma 2 3 2 2 2 3 2" xfId="2159"/>
    <cellStyle name="Comma 2 3 2 2 2 4" xfId="1621"/>
    <cellStyle name="Comma 2 3 2 2 2 5" xfId="2702"/>
    <cellStyle name="Comma 2 3 2 2 2 6" xfId="541"/>
    <cellStyle name="Comma 2 3 2 2 3" xfId="682"/>
    <cellStyle name="Comma 2 3 2 2 3 2" xfId="1220"/>
    <cellStyle name="Comma 2 3 2 2 3 2 2" xfId="2300"/>
    <cellStyle name="Comma 2 3 2 2 3 3" xfId="1762"/>
    <cellStyle name="Comma 2 3 2 2 4" xfId="953"/>
    <cellStyle name="Comma 2 3 2 2 4 2" xfId="2033"/>
    <cellStyle name="Comma 2 3 2 2 5" xfId="1495"/>
    <cellStyle name="Comma 2 3 2 2 6" xfId="2576"/>
    <cellStyle name="Comma 2 3 2 2 7" xfId="415"/>
    <cellStyle name="Comma 2 3 2 3" xfId="197"/>
    <cellStyle name="Comma 2 3 2 3 2" xfId="744"/>
    <cellStyle name="Comma 2 3 2 3 2 2" xfId="1282"/>
    <cellStyle name="Comma 2 3 2 3 2 2 2" xfId="2362"/>
    <cellStyle name="Comma 2 3 2 3 2 3" xfId="1824"/>
    <cellStyle name="Comma 2 3 2 3 3" xfId="1015"/>
    <cellStyle name="Comma 2 3 2 3 3 2" xfId="2095"/>
    <cellStyle name="Comma 2 3 2 3 4" xfId="1557"/>
    <cellStyle name="Comma 2 3 2 3 5" xfId="2638"/>
    <cellStyle name="Comma 2 3 2 3 6" xfId="477"/>
    <cellStyle name="Comma 2 3 2 4" xfId="620"/>
    <cellStyle name="Comma 2 3 2 4 2" xfId="1158"/>
    <cellStyle name="Comma 2 3 2 4 2 2" xfId="2238"/>
    <cellStyle name="Comma 2 3 2 4 3" xfId="1700"/>
    <cellStyle name="Comma 2 3 2 5" xfId="891"/>
    <cellStyle name="Comma 2 3 2 5 2" xfId="1971"/>
    <cellStyle name="Comma 2 3 2 6" xfId="1433"/>
    <cellStyle name="Comma 2 3 2 7" xfId="2514"/>
    <cellStyle name="Comma 2 3 2 8" xfId="353"/>
    <cellStyle name="Comma 2 3 3" xfId="103"/>
    <cellStyle name="Comma 2 3 3 2" xfId="229"/>
    <cellStyle name="Comma 2 3 3 2 2" xfId="776"/>
    <cellStyle name="Comma 2 3 3 2 2 2" xfId="1314"/>
    <cellStyle name="Comma 2 3 3 2 2 2 2" xfId="2394"/>
    <cellStyle name="Comma 2 3 3 2 2 3" xfId="1856"/>
    <cellStyle name="Comma 2 3 3 2 3" xfId="1047"/>
    <cellStyle name="Comma 2 3 3 2 3 2" xfId="2127"/>
    <cellStyle name="Comma 2 3 3 2 4" xfId="1589"/>
    <cellStyle name="Comma 2 3 3 2 5" xfId="2670"/>
    <cellStyle name="Comma 2 3 3 2 6" xfId="509"/>
    <cellStyle name="Comma 2 3 3 3" xfId="650"/>
    <cellStyle name="Comma 2 3 3 3 2" xfId="1188"/>
    <cellStyle name="Comma 2 3 3 3 2 2" xfId="2268"/>
    <cellStyle name="Comma 2 3 3 3 3" xfId="1730"/>
    <cellStyle name="Comma 2 3 3 4" xfId="921"/>
    <cellStyle name="Comma 2 3 3 4 2" xfId="2001"/>
    <cellStyle name="Comma 2 3 3 5" xfId="1463"/>
    <cellStyle name="Comma 2 3 3 6" xfId="2544"/>
    <cellStyle name="Comma 2 3 3 7" xfId="383"/>
    <cellStyle name="Comma 2 3 4" xfId="165"/>
    <cellStyle name="Comma 2 3 4 2" xfId="712"/>
    <cellStyle name="Comma 2 3 4 2 2" xfId="1250"/>
    <cellStyle name="Comma 2 3 4 2 2 2" xfId="2330"/>
    <cellStyle name="Comma 2 3 4 2 3" xfId="1792"/>
    <cellStyle name="Comma 2 3 4 3" xfId="983"/>
    <cellStyle name="Comma 2 3 4 3 2" xfId="2063"/>
    <cellStyle name="Comma 2 3 4 4" xfId="1525"/>
    <cellStyle name="Comma 2 3 4 5" xfId="2606"/>
    <cellStyle name="Comma 2 3 4 6" xfId="445"/>
    <cellStyle name="Comma 2 3 5" xfId="591"/>
    <cellStyle name="Comma 2 3 5 2" xfId="1129"/>
    <cellStyle name="Comma 2 3 5 2 2" xfId="2209"/>
    <cellStyle name="Comma 2 3 5 3" xfId="1671"/>
    <cellStyle name="Comma 2 3 6" xfId="862"/>
    <cellStyle name="Comma 2 3 6 2" xfId="1942"/>
    <cellStyle name="Comma 2 3 7" xfId="1404"/>
    <cellStyle name="Comma 2 3 8" xfId="2485"/>
    <cellStyle name="Comma 2 3 9" xfId="324"/>
    <cellStyle name="Comma 2 4" xfId="58"/>
    <cellStyle name="Comma 2 4 2" xfId="120"/>
    <cellStyle name="Comma 2 4 2 2" xfId="246"/>
    <cellStyle name="Comma 2 4 2 2 2" xfId="793"/>
    <cellStyle name="Comma 2 4 2 2 2 2" xfId="1331"/>
    <cellStyle name="Comma 2 4 2 2 2 2 2" xfId="2411"/>
    <cellStyle name="Comma 2 4 2 2 2 3" xfId="1873"/>
    <cellStyle name="Comma 2 4 2 2 3" xfId="1064"/>
    <cellStyle name="Comma 2 4 2 2 3 2" xfId="2144"/>
    <cellStyle name="Comma 2 4 2 2 4" xfId="1606"/>
    <cellStyle name="Comma 2 4 2 2 5" xfId="2687"/>
    <cellStyle name="Comma 2 4 2 2 6" xfId="526"/>
    <cellStyle name="Comma 2 4 2 3" xfId="667"/>
    <cellStyle name="Comma 2 4 2 3 2" xfId="1205"/>
    <cellStyle name="Comma 2 4 2 3 2 2" xfId="2285"/>
    <cellStyle name="Comma 2 4 2 3 3" xfId="1747"/>
    <cellStyle name="Comma 2 4 2 4" xfId="938"/>
    <cellStyle name="Comma 2 4 2 4 2" xfId="2018"/>
    <cellStyle name="Comma 2 4 2 5" xfId="1480"/>
    <cellStyle name="Comma 2 4 2 6" xfId="2561"/>
    <cellStyle name="Comma 2 4 2 7" xfId="400"/>
    <cellStyle name="Comma 2 4 3" xfId="182"/>
    <cellStyle name="Comma 2 4 3 2" xfId="729"/>
    <cellStyle name="Comma 2 4 3 2 2" xfId="1267"/>
    <cellStyle name="Comma 2 4 3 2 2 2" xfId="2347"/>
    <cellStyle name="Comma 2 4 3 2 3" xfId="1809"/>
    <cellStyle name="Comma 2 4 3 3" xfId="1000"/>
    <cellStyle name="Comma 2 4 3 3 2" xfId="2080"/>
    <cellStyle name="Comma 2 4 3 4" xfId="1542"/>
    <cellStyle name="Comma 2 4 3 5" xfId="2623"/>
    <cellStyle name="Comma 2 4 3 6" xfId="462"/>
    <cellStyle name="Comma 2 4 4" xfId="605"/>
    <cellStyle name="Comma 2 4 4 2" xfId="1143"/>
    <cellStyle name="Comma 2 4 4 2 2" xfId="2223"/>
    <cellStyle name="Comma 2 4 4 3" xfId="1685"/>
    <cellStyle name="Comma 2 4 5" xfId="876"/>
    <cellStyle name="Comma 2 4 5 2" xfId="1956"/>
    <cellStyle name="Comma 2 4 6" xfId="1418"/>
    <cellStyle name="Comma 2 4 7" xfId="2499"/>
    <cellStyle name="Comma 2 4 8" xfId="338"/>
    <cellStyle name="Comma 2 5" xfId="88"/>
    <cellStyle name="Comma 2 5 2" xfId="214"/>
    <cellStyle name="Comma 2 5 2 2" xfId="761"/>
    <cellStyle name="Comma 2 5 2 2 2" xfId="1299"/>
    <cellStyle name="Comma 2 5 2 2 2 2" xfId="2379"/>
    <cellStyle name="Comma 2 5 2 2 3" xfId="1841"/>
    <cellStyle name="Comma 2 5 2 3" xfId="1032"/>
    <cellStyle name="Comma 2 5 2 3 2" xfId="2112"/>
    <cellStyle name="Comma 2 5 2 4" xfId="1574"/>
    <cellStyle name="Comma 2 5 2 5" xfId="2655"/>
    <cellStyle name="Comma 2 5 2 6" xfId="494"/>
    <cellStyle name="Comma 2 5 3" xfId="635"/>
    <cellStyle name="Comma 2 5 3 2" xfId="1173"/>
    <cellStyle name="Comma 2 5 3 2 2" xfId="2253"/>
    <cellStyle name="Comma 2 5 3 3" xfId="1715"/>
    <cellStyle name="Comma 2 5 4" xfId="906"/>
    <cellStyle name="Comma 2 5 4 2" xfId="1986"/>
    <cellStyle name="Comma 2 5 5" xfId="1448"/>
    <cellStyle name="Comma 2 5 6" xfId="2529"/>
    <cellStyle name="Comma 2 5 7" xfId="368"/>
    <cellStyle name="Comma 2 6" xfId="150"/>
    <cellStyle name="Comma 2 6 2" xfId="697"/>
    <cellStyle name="Comma 2 6 2 2" xfId="1235"/>
    <cellStyle name="Comma 2 6 2 2 2" xfId="2315"/>
    <cellStyle name="Comma 2 6 2 3" xfId="1777"/>
    <cellStyle name="Comma 2 6 3" xfId="968"/>
    <cellStyle name="Comma 2 6 3 2" xfId="2048"/>
    <cellStyle name="Comma 2 6 4" xfId="1510"/>
    <cellStyle name="Comma 2 6 5" xfId="2591"/>
    <cellStyle name="Comma 2 6 6" xfId="430"/>
    <cellStyle name="Comma 2 7" xfId="566"/>
    <cellStyle name="Comma 2 7 2" xfId="1104"/>
    <cellStyle name="Comma 2 7 2 2" xfId="2184"/>
    <cellStyle name="Comma 2 7 3" xfId="1646"/>
    <cellStyle name="Comma 2 8" xfId="832"/>
    <cellStyle name="Comma 2 8 2" xfId="1370"/>
    <cellStyle name="Comma 2 8 2 2" xfId="2450"/>
    <cellStyle name="Comma 2 8 3" xfId="1912"/>
    <cellStyle name="Comma 2 9" xfId="834"/>
    <cellStyle name="Comma 2 9 2" xfId="1372"/>
    <cellStyle name="Comma 2 9 2 2" xfId="2452"/>
    <cellStyle name="Comma 2 9 3" xfId="1914"/>
    <cellStyle name="Comma 20" xfId="11"/>
    <cellStyle name="Comma 20 2" xfId="574"/>
    <cellStyle name="Comma 20 2 2" xfId="1112"/>
    <cellStyle name="Comma 20 2 2 2" xfId="2192"/>
    <cellStyle name="Comma 20 2 3" xfId="1654"/>
    <cellStyle name="Comma 20 3" xfId="845"/>
    <cellStyle name="Comma 20 3 2" xfId="1925"/>
    <cellStyle name="Comma 20 4" xfId="1387"/>
    <cellStyle name="Comma 20 5" xfId="2468"/>
    <cellStyle name="Comma 20 6" xfId="307"/>
    <cellStyle name="Comma 21" xfId="281"/>
    <cellStyle name="Comma 21 2" xfId="827"/>
    <cellStyle name="Comma 21 2 2" xfId="1365"/>
    <cellStyle name="Comma 21 2 2 2" xfId="2445"/>
    <cellStyle name="Comma 21 2 3" xfId="1907"/>
    <cellStyle name="Comma 21 3" xfId="1098"/>
    <cellStyle name="Comma 21 3 2" xfId="2178"/>
    <cellStyle name="Comma 21 4" xfId="1640"/>
    <cellStyle name="Comma 21 5" xfId="2721"/>
    <cellStyle name="Comma 21 6" xfId="560"/>
    <cellStyle name="Comma 22" xfId="283"/>
    <cellStyle name="Comma 22 2" xfId="828"/>
    <cellStyle name="Comma 22 2 2" xfId="1366"/>
    <cellStyle name="Comma 22 2 2 2" xfId="2446"/>
    <cellStyle name="Comma 22 2 3" xfId="1908"/>
    <cellStyle name="Comma 22 3" xfId="1099"/>
    <cellStyle name="Comma 22 3 2" xfId="2179"/>
    <cellStyle name="Comma 22 4" xfId="1641"/>
    <cellStyle name="Comma 22 5" xfId="2722"/>
    <cellStyle name="Comma 22 6" xfId="561"/>
    <cellStyle name="Comma 23" xfId="284"/>
    <cellStyle name="Comma 23 2" xfId="829"/>
    <cellStyle name="Comma 23 2 2" xfId="1367"/>
    <cellStyle name="Comma 23 2 2 2" xfId="2447"/>
    <cellStyle name="Comma 23 2 3" xfId="1909"/>
    <cellStyle name="Comma 23 3" xfId="1100"/>
    <cellStyle name="Comma 23 3 2" xfId="2180"/>
    <cellStyle name="Comma 23 4" xfId="1642"/>
    <cellStyle name="Comma 23 5" xfId="2723"/>
    <cellStyle name="Comma 23 6" xfId="562"/>
    <cellStyle name="Comma 24" xfId="288"/>
    <cellStyle name="Comma 24 2" xfId="830"/>
    <cellStyle name="Comma 24 2 2" xfId="1368"/>
    <cellStyle name="Comma 24 2 2 2" xfId="2448"/>
    <cellStyle name="Comma 24 2 3" xfId="1910"/>
    <cellStyle name="Comma 24 3" xfId="1101"/>
    <cellStyle name="Comma 24 3 2" xfId="2181"/>
    <cellStyle name="Comma 24 4" xfId="1643"/>
    <cellStyle name="Comma 24 5" xfId="2725"/>
    <cellStyle name="Comma 24 6" xfId="563"/>
    <cellStyle name="Comma 25" xfId="297"/>
    <cellStyle name="Comma 25 2" xfId="1103"/>
    <cellStyle name="Comma 25 2 2" xfId="2183"/>
    <cellStyle name="Comma 25 3" xfId="1645"/>
    <cellStyle name="Comma 25 4" xfId="2459"/>
    <cellStyle name="Comma 25 5" xfId="565"/>
    <cellStyle name="Comma 26" xfId="292"/>
    <cellStyle name="Comma 26 2" xfId="1102"/>
    <cellStyle name="Comma 26 2 2" xfId="2182"/>
    <cellStyle name="Comma 26 3" xfId="1644"/>
    <cellStyle name="Comma 26 4" xfId="2729"/>
    <cellStyle name="Comma 26 5" xfId="564"/>
    <cellStyle name="Comma 27" xfId="831"/>
    <cellStyle name="Comma 27 2" xfId="1369"/>
    <cellStyle name="Comma 27 2 2" xfId="2449"/>
    <cellStyle name="Comma 27 3" xfId="1911"/>
    <cellStyle name="Comma 28" xfId="833"/>
    <cellStyle name="Comma 28 2" xfId="1371"/>
    <cellStyle name="Comma 28 2 2" xfId="2451"/>
    <cellStyle name="Comma 28 3" xfId="1913"/>
    <cellStyle name="Comma 29" xfId="287"/>
    <cellStyle name="Comma 29 2" xfId="1373"/>
    <cellStyle name="Comma 29 2 2" xfId="2453"/>
    <cellStyle name="Comma 29 3" xfId="1915"/>
    <cellStyle name="Comma 29 4" xfId="2724"/>
    <cellStyle name="Comma 29 5" xfId="835"/>
    <cellStyle name="Comma 3" xfId="19"/>
    <cellStyle name="Comma 3 10" xfId="2473"/>
    <cellStyle name="Comma 3 11" xfId="312"/>
    <cellStyle name="Comma 3 2" xfId="43"/>
    <cellStyle name="Comma 3 2 10" xfId="323"/>
    <cellStyle name="Comma 3 2 2" xfId="56"/>
    <cellStyle name="Comma 3 2 2 2" xfId="85"/>
    <cellStyle name="Comma 3 2 2 2 2" xfId="147"/>
    <cellStyle name="Comma 3 2 2 2 2 2" xfId="274"/>
    <cellStyle name="Comma 3 2 2 2 2 2 2" xfId="821"/>
    <cellStyle name="Comma 3 2 2 2 2 2 2 2" xfId="1359"/>
    <cellStyle name="Comma 3 2 2 2 2 2 2 2 2" xfId="2439"/>
    <cellStyle name="Comma 3 2 2 2 2 2 2 3" xfId="1901"/>
    <cellStyle name="Comma 3 2 2 2 2 2 3" xfId="1092"/>
    <cellStyle name="Comma 3 2 2 2 2 2 3 2" xfId="2172"/>
    <cellStyle name="Comma 3 2 2 2 2 2 4" xfId="1634"/>
    <cellStyle name="Comma 3 2 2 2 2 2 5" xfId="2715"/>
    <cellStyle name="Comma 3 2 2 2 2 2 6" xfId="554"/>
    <cellStyle name="Comma 3 2 2 2 2 3" xfId="694"/>
    <cellStyle name="Comma 3 2 2 2 2 3 2" xfId="1232"/>
    <cellStyle name="Comma 3 2 2 2 2 3 2 2" xfId="2312"/>
    <cellStyle name="Comma 3 2 2 2 2 3 3" xfId="1774"/>
    <cellStyle name="Comma 3 2 2 2 2 4" xfId="965"/>
    <cellStyle name="Comma 3 2 2 2 2 4 2" xfId="2045"/>
    <cellStyle name="Comma 3 2 2 2 2 5" xfId="1507"/>
    <cellStyle name="Comma 3 2 2 2 2 6" xfId="2588"/>
    <cellStyle name="Comma 3 2 2 2 2 7" xfId="427"/>
    <cellStyle name="Comma 3 2 2 2 3" xfId="210"/>
    <cellStyle name="Comma 3 2 2 2 3 2" xfId="757"/>
    <cellStyle name="Comma 3 2 2 2 3 2 2" xfId="1295"/>
    <cellStyle name="Comma 3 2 2 2 3 2 2 2" xfId="2375"/>
    <cellStyle name="Comma 3 2 2 2 3 2 3" xfId="1837"/>
    <cellStyle name="Comma 3 2 2 2 3 3" xfId="1028"/>
    <cellStyle name="Comma 3 2 2 2 3 3 2" xfId="2108"/>
    <cellStyle name="Comma 3 2 2 2 3 4" xfId="1570"/>
    <cellStyle name="Comma 3 2 2 2 3 5" xfId="2651"/>
    <cellStyle name="Comma 3 2 2 2 3 6" xfId="490"/>
    <cellStyle name="Comma 3 2 2 2 4" xfId="632"/>
    <cellStyle name="Comma 3 2 2 2 4 2" xfId="1170"/>
    <cellStyle name="Comma 3 2 2 2 4 2 2" xfId="2250"/>
    <cellStyle name="Comma 3 2 2 2 4 3" xfId="1712"/>
    <cellStyle name="Comma 3 2 2 2 5" xfId="903"/>
    <cellStyle name="Comma 3 2 2 2 5 2" xfId="1983"/>
    <cellStyle name="Comma 3 2 2 2 6" xfId="1445"/>
    <cellStyle name="Comma 3 2 2 2 7" xfId="2526"/>
    <cellStyle name="Comma 3 2 2 2 8" xfId="365"/>
    <cellStyle name="Comma 3 2 2 3" xfId="116"/>
    <cellStyle name="Comma 3 2 2 3 2" xfId="242"/>
    <cellStyle name="Comma 3 2 2 3 2 2" xfId="789"/>
    <cellStyle name="Comma 3 2 2 3 2 2 2" xfId="1327"/>
    <cellStyle name="Comma 3 2 2 3 2 2 2 2" xfId="2407"/>
    <cellStyle name="Comma 3 2 2 3 2 2 3" xfId="1869"/>
    <cellStyle name="Comma 3 2 2 3 2 3" xfId="1060"/>
    <cellStyle name="Comma 3 2 2 3 2 3 2" xfId="2140"/>
    <cellStyle name="Comma 3 2 2 3 2 4" xfId="1602"/>
    <cellStyle name="Comma 3 2 2 3 2 5" xfId="2683"/>
    <cellStyle name="Comma 3 2 2 3 2 6" xfId="522"/>
    <cellStyle name="Comma 3 2 2 3 3" xfId="663"/>
    <cellStyle name="Comma 3 2 2 3 3 2" xfId="1201"/>
    <cellStyle name="Comma 3 2 2 3 3 2 2" xfId="2281"/>
    <cellStyle name="Comma 3 2 2 3 3 3" xfId="1743"/>
    <cellStyle name="Comma 3 2 2 3 4" xfId="934"/>
    <cellStyle name="Comma 3 2 2 3 4 2" xfId="2014"/>
    <cellStyle name="Comma 3 2 2 3 5" xfId="1476"/>
    <cellStyle name="Comma 3 2 2 3 6" xfId="2557"/>
    <cellStyle name="Comma 3 2 2 3 7" xfId="396"/>
    <cellStyle name="Comma 3 2 2 4" xfId="178"/>
    <cellStyle name="Comma 3 2 2 4 2" xfId="725"/>
    <cellStyle name="Comma 3 2 2 4 2 2" xfId="1263"/>
    <cellStyle name="Comma 3 2 2 4 2 2 2" xfId="2343"/>
    <cellStyle name="Comma 3 2 2 4 2 3" xfId="1805"/>
    <cellStyle name="Comma 3 2 2 4 3" xfId="996"/>
    <cellStyle name="Comma 3 2 2 4 3 2" xfId="2076"/>
    <cellStyle name="Comma 3 2 2 4 4" xfId="1538"/>
    <cellStyle name="Comma 3 2 2 4 5" xfId="2619"/>
    <cellStyle name="Comma 3 2 2 4 6" xfId="458"/>
    <cellStyle name="Comma 3 2 2 5" xfId="603"/>
    <cellStyle name="Comma 3 2 2 5 2" xfId="1141"/>
    <cellStyle name="Comma 3 2 2 5 2 2" xfId="2221"/>
    <cellStyle name="Comma 3 2 2 5 3" xfId="1683"/>
    <cellStyle name="Comma 3 2 2 6" xfId="874"/>
    <cellStyle name="Comma 3 2 2 6 2" xfId="1954"/>
    <cellStyle name="Comma 3 2 2 7" xfId="1416"/>
    <cellStyle name="Comma 3 2 2 8" xfId="2497"/>
    <cellStyle name="Comma 3 2 2 9" xfId="336"/>
    <cellStyle name="Comma 3 2 3" xfId="71"/>
    <cellStyle name="Comma 3 2 3 2" xfId="133"/>
    <cellStyle name="Comma 3 2 3 2 2" xfId="259"/>
    <cellStyle name="Comma 3 2 3 2 2 2" xfId="806"/>
    <cellStyle name="Comma 3 2 3 2 2 2 2" xfId="1344"/>
    <cellStyle name="Comma 3 2 3 2 2 2 2 2" xfId="2424"/>
    <cellStyle name="Comma 3 2 3 2 2 2 3" xfId="1886"/>
    <cellStyle name="Comma 3 2 3 2 2 3" xfId="1077"/>
    <cellStyle name="Comma 3 2 3 2 2 3 2" xfId="2157"/>
    <cellStyle name="Comma 3 2 3 2 2 4" xfId="1619"/>
    <cellStyle name="Comma 3 2 3 2 2 5" xfId="2700"/>
    <cellStyle name="Comma 3 2 3 2 2 6" xfId="539"/>
    <cellStyle name="Comma 3 2 3 2 3" xfId="680"/>
    <cellStyle name="Comma 3 2 3 2 3 2" xfId="1218"/>
    <cellStyle name="Comma 3 2 3 2 3 2 2" xfId="2298"/>
    <cellStyle name="Comma 3 2 3 2 3 3" xfId="1760"/>
    <cellStyle name="Comma 3 2 3 2 4" xfId="951"/>
    <cellStyle name="Comma 3 2 3 2 4 2" xfId="2031"/>
    <cellStyle name="Comma 3 2 3 2 5" xfId="1493"/>
    <cellStyle name="Comma 3 2 3 2 6" xfId="2574"/>
    <cellStyle name="Comma 3 2 3 2 7" xfId="413"/>
    <cellStyle name="Comma 3 2 3 3" xfId="195"/>
    <cellStyle name="Comma 3 2 3 3 2" xfId="742"/>
    <cellStyle name="Comma 3 2 3 3 2 2" xfId="1280"/>
    <cellStyle name="Comma 3 2 3 3 2 2 2" xfId="2360"/>
    <cellStyle name="Comma 3 2 3 3 2 3" xfId="1822"/>
    <cellStyle name="Comma 3 2 3 3 3" xfId="1013"/>
    <cellStyle name="Comma 3 2 3 3 3 2" xfId="2093"/>
    <cellStyle name="Comma 3 2 3 3 4" xfId="1555"/>
    <cellStyle name="Comma 3 2 3 3 5" xfId="2636"/>
    <cellStyle name="Comma 3 2 3 3 6" xfId="475"/>
    <cellStyle name="Comma 3 2 3 4" xfId="618"/>
    <cellStyle name="Comma 3 2 3 4 2" xfId="1156"/>
    <cellStyle name="Comma 3 2 3 4 2 2" xfId="2236"/>
    <cellStyle name="Comma 3 2 3 4 3" xfId="1698"/>
    <cellStyle name="Comma 3 2 3 5" xfId="889"/>
    <cellStyle name="Comma 3 2 3 5 2" xfId="1969"/>
    <cellStyle name="Comma 3 2 3 6" xfId="1431"/>
    <cellStyle name="Comma 3 2 3 7" xfId="2512"/>
    <cellStyle name="Comma 3 2 3 8" xfId="351"/>
    <cellStyle name="Comma 3 2 4" xfId="101"/>
    <cellStyle name="Comma 3 2 4 2" xfId="227"/>
    <cellStyle name="Comma 3 2 4 2 2" xfId="774"/>
    <cellStyle name="Comma 3 2 4 2 2 2" xfId="1312"/>
    <cellStyle name="Comma 3 2 4 2 2 2 2" xfId="2392"/>
    <cellStyle name="Comma 3 2 4 2 2 3" xfId="1854"/>
    <cellStyle name="Comma 3 2 4 2 3" xfId="1045"/>
    <cellStyle name="Comma 3 2 4 2 3 2" xfId="2125"/>
    <cellStyle name="Comma 3 2 4 2 4" xfId="1587"/>
    <cellStyle name="Comma 3 2 4 2 5" xfId="2668"/>
    <cellStyle name="Comma 3 2 4 2 6" xfId="507"/>
    <cellStyle name="Comma 3 2 4 3" xfId="648"/>
    <cellStyle name="Comma 3 2 4 3 2" xfId="1186"/>
    <cellStyle name="Comma 3 2 4 3 2 2" xfId="2266"/>
    <cellStyle name="Comma 3 2 4 3 3" xfId="1728"/>
    <cellStyle name="Comma 3 2 4 4" xfId="919"/>
    <cellStyle name="Comma 3 2 4 4 2" xfId="1999"/>
    <cellStyle name="Comma 3 2 4 5" xfId="1461"/>
    <cellStyle name="Comma 3 2 4 6" xfId="2542"/>
    <cellStyle name="Comma 3 2 4 7" xfId="381"/>
    <cellStyle name="Comma 3 2 5" xfId="163"/>
    <cellStyle name="Comma 3 2 5 2" xfId="710"/>
    <cellStyle name="Comma 3 2 5 2 2" xfId="1248"/>
    <cellStyle name="Comma 3 2 5 2 2 2" xfId="2328"/>
    <cellStyle name="Comma 3 2 5 2 3" xfId="1790"/>
    <cellStyle name="Comma 3 2 5 3" xfId="981"/>
    <cellStyle name="Comma 3 2 5 3 2" xfId="2061"/>
    <cellStyle name="Comma 3 2 5 4" xfId="1523"/>
    <cellStyle name="Comma 3 2 5 5" xfId="2604"/>
    <cellStyle name="Comma 3 2 5 6" xfId="443"/>
    <cellStyle name="Comma 3 2 6" xfId="590"/>
    <cellStyle name="Comma 3 2 6 2" xfId="1128"/>
    <cellStyle name="Comma 3 2 6 2 2" xfId="2208"/>
    <cellStyle name="Comma 3 2 6 3" xfId="1670"/>
    <cellStyle name="Comma 3 2 7" xfId="861"/>
    <cellStyle name="Comma 3 2 7 2" xfId="1941"/>
    <cellStyle name="Comma 3 2 8" xfId="1403"/>
    <cellStyle name="Comma 3 2 9" xfId="2484"/>
    <cellStyle name="Comma 3 3" xfId="45"/>
    <cellStyle name="Comma 3 3 2" xfId="74"/>
    <cellStyle name="Comma 3 3 2 2" xfId="136"/>
    <cellStyle name="Comma 3 3 2 2 2" xfId="262"/>
    <cellStyle name="Comma 3 3 2 2 2 2" xfId="809"/>
    <cellStyle name="Comma 3 3 2 2 2 2 2" xfId="1347"/>
    <cellStyle name="Comma 3 3 2 2 2 2 2 2" xfId="2427"/>
    <cellStyle name="Comma 3 3 2 2 2 2 3" xfId="1889"/>
    <cellStyle name="Comma 3 3 2 2 2 3" xfId="1080"/>
    <cellStyle name="Comma 3 3 2 2 2 3 2" xfId="2160"/>
    <cellStyle name="Comma 3 3 2 2 2 4" xfId="1622"/>
    <cellStyle name="Comma 3 3 2 2 2 5" xfId="2703"/>
    <cellStyle name="Comma 3 3 2 2 2 6" xfId="542"/>
    <cellStyle name="Comma 3 3 2 2 3" xfId="683"/>
    <cellStyle name="Comma 3 3 2 2 3 2" xfId="1221"/>
    <cellStyle name="Comma 3 3 2 2 3 2 2" xfId="2301"/>
    <cellStyle name="Comma 3 3 2 2 3 3" xfId="1763"/>
    <cellStyle name="Comma 3 3 2 2 4" xfId="954"/>
    <cellStyle name="Comma 3 3 2 2 4 2" xfId="2034"/>
    <cellStyle name="Comma 3 3 2 2 5" xfId="1496"/>
    <cellStyle name="Comma 3 3 2 2 6" xfId="2577"/>
    <cellStyle name="Comma 3 3 2 2 7" xfId="416"/>
    <cellStyle name="Comma 3 3 2 3" xfId="198"/>
    <cellStyle name="Comma 3 3 2 3 2" xfId="745"/>
    <cellStyle name="Comma 3 3 2 3 2 2" xfId="1283"/>
    <cellStyle name="Comma 3 3 2 3 2 2 2" xfId="2363"/>
    <cellStyle name="Comma 3 3 2 3 2 3" xfId="1825"/>
    <cellStyle name="Comma 3 3 2 3 3" xfId="1016"/>
    <cellStyle name="Comma 3 3 2 3 3 2" xfId="2096"/>
    <cellStyle name="Comma 3 3 2 3 4" xfId="1558"/>
    <cellStyle name="Comma 3 3 2 3 5" xfId="2639"/>
    <cellStyle name="Comma 3 3 2 3 6" xfId="478"/>
    <cellStyle name="Comma 3 3 2 4" xfId="621"/>
    <cellStyle name="Comma 3 3 2 4 2" xfId="1159"/>
    <cellStyle name="Comma 3 3 2 4 2 2" xfId="2239"/>
    <cellStyle name="Comma 3 3 2 4 3" xfId="1701"/>
    <cellStyle name="Comma 3 3 2 5" xfId="892"/>
    <cellStyle name="Comma 3 3 2 5 2" xfId="1972"/>
    <cellStyle name="Comma 3 3 2 6" xfId="1434"/>
    <cellStyle name="Comma 3 3 2 7" xfId="2515"/>
    <cellStyle name="Comma 3 3 2 8" xfId="354"/>
    <cellStyle name="Comma 3 3 3" xfId="104"/>
    <cellStyle name="Comma 3 3 3 2" xfId="230"/>
    <cellStyle name="Comma 3 3 3 2 2" xfId="777"/>
    <cellStyle name="Comma 3 3 3 2 2 2" xfId="1315"/>
    <cellStyle name="Comma 3 3 3 2 2 2 2" xfId="2395"/>
    <cellStyle name="Comma 3 3 3 2 2 3" xfId="1857"/>
    <cellStyle name="Comma 3 3 3 2 3" xfId="1048"/>
    <cellStyle name="Comma 3 3 3 2 3 2" xfId="2128"/>
    <cellStyle name="Comma 3 3 3 2 4" xfId="1590"/>
    <cellStyle name="Comma 3 3 3 2 5" xfId="2671"/>
    <cellStyle name="Comma 3 3 3 2 6" xfId="510"/>
    <cellStyle name="Comma 3 3 3 3" xfId="651"/>
    <cellStyle name="Comma 3 3 3 3 2" xfId="1189"/>
    <cellStyle name="Comma 3 3 3 3 2 2" xfId="2269"/>
    <cellStyle name="Comma 3 3 3 3 3" xfId="1731"/>
    <cellStyle name="Comma 3 3 3 4" xfId="922"/>
    <cellStyle name="Comma 3 3 3 4 2" xfId="2002"/>
    <cellStyle name="Comma 3 3 3 5" xfId="1464"/>
    <cellStyle name="Comma 3 3 3 6" xfId="2545"/>
    <cellStyle name="Comma 3 3 3 7" xfId="384"/>
    <cellStyle name="Comma 3 3 4" xfId="166"/>
    <cellStyle name="Comma 3 3 4 2" xfId="713"/>
    <cellStyle name="Comma 3 3 4 2 2" xfId="1251"/>
    <cellStyle name="Comma 3 3 4 2 2 2" xfId="2331"/>
    <cellStyle name="Comma 3 3 4 2 3" xfId="1793"/>
    <cellStyle name="Comma 3 3 4 3" xfId="984"/>
    <cellStyle name="Comma 3 3 4 3 2" xfId="2064"/>
    <cellStyle name="Comma 3 3 4 4" xfId="1526"/>
    <cellStyle name="Comma 3 3 4 5" xfId="2607"/>
    <cellStyle name="Comma 3 3 4 6" xfId="446"/>
    <cellStyle name="Comma 3 3 5" xfId="592"/>
    <cellStyle name="Comma 3 3 5 2" xfId="1130"/>
    <cellStyle name="Comma 3 3 5 2 2" xfId="2210"/>
    <cellStyle name="Comma 3 3 5 3" xfId="1672"/>
    <cellStyle name="Comma 3 3 6" xfId="863"/>
    <cellStyle name="Comma 3 3 6 2" xfId="1943"/>
    <cellStyle name="Comma 3 3 7" xfId="1405"/>
    <cellStyle name="Comma 3 3 8" xfId="2486"/>
    <cellStyle name="Comma 3 3 9" xfId="325"/>
    <cellStyle name="Comma 3 4" xfId="59"/>
    <cellStyle name="Comma 3 4 2" xfId="121"/>
    <cellStyle name="Comma 3 4 2 2" xfId="247"/>
    <cellStyle name="Comma 3 4 2 2 2" xfId="794"/>
    <cellStyle name="Comma 3 4 2 2 2 2" xfId="1332"/>
    <cellStyle name="Comma 3 4 2 2 2 2 2" xfId="2412"/>
    <cellStyle name="Comma 3 4 2 2 2 3" xfId="1874"/>
    <cellStyle name="Comma 3 4 2 2 3" xfId="1065"/>
    <cellStyle name="Comma 3 4 2 2 3 2" xfId="2145"/>
    <cellStyle name="Comma 3 4 2 2 4" xfId="1607"/>
    <cellStyle name="Comma 3 4 2 2 5" xfId="2688"/>
    <cellStyle name="Comma 3 4 2 2 6" xfId="527"/>
    <cellStyle name="Comma 3 4 2 3" xfId="668"/>
    <cellStyle name="Comma 3 4 2 3 2" xfId="1206"/>
    <cellStyle name="Comma 3 4 2 3 2 2" xfId="2286"/>
    <cellStyle name="Comma 3 4 2 3 3" xfId="1748"/>
    <cellStyle name="Comma 3 4 2 4" xfId="939"/>
    <cellStyle name="Comma 3 4 2 4 2" xfId="2019"/>
    <cellStyle name="Comma 3 4 2 5" xfId="1481"/>
    <cellStyle name="Comma 3 4 2 6" xfId="2562"/>
    <cellStyle name="Comma 3 4 2 7" xfId="401"/>
    <cellStyle name="Comma 3 4 3" xfId="183"/>
    <cellStyle name="Comma 3 4 3 2" xfId="730"/>
    <cellStyle name="Comma 3 4 3 2 2" xfId="1268"/>
    <cellStyle name="Comma 3 4 3 2 2 2" xfId="2348"/>
    <cellStyle name="Comma 3 4 3 2 3" xfId="1810"/>
    <cellStyle name="Comma 3 4 3 3" xfId="1001"/>
    <cellStyle name="Comma 3 4 3 3 2" xfId="2081"/>
    <cellStyle name="Comma 3 4 3 4" xfId="1543"/>
    <cellStyle name="Comma 3 4 3 5" xfId="2624"/>
    <cellStyle name="Comma 3 4 3 6" xfId="463"/>
    <cellStyle name="Comma 3 4 4" xfId="606"/>
    <cellStyle name="Comma 3 4 4 2" xfId="1144"/>
    <cellStyle name="Comma 3 4 4 2 2" xfId="2224"/>
    <cellStyle name="Comma 3 4 4 3" xfId="1686"/>
    <cellStyle name="Comma 3 4 5" xfId="877"/>
    <cellStyle name="Comma 3 4 5 2" xfId="1957"/>
    <cellStyle name="Comma 3 4 6" xfId="1419"/>
    <cellStyle name="Comma 3 4 7" xfId="2500"/>
    <cellStyle name="Comma 3 4 8" xfId="339"/>
    <cellStyle name="Comma 3 5" xfId="89"/>
    <cellStyle name="Comma 3 5 2" xfId="215"/>
    <cellStyle name="Comma 3 5 2 2" xfId="762"/>
    <cellStyle name="Comma 3 5 2 2 2" xfId="1300"/>
    <cellStyle name="Comma 3 5 2 2 2 2" xfId="2380"/>
    <cellStyle name="Comma 3 5 2 2 3" xfId="1842"/>
    <cellStyle name="Comma 3 5 2 3" xfId="1033"/>
    <cellStyle name="Comma 3 5 2 3 2" xfId="2113"/>
    <cellStyle name="Comma 3 5 2 4" xfId="1575"/>
    <cellStyle name="Comma 3 5 2 5" xfId="2656"/>
    <cellStyle name="Comma 3 5 2 6" xfId="495"/>
    <cellStyle name="Comma 3 5 3" xfId="636"/>
    <cellStyle name="Comma 3 5 3 2" xfId="1174"/>
    <cellStyle name="Comma 3 5 3 2 2" xfId="2254"/>
    <cellStyle name="Comma 3 5 3 3" xfId="1716"/>
    <cellStyle name="Comma 3 5 4" xfId="907"/>
    <cellStyle name="Comma 3 5 4 2" xfId="1987"/>
    <cellStyle name="Comma 3 5 5" xfId="1449"/>
    <cellStyle name="Comma 3 5 6" xfId="2530"/>
    <cellStyle name="Comma 3 5 7" xfId="369"/>
    <cellStyle name="Comma 3 6" xfId="151"/>
    <cellStyle name="Comma 3 6 2" xfId="698"/>
    <cellStyle name="Comma 3 6 2 2" xfId="1236"/>
    <cellStyle name="Comma 3 6 2 2 2" xfId="2316"/>
    <cellStyle name="Comma 3 6 2 3" xfId="1778"/>
    <cellStyle name="Comma 3 6 3" xfId="969"/>
    <cellStyle name="Comma 3 6 3 2" xfId="2049"/>
    <cellStyle name="Comma 3 6 4" xfId="1511"/>
    <cellStyle name="Comma 3 6 5" xfId="2592"/>
    <cellStyle name="Comma 3 6 6" xfId="431"/>
    <cellStyle name="Comma 3 7" xfId="579"/>
    <cellStyle name="Comma 3 7 2" xfId="1117"/>
    <cellStyle name="Comma 3 7 2 2" xfId="2197"/>
    <cellStyle name="Comma 3 7 3" xfId="1659"/>
    <cellStyle name="Comma 3 8" xfId="850"/>
    <cellStyle name="Comma 3 8 2" xfId="1930"/>
    <cellStyle name="Comma 3 9" xfId="1392"/>
    <cellStyle name="Comma 30" xfId="836"/>
    <cellStyle name="Comma 30 2" xfId="1916"/>
    <cellStyle name="Comma 31" xfId="291"/>
    <cellStyle name="Comma 31 2" xfId="2454"/>
    <cellStyle name="Comma 31 3" xfId="2728"/>
    <cellStyle name="Comma 31 4" xfId="1374"/>
    <cellStyle name="Comma 32" xfId="290"/>
    <cellStyle name="Comma 32 2" xfId="2455"/>
    <cellStyle name="Comma 32 3" xfId="2727"/>
    <cellStyle name="Comma 32 4" xfId="1375"/>
    <cellStyle name="Comma 33" xfId="293"/>
    <cellStyle name="Comma 33 2" xfId="2456"/>
    <cellStyle name="Comma 33 3" xfId="2730"/>
    <cellStyle name="Comma 33 4" xfId="1376"/>
    <cellStyle name="Comma 34" xfId="294"/>
    <cellStyle name="Comma 34 2" xfId="2731"/>
    <cellStyle name="Comma 34 3" xfId="1378"/>
    <cellStyle name="Comma 35" xfId="1377"/>
    <cellStyle name="Comma 36" xfId="296"/>
    <cellStyle name="Comma 36 2" xfId="2457"/>
    <cellStyle name="Comma 37" xfId="2458"/>
    <cellStyle name="Comma 38" xfId="298"/>
    <cellStyle name="Comma 39" xfId="2738"/>
    <cellStyle name="Comma 4" xfId="20"/>
    <cellStyle name="Comma 4 10" xfId="313"/>
    <cellStyle name="Comma 4 2" xfId="46"/>
    <cellStyle name="Comma 4 2 2" xfId="75"/>
    <cellStyle name="Comma 4 2 2 2" xfId="137"/>
    <cellStyle name="Comma 4 2 2 2 2" xfId="263"/>
    <cellStyle name="Comma 4 2 2 2 2 2" xfId="810"/>
    <cellStyle name="Comma 4 2 2 2 2 2 2" xfId="1348"/>
    <cellStyle name="Comma 4 2 2 2 2 2 2 2" xfId="2428"/>
    <cellStyle name="Comma 4 2 2 2 2 2 3" xfId="1890"/>
    <cellStyle name="Comma 4 2 2 2 2 3" xfId="1081"/>
    <cellStyle name="Comma 4 2 2 2 2 3 2" xfId="2161"/>
    <cellStyle name="Comma 4 2 2 2 2 4" xfId="1623"/>
    <cellStyle name="Comma 4 2 2 2 2 5" xfId="2704"/>
    <cellStyle name="Comma 4 2 2 2 2 6" xfId="543"/>
    <cellStyle name="Comma 4 2 2 2 3" xfId="684"/>
    <cellStyle name="Comma 4 2 2 2 3 2" xfId="1222"/>
    <cellStyle name="Comma 4 2 2 2 3 2 2" xfId="2302"/>
    <cellStyle name="Comma 4 2 2 2 3 3" xfId="1764"/>
    <cellStyle name="Comma 4 2 2 2 4" xfId="955"/>
    <cellStyle name="Comma 4 2 2 2 4 2" xfId="2035"/>
    <cellStyle name="Comma 4 2 2 2 5" xfId="1497"/>
    <cellStyle name="Comma 4 2 2 2 6" xfId="2578"/>
    <cellStyle name="Comma 4 2 2 2 7" xfId="417"/>
    <cellStyle name="Comma 4 2 2 3" xfId="199"/>
    <cellStyle name="Comma 4 2 2 3 2" xfId="746"/>
    <cellStyle name="Comma 4 2 2 3 2 2" xfId="1284"/>
    <cellStyle name="Comma 4 2 2 3 2 2 2" xfId="2364"/>
    <cellStyle name="Comma 4 2 2 3 2 3" xfId="1826"/>
    <cellStyle name="Comma 4 2 2 3 3" xfId="1017"/>
    <cellStyle name="Comma 4 2 2 3 3 2" xfId="2097"/>
    <cellStyle name="Comma 4 2 2 3 4" xfId="1559"/>
    <cellStyle name="Comma 4 2 2 3 5" xfId="2640"/>
    <cellStyle name="Comma 4 2 2 3 6" xfId="479"/>
    <cellStyle name="Comma 4 2 2 4" xfId="622"/>
    <cellStyle name="Comma 4 2 2 4 2" xfId="1160"/>
    <cellStyle name="Comma 4 2 2 4 2 2" xfId="2240"/>
    <cellStyle name="Comma 4 2 2 4 3" xfId="1702"/>
    <cellStyle name="Comma 4 2 2 5" xfId="893"/>
    <cellStyle name="Comma 4 2 2 5 2" xfId="1973"/>
    <cellStyle name="Comma 4 2 2 6" xfId="1435"/>
    <cellStyle name="Comma 4 2 2 7" xfId="2516"/>
    <cellStyle name="Comma 4 2 2 8" xfId="355"/>
    <cellStyle name="Comma 4 2 3" xfId="105"/>
    <cellStyle name="Comma 4 2 3 2" xfId="231"/>
    <cellStyle name="Comma 4 2 3 2 2" xfId="778"/>
    <cellStyle name="Comma 4 2 3 2 2 2" xfId="1316"/>
    <cellStyle name="Comma 4 2 3 2 2 2 2" xfId="2396"/>
    <cellStyle name="Comma 4 2 3 2 2 3" xfId="1858"/>
    <cellStyle name="Comma 4 2 3 2 3" xfId="1049"/>
    <cellStyle name="Comma 4 2 3 2 3 2" xfId="2129"/>
    <cellStyle name="Comma 4 2 3 2 4" xfId="1591"/>
    <cellStyle name="Comma 4 2 3 2 5" xfId="2672"/>
    <cellStyle name="Comma 4 2 3 2 6" xfId="511"/>
    <cellStyle name="Comma 4 2 3 3" xfId="652"/>
    <cellStyle name="Comma 4 2 3 3 2" xfId="1190"/>
    <cellStyle name="Comma 4 2 3 3 2 2" xfId="2270"/>
    <cellStyle name="Comma 4 2 3 3 3" xfId="1732"/>
    <cellStyle name="Comma 4 2 3 4" xfId="923"/>
    <cellStyle name="Comma 4 2 3 4 2" xfId="2003"/>
    <cellStyle name="Comma 4 2 3 5" xfId="1465"/>
    <cellStyle name="Comma 4 2 3 6" xfId="2546"/>
    <cellStyle name="Comma 4 2 3 7" xfId="385"/>
    <cellStyle name="Comma 4 2 4" xfId="167"/>
    <cellStyle name="Comma 4 2 4 2" xfId="714"/>
    <cellStyle name="Comma 4 2 4 2 2" xfId="1252"/>
    <cellStyle name="Comma 4 2 4 2 2 2" xfId="2332"/>
    <cellStyle name="Comma 4 2 4 2 3" xfId="1794"/>
    <cellStyle name="Comma 4 2 4 3" xfId="985"/>
    <cellStyle name="Comma 4 2 4 3 2" xfId="2065"/>
    <cellStyle name="Comma 4 2 4 4" xfId="1527"/>
    <cellStyle name="Comma 4 2 4 5" xfId="2608"/>
    <cellStyle name="Comma 4 2 4 6" xfId="447"/>
    <cellStyle name="Comma 4 2 5" xfId="593"/>
    <cellStyle name="Comma 4 2 5 2" xfId="1131"/>
    <cellStyle name="Comma 4 2 5 2 2" xfId="2211"/>
    <cellStyle name="Comma 4 2 5 3" xfId="1673"/>
    <cellStyle name="Comma 4 2 6" xfId="864"/>
    <cellStyle name="Comma 4 2 6 2" xfId="1944"/>
    <cellStyle name="Comma 4 2 7" xfId="1406"/>
    <cellStyle name="Comma 4 2 8" xfId="2487"/>
    <cellStyle name="Comma 4 2 9" xfId="326"/>
    <cellStyle name="Comma 4 3" xfId="60"/>
    <cellStyle name="Comma 4 3 2" xfId="122"/>
    <cellStyle name="Comma 4 3 2 2" xfId="248"/>
    <cellStyle name="Comma 4 3 2 2 2" xfId="795"/>
    <cellStyle name="Comma 4 3 2 2 2 2" xfId="1333"/>
    <cellStyle name="Comma 4 3 2 2 2 2 2" xfId="2413"/>
    <cellStyle name="Comma 4 3 2 2 2 3" xfId="1875"/>
    <cellStyle name="Comma 4 3 2 2 3" xfId="1066"/>
    <cellStyle name="Comma 4 3 2 2 3 2" xfId="2146"/>
    <cellStyle name="Comma 4 3 2 2 4" xfId="1608"/>
    <cellStyle name="Comma 4 3 2 2 5" xfId="2689"/>
    <cellStyle name="Comma 4 3 2 2 6" xfId="528"/>
    <cellStyle name="Comma 4 3 2 3" xfId="669"/>
    <cellStyle name="Comma 4 3 2 3 2" xfId="1207"/>
    <cellStyle name="Comma 4 3 2 3 2 2" xfId="2287"/>
    <cellStyle name="Comma 4 3 2 3 3" xfId="1749"/>
    <cellStyle name="Comma 4 3 2 4" xfId="940"/>
    <cellStyle name="Comma 4 3 2 4 2" xfId="2020"/>
    <cellStyle name="Comma 4 3 2 5" xfId="1482"/>
    <cellStyle name="Comma 4 3 2 6" xfId="2563"/>
    <cellStyle name="Comma 4 3 2 7" xfId="402"/>
    <cellStyle name="Comma 4 3 3" xfId="184"/>
    <cellStyle name="Comma 4 3 3 2" xfId="731"/>
    <cellStyle name="Comma 4 3 3 2 2" xfId="1269"/>
    <cellStyle name="Comma 4 3 3 2 2 2" xfId="2349"/>
    <cellStyle name="Comma 4 3 3 2 3" xfId="1811"/>
    <cellStyle name="Comma 4 3 3 3" xfId="1002"/>
    <cellStyle name="Comma 4 3 3 3 2" xfId="2082"/>
    <cellStyle name="Comma 4 3 3 4" xfId="1544"/>
    <cellStyle name="Comma 4 3 3 5" xfId="2625"/>
    <cellStyle name="Comma 4 3 3 6" xfId="464"/>
    <cellStyle name="Comma 4 3 4" xfId="607"/>
    <cellStyle name="Comma 4 3 4 2" xfId="1145"/>
    <cellStyle name="Comma 4 3 4 2 2" xfId="2225"/>
    <cellStyle name="Comma 4 3 4 3" xfId="1687"/>
    <cellStyle name="Comma 4 3 5" xfId="878"/>
    <cellStyle name="Comma 4 3 5 2" xfId="1958"/>
    <cellStyle name="Comma 4 3 6" xfId="1420"/>
    <cellStyle name="Comma 4 3 7" xfId="2501"/>
    <cellStyle name="Comma 4 3 8" xfId="340"/>
    <cellStyle name="Comma 4 4" xfId="90"/>
    <cellStyle name="Comma 4 4 2" xfId="216"/>
    <cellStyle name="Comma 4 4 2 2" xfId="763"/>
    <cellStyle name="Comma 4 4 2 2 2" xfId="1301"/>
    <cellStyle name="Comma 4 4 2 2 2 2" xfId="2381"/>
    <cellStyle name="Comma 4 4 2 2 3" xfId="1843"/>
    <cellStyle name="Comma 4 4 2 3" xfId="1034"/>
    <cellStyle name="Comma 4 4 2 3 2" xfId="2114"/>
    <cellStyle name="Comma 4 4 2 4" xfId="1576"/>
    <cellStyle name="Comma 4 4 2 5" xfId="2657"/>
    <cellStyle name="Comma 4 4 2 6" xfId="496"/>
    <cellStyle name="Comma 4 4 3" xfId="637"/>
    <cellStyle name="Comma 4 4 3 2" xfId="1175"/>
    <cellStyle name="Comma 4 4 3 2 2" xfId="2255"/>
    <cellStyle name="Comma 4 4 3 3" xfId="1717"/>
    <cellStyle name="Comma 4 4 4" xfId="908"/>
    <cellStyle name="Comma 4 4 4 2" xfId="1988"/>
    <cellStyle name="Comma 4 4 5" xfId="1450"/>
    <cellStyle name="Comma 4 4 6" xfId="2531"/>
    <cellStyle name="Comma 4 4 7" xfId="370"/>
    <cellStyle name="Comma 4 5" xfId="152"/>
    <cellStyle name="Comma 4 5 2" xfId="699"/>
    <cellStyle name="Comma 4 5 2 2" xfId="1237"/>
    <cellStyle name="Comma 4 5 2 2 2" xfId="2317"/>
    <cellStyle name="Comma 4 5 2 3" xfId="1779"/>
    <cellStyle name="Comma 4 5 3" xfId="970"/>
    <cellStyle name="Comma 4 5 3 2" xfId="2050"/>
    <cellStyle name="Comma 4 5 4" xfId="1512"/>
    <cellStyle name="Comma 4 5 5" xfId="2593"/>
    <cellStyle name="Comma 4 5 6" xfId="432"/>
    <cellStyle name="Comma 4 6" xfId="580"/>
    <cellStyle name="Comma 4 6 2" xfId="1118"/>
    <cellStyle name="Comma 4 6 2 2" xfId="2198"/>
    <cellStyle name="Comma 4 6 3" xfId="1660"/>
    <cellStyle name="Comma 4 7" xfId="851"/>
    <cellStyle name="Comma 4 7 2" xfId="1931"/>
    <cellStyle name="Comma 4 8" xfId="1393"/>
    <cellStyle name="Comma 4 9" xfId="2474"/>
    <cellStyle name="Comma 40" xfId="2733"/>
    <cellStyle name="Comma 41" xfId="2735"/>
    <cellStyle name="Comma 42" xfId="2734"/>
    <cellStyle name="Comma 43" xfId="2748"/>
    <cellStyle name="Comma 44" xfId="2737"/>
    <cellStyle name="Comma 45" xfId="2736"/>
    <cellStyle name="Comma 46" xfId="2740"/>
    <cellStyle name="Comma 47" xfId="2739"/>
    <cellStyle name="Comma 48" xfId="2744"/>
    <cellStyle name="Comma 49" xfId="2743"/>
    <cellStyle name="Comma 5" xfId="21"/>
    <cellStyle name="Comma 5 10" xfId="314"/>
    <cellStyle name="Comma 5 2" xfId="47"/>
    <cellStyle name="Comma 5 2 2" xfId="76"/>
    <cellStyle name="Comma 5 2 2 2" xfId="138"/>
    <cellStyle name="Comma 5 2 2 2 2" xfId="264"/>
    <cellStyle name="Comma 5 2 2 2 2 2" xfId="811"/>
    <cellStyle name="Comma 5 2 2 2 2 2 2" xfId="1349"/>
    <cellStyle name="Comma 5 2 2 2 2 2 2 2" xfId="2429"/>
    <cellStyle name="Comma 5 2 2 2 2 2 3" xfId="1891"/>
    <cellStyle name="Comma 5 2 2 2 2 3" xfId="1082"/>
    <cellStyle name="Comma 5 2 2 2 2 3 2" xfId="2162"/>
    <cellStyle name="Comma 5 2 2 2 2 4" xfId="1624"/>
    <cellStyle name="Comma 5 2 2 2 2 5" xfId="2705"/>
    <cellStyle name="Comma 5 2 2 2 2 6" xfId="544"/>
    <cellStyle name="Comma 5 2 2 2 3" xfId="685"/>
    <cellStyle name="Comma 5 2 2 2 3 2" xfId="1223"/>
    <cellStyle name="Comma 5 2 2 2 3 2 2" xfId="2303"/>
    <cellStyle name="Comma 5 2 2 2 3 3" xfId="1765"/>
    <cellStyle name="Comma 5 2 2 2 4" xfId="956"/>
    <cellStyle name="Comma 5 2 2 2 4 2" xfId="2036"/>
    <cellStyle name="Comma 5 2 2 2 5" xfId="1498"/>
    <cellStyle name="Comma 5 2 2 2 6" xfId="2579"/>
    <cellStyle name="Comma 5 2 2 2 7" xfId="418"/>
    <cellStyle name="Comma 5 2 2 3" xfId="200"/>
    <cellStyle name="Comma 5 2 2 3 2" xfId="747"/>
    <cellStyle name="Comma 5 2 2 3 2 2" xfId="1285"/>
    <cellStyle name="Comma 5 2 2 3 2 2 2" xfId="2365"/>
    <cellStyle name="Comma 5 2 2 3 2 3" xfId="1827"/>
    <cellStyle name="Comma 5 2 2 3 3" xfId="1018"/>
    <cellStyle name="Comma 5 2 2 3 3 2" xfId="2098"/>
    <cellStyle name="Comma 5 2 2 3 4" xfId="1560"/>
    <cellStyle name="Comma 5 2 2 3 5" xfId="2641"/>
    <cellStyle name="Comma 5 2 2 3 6" xfId="480"/>
    <cellStyle name="Comma 5 2 2 4" xfId="623"/>
    <cellStyle name="Comma 5 2 2 4 2" xfId="1161"/>
    <cellStyle name="Comma 5 2 2 4 2 2" xfId="2241"/>
    <cellStyle name="Comma 5 2 2 4 3" xfId="1703"/>
    <cellStyle name="Comma 5 2 2 5" xfId="894"/>
    <cellStyle name="Comma 5 2 2 5 2" xfId="1974"/>
    <cellStyle name="Comma 5 2 2 6" xfId="1436"/>
    <cellStyle name="Comma 5 2 2 7" xfId="2517"/>
    <cellStyle name="Comma 5 2 2 8" xfId="356"/>
    <cellStyle name="Comma 5 2 3" xfId="106"/>
    <cellStyle name="Comma 5 2 3 2" xfId="232"/>
    <cellStyle name="Comma 5 2 3 2 2" xfId="779"/>
    <cellStyle name="Comma 5 2 3 2 2 2" xfId="1317"/>
    <cellStyle name="Comma 5 2 3 2 2 2 2" xfId="2397"/>
    <cellStyle name="Comma 5 2 3 2 2 3" xfId="1859"/>
    <cellStyle name="Comma 5 2 3 2 3" xfId="1050"/>
    <cellStyle name="Comma 5 2 3 2 3 2" xfId="2130"/>
    <cellStyle name="Comma 5 2 3 2 4" xfId="1592"/>
    <cellStyle name="Comma 5 2 3 2 5" xfId="2673"/>
    <cellStyle name="Comma 5 2 3 2 6" xfId="512"/>
    <cellStyle name="Comma 5 2 3 3" xfId="653"/>
    <cellStyle name="Comma 5 2 3 3 2" xfId="1191"/>
    <cellStyle name="Comma 5 2 3 3 2 2" xfId="2271"/>
    <cellStyle name="Comma 5 2 3 3 3" xfId="1733"/>
    <cellStyle name="Comma 5 2 3 4" xfId="924"/>
    <cellStyle name="Comma 5 2 3 4 2" xfId="2004"/>
    <cellStyle name="Comma 5 2 3 5" xfId="1466"/>
    <cellStyle name="Comma 5 2 3 6" xfId="2547"/>
    <cellStyle name="Comma 5 2 3 7" xfId="386"/>
    <cellStyle name="Comma 5 2 4" xfId="168"/>
    <cellStyle name="Comma 5 2 4 2" xfId="715"/>
    <cellStyle name="Comma 5 2 4 2 2" xfId="1253"/>
    <cellStyle name="Comma 5 2 4 2 2 2" xfId="2333"/>
    <cellStyle name="Comma 5 2 4 2 3" xfId="1795"/>
    <cellStyle name="Comma 5 2 4 3" xfId="986"/>
    <cellStyle name="Comma 5 2 4 3 2" xfId="2066"/>
    <cellStyle name="Comma 5 2 4 4" xfId="1528"/>
    <cellStyle name="Comma 5 2 4 5" xfId="2609"/>
    <cellStyle name="Comma 5 2 4 6" xfId="448"/>
    <cellStyle name="Comma 5 2 5" xfId="594"/>
    <cellStyle name="Comma 5 2 5 2" xfId="1132"/>
    <cellStyle name="Comma 5 2 5 2 2" xfId="2212"/>
    <cellStyle name="Comma 5 2 5 3" xfId="1674"/>
    <cellStyle name="Comma 5 2 6" xfId="865"/>
    <cellStyle name="Comma 5 2 6 2" xfId="1945"/>
    <cellStyle name="Comma 5 2 7" xfId="1407"/>
    <cellStyle name="Comma 5 2 8" xfId="2488"/>
    <cellStyle name="Comma 5 2 9" xfId="327"/>
    <cellStyle name="Comma 5 3" xfId="61"/>
    <cellStyle name="Comma 5 3 2" xfId="123"/>
    <cellStyle name="Comma 5 3 2 2" xfId="249"/>
    <cellStyle name="Comma 5 3 2 2 2" xfId="796"/>
    <cellStyle name="Comma 5 3 2 2 2 2" xfId="1334"/>
    <cellStyle name="Comma 5 3 2 2 2 2 2" xfId="2414"/>
    <cellStyle name="Comma 5 3 2 2 2 3" xfId="1876"/>
    <cellStyle name="Comma 5 3 2 2 3" xfId="1067"/>
    <cellStyle name="Comma 5 3 2 2 3 2" xfId="2147"/>
    <cellStyle name="Comma 5 3 2 2 4" xfId="1609"/>
    <cellStyle name="Comma 5 3 2 2 5" xfId="2690"/>
    <cellStyle name="Comma 5 3 2 2 6" xfId="529"/>
    <cellStyle name="Comma 5 3 2 3" xfId="670"/>
    <cellStyle name="Comma 5 3 2 3 2" xfId="1208"/>
    <cellStyle name="Comma 5 3 2 3 2 2" xfId="2288"/>
    <cellStyle name="Comma 5 3 2 3 3" xfId="1750"/>
    <cellStyle name="Comma 5 3 2 4" xfId="941"/>
    <cellStyle name="Comma 5 3 2 4 2" xfId="2021"/>
    <cellStyle name="Comma 5 3 2 5" xfId="1483"/>
    <cellStyle name="Comma 5 3 2 6" xfId="2564"/>
    <cellStyle name="Comma 5 3 2 7" xfId="403"/>
    <cellStyle name="Comma 5 3 3" xfId="185"/>
    <cellStyle name="Comma 5 3 3 2" xfId="732"/>
    <cellStyle name="Comma 5 3 3 2 2" xfId="1270"/>
    <cellStyle name="Comma 5 3 3 2 2 2" xfId="2350"/>
    <cellStyle name="Comma 5 3 3 2 3" xfId="1812"/>
    <cellStyle name="Comma 5 3 3 3" xfId="1003"/>
    <cellStyle name="Comma 5 3 3 3 2" xfId="2083"/>
    <cellStyle name="Comma 5 3 3 4" xfId="1545"/>
    <cellStyle name="Comma 5 3 3 5" xfId="2626"/>
    <cellStyle name="Comma 5 3 3 6" xfId="465"/>
    <cellStyle name="Comma 5 3 4" xfId="608"/>
    <cellStyle name="Comma 5 3 4 2" xfId="1146"/>
    <cellStyle name="Comma 5 3 4 2 2" xfId="2226"/>
    <cellStyle name="Comma 5 3 4 3" xfId="1688"/>
    <cellStyle name="Comma 5 3 5" xfId="879"/>
    <cellStyle name="Comma 5 3 5 2" xfId="1959"/>
    <cellStyle name="Comma 5 3 6" xfId="1421"/>
    <cellStyle name="Comma 5 3 7" xfId="2502"/>
    <cellStyle name="Comma 5 3 8" xfId="341"/>
    <cellStyle name="Comma 5 4" xfId="91"/>
    <cellStyle name="Comma 5 4 2" xfId="217"/>
    <cellStyle name="Comma 5 4 2 2" xfId="764"/>
    <cellStyle name="Comma 5 4 2 2 2" xfId="1302"/>
    <cellStyle name="Comma 5 4 2 2 2 2" xfId="2382"/>
    <cellStyle name="Comma 5 4 2 2 3" xfId="1844"/>
    <cellStyle name="Comma 5 4 2 3" xfId="1035"/>
    <cellStyle name="Comma 5 4 2 3 2" xfId="2115"/>
    <cellStyle name="Comma 5 4 2 4" xfId="1577"/>
    <cellStyle name="Comma 5 4 2 5" xfId="2658"/>
    <cellStyle name="Comma 5 4 2 6" xfId="497"/>
    <cellStyle name="Comma 5 4 3" xfId="638"/>
    <cellStyle name="Comma 5 4 3 2" xfId="1176"/>
    <cellStyle name="Comma 5 4 3 2 2" xfId="2256"/>
    <cellStyle name="Comma 5 4 3 3" xfId="1718"/>
    <cellStyle name="Comma 5 4 4" xfId="909"/>
    <cellStyle name="Comma 5 4 4 2" xfId="1989"/>
    <cellStyle name="Comma 5 4 5" xfId="1451"/>
    <cellStyle name="Comma 5 4 6" xfId="2532"/>
    <cellStyle name="Comma 5 4 7" xfId="371"/>
    <cellStyle name="Comma 5 5" xfId="153"/>
    <cellStyle name="Comma 5 5 2" xfId="700"/>
    <cellStyle name="Comma 5 5 2 2" xfId="1238"/>
    <cellStyle name="Comma 5 5 2 2 2" xfId="2318"/>
    <cellStyle name="Comma 5 5 2 3" xfId="1780"/>
    <cellStyle name="Comma 5 5 3" xfId="971"/>
    <cellStyle name="Comma 5 5 3 2" xfId="2051"/>
    <cellStyle name="Comma 5 5 4" xfId="1513"/>
    <cellStyle name="Comma 5 5 5" xfId="2594"/>
    <cellStyle name="Comma 5 5 6" xfId="433"/>
    <cellStyle name="Comma 5 6" xfId="581"/>
    <cellStyle name="Comma 5 6 2" xfId="1119"/>
    <cellStyle name="Comma 5 6 2 2" xfId="2199"/>
    <cellStyle name="Comma 5 6 3" xfId="1661"/>
    <cellStyle name="Comma 5 7" xfId="852"/>
    <cellStyle name="Comma 5 7 2" xfId="1932"/>
    <cellStyle name="Comma 5 8" xfId="1394"/>
    <cellStyle name="Comma 5 9" xfId="2475"/>
    <cellStyle name="Comma 50" xfId="2745"/>
    <cellStyle name="Comma 51" xfId="2746"/>
    <cellStyle name="Comma 52" xfId="2750"/>
    <cellStyle name="Comma 52 2" xfId="2753"/>
    <cellStyle name="Comma 53" xfId="2749"/>
    <cellStyle name="Comma 54" xfId="2751"/>
    <cellStyle name="Comma 55" xfId="2752"/>
    <cellStyle name="Comma 56" xfId="2761"/>
    <cellStyle name="Comma 57" xfId="2755"/>
    <cellStyle name="Comma 58" xfId="2756"/>
    <cellStyle name="Comma 59" xfId="2757"/>
    <cellStyle name="Comma 6" xfId="22"/>
    <cellStyle name="Comma 6 10" xfId="315"/>
    <cellStyle name="Comma 6 2" xfId="48"/>
    <cellStyle name="Comma 6 2 2" xfId="77"/>
    <cellStyle name="Comma 6 2 2 2" xfId="139"/>
    <cellStyle name="Comma 6 2 2 2 2" xfId="265"/>
    <cellStyle name="Comma 6 2 2 2 2 2" xfId="812"/>
    <cellStyle name="Comma 6 2 2 2 2 2 2" xfId="1350"/>
    <cellStyle name="Comma 6 2 2 2 2 2 2 2" xfId="2430"/>
    <cellStyle name="Comma 6 2 2 2 2 2 3" xfId="1892"/>
    <cellStyle name="Comma 6 2 2 2 2 3" xfId="1083"/>
    <cellStyle name="Comma 6 2 2 2 2 3 2" xfId="2163"/>
    <cellStyle name="Comma 6 2 2 2 2 4" xfId="1625"/>
    <cellStyle name="Comma 6 2 2 2 2 5" xfId="2706"/>
    <cellStyle name="Comma 6 2 2 2 2 6" xfId="545"/>
    <cellStyle name="Comma 6 2 2 2 3" xfId="686"/>
    <cellStyle name="Comma 6 2 2 2 3 2" xfId="1224"/>
    <cellStyle name="Comma 6 2 2 2 3 2 2" xfId="2304"/>
    <cellStyle name="Comma 6 2 2 2 3 3" xfId="1766"/>
    <cellStyle name="Comma 6 2 2 2 4" xfId="957"/>
    <cellStyle name="Comma 6 2 2 2 4 2" xfId="2037"/>
    <cellStyle name="Comma 6 2 2 2 5" xfId="1499"/>
    <cellStyle name="Comma 6 2 2 2 6" xfId="2580"/>
    <cellStyle name="Comma 6 2 2 2 7" xfId="419"/>
    <cellStyle name="Comma 6 2 2 3" xfId="201"/>
    <cellStyle name="Comma 6 2 2 3 2" xfId="748"/>
    <cellStyle name="Comma 6 2 2 3 2 2" xfId="1286"/>
    <cellStyle name="Comma 6 2 2 3 2 2 2" xfId="2366"/>
    <cellStyle name="Comma 6 2 2 3 2 3" xfId="1828"/>
    <cellStyle name="Comma 6 2 2 3 3" xfId="1019"/>
    <cellStyle name="Comma 6 2 2 3 3 2" xfId="2099"/>
    <cellStyle name="Comma 6 2 2 3 4" xfId="1561"/>
    <cellStyle name="Comma 6 2 2 3 5" xfId="2642"/>
    <cellStyle name="Comma 6 2 2 3 6" xfId="481"/>
    <cellStyle name="Comma 6 2 2 4" xfId="624"/>
    <cellStyle name="Comma 6 2 2 4 2" xfId="1162"/>
    <cellStyle name="Comma 6 2 2 4 2 2" xfId="2242"/>
    <cellStyle name="Comma 6 2 2 4 3" xfId="1704"/>
    <cellStyle name="Comma 6 2 2 5" xfId="895"/>
    <cellStyle name="Comma 6 2 2 5 2" xfId="1975"/>
    <cellStyle name="Comma 6 2 2 6" xfId="1437"/>
    <cellStyle name="Comma 6 2 2 7" xfId="2518"/>
    <cellStyle name="Comma 6 2 2 8" xfId="357"/>
    <cellStyle name="Comma 6 2 3" xfId="107"/>
    <cellStyle name="Comma 6 2 3 2" xfId="233"/>
    <cellStyle name="Comma 6 2 3 2 2" xfId="780"/>
    <cellStyle name="Comma 6 2 3 2 2 2" xfId="1318"/>
    <cellStyle name="Comma 6 2 3 2 2 2 2" xfId="2398"/>
    <cellStyle name="Comma 6 2 3 2 2 3" xfId="1860"/>
    <cellStyle name="Comma 6 2 3 2 3" xfId="1051"/>
    <cellStyle name="Comma 6 2 3 2 3 2" xfId="2131"/>
    <cellStyle name="Comma 6 2 3 2 4" xfId="1593"/>
    <cellStyle name="Comma 6 2 3 2 5" xfId="2674"/>
    <cellStyle name="Comma 6 2 3 2 6" xfId="513"/>
    <cellStyle name="Comma 6 2 3 3" xfId="654"/>
    <cellStyle name="Comma 6 2 3 3 2" xfId="1192"/>
    <cellStyle name="Comma 6 2 3 3 2 2" xfId="2272"/>
    <cellStyle name="Comma 6 2 3 3 3" xfId="1734"/>
    <cellStyle name="Comma 6 2 3 4" xfId="925"/>
    <cellStyle name="Comma 6 2 3 4 2" xfId="2005"/>
    <cellStyle name="Comma 6 2 3 5" xfId="1467"/>
    <cellStyle name="Comma 6 2 3 6" xfId="2548"/>
    <cellStyle name="Comma 6 2 3 7" xfId="387"/>
    <cellStyle name="Comma 6 2 4" xfId="169"/>
    <cellStyle name="Comma 6 2 4 2" xfId="716"/>
    <cellStyle name="Comma 6 2 4 2 2" xfId="1254"/>
    <cellStyle name="Comma 6 2 4 2 2 2" xfId="2334"/>
    <cellStyle name="Comma 6 2 4 2 3" xfId="1796"/>
    <cellStyle name="Comma 6 2 4 3" xfId="987"/>
    <cellStyle name="Comma 6 2 4 3 2" xfId="2067"/>
    <cellStyle name="Comma 6 2 4 4" xfId="1529"/>
    <cellStyle name="Comma 6 2 4 5" xfId="2610"/>
    <cellStyle name="Comma 6 2 4 6" xfId="449"/>
    <cellStyle name="Comma 6 2 5" xfId="595"/>
    <cellStyle name="Comma 6 2 5 2" xfId="1133"/>
    <cellStyle name="Comma 6 2 5 2 2" xfId="2213"/>
    <cellStyle name="Comma 6 2 5 3" xfId="1675"/>
    <cellStyle name="Comma 6 2 6" xfId="866"/>
    <cellStyle name="Comma 6 2 6 2" xfId="1946"/>
    <cellStyle name="Comma 6 2 7" xfId="1408"/>
    <cellStyle name="Comma 6 2 8" xfId="2489"/>
    <cellStyle name="Comma 6 2 9" xfId="328"/>
    <cellStyle name="Comma 6 3" xfId="62"/>
    <cellStyle name="Comma 6 3 2" xfId="124"/>
    <cellStyle name="Comma 6 3 2 2" xfId="250"/>
    <cellStyle name="Comma 6 3 2 2 2" xfId="797"/>
    <cellStyle name="Comma 6 3 2 2 2 2" xfId="1335"/>
    <cellStyle name="Comma 6 3 2 2 2 2 2" xfId="2415"/>
    <cellStyle name="Comma 6 3 2 2 2 3" xfId="1877"/>
    <cellStyle name="Comma 6 3 2 2 3" xfId="1068"/>
    <cellStyle name="Comma 6 3 2 2 3 2" xfId="2148"/>
    <cellStyle name="Comma 6 3 2 2 4" xfId="1610"/>
    <cellStyle name="Comma 6 3 2 2 5" xfId="2691"/>
    <cellStyle name="Comma 6 3 2 2 6" xfId="530"/>
    <cellStyle name="Comma 6 3 2 3" xfId="671"/>
    <cellStyle name="Comma 6 3 2 3 2" xfId="1209"/>
    <cellStyle name="Comma 6 3 2 3 2 2" xfId="2289"/>
    <cellStyle name="Comma 6 3 2 3 3" xfId="1751"/>
    <cellStyle name="Comma 6 3 2 4" xfId="942"/>
    <cellStyle name="Comma 6 3 2 4 2" xfId="2022"/>
    <cellStyle name="Comma 6 3 2 5" xfId="1484"/>
    <cellStyle name="Comma 6 3 2 6" xfId="2565"/>
    <cellStyle name="Comma 6 3 2 7" xfId="404"/>
    <cellStyle name="Comma 6 3 3" xfId="186"/>
    <cellStyle name="Comma 6 3 3 2" xfId="733"/>
    <cellStyle name="Comma 6 3 3 2 2" xfId="1271"/>
    <cellStyle name="Comma 6 3 3 2 2 2" xfId="2351"/>
    <cellStyle name="Comma 6 3 3 2 3" xfId="1813"/>
    <cellStyle name="Comma 6 3 3 3" xfId="1004"/>
    <cellStyle name="Comma 6 3 3 3 2" xfId="2084"/>
    <cellStyle name="Comma 6 3 3 4" xfId="1546"/>
    <cellStyle name="Comma 6 3 3 5" xfId="2627"/>
    <cellStyle name="Comma 6 3 3 6" xfId="466"/>
    <cellStyle name="Comma 6 3 4" xfId="609"/>
    <cellStyle name="Comma 6 3 4 2" xfId="1147"/>
    <cellStyle name="Comma 6 3 4 2 2" xfId="2227"/>
    <cellStyle name="Comma 6 3 4 3" xfId="1689"/>
    <cellStyle name="Comma 6 3 5" xfId="880"/>
    <cellStyle name="Comma 6 3 5 2" xfId="1960"/>
    <cellStyle name="Comma 6 3 6" xfId="1422"/>
    <cellStyle name="Comma 6 3 7" xfId="2503"/>
    <cellStyle name="Comma 6 3 8" xfId="342"/>
    <cellStyle name="Comma 6 4" xfId="92"/>
    <cellStyle name="Comma 6 4 2" xfId="218"/>
    <cellStyle name="Comma 6 4 2 2" xfId="765"/>
    <cellStyle name="Comma 6 4 2 2 2" xfId="1303"/>
    <cellStyle name="Comma 6 4 2 2 2 2" xfId="2383"/>
    <cellStyle name="Comma 6 4 2 2 3" xfId="1845"/>
    <cellStyle name="Comma 6 4 2 3" xfId="1036"/>
    <cellStyle name="Comma 6 4 2 3 2" xfId="2116"/>
    <cellStyle name="Comma 6 4 2 4" xfId="1578"/>
    <cellStyle name="Comma 6 4 2 5" xfId="2659"/>
    <cellStyle name="Comma 6 4 2 6" xfId="498"/>
    <cellStyle name="Comma 6 4 3" xfId="639"/>
    <cellStyle name="Comma 6 4 3 2" xfId="1177"/>
    <cellStyle name="Comma 6 4 3 2 2" xfId="2257"/>
    <cellStyle name="Comma 6 4 3 3" xfId="1719"/>
    <cellStyle name="Comma 6 4 4" xfId="910"/>
    <cellStyle name="Comma 6 4 4 2" xfId="1990"/>
    <cellStyle name="Comma 6 4 5" xfId="1452"/>
    <cellStyle name="Comma 6 4 6" xfId="2533"/>
    <cellStyle name="Comma 6 4 7" xfId="372"/>
    <cellStyle name="Comma 6 5" xfId="154"/>
    <cellStyle name="Comma 6 5 2" xfId="701"/>
    <cellStyle name="Comma 6 5 2 2" xfId="1239"/>
    <cellStyle name="Comma 6 5 2 2 2" xfId="2319"/>
    <cellStyle name="Comma 6 5 2 3" xfId="1781"/>
    <cellStyle name="Comma 6 5 3" xfId="972"/>
    <cellStyle name="Comma 6 5 3 2" xfId="2052"/>
    <cellStyle name="Comma 6 5 4" xfId="1514"/>
    <cellStyle name="Comma 6 5 5" xfId="2595"/>
    <cellStyle name="Comma 6 5 6" xfId="434"/>
    <cellStyle name="Comma 6 6" xfId="582"/>
    <cellStyle name="Comma 6 6 2" xfId="1120"/>
    <cellStyle name="Comma 6 6 2 2" xfId="2200"/>
    <cellStyle name="Comma 6 6 3" xfId="1662"/>
    <cellStyle name="Comma 6 7" xfId="853"/>
    <cellStyle name="Comma 6 7 2" xfId="1933"/>
    <cellStyle name="Comma 6 8" xfId="1395"/>
    <cellStyle name="Comma 6 9" xfId="2476"/>
    <cellStyle name="Comma 60" xfId="2758"/>
    <cellStyle name="Comma 61" xfId="2759"/>
    <cellStyle name="Comma 62" xfId="2763"/>
    <cellStyle name="Comma 63" xfId="2762"/>
    <cellStyle name="Comma 7" xfId="23"/>
    <cellStyle name="Comma 7 10" xfId="316"/>
    <cellStyle name="Comma 7 2" xfId="49"/>
    <cellStyle name="Comma 7 2 2" xfId="78"/>
    <cellStyle name="Comma 7 2 2 2" xfId="140"/>
    <cellStyle name="Comma 7 2 2 2 2" xfId="266"/>
    <cellStyle name="Comma 7 2 2 2 2 2" xfId="813"/>
    <cellStyle name="Comma 7 2 2 2 2 2 2" xfId="1351"/>
    <cellStyle name="Comma 7 2 2 2 2 2 2 2" xfId="2431"/>
    <cellStyle name="Comma 7 2 2 2 2 2 3" xfId="1893"/>
    <cellStyle name="Comma 7 2 2 2 2 3" xfId="1084"/>
    <cellStyle name="Comma 7 2 2 2 2 3 2" xfId="2164"/>
    <cellStyle name="Comma 7 2 2 2 2 4" xfId="1626"/>
    <cellStyle name="Comma 7 2 2 2 2 5" xfId="2707"/>
    <cellStyle name="Comma 7 2 2 2 2 6" xfId="546"/>
    <cellStyle name="Comma 7 2 2 2 3" xfId="687"/>
    <cellStyle name="Comma 7 2 2 2 3 2" xfId="1225"/>
    <cellStyle name="Comma 7 2 2 2 3 2 2" xfId="2305"/>
    <cellStyle name="Comma 7 2 2 2 3 3" xfId="1767"/>
    <cellStyle name="Comma 7 2 2 2 4" xfId="958"/>
    <cellStyle name="Comma 7 2 2 2 4 2" xfId="2038"/>
    <cellStyle name="Comma 7 2 2 2 5" xfId="1500"/>
    <cellStyle name="Comma 7 2 2 2 6" xfId="2581"/>
    <cellStyle name="Comma 7 2 2 2 7" xfId="420"/>
    <cellStyle name="Comma 7 2 2 3" xfId="202"/>
    <cellStyle name="Comma 7 2 2 3 2" xfId="749"/>
    <cellStyle name="Comma 7 2 2 3 2 2" xfId="1287"/>
    <cellStyle name="Comma 7 2 2 3 2 2 2" xfId="2367"/>
    <cellStyle name="Comma 7 2 2 3 2 3" xfId="1829"/>
    <cellStyle name="Comma 7 2 2 3 3" xfId="1020"/>
    <cellStyle name="Comma 7 2 2 3 3 2" xfId="2100"/>
    <cellStyle name="Comma 7 2 2 3 4" xfId="1562"/>
    <cellStyle name="Comma 7 2 2 3 5" xfId="2643"/>
    <cellStyle name="Comma 7 2 2 3 6" xfId="482"/>
    <cellStyle name="Comma 7 2 2 4" xfId="625"/>
    <cellStyle name="Comma 7 2 2 4 2" xfId="1163"/>
    <cellStyle name="Comma 7 2 2 4 2 2" xfId="2243"/>
    <cellStyle name="Comma 7 2 2 4 3" xfId="1705"/>
    <cellStyle name="Comma 7 2 2 5" xfId="896"/>
    <cellStyle name="Comma 7 2 2 5 2" xfId="1976"/>
    <cellStyle name="Comma 7 2 2 6" xfId="1438"/>
    <cellStyle name="Comma 7 2 2 7" xfId="2519"/>
    <cellStyle name="Comma 7 2 2 8" xfId="358"/>
    <cellStyle name="Comma 7 2 3" xfId="108"/>
    <cellStyle name="Comma 7 2 3 2" xfId="234"/>
    <cellStyle name="Comma 7 2 3 2 2" xfId="781"/>
    <cellStyle name="Comma 7 2 3 2 2 2" xfId="1319"/>
    <cellStyle name="Comma 7 2 3 2 2 2 2" xfId="2399"/>
    <cellStyle name="Comma 7 2 3 2 2 3" xfId="1861"/>
    <cellStyle name="Comma 7 2 3 2 3" xfId="1052"/>
    <cellStyle name="Comma 7 2 3 2 3 2" xfId="2132"/>
    <cellStyle name="Comma 7 2 3 2 4" xfId="1594"/>
    <cellStyle name="Comma 7 2 3 2 5" xfId="2675"/>
    <cellStyle name="Comma 7 2 3 2 6" xfId="514"/>
    <cellStyle name="Comma 7 2 3 3" xfId="655"/>
    <cellStyle name="Comma 7 2 3 3 2" xfId="1193"/>
    <cellStyle name="Comma 7 2 3 3 2 2" xfId="2273"/>
    <cellStyle name="Comma 7 2 3 3 3" xfId="1735"/>
    <cellStyle name="Comma 7 2 3 4" xfId="926"/>
    <cellStyle name="Comma 7 2 3 4 2" xfId="2006"/>
    <cellStyle name="Comma 7 2 3 5" xfId="1468"/>
    <cellStyle name="Comma 7 2 3 6" xfId="2549"/>
    <cellStyle name="Comma 7 2 3 7" xfId="388"/>
    <cellStyle name="Comma 7 2 4" xfId="170"/>
    <cellStyle name="Comma 7 2 4 2" xfId="717"/>
    <cellStyle name="Comma 7 2 4 2 2" xfId="1255"/>
    <cellStyle name="Comma 7 2 4 2 2 2" xfId="2335"/>
    <cellStyle name="Comma 7 2 4 2 3" xfId="1797"/>
    <cellStyle name="Comma 7 2 4 3" xfId="988"/>
    <cellStyle name="Comma 7 2 4 3 2" xfId="2068"/>
    <cellStyle name="Comma 7 2 4 4" xfId="1530"/>
    <cellStyle name="Comma 7 2 4 5" xfId="2611"/>
    <cellStyle name="Comma 7 2 4 6" xfId="450"/>
    <cellStyle name="Comma 7 2 5" xfId="596"/>
    <cellStyle name="Comma 7 2 5 2" xfId="1134"/>
    <cellStyle name="Comma 7 2 5 2 2" xfId="2214"/>
    <cellStyle name="Comma 7 2 5 3" xfId="1676"/>
    <cellStyle name="Comma 7 2 6" xfId="867"/>
    <cellStyle name="Comma 7 2 6 2" xfId="1947"/>
    <cellStyle name="Comma 7 2 7" xfId="1409"/>
    <cellStyle name="Comma 7 2 8" xfId="2490"/>
    <cellStyle name="Comma 7 2 9" xfId="329"/>
    <cellStyle name="Comma 7 3" xfId="63"/>
    <cellStyle name="Comma 7 3 2" xfId="125"/>
    <cellStyle name="Comma 7 3 2 2" xfId="251"/>
    <cellStyle name="Comma 7 3 2 2 2" xfId="798"/>
    <cellStyle name="Comma 7 3 2 2 2 2" xfId="1336"/>
    <cellStyle name="Comma 7 3 2 2 2 2 2" xfId="2416"/>
    <cellStyle name="Comma 7 3 2 2 2 3" xfId="1878"/>
    <cellStyle name="Comma 7 3 2 2 3" xfId="1069"/>
    <cellStyle name="Comma 7 3 2 2 3 2" xfId="2149"/>
    <cellStyle name="Comma 7 3 2 2 4" xfId="1611"/>
    <cellStyle name="Comma 7 3 2 2 5" xfId="2692"/>
    <cellStyle name="Comma 7 3 2 2 6" xfId="531"/>
    <cellStyle name="Comma 7 3 2 3" xfId="672"/>
    <cellStyle name="Comma 7 3 2 3 2" xfId="1210"/>
    <cellStyle name="Comma 7 3 2 3 2 2" xfId="2290"/>
    <cellStyle name="Comma 7 3 2 3 3" xfId="1752"/>
    <cellStyle name="Comma 7 3 2 4" xfId="943"/>
    <cellStyle name="Comma 7 3 2 4 2" xfId="2023"/>
    <cellStyle name="Comma 7 3 2 5" xfId="1485"/>
    <cellStyle name="Comma 7 3 2 6" xfId="2566"/>
    <cellStyle name="Comma 7 3 2 7" xfId="405"/>
    <cellStyle name="Comma 7 3 3" xfId="187"/>
    <cellStyle name="Comma 7 3 3 2" xfId="734"/>
    <cellStyle name="Comma 7 3 3 2 2" xfId="1272"/>
    <cellStyle name="Comma 7 3 3 2 2 2" xfId="2352"/>
    <cellStyle name="Comma 7 3 3 2 3" xfId="1814"/>
    <cellStyle name="Comma 7 3 3 3" xfId="1005"/>
    <cellStyle name="Comma 7 3 3 3 2" xfId="2085"/>
    <cellStyle name="Comma 7 3 3 4" xfId="1547"/>
    <cellStyle name="Comma 7 3 3 5" xfId="2628"/>
    <cellStyle name="Comma 7 3 3 6" xfId="467"/>
    <cellStyle name="Comma 7 3 4" xfId="610"/>
    <cellStyle name="Comma 7 3 4 2" xfId="1148"/>
    <cellStyle name="Comma 7 3 4 2 2" xfId="2228"/>
    <cellStyle name="Comma 7 3 4 3" xfId="1690"/>
    <cellStyle name="Comma 7 3 5" xfId="881"/>
    <cellStyle name="Comma 7 3 5 2" xfId="1961"/>
    <cellStyle name="Comma 7 3 6" xfId="1423"/>
    <cellStyle name="Comma 7 3 7" xfId="2504"/>
    <cellStyle name="Comma 7 3 8" xfId="343"/>
    <cellStyle name="Comma 7 4" xfId="93"/>
    <cellStyle name="Comma 7 4 2" xfId="219"/>
    <cellStyle name="Comma 7 4 2 2" xfId="766"/>
    <cellStyle name="Comma 7 4 2 2 2" xfId="1304"/>
    <cellStyle name="Comma 7 4 2 2 2 2" xfId="2384"/>
    <cellStyle name="Comma 7 4 2 2 3" xfId="1846"/>
    <cellStyle name="Comma 7 4 2 3" xfId="1037"/>
    <cellStyle name="Comma 7 4 2 3 2" xfId="2117"/>
    <cellStyle name="Comma 7 4 2 4" xfId="1579"/>
    <cellStyle name="Comma 7 4 2 5" xfId="2660"/>
    <cellStyle name="Comma 7 4 2 6" xfId="499"/>
    <cellStyle name="Comma 7 4 3" xfId="640"/>
    <cellStyle name="Comma 7 4 3 2" xfId="1178"/>
    <cellStyle name="Comma 7 4 3 2 2" xfId="2258"/>
    <cellStyle name="Comma 7 4 3 3" xfId="1720"/>
    <cellStyle name="Comma 7 4 4" xfId="911"/>
    <cellStyle name="Comma 7 4 4 2" xfId="1991"/>
    <cellStyle name="Comma 7 4 5" xfId="1453"/>
    <cellStyle name="Comma 7 4 6" xfId="2534"/>
    <cellStyle name="Comma 7 4 7" xfId="373"/>
    <cellStyle name="Comma 7 5" xfId="155"/>
    <cellStyle name="Comma 7 5 2" xfId="702"/>
    <cellStyle name="Comma 7 5 2 2" xfId="1240"/>
    <cellStyle name="Comma 7 5 2 2 2" xfId="2320"/>
    <cellStyle name="Comma 7 5 2 3" xfId="1782"/>
    <cellStyle name="Comma 7 5 3" xfId="973"/>
    <cellStyle name="Comma 7 5 3 2" xfId="2053"/>
    <cellStyle name="Comma 7 5 4" xfId="1515"/>
    <cellStyle name="Comma 7 5 5" xfId="2596"/>
    <cellStyle name="Comma 7 5 6" xfId="435"/>
    <cellStyle name="Comma 7 6" xfId="583"/>
    <cellStyle name="Comma 7 6 2" xfId="1121"/>
    <cellStyle name="Comma 7 6 2 2" xfId="2201"/>
    <cellStyle name="Comma 7 6 3" xfId="1663"/>
    <cellStyle name="Comma 7 7" xfId="854"/>
    <cellStyle name="Comma 7 7 2" xfId="1934"/>
    <cellStyle name="Comma 7 8" xfId="1396"/>
    <cellStyle name="Comma 7 9" xfId="2477"/>
    <cellStyle name="Comma 8" xfId="24"/>
    <cellStyle name="Comma 8 10" xfId="2478"/>
    <cellStyle name="Comma 8 11" xfId="317"/>
    <cellStyle name="Comma 8 2" xfId="41"/>
    <cellStyle name="Comma 8 2 10" xfId="321"/>
    <cellStyle name="Comma 8 2 2" xfId="55"/>
    <cellStyle name="Comma 8 2 2 2" xfId="84"/>
    <cellStyle name="Comma 8 2 2 2 2" xfId="146"/>
    <cellStyle name="Comma 8 2 2 2 2 2" xfId="272"/>
    <cellStyle name="Comma 8 2 2 2 2 2 2" xfId="819"/>
    <cellStyle name="Comma 8 2 2 2 2 2 2 2" xfId="1357"/>
    <cellStyle name="Comma 8 2 2 2 2 2 2 2 2" xfId="2437"/>
    <cellStyle name="Comma 8 2 2 2 2 2 2 3" xfId="1899"/>
    <cellStyle name="Comma 8 2 2 2 2 2 3" xfId="1090"/>
    <cellStyle name="Comma 8 2 2 2 2 2 3 2" xfId="2170"/>
    <cellStyle name="Comma 8 2 2 2 2 2 4" xfId="1632"/>
    <cellStyle name="Comma 8 2 2 2 2 2 5" xfId="2713"/>
    <cellStyle name="Comma 8 2 2 2 2 2 6" xfId="552"/>
    <cellStyle name="Comma 8 2 2 2 2 3" xfId="693"/>
    <cellStyle name="Comma 8 2 2 2 2 3 2" xfId="1231"/>
    <cellStyle name="Comma 8 2 2 2 2 3 2 2" xfId="2311"/>
    <cellStyle name="Comma 8 2 2 2 2 3 3" xfId="1773"/>
    <cellStyle name="Comma 8 2 2 2 2 4" xfId="964"/>
    <cellStyle name="Comma 8 2 2 2 2 4 2" xfId="2044"/>
    <cellStyle name="Comma 8 2 2 2 2 5" xfId="1506"/>
    <cellStyle name="Comma 8 2 2 2 2 6" xfId="2587"/>
    <cellStyle name="Comma 8 2 2 2 2 7" xfId="426"/>
    <cellStyle name="Comma 8 2 2 2 3" xfId="208"/>
    <cellStyle name="Comma 8 2 2 2 3 2" xfId="755"/>
    <cellStyle name="Comma 8 2 2 2 3 2 2" xfId="1293"/>
    <cellStyle name="Comma 8 2 2 2 3 2 2 2" xfId="2373"/>
    <cellStyle name="Comma 8 2 2 2 3 2 3" xfId="1835"/>
    <cellStyle name="Comma 8 2 2 2 3 3" xfId="1026"/>
    <cellStyle name="Comma 8 2 2 2 3 3 2" xfId="2106"/>
    <cellStyle name="Comma 8 2 2 2 3 4" xfId="1568"/>
    <cellStyle name="Comma 8 2 2 2 3 5" xfId="2649"/>
    <cellStyle name="Comma 8 2 2 2 3 6" xfId="488"/>
    <cellStyle name="Comma 8 2 2 2 4" xfId="631"/>
    <cellStyle name="Comma 8 2 2 2 4 2" xfId="1169"/>
    <cellStyle name="Comma 8 2 2 2 4 2 2" xfId="2249"/>
    <cellStyle name="Comma 8 2 2 2 4 3" xfId="1711"/>
    <cellStyle name="Comma 8 2 2 2 5" xfId="902"/>
    <cellStyle name="Comma 8 2 2 2 5 2" xfId="1982"/>
    <cellStyle name="Comma 8 2 2 2 6" xfId="1444"/>
    <cellStyle name="Comma 8 2 2 2 7" xfId="2525"/>
    <cellStyle name="Comma 8 2 2 2 8" xfId="364"/>
    <cellStyle name="Comma 8 2 2 3" xfId="114"/>
    <cellStyle name="Comma 8 2 2 3 2" xfId="240"/>
    <cellStyle name="Comma 8 2 2 3 2 2" xfId="787"/>
    <cellStyle name="Comma 8 2 2 3 2 2 2" xfId="1325"/>
    <cellStyle name="Comma 8 2 2 3 2 2 2 2" xfId="2405"/>
    <cellStyle name="Comma 8 2 2 3 2 2 3" xfId="1867"/>
    <cellStyle name="Comma 8 2 2 3 2 3" xfId="1058"/>
    <cellStyle name="Comma 8 2 2 3 2 3 2" xfId="2138"/>
    <cellStyle name="Comma 8 2 2 3 2 4" xfId="1600"/>
    <cellStyle name="Comma 8 2 2 3 2 5" xfId="2681"/>
    <cellStyle name="Comma 8 2 2 3 2 6" xfId="520"/>
    <cellStyle name="Comma 8 2 2 3 3" xfId="661"/>
    <cellStyle name="Comma 8 2 2 3 3 2" xfId="1199"/>
    <cellStyle name="Comma 8 2 2 3 3 2 2" xfId="2279"/>
    <cellStyle name="Comma 8 2 2 3 3 3" xfId="1741"/>
    <cellStyle name="Comma 8 2 2 3 4" xfId="932"/>
    <cellStyle name="Comma 8 2 2 3 4 2" xfId="2012"/>
    <cellStyle name="Comma 8 2 2 3 5" xfId="1474"/>
    <cellStyle name="Comma 8 2 2 3 6" xfId="2555"/>
    <cellStyle name="Comma 8 2 2 3 7" xfId="394"/>
    <cellStyle name="Comma 8 2 2 4" xfId="176"/>
    <cellStyle name="Comma 8 2 2 4 2" xfId="723"/>
    <cellStyle name="Comma 8 2 2 4 2 2" xfId="1261"/>
    <cellStyle name="Comma 8 2 2 4 2 2 2" xfId="2341"/>
    <cellStyle name="Comma 8 2 2 4 2 3" xfId="1803"/>
    <cellStyle name="Comma 8 2 2 4 3" xfId="994"/>
    <cellStyle name="Comma 8 2 2 4 3 2" xfId="2074"/>
    <cellStyle name="Comma 8 2 2 4 4" xfId="1536"/>
    <cellStyle name="Comma 8 2 2 4 5" xfId="2617"/>
    <cellStyle name="Comma 8 2 2 4 6" xfId="456"/>
    <cellStyle name="Comma 8 2 2 5" xfId="602"/>
    <cellStyle name="Comma 8 2 2 5 2" xfId="1140"/>
    <cellStyle name="Comma 8 2 2 5 2 2" xfId="2220"/>
    <cellStyle name="Comma 8 2 2 5 3" xfId="1682"/>
    <cellStyle name="Comma 8 2 2 6" xfId="873"/>
    <cellStyle name="Comma 8 2 2 6 2" xfId="1953"/>
    <cellStyle name="Comma 8 2 2 7" xfId="1415"/>
    <cellStyle name="Comma 8 2 2 8" xfId="2496"/>
    <cellStyle name="Comma 8 2 2 9" xfId="335"/>
    <cellStyle name="Comma 8 2 3" xfId="69"/>
    <cellStyle name="Comma 8 2 3 2" xfId="131"/>
    <cellStyle name="Comma 8 2 3 2 2" xfId="257"/>
    <cellStyle name="Comma 8 2 3 2 2 2" xfId="804"/>
    <cellStyle name="Comma 8 2 3 2 2 2 2" xfId="1342"/>
    <cellStyle name="Comma 8 2 3 2 2 2 2 2" xfId="2422"/>
    <cellStyle name="Comma 8 2 3 2 2 2 3" xfId="1884"/>
    <cellStyle name="Comma 8 2 3 2 2 3" xfId="1075"/>
    <cellStyle name="Comma 8 2 3 2 2 3 2" xfId="2155"/>
    <cellStyle name="Comma 8 2 3 2 2 4" xfId="1617"/>
    <cellStyle name="Comma 8 2 3 2 2 5" xfId="2698"/>
    <cellStyle name="Comma 8 2 3 2 2 6" xfId="537"/>
    <cellStyle name="Comma 8 2 3 2 3" xfId="678"/>
    <cellStyle name="Comma 8 2 3 2 3 2" xfId="1216"/>
    <cellStyle name="Comma 8 2 3 2 3 2 2" xfId="2296"/>
    <cellStyle name="Comma 8 2 3 2 3 3" xfId="1758"/>
    <cellStyle name="Comma 8 2 3 2 4" xfId="949"/>
    <cellStyle name="Comma 8 2 3 2 4 2" xfId="2029"/>
    <cellStyle name="Comma 8 2 3 2 5" xfId="1491"/>
    <cellStyle name="Comma 8 2 3 2 6" xfId="2572"/>
    <cellStyle name="Comma 8 2 3 2 7" xfId="411"/>
    <cellStyle name="Comma 8 2 3 3" xfId="193"/>
    <cellStyle name="Comma 8 2 3 3 2" xfId="740"/>
    <cellStyle name="Comma 8 2 3 3 2 2" xfId="1278"/>
    <cellStyle name="Comma 8 2 3 3 2 2 2" xfId="2358"/>
    <cellStyle name="Comma 8 2 3 3 2 3" xfId="1820"/>
    <cellStyle name="Comma 8 2 3 3 3" xfId="1011"/>
    <cellStyle name="Comma 8 2 3 3 3 2" xfId="2091"/>
    <cellStyle name="Comma 8 2 3 3 4" xfId="1553"/>
    <cellStyle name="Comma 8 2 3 3 5" xfId="2634"/>
    <cellStyle name="Comma 8 2 3 3 6" xfId="473"/>
    <cellStyle name="Comma 8 2 3 4" xfId="616"/>
    <cellStyle name="Comma 8 2 3 4 2" xfId="1154"/>
    <cellStyle name="Comma 8 2 3 4 2 2" xfId="2234"/>
    <cellStyle name="Comma 8 2 3 4 3" xfId="1696"/>
    <cellStyle name="Comma 8 2 3 5" xfId="887"/>
    <cellStyle name="Comma 8 2 3 5 2" xfId="1967"/>
    <cellStyle name="Comma 8 2 3 6" xfId="1429"/>
    <cellStyle name="Comma 8 2 3 7" xfId="2510"/>
    <cellStyle name="Comma 8 2 3 8" xfId="349"/>
    <cellStyle name="Comma 8 2 4" xfId="99"/>
    <cellStyle name="Comma 8 2 4 2" xfId="225"/>
    <cellStyle name="Comma 8 2 4 2 2" xfId="772"/>
    <cellStyle name="Comma 8 2 4 2 2 2" xfId="1310"/>
    <cellStyle name="Comma 8 2 4 2 2 2 2" xfId="2390"/>
    <cellStyle name="Comma 8 2 4 2 2 3" xfId="1852"/>
    <cellStyle name="Comma 8 2 4 2 3" xfId="1043"/>
    <cellStyle name="Comma 8 2 4 2 3 2" xfId="2123"/>
    <cellStyle name="Comma 8 2 4 2 4" xfId="1585"/>
    <cellStyle name="Comma 8 2 4 2 5" xfId="2666"/>
    <cellStyle name="Comma 8 2 4 2 6" xfId="505"/>
    <cellStyle name="Comma 8 2 4 3" xfId="646"/>
    <cellStyle name="Comma 8 2 4 3 2" xfId="1184"/>
    <cellStyle name="Comma 8 2 4 3 2 2" xfId="2264"/>
    <cellStyle name="Comma 8 2 4 3 3" xfId="1726"/>
    <cellStyle name="Comma 8 2 4 4" xfId="917"/>
    <cellStyle name="Comma 8 2 4 4 2" xfId="1997"/>
    <cellStyle name="Comma 8 2 4 5" xfId="1459"/>
    <cellStyle name="Comma 8 2 4 6" xfId="2540"/>
    <cellStyle name="Comma 8 2 4 7" xfId="379"/>
    <cellStyle name="Comma 8 2 5" xfId="161"/>
    <cellStyle name="Comma 8 2 5 2" xfId="708"/>
    <cellStyle name="Comma 8 2 5 2 2" xfId="1246"/>
    <cellStyle name="Comma 8 2 5 2 2 2" xfId="2326"/>
    <cellStyle name="Comma 8 2 5 2 3" xfId="1788"/>
    <cellStyle name="Comma 8 2 5 3" xfId="979"/>
    <cellStyle name="Comma 8 2 5 3 2" xfId="2059"/>
    <cellStyle name="Comma 8 2 5 4" xfId="1521"/>
    <cellStyle name="Comma 8 2 5 5" xfId="2602"/>
    <cellStyle name="Comma 8 2 5 6" xfId="441"/>
    <cellStyle name="Comma 8 2 6" xfId="588"/>
    <cellStyle name="Comma 8 2 6 2" xfId="1126"/>
    <cellStyle name="Comma 8 2 6 2 2" xfId="2206"/>
    <cellStyle name="Comma 8 2 6 3" xfId="1668"/>
    <cellStyle name="Comma 8 2 7" xfId="859"/>
    <cellStyle name="Comma 8 2 7 2" xfId="1939"/>
    <cellStyle name="Comma 8 2 8" xfId="1401"/>
    <cellStyle name="Comma 8 2 9" xfId="2482"/>
    <cellStyle name="Comma 8 3" xfId="50"/>
    <cellStyle name="Comma 8 3 2" xfId="79"/>
    <cellStyle name="Comma 8 3 2 2" xfId="141"/>
    <cellStyle name="Comma 8 3 2 2 2" xfId="267"/>
    <cellStyle name="Comma 8 3 2 2 2 2" xfId="814"/>
    <cellStyle name="Comma 8 3 2 2 2 2 2" xfId="1352"/>
    <cellStyle name="Comma 8 3 2 2 2 2 2 2" xfId="2432"/>
    <cellStyle name="Comma 8 3 2 2 2 2 3" xfId="1894"/>
    <cellStyle name="Comma 8 3 2 2 2 3" xfId="1085"/>
    <cellStyle name="Comma 8 3 2 2 2 3 2" xfId="2165"/>
    <cellStyle name="Comma 8 3 2 2 2 4" xfId="1627"/>
    <cellStyle name="Comma 8 3 2 2 2 5" xfId="2708"/>
    <cellStyle name="Comma 8 3 2 2 2 6" xfId="547"/>
    <cellStyle name="Comma 8 3 2 2 3" xfId="688"/>
    <cellStyle name="Comma 8 3 2 2 3 2" xfId="1226"/>
    <cellStyle name="Comma 8 3 2 2 3 2 2" xfId="2306"/>
    <cellStyle name="Comma 8 3 2 2 3 3" xfId="1768"/>
    <cellStyle name="Comma 8 3 2 2 4" xfId="959"/>
    <cellStyle name="Comma 8 3 2 2 4 2" xfId="2039"/>
    <cellStyle name="Comma 8 3 2 2 5" xfId="1501"/>
    <cellStyle name="Comma 8 3 2 2 6" xfId="2582"/>
    <cellStyle name="Comma 8 3 2 2 7" xfId="421"/>
    <cellStyle name="Comma 8 3 2 3" xfId="203"/>
    <cellStyle name="Comma 8 3 2 3 2" xfId="750"/>
    <cellStyle name="Comma 8 3 2 3 2 2" xfId="1288"/>
    <cellStyle name="Comma 8 3 2 3 2 2 2" xfId="2368"/>
    <cellStyle name="Comma 8 3 2 3 2 3" xfId="1830"/>
    <cellStyle name="Comma 8 3 2 3 3" xfId="1021"/>
    <cellStyle name="Comma 8 3 2 3 3 2" xfId="2101"/>
    <cellStyle name="Comma 8 3 2 3 4" xfId="1563"/>
    <cellStyle name="Comma 8 3 2 3 5" xfId="2644"/>
    <cellStyle name="Comma 8 3 2 3 6" xfId="483"/>
    <cellStyle name="Comma 8 3 2 4" xfId="626"/>
    <cellStyle name="Comma 8 3 2 4 2" xfId="1164"/>
    <cellStyle name="Comma 8 3 2 4 2 2" xfId="2244"/>
    <cellStyle name="Comma 8 3 2 4 3" xfId="1706"/>
    <cellStyle name="Comma 8 3 2 5" xfId="897"/>
    <cellStyle name="Comma 8 3 2 5 2" xfId="1977"/>
    <cellStyle name="Comma 8 3 2 6" xfId="1439"/>
    <cellStyle name="Comma 8 3 2 7" xfId="2520"/>
    <cellStyle name="Comma 8 3 2 8" xfId="359"/>
    <cellStyle name="Comma 8 3 3" xfId="109"/>
    <cellStyle name="Comma 8 3 3 2" xfId="235"/>
    <cellStyle name="Comma 8 3 3 2 2" xfId="782"/>
    <cellStyle name="Comma 8 3 3 2 2 2" xfId="1320"/>
    <cellStyle name="Comma 8 3 3 2 2 2 2" xfId="2400"/>
    <cellStyle name="Comma 8 3 3 2 2 3" xfId="1862"/>
    <cellStyle name="Comma 8 3 3 2 3" xfId="1053"/>
    <cellStyle name="Comma 8 3 3 2 3 2" xfId="2133"/>
    <cellStyle name="Comma 8 3 3 2 4" xfId="1595"/>
    <cellStyle name="Comma 8 3 3 2 5" xfId="2676"/>
    <cellStyle name="Comma 8 3 3 2 6" xfId="515"/>
    <cellStyle name="Comma 8 3 3 3" xfId="656"/>
    <cellStyle name="Comma 8 3 3 3 2" xfId="1194"/>
    <cellStyle name="Comma 8 3 3 3 2 2" xfId="2274"/>
    <cellStyle name="Comma 8 3 3 3 3" xfId="1736"/>
    <cellStyle name="Comma 8 3 3 4" xfId="927"/>
    <cellStyle name="Comma 8 3 3 4 2" xfId="2007"/>
    <cellStyle name="Comma 8 3 3 5" xfId="1469"/>
    <cellStyle name="Comma 8 3 3 6" xfId="2550"/>
    <cellStyle name="Comma 8 3 3 7" xfId="389"/>
    <cellStyle name="Comma 8 3 4" xfId="171"/>
    <cellStyle name="Comma 8 3 4 2" xfId="718"/>
    <cellStyle name="Comma 8 3 4 2 2" xfId="1256"/>
    <cellStyle name="Comma 8 3 4 2 2 2" xfId="2336"/>
    <cellStyle name="Comma 8 3 4 2 3" xfId="1798"/>
    <cellStyle name="Comma 8 3 4 3" xfId="989"/>
    <cellStyle name="Comma 8 3 4 3 2" xfId="2069"/>
    <cellStyle name="Comma 8 3 4 4" xfId="1531"/>
    <cellStyle name="Comma 8 3 4 5" xfId="2612"/>
    <cellStyle name="Comma 8 3 4 6" xfId="451"/>
    <cellStyle name="Comma 8 3 5" xfId="597"/>
    <cellStyle name="Comma 8 3 5 2" xfId="1135"/>
    <cellStyle name="Comma 8 3 5 2 2" xfId="2215"/>
    <cellStyle name="Comma 8 3 5 3" xfId="1677"/>
    <cellStyle name="Comma 8 3 6" xfId="868"/>
    <cellStyle name="Comma 8 3 6 2" xfId="1948"/>
    <cellStyle name="Comma 8 3 7" xfId="1410"/>
    <cellStyle name="Comma 8 3 8" xfId="2491"/>
    <cellStyle name="Comma 8 3 9" xfId="330"/>
    <cellStyle name="Comma 8 4" xfId="64"/>
    <cellStyle name="Comma 8 4 2" xfId="126"/>
    <cellStyle name="Comma 8 4 2 2" xfId="252"/>
    <cellStyle name="Comma 8 4 2 2 2" xfId="799"/>
    <cellStyle name="Comma 8 4 2 2 2 2" xfId="1337"/>
    <cellStyle name="Comma 8 4 2 2 2 2 2" xfId="2417"/>
    <cellStyle name="Comma 8 4 2 2 2 3" xfId="1879"/>
    <cellStyle name="Comma 8 4 2 2 3" xfId="1070"/>
    <cellStyle name="Comma 8 4 2 2 3 2" xfId="2150"/>
    <cellStyle name="Comma 8 4 2 2 4" xfId="1612"/>
    <cellStyle name="Comma 8 4 2 2 5" xfId="2693"/>
    <cellStyle name="Comma 8 4 2 2 6" xfId="532"/>
    <cellStyle name="Comma 8 4 2 3" xfId="673"/>
    <cellStyle name="Comma 8 4 2 3 2" xfId="1211"/>
    <cellStyle name="Comma 8 4 2 3 2 2" xfId="2291"/>
    <cellStyle name="Comma 8 4 2 3 3" xfId="1753"/>
    <cellStyle name="Comma 8 4 2 4" xfId="944"/>
    <cellStyle name="Comma 8 4 2 4 2" xfId="2024"/>
    <cellStyle name="Comma 8 4 2 5" xfId="1486"/>
    <cellStyle name="Comma 8 4 2 6" xfId="2567"/>
    <cellStyle name="Comma 8 4 2 7" xfId="406"/>
    <cellStyle name="Comma 8 4 3" xfId="188"/>
    <cellStyle name="Comma 8 4 3 2" xfId="735"/>
    <cellStyle name="Comma 8 4 3 2 2" xfId="1273"/>
    <cellStyle name="Comma 8 4 3 2 2 2" xfId="2353"/>
    <cellStyle name="Comma 8 4 3 2 3" xfId="1815"/>
    <cellStyle name="Comma 8 4 3 3" xfId="1006"/>
    <cellStyle name="Comma 8 4 3 3 2" xfId="2086"/>
    <cellStyle name="Comma 8 4 3 4" xfId="1548"/>
    <cellStyle name="Comma 8 4 3 5" xfId="2629"/>
    <cellStyle name="Comma 8 4 3 6" xfId="468"/>
    <cellStyle name="Comma 8 4 4" xfId="611"/>
    <cellStyle name="Comma 8 4 4 2" xfId="1149"/>
    <cellStyle name="Comma 8 4 4 2 2" xfId="2229"/>
    <cellStyle name="Comma 8 4 4 3" xfId="1691"/>
    <cellStyle name="Comma 8 4 5" xfId="882"/>
    <cellStyle name="Comma 8 4 5 2" xfId="1962"/>
    <cellStyle name="Comma 8 4 6" xfId="1424"/>
    <cellStyle name="Comma 8 4 7" xfId="2505"/>
    <cellStyle name="Comma 8 4 8" xfId="344"/>
    <cellStyle name="Comma 8 5" xfId="94"/>
    <cellStyle name="Comma 8 5 2" xfId="220"/>
    <cellStyle name="Comma 8 5 2 2" xfId="767"/>
    <cellStyle name="Comma 8 5 2 2 2" xfId="1305"/>
    <cellStyle name="Comma 8 5 2 2 2 2" xfId="2385"/>
    <cellStyle name="Comma 8 5 2 2 3" xfId="1847"/>
    <cellStyle name="Comma 8 5 2 3" xfId="1038"/>
    <cellStyle name="Comma 8 5 2 3 2" xfId="2118"/>
    <cellStyle name="Comma 8 5 2 4" xfId="1580"/>
    <cellStyle name="Comma 8 5 2 5" xfId="2661"/>
    <cellStyle name="Comma 8 5 2 6" xfId="500"/>
    <cellStyle name="Comma 8 5 3" xfId="641"/>
    <cellStyle name="Comma 8 5 3 2" xfId="1179"/>
    <cellStyle name="Comma 8 5 3 2 2" xfId="2259"/>
    <cellStyle name="Comma 8 5 3 3" xfId="1721"/>
    <cellStyle name="Comma 8 5 4" xfId="912"/>
    <cellStyle name="Comma 8 5 4 2" xfId="1992"/>
    <cellStyle name="Comma 8 5 5" xfId="1454"/>
    <cellStyle name="Comma 8 5 6" xfId="2535"/>
    <cellStyle name="Comma 8 5 7" xfId="374"/>
    <cellStyle name="Comma 8 6" xfId="156"/>
    <cellStyle name="Comma 8 6 2" xfId="703"/>
    <cellStyle name="Comma 8 6 2 2" xfId="1241"/>
    <cellStyle name="Comma 8 6 2 2 2" xfId="2321"/>
    <cellStyle name="Comma 8 6 2 3" xfId="1783"/>
    <cellStyle name="Comma 8 6 3" xfId="974"/>
    <cellStyle name="Comma 8 6 3 2" xfId="2054"/>
    <cellStyle name="Comma 8 6 4" xfId="1516"/>
    <cellStyle name="Comma 8 6 5" xfId="2597"/>
    <cellStyle name="Comma 8 6 6" xfId="436"/>
    <cellStyle name="Comma 8 7" xfId="584"/>
    <cellStyle name="Comma 8 7 2" xfId="1122"/>
    <cellStyle name="Comma 8 7 2 2" xfId="2202"/>
    <cellStyle name="Comma 8 7 3" xfId="1664"/>
    <cellStyle name="Comma 8 8" xfId="855"/>
    <cellStyle name="Comma 8 8 2" xfId="1935"/>
    <cellStyle name="Comma 8 9" xfId="1397"/>
    <cellStyle name="Comma 9" xfId="39"/>
    <cellStyle name="Comma 9 10" xfId="319"/>
    <cellStyle name="Comma 9 2" xfId="52"/>
    <cellStyle name="Comma 9 2 2" xfId="81"/>
    <cellStyle name="Comma 9 2 2 2" xfId="143"/>
    <cellStyle name="Comma 9 2 2 2 2" xfId="269"/>
    <cellStyle name="Comma 9 2 2 2 2 2" xfId="816"/>
    <cellStyle name="Comma 9 2 2 2 2 2 2" xfId="1354"/>
    <cellStyle name="Comma 9 2 2 2 2 2 2 2" xfId="2434"/>
    <cellStyle name="Comma 9 2 2 2 2 2 3" xfId="1896"/>
    <cellStyle name="Comma 9 2 2 2 2 3" xfId="1087"/>
    <cellStyle name="Comma 9 2 2 2 2 3 2" xfId="2167"/>
    <cellStyle name="Comma 9 2 2 2 2 4" xfId="1629"/>
    <cellStyle name="Comma 9 2 2 2 2 5" xfId="2710"/>
    <cellStyle name="Comma 9 2 2 2 2 6" xfId="549"/>
    <cellStyle name="Comma 9 2 2 2 3" xfId="690"/>
    <cellStyle name="Comma 9 2 2 2 3 2" xfId="1228"/>
    <cellStyle name="Comma 9 2 2 2 3 2 2" xfId="2308"/>
    <cellStyle name="Comma 9 2 2 2 3 3" xfId="1770"/>
    <cellStyle name="Comma 9 2 2 2 4" xfId="961"/>
    <cellStyle name="Comma 9 2 2 2 4 2" xfId="2041"/>
    <cellStyle name="Comma 9 2 2 2 5" xfId="1503"/>
    <cellStyle name="Comma 9 2 2 2 6" xfId="2584"/>
    <cellStyle name="Comma 9 2 2 2 7" xfId="423"/>
    <cellStyle name="Comma 9 2 2 3" xfId="205"/>
    <cellStyle name="Comma 9 2 2 3 2" xfId="752"/>
    <cellStyle name="Comma 9 2 2 3 2 2" xfId="1290"/>
    <cellStyle name="Comma 9 2 2 3 2 2 2" xfId="2370"/>
    <cellStyle name="Comma 9 2 2 3 2 3" xfId="1832"/>
    <cellStyle name="Comma 9 2 2 3 3" xfId="1023"/>
    <cellStyle name="Comma 9 2 2 3 3 2" xfId="2103"/>
    <cellStyle name="Comma 9 2 2 3 4" xfId="1565"/>
    <cellStyle name="Comma 9 2 2 3 5" xfId="2646"/>
    <cellStyle name="Comma 9 2 2 3 6" xfId="485"/>
    <cellStyle name="Comma 9 2 2 4" xfId="628"/>
    <cellStyle name="Comma 9 2 2 4 2" xfId="1166"/>
    <cellStyle name="Comma 9 2 2 4 2 2" xfId="2246"/>
    <cellStyle name="Comma 9 2 2 4 3" xfId="1708"/>
    <cellStyle name="Comma 9 2 2 5" xfId="899"/>
    <cellStyle name="Comma 9 2 2 5 2" xfId="1979"/>
    <cellStyle name="Comma 9 2 2 6" xfId="1441"/>
    <cellStyle name="Comma 9 2 2 7" xfId="2522"/>
    <cellStyle name="Comma 9 2 2 8" xfId="361"/>
    <cellStyle name="Comma 9 2 3" xfId="111"/>
    <cellStyle name="Comma 9 2 3 2" xfId="237"/>
    <cellStyle name="Comma 9 2 3 2 2" xfId="784"/>
    <cellStyle name="Comma 9 2 3 2 2 2" xfId="1322"/>
    <cellStyle name="Comma 9 2 3 2 2 2 2" xfId="2402"/>
    <cellStyle name="Comma 9 2 3 2 2 3" xfId="1864"/>
    <cellStyle name="Comma 9 2 3 2 3" xfId="1055"/>
    <cellStyle name="Comma 9 2 3 2 3 2" xfId="2135"/>
    <cellStyle name="Comma 9 2 3 2 4" xfId="1597"/>
    <cellStyle name="Comma 9 2 3 2 5" xfId="2678"/>
    <cellStyle name="Comma 9 2 3 2 6" xfId="517"/>
    <cellStyle name="Comma 9 2 3 3" xfId="658"/>
    <cellStyle name="Comma 9 2 3 3 2" xfId="1196"/>
    <cellStyle name="Comma 9 2 3 3 2 2" xfId="2276"/>
    <cellStyle name="Comma 9 2 3 3 3" xfId="1738"/>
    <cellStyle name="Comma 9 2 3 4" xfId="929"/>
    <cellStyle name="Comma 9 2 3 4 2" xfId="2009"/>
    <cellStyle name="Comma 9 2 3 5" xfId="1471"/>
    <cellStyle name="Comma 9 2 3 6" xfId="2552"/>
    <cellStyle name="Comma 9 2 3 7" xfId="391"/>
    <cellStyle name="Comma 9 2 4" xfId="173"/>
    <cellStyle name="Comma 9 2 4 2" xfId="720"/>
    <cellStyle name="Comma 9 2 4 2 2" xfId="1258"/>
    <cellStyle name="Comma 9 2 4 2 2 2" xfId="2338"/>
    <cellStyle name="Comma 9 2 4 2 3" xfId="1800"/>
    <cellStyle name="Comma 9 2 4 3" xfId="991"/>
    <cellStyle name="Comma 9 2 4 3 2" xfId="2071"/>
    <cellStyle name="Comma 9 2 4 4" xfId="1533"/>
    <cellStyle name="Comma 9 2 4 5" xfId="2614"/>
    <cellStyle name="Comma 9 2 4 6" xfId="453"/>
    <cellStyle name="Comma 9 2 5" xfId="599"/>
    <cellStyle name="Comma 9 2 5 2" xfId="1137"/>
    <cellStyle name="Comma 9 2 5 2 2" xfId="2217"/>
    <cellStyle name="Comma 9 2 5 3" xfId="1679"/>
    <cellStyle name="Comma 9 2 6" xfId="870"/>
    <cellStyle name="Comma 9 2 6 2" xfId="1950"/>
    <cellStyle name="Comma 9 2 7" xfId="1412"/>
    <cellStyle name="Comma 9 2 8" xfId="2493"/>
    <cellStyle name="Comma 9 2 9" xfId="332"/>
    <cellStyle name="Comma 9 3" xfId="66"/>
    <cellStyle name="Comma 9 3 2" xfId="128"/>
    <cellStyle name="Comma 9 3 2 2" xfId="254"/>
    <cellStyle name="Comma 9 3 2 2 2" xfId="801"/>
    <cellStyle name="Comma 9 3 2 2 2 2" xfId="1339"/>
    <cellStyle name="Comma 9 3 2 2 2 2 2" xfId="2419"/>
    <cellStyle name="Comma 9 3 2 2 2 3" xfId="1881"/>
    <cellStyle name="Comma 9 3 2 2 3" xfId="1072"/>
    <cellStyle name="Comma 9 3 2 2 3 2" xfId="2152"/>
    <cellStyle name="Comma 9 3 2 2 4" xfId="1614"/>
    <cellStyle name="Comma 9 3 2 2 5" xfId="2695"/>
    <cellStyle name="Comma 9 3 2 2 6" xfId="534"/>
    <cellStyle name="Comma 9 3 2 3" xfId="675"/>
    <cellStyle name="Comma 9 3 2 3 2" xfId="1213"/>
    <cellStyle name="Comma 9 3 2 3 2 2" xfId="2293"/>
    <cellStyle name="Comma 9 3 2 3 3" xfId="1755"/>
    <cellStyle name="Comma 9 3 2 4" xfId="946"/>
    <cellStyle name="Comma 9 3 2 4 2" xfId="2026"/>
    <cellStyle name="Comma 9 3 2 5" xfId="1488"/>
    <cellStyle name="Comma 9 3 2 6" xfId="2569"/>
    <cellStyle name="Comma 9 3 2 7" xfId="408"/>
    <cellStyle name="Comma 9 3 3" xfId="190"/>
    <cellStyle name="Comma 9 3 3 2" xfId="737"/>
    <cellStyle name="Comma 9 3 3 2 2" xfId="1275"/>
    <cellStyle name="Comma 9 3 3 2 2 2" xfId="2355"/>
    <cellStyle name="Comma 9 3 3 2 3" xfId="1817"/>
    <cellStyle name="Comma 9 3 3 3" xfId="1008"/>
    <cellStyle name="Comma 9 3 3 3 2" xfId="2088"/>
    <cellStyle name="Comma 9 3 3 4" xfId="1550"/>
    <cellStyle name="Comma 9 3 3 5" xfId="2631"/>
    <cellStyle name="Comma 9 3 3 6" xfId="470"/>
    <cellStyle name="Comma 9 3 4" xfId="613"/>
    <cellStyle name="Comma 9 3 4 2" xfId="1151"/>
    <cellStyle name="Comma 9 3 4 2 2" xfId="2231"/>
    <cellStyle name="Comma 9 3 4 3" xfId="1693"/>
    <cellStyle name="Comma 9 3 5" xfId="884"/>
    <cellStyle name="Comma 9 3 5 2" xfId="1964"/>
    <cellStyle name="Comma 9 3 6" xfId="1426"/>
    <cellStyle name="Comma 9 3 7" xfId="2507"/>
    <cellStyle name="Comma 9 3 8" xfId="346"/>
    <cellStyle name="Comma 9 4" xfId="96"/>
    <cellStyle name="Comma 9 4 2" xfId="222"/>
    <cellStyle name="Comma 9 4 2 2" xfId="769"/>
    <cellStyle name="Comma 9 4 2 2 2" xfId="1307"/>
    <cellStyle name="Comma 9 4 2 2 2 2" xfId="2387"/>
    <cellStyle name="Comma 9 4 2 2 3" xfId="1849"/>
    <cellStyle name="Comma 9 4 2 3" xfId="1040"/>
    <cellStyle name="Comma 9 4 2 3 2" xfId="2120"/>
    <cellStyle name="Comma 9 4 2 4" xfId="1582"/>
    <cellStyle name="Comma 9 4 2 5" xfId="2663"/>
    <cellStyle name="Comma 9 4 2 6" xfId="502"/>
    <cellStyle name="Comma 9 4 3" xfId="643"/>
    <cellStyle name="Comma 9 4 3 2" xfId="1181"/>
    <cellStyle name="Comma 9 4 3 2 2" xfId="2261"/>
    <cellStyle name="Comma 9 4 3 3" xfId="1723"/>
    <cellStyle name="Comma 9 4 4" xfId="914"/>
    <cellStyle name="Comma 9 4 4 2" xfId="1994"/>
    <cellStyle name="Comma 9 4 5" xfId="1456"/>
    <cellStyle name="Comma 9 4 6" xfId="2537"/>
    <cellStyle name="Comma 9 4 7" xfId="376"/>
    <cellStyle name="Comma 9 5" xfId="158"/>
    <cellStyle name="Comma 9 5 2" xfId="705"/>
    <cellStyle name="Comma 9 5 2 2" xfId="1243"/>
    <cellStyle name="Comma 9 5 2 2 2" xfId="2323"/>
    <cellStyle name="Comma 9 5 2 3" xfId="1785"/>
    <cellStyle name="Comma 9 5 3" xfId="976"/>
    <cellStyle name="Comma 9 5 3 2" xfId="2056"/>
    <cellStyle name="Comma 9 5 4" xfId="1518"/>
    <cellStyle name="Comma 9 5 5" xfId="2599"/>
    <cellStyle name="Comma 9 5 6" xfId="438"/>
    <cellStyle name="Comma 9 6" xfId="586"/>
    <cellStyle name="Comma 9 6 2" xfId="1124"/>
    <cellStyle name="Comma 9 6 2 2" xfId="2204"/>
    <cellStyle name="Comma 9 6 3" xfId="1666"/>
    <cellStyle name="Comma 9 7" xfId="857"/>
    <cellStyle name="Comma 9 7 2" xfId="1937"/>
    <cellStyle name="Comma 9 8" xfId="1399"/>
    <cellStyle name="Comma 9 9" xfId="2480"/>
    <cellStyle name="Hyperlink" xfId="282" builtinId="8"/>
    <cellStyle name="Normal" xfId="0" builtinId="0"/>
    <cellStyle name="Normal 2" xfId="25"/>
    <cellStyle name="Normal 2 2" xfId="17"/>
    <cellStyle name="Normal 2 3" xfId="26"/>
    <cellStyle name="Normal 2 3 2" xfId="27"/>
    <cellStyle name="Normal 2 4" xfId="10"/>
    <cellStyle name="Normal 3" xfId="28"/>
    <cellStyle name="Normal 3 2" xfId="29"/>
    <cellStyle name="Normal 4" xfId="30"/>
    <cellStyle name="Normal 4 2" xfId="31"/>
    <cellStyle name="Normal 5" xfId="32"/>
    <cellStyle name="Normal 5 2" xfId="33"/>
    <cellStyle name="Normal 6" xfId="15"/>
    <cellStyle name="Normal 7" xfId="286"/>
    <cellStyle name="Normal 8" xfId="285"/>
    <cellStyle name="Percent" xfId="280" builtinId="5"/>
    <cellStyle name="Percent 2" xfId="34"/>
    <cellStyle name="Percent 2 2" xfId="35"/>
    <cellStyle name="Percent 3" xfId="36"/>
    <cellStyle name="Percent 3 2" xfId="37"/>
    <cellStyle name="Percent 4" xfId="14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167" formatCode="0.0%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none"/>
      </font>
      <numFmt numFmtId="173" formatCode="[$-409]mmm\-yy;@"/>
      <fill>
        <patternFill patternType="solid">
          <fgColor indexed="64"/>
          <bgColor theme="0"/>
        </patternFill>
      </fill>
      <alignment horizontal="left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none"/>
      </font>
      <numFmt numFmtId="173" formatCode="[$-409]mmm\-yy;@"/>
    </dxf>
    <dxf>
      <font>
        <strike val="0"/>
        <outline val="0"/>
        <shadow val="0"/>
        <u val="none"/>
        <vertAlign val="baseline"/>
        <color theme="1"/>
        <name val="Calibri Light"/>
        <scheme val="none"/>
      </font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'[1]Tab6 Trade Balance'!$B$3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cat>
            <c:strRef>
              <c:f>'[1]Tab6 Trade Balance'!$A$4:$A$16</c:f>
              <c:strCache>
                <c:ptCount val="13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</c:v>
                </c:pt>
              </c:strCache>
            </c:strRef>
          </c:cat>
          <c:val>
            <c:numRef>
              <c:f>'[1]Tab6 Trade Balance'!$B$4:$B$16</c:f>
              <c:numCache>
                <c:formatCode>General</c:formatCode>
                <c:ptCount val="13"/>
                <c:pt idx="0">
                  <c:v>5315.6568844200001</c:v>
                </c:pt>
                <c:pt idx="1">
                  <c:v>5315.8228073800001</c:v>
                </c:pt>
                <c:pt idx="2">
                  <c:v>6895.9481269200005</c:v>
                </c:pt>
                <c:pt idx="3">
                  <c:v>7258.1388778500004</c:v>
                </c:pt>
                <c:pt idx="4">
                  <c:v>6312.5826701400001</c:v>
                </c:pt>
                <c:pt idx="5">
                  <c:v>6287.3937245200004</c:v>
                </c:pt>
                <c:pt idx="6">
                  <c:v>7948.1636129099998</c:v>
                </c:pt>
                <c:pt idx="7">
                  <c:v>8788.33243932</c:v>
                </c:pt>
                <c:pt idx="8">
                  <c:v>6048.1272332799999</c:v>
                </c:pt>
                <c:pt idx="9">
                  <c:v>6343.7814341599997</c:v>
                </c:pt>
                <c:pt idx="10">
                  <c:v>8573.8160383699997</c:v>
                </c:pt>
                <c:pt idx="11">
                  <c:v>8270.0699688999994</c:v>
                </c:pt>
                <c:pt idx="12">
                  <c:v>7184.7746741599994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F2-4548-960A-C148D1D7000F}"/>
            </c:ext>
          </c:extLst>
        </c:ser>
        <c:ser>
          <c:idx val="1"/>
          <c:order val="1"/>
          <c:tx>
            <c:strRef>
              <c:f>'[1]Tab6 Trade Balance'!$C$3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cat>
            <c:strRef>
              <c:f>'[1]Tab6 Trade Balance'!$A$4:$A$16</c:f>
              <c:strCache>
                <c:ptCount val="13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</c:v>
                </c:pt>
              </c:strCache>
            </c:strRef>
          </c:cat>
          <c:val>
            <c:numRef>
              <c:f>'[1]Tab6 Trade Balance'!$C$4:$C$16</c:f>
              <c:numCache>
                <c:formatCode>General</c:formatCode>
                <c:ptCount val="13"/>
                <c:pt idx="0">
                  <c:v>7987.6914034900001</c:v>
                </c:pt>
                <c:pt idx="1">
                  <c:v>8055.9726807799998</c:v>
                </c:pt>
                <c:pt idx="2">
                  <c:v>12424.64994718</c:v>
                </c:pt>
                <c:pt idx="3">
                  <c:v>8814.4303452420008</c:v>
                </c:pt>
                <c:pt idx="4">
                  <c:v>8587.3998464199994</c:v>
                </c:pt>
                <c:pt idx="5">
                  <c:v>10433.236949959999</c:v>
                </c:pt>
                <c:pt idx="6">
                  <c:v>10701.353304910001</c:v>
                </c:pt>
                <c:pt idx="7">
                  <c:v>9387.2758201299985</c:v>
                </c:pt>
                <c:pt idx="8">
                  <c:v>10122.042934229999</c:v>
                </c:pt>
                <c:pt idx="9">
                  <c:v>12466.903481399999</c:v>
                </c:pt>
                <c:pt idx="10">
                  <c:v>9780.7588952800015</c:v>
                </c:pt>
                <c:pt idx="11">
                  <c:v>11143.436280129999</c:v>
                </c:pt>
                <c:pt idx="12">
                  <c:v>10117.54036915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8F2-4548-960A-C148D1D7000F}"/>
            </c:ext>
          </c:extLst>
        </c:ser>
        <c:dLbls/>
        <c:gapWidth val="100"/>
        <c:axId val="143800960"/>
        <c:axId val="143810944"/>
      </c:barChart>
      <c:lineChart>
        <c:grouping val="standard"/>
        <c:ser>
          <c:idx val="2"/>
          <c:order val="2"/>
          <c:tx>
            <c:strRef>
              <c:f>'[2]Chart 2&amp;3'!$D$31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'[2]Chart 2&amp;3'!$D$32:$D$44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8F2-4548-960A-C148D1D7000F}"/>
            </c:ext>
          </c:extLst>
        </c:ser>
        <c:ser>
          <c:idx val="3"/>
          <c:order val="3"/>
          <c:tx>
            <c:strRef>
              <c:f>'[2]Chart 2&amp;3'!$E$31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'[2]Chart 2&amp;3'!$E$32:$E$44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8F2-4548-960A-C148D1D7000F}"/>
            </c:ext>
          </c:extLst>
        </c:ser>
        <c:dLbls/>
        <c:marker val="1"/>
        <c:axId val="143812480"/>
        <c:axId val="143814016"/>
      </c:lineChart>
      <c:catAx>
        <c:axId val="143800960"/>
        <c:scaling>
          <c:orientation val="minMax"/>
        </c:scaling>
        <c:axPos val="b"/>
        <c:numFmt formatCode="mmm\-yy" sourceLinked="0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3810944"/>
        <c:crosses val="autoZero"/>
        <c:auto val="1"/>
        <c:lblAlgn val="ctr"/>
        <c:lblOffset val="100"/>
        <c:noMultiLvlLbl val="1"/>
      </c:catAx>
      <c:valAx>
        <c:axId val="1438109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3800960"/>
        <c:crosses val="autoZero"/>
        <c:crossBetween val="between"/>
      </c:valAx>
      <c:catAx>
        <c:axId val="143812480"/>
        <c:scaling>
          <c:orientation val="minMax"/>
        </c:scaling>
        <c:delete val="1"/>
        <c:axPos val="b"/>
        <c:tickLblPos val="none"/>
        <c:crossAx val="143814016"/>
        <c:crosses val="autoZero"/>
        <c:auto val="1"/>
        <c:lblAlgn val="ctr"/>
        <c:lblOffset val="100"/>
      </c:catAx>
      <c:valAx>
        <c:axId val="143814016"/>
        <c:scaling>
          <c:orientation val="minMax"/>
        </c:scaling>
        <c:axPos val="r"/>
        <c:numFmt formatCode="General" sourceLinked="1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3812480"/>
        <c:crosses val="max"/>
        <c:crossBetween val="between"/>
      </c:valAx>
      <c:spPr>
        <a:noFill/>
        <a:ln w="25400">
          <a:noFill/>
        </a:ln>
      </c:spPr>
    </c:plotArea>
    <c:legend>
      <c:legendPos val="b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1286C60-C841-43AB-8AC9-22970BFA2E16}" type="doc">
      <dgm:prSet loTypeId="urn:microsoft.com/office/officeart/2005/8/layout/process3" loCatId="process" qsTypeId="urn:microsoft.com/office/officeart/2005/8/quickstyle/simple3" qsCatId="simple" csTypeId="urn:microsoft.com/office/officeart/2005/8/colors/accent0_2" csCatId="mainScheme" phldr="1"/>
      <dgm:spPr/>
      <dgm:t>
        <a:bodyPr/>
        <a:lstStyle/>
        <a:p>
          <a:endParaRPr lang="en-US"/>
        </a:p>
      </dgm:t>
    </dgm:pt>
    <dgm:pt modelId="{85326EA6-D8A7-45C8-9D4E-C5EA3A313FDB}">
      <dgm:prSet phldrT="[Text]" custT="1"/>
      <dgm:spPr/>
      <dgm:t>
        <a:bodyPr/>
        <a:lstStyle/>
        <a:p>
          <a:r>
            <a:rPr lang="en-US" sz="6000">
              <a:latin typeface="+mj-lt"/>
            </a:rPr>
            <a:t>Merchandise Trade Bulletin for January 2023</a:t>
          </a:r>
        </a:p>
      </dgm:t>
    </dgm:pt>
    <dgm:pt modelId="{DA43DD32-06C2-4BF4-9A84-911EA1B0A8BC}" type="sibTrans" cxnId="{DC8E71FD-0C81-4FE5-AF5E-DE60EAE8C5A8}">
      <dgm:prSet/>
      <dgm:spPr/>
      <dgm:t>
        <a:bodyPr/>
        <a:lstStyle/>
        <a:p>
          <a:endParaRPr lang="en-US"/>
        </a:p>
      </dgm:t>
    </dgm:pt>
    <dgm:pt modelId="{BC4073AD-3365-49F5-9505-09865E3EBE69}" type="parTrans" cxnId="{DC8E71FD-0C81-4FE5-AF5E-DE60EAE8C5A8}">
      <dgm:prSet/>
      <dgm:spPr/>
      <dgm:t>
        <a:bodyPr/>
        <a:lstStyle/>
        <a:p>
          <a:endParaRPr lang="en-US"/>
        </a:p>
      </dgm:t>
    </dgm:pt>
    <dgm:pt modelId="{203726A9-532D-409C-8148-8620C910A861}">
      <dgm:prSet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  <dgm:t>
        <a:bodyPr/>
        <a:lstStyle/>
        <a:p>
          <a:endParaRPr lang="en-US"/>
        </a:p>
      </dgm:t>
    </dgm:pt>
    <dgm:pt modelId="{EA04E1F3-E8DC-4D15-AB04-42FE6FECD3FC}" type="parTrans" cxnId="{8292DCD4-416E-4BC3-B884-455CA6251F36}">
      <dgm:prSet/>
      <dgm:spPr/>
      <dgm:t>
        <a:bodyPr/>
        <a:lstStyle/>
        <a:p>
          <a:endParaRPr lang="en-US"/>
        </a:p>
      </dgm:t>
    </dgm:pt>
    <dgm:pt modelId="{E82D5BCD-A04C-4545-B173-214BB8B324D1}" type="sibTrans" cxnId="{8292DCD4-416E-4BC3-B884-455CA6251F36}">
      <dgm:prSet/>
      <dgm:spPr/>
      <dgm:t>
        <a:bodyPr/>
        <a:lstStyle/>
        <a:p>
          <a:endParaRPr lang="en-US"/>
        </a:p>
      </dgm:t>
    </dgm:pt>
    <dgm:pt modelId="{A9B15D84-1C5D-4EE3-A3C4-5A50130AC4C1}" type="pres">
      <dgm:prSet presAssocID="{51286C60-C841-43AB-8AC9-22970BFA2E16}" presName="linearFlow" presStyleCnt="0">
        <dgm:presLayoutVars>
          <dgm:dir/>
          <dgm:animLvl val="lvl"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715EB069-523F-4956-87CC-10953C43FB2D}" type="pres">
      <dgm:prSet presAssocID="{85326EA6-D8A7-45C8-9D4E-C5EA3A313FDB}" presName="composite" presStyleCnt="0"/>
      <dgm:spPr/>
    </dgm:pt>
    <dgm:pt modelId="{7214B7F5-EDD2-4E71-AF7E-38DF3BC52589}" type="pres">
      <dgm:prSet presAssocID="{85326EA6-D8A7-45C8-9D4E-C5EA3A313FDB}" presName="parTx" presStyleLbl="node1" presStyleIdx="0" presStyleCnt="1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3D2DECD0-5851-4DEF-BDF8-D6F78C287243}" type="pres">
      <dgm:prSet presAssocID="{85326EA6-D8A7-45C8-9D4E-C5EA3A313FDB}" presName="parSh" presStyleLbl="node1" presStyleIdx="0" presStyleCnt="1"/>
      <dgm:spPr/>
      <dgm:t>
        <a:bodyPr/>
        <a:lstStyle/>
        <a:p>
          <a:endParaRPr lang="en-US"/>
        </a:p>
      </dgm:t>
    </dgm:pt>
    <dgm:pt modelId="{B63769A4-BF7D-4EC4-80CA-F6ED6EF4F2D1}" type="pres">
      <dgm:prSet presAssocID="{85326EA6-D8A7-45C8-9D4E-C5EA3A313FDB}" presName="desTx" presStyleLbl="fgAcc1" presStyleIdx="0" presStyleCnt="1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B9AA5286-8631-4E58-9728-600D433F9A8D}" type="presOf" srcId="{85326EA6-D8A7-45C8-9D4E-C5EA3A313FDB}" destId="{7214B7F5-EDD2-4E71-AF7E-38DF3BC52589}" srcOrd="0" destOrd="0" presId="urn:microsoft.com/office/officeart/2005/8/layout/process3"/>
    <dgm:cxn modelId="{DD594EB9-47B1-4C61-9FAD-8DDA31F1D3A3}" type="presOf" srcId="{51286C60-C841-43AB-8AC9-22970BFA2E16}" destId="{A9B15D84-1C5D-4EE3-A3C4-5A50130AC4C1}" srcOrd="0" destOrd="0" presId="urn:microsoft.com/office/officeart/2005/8/layout/process3"/>
    <dgm:cxn modelId="{DC8E71FD-0C81-4FE5-AF5E-DE60EAE8C5A8}" srcId="{51286C60-C841-43AB-8AC9-22970BFA2E16}" destId="{85326EA6-D8A7-45C8-9D4E-C5EA3A313FDB}" srcOrd="0" destOrd="0" parTransId="{BC4073AD-3365-49F5-9505-09865E3EBE69}" sibTransId="{DA43DD32-06C2-4BF4-9A84-911EA1B0A8BC}"/>
    <dgm:cxn modelId="{8292DCD4-416E-4BC3-B884-455CA6251F36}" srcId="{85326EA6-D8A7-45C8-9D4E-C5EA3A313FDB}" destId="{203726A9-532D-409C-8148-8620C910A861}" srcOrd="0" destOrd="0" parTransId="{EA04E1F3-E8DC-4D15-AB04-42FE6FECD3FC}" sibTransId="{E82D5BCD-A04C-4545-B173-214BB8B324D1}"/>
    <dgm:cxn modelId="{032A1614-F128-4D0C-87A1-F3658A43A940}" type="presOf" srcId="{85326EA6-D8A7-45C8-9D4E-C5EA3A313FDB}" destId="{3D2DECD0-5851-4DEF-BDF8-D6F78C287243}" srcOrd="1" destOrd="0" presId="urn:microsoft.com/office/officeart/2005/8/layout/process3"/>
    <dgm:cxn modelId="{C77B2773-B7D4-4278-8AA2-42EA93C21E35}" type="presOf" srcId="{203726A9-532D-409C-8148-8620C910A861}" destId="{B63769A4-BF7D-4EC4-80CA-F6ED6EF4F2D1}" srcOrd="0" destOrd="0" presId="urn:microsoft.com/office/officeart/2005/8/layout/process3"/>
    <dgm:cxn modelId="{8A2CB963-7C83-4E7B-985F-BD756463F69F}" type="presParOf" srcId="{A9B15D84-1C5D-4EE3-A3C4-5A50130AC4C1}" destId="{715EB069-523F-4956-87CC-10953C43FB2D}" srcOrd="0" destOrd="0" presId="urn:microsoft.com/office/officeart/2005/8/layout/process3"/>
    <dgm:cxn modelId="{A87438E8-6627-4769-89EC-AA42E9C4A5DB}" type="presParOf" srcId="{715EB069-523F-4956-87CC-10953C43FB2D}" destId="{7214B7F5-EDD2-4E71-AF7E-38DF3BC52589}" srcOrd="0" destOrd="0" presId="urn:microsoft.com/office/officeart/2005/8/layout/process3"/>
    <dgm:cxn modelId="{99F0E340-9F27-41BF-A3CA-92B27A0B5EBF}" type="presParOf" srcId="{715EB069-523F-4956-87CC-10953C43FB2D}" destId="{3D2DECD0-5851-4DEF-BDF8-D6F78C287243}" srcOrd="1" destOrd="0" presId="urn:microsoft.com/office/officeart/2005/8/layout/process3"/>
    <dgm:cxn modelId="{2B22505E-CDFE-4556-8CAD-CE8EF7F2BAE6}" type="presParOf" srcId="{715EB069-523F-4956-87CC-10953C43FB2D}" destId="{B63769A4-BF7D-4EC4-80CA-F6ED6EF4F2D1}" srcOrd="2" destOrd="0" presId="urn:microsoft.com/office/officeart/2005/8/layout/process3"/>
  </dgm:cxnLst>
  <dgm:bg/>
  <dgm:whole/>
  <dgm:extLst>
    <a:ext uri="http://schemas.microsoft.com/office/drawing/2008/diagram">
      <dsp:dataModelExt xmlns:dsp="http://schemas.microsoft.com/office/drawing/2008/diagram" xmlns="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a="http://schemas.openxmlformats.org/drawingml/2006/main" xmlns:dsp="http://schemas.microsoft.com/office/drawing/2008/diagram">
  <dsp:spTree>
    <dsp:nvGrpSpPr>
      <dsp:cNvPr id="0" name=""/>
      <dsp:cNvGrpSpPr/>
    </dsp:nvGrpSpPr>
    <dsp:grpSpPr/>
    <dsp:sp modelId="{3D2DECD0-5851-4DEF-BDF8-D6F78C287243}">
      <dsp:nvSpPr>
        <dsp:cNvPr id="0" name=""/>
        <dsp:cNvSpPr/>
      </dsp:nvSpPr>
      <dsp:spPr>
        <a:xfrm>
          <a:off x="0" y="23692"/>
          <a:ext cx="11025886" cy="3533083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426720" tIns="426720" rIns="426720" bIns="228600" numCol="1" spcCol="1270" anchor="t" anchorCtr="0">
          <a:noAutofit/>
        </a:bodyPr>
        <a:lstStyle/>
        <a:p>
          <a:pPr lvl="0" algn="l" defTabSz="26670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0" kern="1200">
              <a:latin typeface="+mj-lt"/>
            </a:rPr>
            <a:t>Merchandise Trade Bulletin for January 2023</a:t>
          </a:r>
        </a:p>
      </dsp:txBody>
      <dsp:txXfrm>
        <a:off x="0" y="23692"/>
        <a:ext cx="11025886" cy="2355388"/>
      </dsp:txXfrm>
    </dsp:sp>
    <dsp:sp modelId="{B63769A4-BF7D-4EC4-80CA-F6ED6EF4F2D1}">
      <dsp:nvSpPr>
        <dsp:cNvPr id="0" name=""/>
        <dsp:cNvSpPr/>
      </dsp:nvSpPr>
      <dsp:spPr>
        <a:xfrm>
          <a:off x="2258314" y="2379081"/>
          <a:ext cx="11025886" cy="3340800"/>
        </a:xfrm>
        <a:prstGeom prst="roundRect">
          <a:avLst>
            <a:gd name="adj" fmla="val 10000"/>
          </a:avLst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2496" tIns="412496" rIns="412496" bIns="412496" numCol="1" spcCol="1270" anchor="t" anchorCtr="0">
          <a:noAutofit/>
        </a:bodyPr>
        <a:lstStyle/>
        <a:p>
          <a:pPr marL="285750" lvl="1" indent="-285750" algn="l" defTabSz="25781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endParaRPr lang="en-US" sz="5800" kern="1200"/>
        </a:p>
      </dsp:txBody>
      <dsp:txXfrm>
        <a:off x="2258314" y="2379081"/>
        <a:ext cx="11025886" cy="334080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3">
  <dgm:title val=""/>
  <dgm:desc val=""/>
  <dgm:catLst>
    <dgm:cat type="process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3" destOrd="0"/>
        <dgm:cxn modelId="12" srcId="1" destId="11" srcOrd="0" destOrd="0"/>
        <dgm:cxn modelId="23" srcId="2" destId="21" srcOrd="0" destOrd="0"/>
        <dgm:cxn modelId="34" srcId="3" destId="31" srcOrd="0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41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linearFlow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osite" refType="w"/>
      <dgm:constr type="w" for="ch" ptType="sibTrans" refType="w" refFor="ch" refForName="composite" fact="0.3333"/>
      <dgm:constr type="w" for="des" forName="parTx"/>
      <dgm:constr type="h" for="des" forName="parTx" op="equ"/>
      <dgm:constr type="h" for="des" forName="parSh" op="equ"/>
      <dgm:constr type="w" for="des" forName="desTx"/>
      <dgm:constr type="h" for="des" forName="desTx" op="equ"/>
      <dgm:constr type="w" for="des" forName="parSh"/>
      <dgm:constr type="primFontSz" for="des" forName="parTx" val="65"/>
      <dgm:constr type="secFontSz" for="des" forName="desTx" refType="primFontSz" refFor="des" refForName="parTx" op="equ"/>
      <dgm:constr type="primFontSz" for="des" forName="connTx" refType="primFontSz" refFor="des" refForName="parTx" fact="0.8"/>
      <dgm:constr type="primFontSz" for="des" forName="connTx" refType="primFontSz" refFor="des" refForName="parTx" op="lte" fact="0.8"/>
      <dgm:constr type="h" for="des" forName="parTx" refType="primFontSz" refFor="des" refForName="parTx" fact="0.8"/>
      <dgm:constr type="h" for="des" forName="parSh" refType="primFontSz" refFor="des" refForName="parTx" fact="1.2"/>
      <dgm:constr type="h" for="des" forName="desTx" refType="primFontSz" refFor="des" refForName="parTx" fact="1.6"/>
      <dgm:constr type="h" for="des" forName="parSh" refType="h" refFor="des" refForName="parTx" op="lte" fact="1.5"/>
      <dgm:constr type="h" for="des" forName="parSh" refType="h" refFor="des" refForName="parTx" op="gte" fact="1.5"/>
    </dgm:constrLst>
    <dgm:ruleLst>
      <dgm:rule type="w" for="ch" forName="composite" val="0" fact="NaN" max="NaN"/>
      <dgm:rule type="primFontSz" for="des" forName="parTx" val="5" fact="NaN" max="NaN"/>
    </dgm:ruleLst>
    <dgm:forEach name="Name3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4">
          <dgm:if name="Name5" func="var" arg="dir" op="equ" val="norm">
            <dgm:constrLst>
              <dgm:constr type="h" refType="w" fact="1000"/>
              <dgm:constr type="l" for="ch" forName="parTx"/>
              <dgm:constr type="w" for="ch" forName="parTx" refType="w" fact="0.83"/>
              <dgm:constr type="t" for="ch" forName="parTx"/>
              <dgm:constr type="l" for="ch" forName="parSh"/>
              <dgm:constr type="w" for="ch" forName="parSh" refType="w" refFor="ch" refForName="parTx"/>
              <dgm:constr type="t" for="ch" forName="parSh"/>
              <dgm:constr type="l" for="ch" forName="desTx" refType="w" fact="0.17"/>
              <dgm:constr type="w" for="ch" forName="desTx" refType="w" refFor="ch" refForName="parTx"/>
              <dgm:constr type="t" for="ch" forName="desTx" refType="h" refFor="ch" refForName="parTx"/>
            </dgm:constrLst>
          </dgm:if>
          <dgm:else name="Name6">
            <dgm:constrLst>
              <dgm:constr type="h" refType="w" fact="1000"/>
              <dgm:constr type="l" for="ch" forName="parTx" refType="w" fact="0.17"/>
              <dgm:constr type="w" for="ch" forName="parTx" refType="w" fact="0.83"/>
              <dgm:constr type="t" for="ch" forName="parTx"/>
              <dgm:constr type="l" for="ch" forName="parSh" refType="w" fact="0.15"/>
              <dgm:constr type="w" for="ch" forName="parSh" refType="w" refFor="ch" refForName="parTx"/>
              <dgm:constr type="t" for="ch" forName="parSh"/>
              <dgm:constr type="l" for="ch" forName="desTx"/>
              <dgm:constr type="w" for="ch" forName="desTx" refType="w" refFor="ch" refForName="parTx"/>
              <dgm:constr type="t" for="ch" forName="desTx" refType="h" refFor="ch" refForName="parTx"/>
            </dgm:constrLst>
          </dgm:else>
        </dgm:choose>
        <dgm:ruleLst>
          <dgm:rule type="h" val="INF" fact="NaN" max="NaN"/>
        </dgm:ruleLst>
        <dgm:layoutNode name="parTx">
          <dgm:varLst>
            <dgm:chMax val="0"/>
            <dgm:chPref val="0"/>
            <dgm:bulletEnabled val="1"/>
          </dgm:varLst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 zOrderOff="1" hideGeom="1">
            <dgm:adjLst>
              <dgm:adj idx="1" val="0.1"/>
            </dgm:adjLst>
          </dgm:shape>
          <dgm:presOf axis="self" ptType="node"/>
          <dgm:constrLst>
            <dgm:constr type="h" refType="w" op="lte" fact="0.4"/>
            <dgm:constr type="bMarg" refType="primFontSz" fact="0.3"/>
            <dgm:constr type="h"/>
          </dgm:constrLst>
          <dgm:ruleLst>
            <dgm:rule type="h" val="INF" fact="NaN" max="NaN"/>
          </dgm:ruleLst>
        </dgm:layoutNode>
        <dgm:layoutNode name="parSh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 ptType="node"/>
          <dgm:constrLst>
            <dgm:constr type="h"/>
          </dgm:constrLst>
          <dgm:ruleLst/>
        </dgm:layoutNode>
        <dgm:layoutNode name="desTx" styleLbl="f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Rect" r:blip="">
            <dgm:adjLst>
              <dgm:adj idx="1" val="0.1"/>
            </dgm:adjLst>
          </dgm:shape>
          <dgm:presOf axis="des" ptType="node"/>
          <dgm:constrLst>
            <dgm:constr type="secFontSz" val="65"/>
            <dgm:constr type="primFontSz" refType="secFontSz"/>
            <dgm:constr type="h"/>
          </dgm:constrLst>
          <dgm:ruleLst>
            <dgm:rule type="h" val="INF" fact="NaN" max="NaN"/>
          </dgm:ruleLst>
        </dgm:layoutNode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  <dgm:param type="srcNode" val="parTx"/>
            <dgm:param type="dstNode" val="parTx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Tx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28575</xdr:rowOff>
    </xdr:from>
    <xdr:to>
      <xdr:col>23</xdr:col>
      <xdr:colOff>228601</xdr:colOff>
      <xdr:row>28</xdr:row>
      <xdr:rowOff>171449</xdr:rowOff>
    </xdr:to>
    <xdr:graphicFrame macro="">
      <xdr:nvGraphicFramePr>
        <xdr:cNvPr id="31" name="Diagra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53</xdr:row>
      <xdr:rowOff>0</xdr:rowOff>
    </xdr:from>
    <xdr:to>
      <xdr:col>17</xdr:col>
      <xdr:colOff>600075</xdr:colOff>
      <xdr:row>75</xdr:row>
      <xdr:rowOff>133350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tukondjere/Downloads/Copy%20of%20August%20Trade%20Bulletin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Kambonde/Downloads/Draft%20of%20FEB_2022%20trade%20bulletin%20%20charts%20%20tables%2014%20FEB%202022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1 Revisions"/>
      <sheetName val="Tab2 Cumulative Trade Value"/>
      <sheetName val="Tab3 Export by ISIC"/>
      <sheetName val="Tab4 Re-export by ISIC"/>
      <sheetName val="Tab5 Import by ISIC"/>
      <sheetName val="Tab6 Trade Balance"/>
      <sheetName val="Tab7 Trade Bal by prtner &amp; prdc"/>
      <sheetName val="Tab9 Exports by Partner"/>
      <sheetName val="Tab10 Imports by Partner"/>
      <sheetName val="Table11_Export by products"/>
      <sheetName val="Tab12 Re-export by Product"/>
      <sheetName val="Table13_Import by products"/>
      <sheetName val="Table14_Top5 Exports by Partner"/>
      <sheetName val="Table15_Top5 re-exp by Partner"/>
      <sheetName val=" Table16 Top5 import by Partner"/>
      <sheetName val="Tab17 Export by economic "/>
      <sheetName val="Tab18 Import by economic "/>
      <sheetName val="Tab19 Exp by mode of trnsprt"/>
      <sheetName val="Tab20 Exp by commodity(MoT)"/>
      <sheetName val="Tab21 import by mode of trnsprt"/>
      <sheetName val="Tab22 Imp by commodity(MoT)"/>
      <sheetName val="Border post"/>
      <sheetName val="Tab 22 AfCFTA"/>
      <sheetName val="Commodity of the Month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Export</v>
          </cell>
          <cell r="C3" t="str">
            <v>Import</v>
          </cell>
        </row>
        <row r="4">
          <cell r="A4" t="str">
            <v>Aug</v>
          </cell>
          <cell r="B4">
            <v>5315.6568844200001</v>
          </cell>
          <cell r="C4">
            <v>7987.6914034900001</v>
          </cell>
        </row>
        <row r="5">
          <cell r="A5" t="str">
            <v>Sep</v>
          </cell>
          <cell r="B5">
            <v>5315.8228073800001</v>
          </cell>
          <cell r="C5">
            <v>8055.9726807799998</v>
          </cell>
        </row>
        <row r="6">
          <cell r="A6" t="str">
            <v>Oct</v>
          </cell>
          <cell r="B6">
            <v>6895.9481269200005</v>
          </cell>
          <cell r="C6">
            <v>12424.64994718</v>
          </cell>
        </row>
        <row r="7">
          <cell r="A7" t="str">
            <v>Nov</v>
          </cell>
          <cell r="B7">
            <v>7258.1388778500004</v>
          </cell>
          <cell r="C7">
            <v>8814.4303452420008</v>
          </cell>
        </row>
        <row r="8">
          <cell r="A8" t="str">
            <v>Dec</v>
          </cell>
          <cell r="B8">
            <v>6312.5826701400001</v>
          </cell>
          <cell r="C8">
            <v>8587.3998464199994</v>
          </cell>
        </row>
        <row r="9">
          <cell r="A9" t="str">
            <v>Jan</v>
          </cell>
          <cell r="B9">
            <v>6287.3937245200004</v>
          </cell>
          <cell r="C9">
            <v>10433.236949959999</v>
          </cell>
        </row>
        <row r="10">
          <cell r="A10" t="str">
            <v>Feb</v>
          </cell>
          <cell r="B10">
            <v>7948.1636129099998</v>
          </cell>
          <cell r="C10">
            <v>10701.353304910001</v>
          </cell>
        </row>
        <row r="11">
          <cell r="A11" t="str">
            <v>Mar</v>
          </cell>
          <cell r="B11">
            <v>8788.33243932</v>
          </cell>
          <cell r="C11">
            <v>9387.2758201299985</v>
          </cell>
        </row>
        <row r="12">
          <cell r="A12" t="str">
            <v>Apr</v>
          </cell>
          <cell r="B12">
            <v>6048.1272332799999</v>
          </cell>
          <cell r="C12">
            <v>10122.042934229999</v>
          </cell>
        </row>
        <row r="13">
          <cell r="A13" t="str">
            <v>May</v>
          </cell>
          <cell r="B13">
            <v>6343.7814341599997</v>
          </cell>
          <cell r="C13">
            <v>12466.903481399999</v>
          </cell>
        </row>
        <row r="14">
          <cell r="A14" t="str">
            <v>Jun</v>
          </cell>
          <cell r="B14">
            <v>8573.8160383699997</v>
          </cell>
          <cell r="C14">
            <v>9780.7588952800015</v>
          </cell>
        </row>
        <row r="15">
          <cell r="A15" t="str">
            <v>Jul</v>
          </cell>
          <cell r="B15">
            <v>8270.0699688999994</v>
          </cell>
          <cell r="C15">
            <v>11143.436280129999</v>
          </cell>
        </row>
        <row r="16">
          <cell r="A16" t="str">
            <v>Aug</v>
          </cell>
          <cell r="B16">
            <v>7184.7746741599994</v>
          </cell>
          <cell r="C16">
            <v>10117.54036915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art 1_Cumulative Trade Values"/>
      <sheetName val="World zone"/>
      <sheetName val="Revisions"/>
      <sheetName val="Table 3Export by ISIC"/>
      <sheetName val="Table4Re-exp by ISIC"/>
      <sheetName val="Table5Imp by ISIC"/>
      <sheetName val="Chart 2&amp;3"/>
      <sheetName val="Quarterly"/>
      <sheetName val="Chart 4_Export by Partner"/>
      <sheetName val="Chart 5_Import by partner"/>
      <sheetName val="Table12_Export by products"/>
      <sheetName val="Table13_Re-export by products"/>
      <sheetName val="Table14_Import by products"/>
      <sheetName val="Table15_Top5 Exports by Partner"/>
      <sheetName val="Table16_Top5 re-exp by Partner"/>
      <sheetName val=" Table17 Top5 import by Partner"/>
      <sheetName val="Tab18 export by economic region"/>
      <sheetName val="Tab19 import by economic region"/>
      <sheetName val="Tab20 Export by mode of trnsprt"/>
      <sheetName val="Tab21 import by mode of trnsprt"/>
      <sheetName val="Tab22 Export by border post"/>
      <sheetName val="Tab23 Import by border post"/>
      <sheetName val="Tab24 Commodity of the month"/>
      <sheetName val="EX by Mode"/>
      <sheetName val="IM by Mode"/>
      <sheetName val="Tab6 Trade Balance"/>
    </sheetNames>
    <sheetDataSet>
      <sheetData sheetId="0"/>
      <sheetData sheetId="1"/>
      <sheetData sheetId="2"/>
      <sheetData sheetId="3"/>
      <sheetData sheetId="4"/>
      <sheetData sheetId="5"/>
      <sheetData sheetId="6">
        <row r="31">
          <cell r="E31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  <row r="35">
          <cell r="D35">
            <v>0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0</v>
          </cell>
          <cell r="E37">
            <v>0</v>
          </cell>
        </row>
        <row r="38">
          <cell r="D38">
            <v>0</v>
          </cell>
          <cell r="E38">
            <v>0</v>
          </cell>
        </row>
        <row r="39">
          <cell r="D39">
            <v>0</v>
          </cell>
          <cell r="E39">
            <v>0</v>
          </cell>
        </row>
        <row r="40">
          <cell r="D40">
            <v>0</v>
          </cell>
          <cell r="E40">
            <v>0</v>
          </cell>
        </row>
        <row r="41">
          <cell r="D41">
            <v>0</v>
          </cell>
          <cell r="E41">
            <v>0</v>
          </cell>
        </row>
        <row r="42">
          <cell r="D42">
            <v>0</v>
          </cell>
          <cell r="E42">
            <v>0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ables/table1.xml><?xml version="1.0" encoding="utf-8"?>
<table xmlns="http://schemas.openxmlformats.org/spreadsheetml/2006/main" id="1" name="Table232" displayName="Table232" ref="A2:E15" totalsRowShown="0" headerRowDxfId="13" totalsRowDxfId="10" headerRowBorderDxfId="12" tableBorderDxfId="11">
  <tableColumns count="5">
    <tableColumn id="1" name="Period" dataDxfId="9" totalsRowDxfId="8"/>
    <tableColumn id="2" name="Exports" dataDxfId="7" totalsRowDxfId="6" dataCellStyle="Comma"/>
    <tableColumn id="3" name="Imports" dataDxfId="5" totalsRowDxfId="4" dataCellStyle="Comma"/>
    <tableColumn id="4" name="Imports (-)" dataDxfId="3" totalsRowDxfId="2" dataCellStyle="Comma">
      <calculatedColumnFormula>-Table232[[#This Row],[Imports]]</calculatedColumnFormula>
    </tableColumn>
    <tableColumn id="5" name="Trade bal" dataDxfId="1" totalsRowDxfId="0" dataCellStyle="Comma">
      <calculatedColumnFormula>Table232[[#This Row],[Exports]]-Table232[[#This Row],[Imports]]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showGridLines="0" workbookViewId="0">
      <selection activeCell="A3" sqref="A3"/>
    </sheetView>
  </sheetViews>
  <sheetFormatPr defaultColWidth="8.7265625" defaultRowHeight="15.5"/>
  <cols>
    <col min="1" max="1" width="25.81640625" style="97" customWidth="1"/>
    <col min="2" max="2" width="12.26953125" style="97" customWidth="1"/>
    <col min="3" max="7" width="8.7265625" style="97"/>
    <col min="8" max="8" width="20.26953125" style="97" customWidth="1"/>
    <col min="9" max="16384" width="8.7265625" style="97"/>
  </cols>
  <sheetData>
    <row r="1" spans="1:8" ht="22.5" customHeight="1">
      <c r="A1" s="95" t="s">
        <v>335</v>
      </c>
      <c r="B1" s="95"/>
      <c r="C1" s="98"/>
      <c r="D1" s="98"/>
      <c r="E1" s="98"/>
      <c r="F1" s="98"/>
      <c r="G1" s="256"/>
      <c r="H1" s="256"/>
    </row>
    <row r="2" spans="1:8">
      <c r="A2" s="96"/>
    </row>
    <row r="3" spans="1:8">
      <c r="A3" s="96" t="s">
        <v>336</v>
      </c>
      <c r="G3" s="96"/>
    </row>
    <row r="4" spans="1:8">
      <c r="A4" s="96" t="s">
        <v>804</v>
      </c>
      <c r="G4" s="96"/>
    </row>
    <row r="5" spans="1:8">
      <c r="A5" s="96" t="s">
        <v>510</v>
      </c>
      <c r="G5" s="96"/>
    </row>
    <row r="6" spans="1:8">
      <c r="A6" s="96" t="s">
        <v>511</v>
      </c>
      <c r="G6" s="96"/>
    </row>
    <row r="7" spans="1:8">
      <c r="A7" s="96" t="s">
        <v>512</v>
      </c>
      <c r="G7" s="96"/>
    </row>
    <row r="8" spans="1:8">
      <c r="A8" s="96" t="s">
        <v>513</v>
      </c>
      <c r="G8" s="96"/>
    </row>
    <row r="9" spans="1:8">
      <c r="A9" s="96" t="s">
        <v>514</v>
      </c>
      <c r="G9" s="96"/>
    </row>
    <row r="10" spans="1:8">
      <c r="A10" s="96" t="s">
        <v>515</v>
      </c>
      <c r="G10" s="96"/>
    </row>
    <row r="11" spans="1:8">
      <c r="A11" s="96" t="s">
        <v>528</v>
      </c>
      <c r="G11" s="96"/>
    </row>
    <row r="12" spans="1:8">
      <c r="A12" s="96" t="s">
        <v>516</v>
      </c>
      <c r="G12" s="96"/>
    </row>
    <row r="13" spans="1:8">
      <c r="A13" s="96" t="s">
        <v>529</v>
      </c>
      <c r="G13" s="96"/>
    </row>
    <row r="14" spans="1:8">
      <c r="A14" s="96" t="s">
        <v>517</v>
      </c>
      <c r="G14" s="96"/>
    </row>
    <row r="15" spans="1:8">
      <c r="A15" s="96" t="s">
        <v>518</v>
      </c>
    </row>
    <row r="16" spans="1:8">
      <c r="A16" s="96" t="s">
        <v>519</v>
      </c>
    </row>
    <row r="17" spans="1:1">
      <c r="A17" s="96" t="s">
        <v>530</v>
      </c>
    </row>
    <row r="18" spans="1:1">
      <c r="A18" s="96" t="s">
        <v>532</v>
      </c>
    </row>
    <row r="19" spans="1:1">
      <c r="A19" s="96" t="s">
        <v>531</v>
      </c>
    </row>
    <row r="20" spans="1:1">
      <c r="A20" s="96" t="s">
        <v>520</v>
      </c>
    </row>
    <row r="21" spans="1:1">
      <c r="A21" s="96" t="s">
        <v>521</v>
      </c>
    </row>
    <row r="22" spans="1:1">
      <c r="A22" s="96" t="s">
        <v>522</v>
      </c>
    </row>
    <row r="23" spans="1:1">
      <c r="A23" s="96" t="s">
        <v>523</v>
      </c>
    </row>
    <row r="24" spans="1:1">
      <c r="A24" s="96" t="s">
        <v>524</v>
      </c>
    </row>
    <row r="25" spans="1:1">
      <c r="A25" s="96" t="s">
        <v>534</v>
      </c>
    </row>
    <row r="26" spans="1:1">
      <c r="A26" s="99" t="s">
        <v>525</v>
      </c>
    </row>
    <row r="27" spans="1:1">
      <c r="A27" s="96" t="s">
        <v>533</v>
      </c>
    </row>
    <row r="28" spans="1:1">
      <c r="A28" s="96" t="s">
        <v>526</v>
      </c>
    </row>
    <row r="29" spans="1:1">
      <c r="A29" s="96" t="s">
        <v>527</v>
      </c>
    </row>
    <row r="30" spans="1:1">
      <c r="A30" s="99" t="s">
        <v>572</v>
      </c>
    </row>
    <row r="31" spans="1:1">
      <c r="A31" s="99" t="s">
        <v>573</v>
      </c>
    </row>
    <row r="32" spans="1:1">
      <c r="A32" s="96" t="s">
        <v>798</v>
      </c>
    </row>
    <row r="33" spans="1:4">
      <c r="A33" s="96"/>
    </row>
    <row r="34" spans="1:4">
      <c r="A34" s="96"/>
    </row>
    <row r="35" spans="1:4">
      <c r="A35" s="96"/>
    </row>
    <row r="36" spans="1:4" ht="14.5" customHeight="1">
      <c r="A36" s="96"/>
      <c r="B36" s="98"/>
      <c r="D36" s="98"/>
    </row>
    <row r="37" spans="1:4" ht="14.5" customHeight="1">
      <c r="A37" s="96"/>
      <c r="D37" s="98"/>
    </row>
    <row r="38" spans="1:4">
      <c r="A38" s="96"/>
    </row>
    <row r="39" spans="1:4">
      <c r="A39" s="96"/>
    </row>
  </sheetData>
  <mergeCells count="1">
    <mergeCell ref="G1:H1"/>
  </mergeCells>
  <hyperlinks>
    <hyperlink ref="A3" location="'Tab1 Revisions'!A1" display="Table 1: Revisions"/>
    <hyperlink ref="A4" location="' Tab 2 Cum Trade value 2022'!A1" display="Table 2: Cumulative Trade Value"/>
    <hyperlink ref="A5" location="'Tab 3 Cum Trade value 2023'!A1" display="Table 3: Cumulative Trade value"/>
    <hyperlink ref="A7" location="'Tab5 Re-exports by ISIC'!A1" display="Table 5: Re-export by ISIC"/>
    <hyperlink ref="A10" location="'Tab8 Trade balnce by prtnr'!A1" display="Table 8: Trade balance by partner"/>
    <hyperlink ref="A11" location="'Tab9Trade Balnce by prdct'!A1" display="Table 9: Trade balance by products"/>
    <hyperlink ref="A12" location="'Tab10 Exports by Partner'!A1" display="Table 10: Exports by Partner"/>
    <hyperlink ref="A13" location="'Tab11 Imports by Partner'!A1" display="Table 11: Imports by Partner"/>
    <hyperlink ref="A14" location="'Tab12 Exports by Product'!A1" display="Table 12: Export by Product"/>
    <hyperlink ref="A15" location="'Tab13 Re-exports by Product'!A1" display="Table 13: Re-export by Product"/>
    <hyperlink ref="A17" location="'Tab15 Top5 exp prdcts by countr'!A1" display="Table 15: Top 5 Exported products by partner"/>
    <hyperlink ref="A18" location="' Tab16 Top5 re-X prdct by conty'!A1" display="Table 16: Top 5 Re-exported products by partner"/>
    <hyperlink ref="A22" location="'Tab20 Imp by economic region'!A1" display="Table 20: Imports by economic regions"/>
    <hyperlink ref="A27" location="'Tab25 Cmodties by mode of tran'!A1" display="Table 25: Imported commodity by mode of transport"/>
    <hyperlink ref="A28" location="'Tab26 Exports by NetWeight'!A1" display="Table 26: Export by NetWeight"/>
    <hyperlink ref="A20" location="'Tab18 Exp by economic region'!A1" display="Table 18: Exports by Economic regions"/>
    <hyperlink ref="A16" location="'Tab14 Imports by Product'!A1" display="Table 14: Imports by products"/>
    <hyperlink ref="A19" location="'Tab17 Top5 imp prdcts by contry'!A1" display="Table 17: Top 5 Imported products by partner"/>
    <hyperlink ref="A21" location="'Tab19 Exprts by econ rgion&amp;prdt'!A1" display="Table 19: Export by economic region and products"/>
    <hyperlink ref="A23" location="'Tab21 Imports econ region&amp;prdct'!A1" display="Table 21: Import by Economic region and products"/>
    <hyperlink ref="A25" location="'Tab23 Cmodties by mde of tansp'!A1" display="Table 23: Exported commodity by mode of transport"/>
    <hyperlink ref="A6" location="'Tab4 Exports by ISIC'!A1" display="Table 4: Export by ISIC"/>
    <hyperlink ref="A31" location="'Tab29 AfCFTA'!A1" display="Table 28: AfCFTA"/>
    <hyperlink ref="A32" location="'Tab30 Commodity of the Month'!A1" display="Table 30: Commodity of the Month- Jewellery"/>
    <hyperlink ref="A24" location="'Tab22 Exp by mode of trnsprt'!A1" display="Table 22: Export by mode of transport"/>
    <hyperlink ref="A26" location="'Tab24 Imp by mode of trnsprt'!A1" display="Table 24: Import by mode of transport"/>
    <hyperlink ref="A9" location="'Tab7 Trade Balance'!A1" display="Table 7: Trade balance "/>
    <hyperlink ref="A8" location="'Tab6 Imports by ISIC'!A1" display="Table 6: Import by ISIC"/>
    <hyperlink ref="A29" location="'Tab27 Imports by NetWeight'!A1" display="Table 27: Import by Netweight"/>
    <hyperlink ref="A30" location="'Tab28 Trade by Borderpost'!A1" display="Table 29: Trade by Borderpost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5"/>
  <sheetViews>
    <sheetView zoomScaleNormal="100" workbookViewId="0"/>
  </sheetViews>
  <sheetFormatPr defaultRowHeight="15.5"/>
  <cols>
    <col min="1" max="1" width="33.6328125" style="1" customWidth="1"/>
    <col min="2" max="2" width="27" style="1" customWidth="1"/>
    <col min="3" max="3" width="30.1796875" style="1" bestFit="1" customWidth="1"/>
    <col min="4" max="4" width="19.1796875" style="1" customWidth="1"/>
    <col min="5" max="5" width="14.36328125" style="1" customWidth="1"/>
    <col min="6" max="6" width="41.6328125" style="1" customWidth="1"/>
    <col min="7" max="7" width="26.81640625" style="1" bestFit="1" customWidth="1"/>
    <col min="8" max="8" width="19.7265625" style="1" bestFit="1" customWidth="1"/>
    <col min="9" max="9" width="19.1796875" style="1" bestFit="1" customWidth="1"/>
    <col min="10" max="16384" width="8.7265625" style="1"/>
  </cols>
  <sheetData>
    <row r="1" spans="1:10" ht="16" thickBot="1"/>
    <row r="2" spans="1:10">
      <c r="A2" s="257" t="s">
        <v>803</v>
      </c>
      <c r="B2" s="258"/>
      <c r="C2" s="258"/>
      <c r="D2" s="258"/>
      <c r="E2" s="259"/>
      <c r="F2" s="133"/>
    </row>
    <row r="3" spans="1:10" ht="31">
      <c r="A3" s="87" t="s">
        <v>265</v>
      </c>
      <c r="B3" s="88" t="s">
        <v>618</v>
      </c>
      <c r="C3" s="88" t="s">
        <v>619</v>
      </c>
      <c r="D3" s="88" t="s">
        <v>266</v>
      </c>
      <c r="E3" s="88" t="s">
        <v>267</v>
      </c>
    </row>
    <row r="4" spans="1:10">
      <c r="A4" s="3" t="s">
        <v>574</v>
      </c>
      <c r="B4" s="89">
        <v>8657.0400000000045</v>
      </c>
      <c r="C4" s="89">
        <v>9313.7280000000083</v>
      </c>
      <c r="D4" s="90">
        <f>C4-B4</f>
        <v>656.68800000000374</v>
      </c>
      <c r="E4" s="91">
        <f>(C4/B4)-1</f>
        <v>7.585595076377194E-2</v>
      </c>
    </row>
    <row r="5" spans="1:10">
      <c r="A5" s="3" t="s">
        <v>268</v>
      </c>
      <c r="B5" s="89">
        <v>9796.7949999999855</v>
      </c>
      <c r="C5" s="89">
        <v>10596.453</v>
      </c>
      <c r="D5" s="90">
        <f>C5-B5</f>
        <v>799.658000000014</v>
      </c>
      <c r="E5" s="91">
        <f>(C5/B5)-1</f>
        <v>8.1624449628681095E-2</v>
      </c>
      <c r="F5" s="52"/>
    </row>
    <row r="6" spans="1:10">
      <c r="A6" s="92" t="s">
        <v>269</v>
      </c>
      <c r="B6" s="93">
        <f>(B4-B5)</f>
        <v>-1139.754999999981</v>
      </c>
      <c r="C6" s="93">
        <f>(C4-C5)</f>
        <v>-1282.7249999999913</v>
      </c>
      <c r="D6" s="93">
        <f>C6-B6</f>
        <v>-142.97000000001026</v>
      </c>
      <c r="E6" s="94">
        <f>(C6/B6)-1</f>
        <v>0.12543923913473742</v>
      </c>
    </row>
    <row r="7" spans="1:10">
      <c r="A7" s="9"/>
      <c r="B7" s="134"/>
      <c r="C7" s="135"/>
      <c r="D7" s="134"/>
      <c r="E7" s="78"/>
    </row>
    <row r="8" spans="1:10" s="86" customFormat="1">
      <c r="A8" s="83"/>
      <c r="B8" s="84"/>
      <c r="C8" s="84"/>
      <c r="D8" s="84"/>
      <c r="E8" s="85"/>
    </row>
    <row r="9" spans="1:10">
      <c r="A9" s="260" t="s">
        <v>799</v>
      </c>
      <c r="B9" s="260"/>
      <c r="C9" s="260"/>
      <c r="D9" s="260"/>
      <c r="F9" s="260" t="s">
        <v>800</v>
      </c>
      <c r="G9" s="260"/>
      <c r="H9" s="260"/>
      <c r="I9" s="260"/>
    </row>
    <row r="10" spans="1:10" ht="38" customHeight="1">
      <c r="A10" s="136" t="s">
        <v>544</v>
      </c>
      <c r="B10" s="88" t="s">
        <v>618</v>
      </c>
      <c r="C10" s="88" t="s">
        <v>619</v>
      </c>
      <c r="D10" s="136" t="s">
        <v>558</v>
      </c>
      <c r="F10" s="142" t="s">
        <v>544</v>
      </c>
      <c r="G10" s="88" t="s">
        <v>618</v>
      </c>
      <c r="H10" s="88" t="s">
        <v>619</v>
      </c>
      <c r="I10" s="142" t="s">
        <v>558</v>
      </c>
    </row>
    <row r="11" spans="1:10">
      <c r="A11" s="104" t="s">
        <v>347</v>
      </c>
      <c r="B11" s="143">
        <v>95.296999999999997</v>
      </c>
      <c r="C11" s="181">
        <v>283.45499999999998</v>
      </c>
      <c r="D11" s="137">
        <f t="shared" ref="D11:D74" si="0">C11-B11</f>
        <v>188.15799999999999</v>
      </c>
      <c r="E11" s="52"/>
      <c r="F11" s="104" t="s">
        <v>783</v>
      </c>
      <c r="G11" s="143">
        <v>11.516999999999999</v>
      </c>
      <c r="H11" s="184">
        <v>272.74</v>
      </c>
      <c r="I11" s="138">
        <f t="shared" ref="I11:I74" si="1">H11-G11</f>
        <v>261.22300000000001</v>
      </c>
      <c r="J11" s="52"/>
    </row>
    <row r="12" spans="1:10">
      <c r="A12" s="105" t="s">
        <v>263</v>
      </c>
      <c r="B12" s="144">
        <v>825.48199999999997</v>
      </c>
      <c r="C12" s="182">
        <v>959.17200000000003</v>
      </c>
      <c r="D12" s="138">
        <f t="shared" si="0"/>
        <v>133.69000000000005</v>
      </c>
      <c r="E12" s="52"/>
      <c r="F12" s="105" t="s">
        <v>545</v>
      </c>
      <c r="G12" s="144">
        <v>2317.8240000000001</v>
      </c>
      <c r="H12" s="184">
        <v>2477.4749999999999</v>
      </c>
      <c r="I12" s="138">
        <f t="shared" si="1"/>
        <v>159.65099999999984</v>
      </c>
      <c r="J12" s="52"/>
    </row>
    <row r="13" spans="1:10">
      <c r="A13" s="105" t="s">
        <v>346</v>
      </c>
      <c r="B13" s="144">
        <v>447.27600000000001</v>
      </c>
      <c r="C13" s="182">
        <v>520.59699999999998</v>
      </c>
      <c r="D13" s="138">
        <f t="shared" si="0"/>
        <v>73.32099999999997</v>
      </c>
      <c r="E13" s="52"/>
      <c r="F13" s="105" t="s">
        <v>784</v>
      </c>
      <c r="G13" s="144">
        <v>64.95</v>
      </c>
      <c r="H13" s="184">
        <v>148.57499999999999</v>
      </c>
      <c r="I13" s="138">
        <f t="shared" si="1"/>
        <v>83.624999999999986</v>
      </c>
      <c r="J13" s="52"/>
    </row>
    <row r="14" spans="1:10">
      <c r="A14" s="105" t="s">
        <v>219</v>
      </c>
      <c r="B14" s="144">
        <v>82.138000000000005</v>
      </c>
      <c r="C14" s="182">
        <v>149.12700000000001</v>
      </c>
      <c r="D14" s="138">
        <f t="shared" si="0"/>
        <v>66.989000000000004</v>
      </c>
      <c r="E14" s="52"/>
      <c r="F14" s="105" t="s">
        <v>123</v>
      </c>
      <c r="G14" s="144">
        <v>210.96199999999999</v>
      </c>
      <c r="H14" s="184">
        <v>251.642</v>
      </c>
      <c r="I14" s="138">
        <f t="shared" si="1"/>
        <v>40.680000000000007</v>
      </c>
      <c r="J14" s="52"/>
    </row>
    <row r="15" spans="1:10">
      <c r="A15" s="105" t="s">
        <v>185</v>
      </c>
      <c r="B15" s="144">
        <v>24.186</v>
      </c>
      <c r="C15" s="182">
        <v>80.119</v>
      </c>
      <c r="D15" s="138">
        <f t="shared" si="0"/>
        <v>55.933</v>
      </c>
      <c r="E15" s="52"/>
      <c r="F15" s="105" t="s">
        <v>20</v>
      </c>
      <c r="G15" s="144">
        <v>106.717</v>
      </c>
      <c r="H15" s="184">
        <v>135.66800000000001</v>
      </c>
      <c r="I15" s="138">
        <f t="shared" si="1"/>
        <v>28.951000000000008</v>
      </c>
      <c r="J15" s="52"/>
    </row>
    <row r="16" spans="1:10">
      <c r="A16" s="105" t="s">
        <v>11</v>
      </c>
      <c r="B16" s="144">
        <v>107.523</v>
      </c>
      <c r="C16" s="182">
        <v>140.49100000000001</v>
      </c>
      <c r="D16" s="138">
        <f t="shared" si="0"/>
        <v>32.968000000000018</v>
      </c>
      <c r="E16" s="52"/>
      <c r="F16" s="105" t="s">
        <v>190</v>
      </c>
      <c r="G16" s="144">
        <v>74.028999999999996</v>
      </c>
      <c r="H16" s="184">
        <v>98.218999999999994</v>
      </c>
      <c r="I16" s="138">
        <f t="shared" si="1"/>
        <v>24.189999999999998</v>
      </c>
      <c r="J16" s="52"/>
    </row>
    <row r="17" spans="1:10">
      <c r="A17" s="105" t="s">
        <v>678</v>
      </c>
      <c r="B17" s="144">
        <v>686.48699999999997</v>
      </c>
      <c r="C17" s="182">
        <v>715.072</v>
      </c>
      <c r="D17" s="138">
        <f t="shared" si="0"/>
        <v>28.585000000000036</v>
      </c>
      <c r="E17" s="52"/>
      <c r="F17" s="105" t="s">
        <v>129</v>
      </c>
      <c r="G17" s="144">
        <v>124.669</v>
      </c>
      <c r="H17" s="184">
        <v>148.23400000000001</v>
      </c>
      <c r="I17" s="138">
        <f t="shared" si="1"/>
        <v>23.565000000000012</v>
      </c>
      <c r="J17" s="52"/>
    </row>
    <row r="18" spans="1:10">
      <c r="A18" s="105" t="s">
        <v>71</v>
      </c>
      <c r="B18" s="144">
        <v>259.15499999999997</v>
      </c>
      <c r="C18" s="182">
        <v>277.875</v>
      </c>
      <c r="D18" s="138">
        <f t="shared" si="0"/>
        <v>18.720000000000027</v>
      </c>
      <c r="E18" s="52"/>
      <c r="F18" s="105" t="s">
        <v>218</v>
      </c>
      <c r="G18" s="144">
        <v>172.964</v>
      </c>
      <c r="H18" s="184">
        <v>188.018</v>
      </c>
      <c r="I18" s="138">
        <f t="shared" si="1"/>
        <v>15.054000000000002</v>
      </c>
      <c r="J18" s="52"/>
    </row>
    <row r="19" spans="1:10">
      <c r="A19" s="105" t="s">
        <v>76</v>
      </c>
      <c r="B19" s="144">
        <v>14.275</v>
      </c>
      <c r="C19" s="182">
        <v>23.827000000000002</v>
      </c>
      <c r="D19" s="138">
        <f t="shared" si="0"/>
        <v>9.5520000000000014</v>
      </c>
      <c r="E19" s="52"/>
      <c r="F19" s="105" t="s">
        <v>555</v>
      </c>
      <c r="G19" s="144">
        <v>227.36799999999999</v>
      </c>
      <c r="H19" s="184">
        <v>237.47</v>
      </c>
      <c r="I19" s="138">
        <f t="shared" si="1"/>
        <v>10.102000000000004</v>
      </c>
      <c r="J19" s="52"/>
    </row>
    <row r="20" spans="1:10">
      <c r="A20" s="105" t="s">
        <v>216</v>
      </c>
      <c r="B20" s="144">
        <v>42.676000000000002</v>
      </c>
      <c r="C20" s="182">
        <v>50.747999999999998</v>
      </c>
      <c r="D20" s="138">
        <f t="shared" si="0"/>
        <v>8.0719999999999956</v>
      </c>
      <c r="E20" s="52"/>
      <c r="F20" s="105" t="s">
        <v>2</v>
      </c>
      <c r="G20" s="144">
        <v>80.001000000000005</v>
      </c>
      <c r="H20" s="184">
        <v>88.234999999999999</v>
      </c>
      <c r="I20" s="138">
        <f t="shared" si="1"/>
        <v>8.2339999999999947</v>
      </c>
      <c r="J20" s="52"/>
    </row>
    <row r="21" spans="1:10">
      <c r="A21" s="105" t="s">
        <v>37</v>
      </c>
      <c r="B21" s="144">
        <v>152.50200000000001</v>
      </c>
      <c r="C21" s="182">
        <v>159.721</v>
      </c>
      <c r="D21" s="138">
        <f t="shared" si="0"/>
        <v>7.2189999999999941</v>
      </c>
      <c r="E21" s="52"/>
      <c r="F21" s="105" t="s">
        <v>105</v>
      </c>
      <c r="G21" s="144">
        <v>165.44300000000001</v>
      </c>
      <c r="H21" s="184">
        <v>172.69800000000001</v>
      </c>
      <c r="I21" s="138">
        <f t="shared" si="1"/>
        <v>7.2549999999999955</v>
      </c>
      <c r="J21" s="52"/>
    </row>
    <row r="22" spans="1:10">
      <c r="A22" s="105" t="s">
        <v>123</v>
      </c>
      <c r="B22" s="144">
        <v>104.986</v>
      </c>
      <c r="C22" s="182">
        <v>108.91200000000001</v>
      </c>
      <c r="D22" s="138">
        <f t="shared" si="0"/>
        <v>3.9260000000000019</v>
      </c>
      <c r="E22" s="52"/>
      <c r="F22" s="105" t="s">
        <v>679</v>
      </c>
      <c r="G22" s="144">
        <v>281.61599999999999</v>
      </c>
      <c r="H22" s="184">
        <v>288.71199999999999</v>
      </c>
      <c r="I22" s="138">
        <f t="shared" si="1"/>
        <v>7.0960000000000036</v>
      </c>
      <c r="J22" s="52"/>
    </row>
    <row r="23" spans="1:10">
      <c r="A23" s="105" t="s">
        <v>2</v>
      </c>
      <c r="B23" s="144">
        <v>54.933999999999997</v>
      </c>
      <c r="C23" s="182">
        <v>58.767000000000003</v>
      </c>
      <c r="D23" s="138">
        <f t="shared" si="0"/>
        <v>3.8330000000000055</v>
      </c>
      <c r="E23" s="52"/>
      <c r="F23" s="105" t="s">
        <v>198</v>
      </c>
      <c r="G23" s="144">
        <v>55.505000000000003</v>
      </c>
      <c r="H23" s="184">
        <v>62.578000000000003</v>
      </c>
      <c r="I23" s="138">
        <f t="shared" si="1"/>
        <v>7.0730000000000004</v>
      </c>
      <c r="J23" s="52"/>
    </row>
    <row r="24" spans="1:10">
      <c r="A24" s="105" t="s">
        <v>20</v>
      </c>
      <c r="B24" s="144">
        <v>33.003</v>
      </c>
      <c r="C24" s="182">
        <v>36.292999999999999</v>
      </c>
      <c r="D24" s="138">
        <f t="shared" si="0"/>
        <v>3.2899999999999991</v>
      </c>
      <c r="E24" s="52"/>
      <c r="F24" s="105" t="s">
        <v>114</v>
      </c>
      <c r="G24" s="144">
        <v>62.235999999999997</v>
      </c>
      <c r="H24" s="184">
        <v>68.682000000000002</v>
      </c>
      <c r="I24" s="138">
        <f t="shared" si="1"/>
        <v>6.4460000000000051</v>
      </c>
      <c r="J24" s="52"/>
    </row>
    <row r="25" spans="1:10">
      <c r="A25" s="105" t="s">
        <v>221</v>
      </c>
      <c r="B25" s="144">
        <v>4.1399999999999997</v>
      </c>
      <c r="C25" s="182">
        <v>5.6040000000000001</v>
      </c>
      <c r="D25" s="138">
        <f t="shared" si="0"/>
        <v>1.4640000000000004</v>
      </c>
      <c r="E25" s="52"/>
      <c r="F25" s="105" t="s">
        <v>220</v>
      </c>
      <c r="G25" s="144">
        <v>113.55</v>
      </c>
      <c r="H25" s="184">
        <v>118.126</v>
      </c>
      <c r="I25" s="138">
        <f t="shared" si="1"/>
        <v>4.5760000000000076</v>
      </c>
      <c r="J25" s="52"/>
    </row>
    <row r="26" spans="1:10">
      <c r="A26" s="105" t="s">
        <v>190</v>
      </c>
      <c r="B26" s="144">
        <v>9.1159999999999997</v>
      </c>
      <c r="C26" s="182">
        <v>10.542999999999999</v>
      </c>
      <c r="D26" s="138">
        <f t="shared" si="0"/>
        <v>1.4269999999999996</v>
      </c>
      <c r="E26" s="52"/>
      <c r="F26" s="105" t="s">
        <v>176</v>
      </c>
      <c r="G26" s="144">
        <v>113.46</v>
      </c>
      <c r="H26" s="184">
        <v>117.851</v>
      </c>
      <c r="I26" s="138">
        <f t="shared" si="1"/>
        <v>4.3910000000000053</v>
      </c>
      <c r="J26" s="52"/>
    </row>
    <row r="27" spans="1:10">
      <c r="A27" s="105" t="s">
        <v>72</v>
      </c>
      <c r="B27" s="144">
        <v>11.451000000000001</v>
      </c>
      <c r="C27" s="182">
        <v>12.821999999999999</v>
      </c>
      <c r="D27" s="138">
        <f t="shared" si="0"/>
        <v>1.3709999999999987</v>
      </c>
      <c r="E27" s="52"/>
      <c r="F27" s="105" t="s">
        <v>5</v>
      </c>
      <c r="G27" s="144">
        <v>46.542999999999999</v>
      </c>
      <c r="H27" s="184">
        <v>50.646999999999998</v>
      </c>
      <c r="I27" s="138">
        <f t="shared" si="1"/>
        <v>4.1039999999999992</v>
      </c>
      <c r="J27" s="52"/>
    </row>
    <row r="28" spans="1:10">
      <c r="A28" s="105" t="s">
        <v>226</v>
      </c>
      <c r="B28" s="144">
        <v>0.20300000000000001</v>
      </c>
      <c r="C28" s="182">
        <v>1.534</v>
      </c>
      <c r="D28" s="138">
        <f t="shared" si="0"/>
        <v>1.331</v>
      </c>
      <c r="E28" s="52"/>
      <c r="F28" s="105" t="s">
        <v>196</v>
      </c>
      <c r="G28" s="144">
        <v>56.502000000000002</v>
      </c>
      <c r="H28" s="184">
        <v>60.503</v>
      </c>
      <c r="I28" s="138">
        <f t="shared" si="1"/>
        <v>4.0009999999999977</v>
      </c>
      <c r="J28" s="52"/>
    </row>
    <row r="29" spans="1:10">
      <c r="A29" s="105" t="s">
        <v>254</v>
      </c>
      <c r="B29" s="144">
        <v>19.66</v>
      </c>
      <c r="C29" s="182">
        <v>20.87</v>
      </c>
      <c r="D29" s="138">
        <f t="shared" si="0"/>
        <v>1.2100000000000009</v>
      </c>
      <c r="E29" s="52"/>
      <c r="F29" s="105" t="s">
        <v>21</v>
      </c>
      <c r="G29" s="144">
        <v>36.57</v>
      </c>
      <c r="H29" s="184">
        <v>40.183999999999997</v>
      </c>
      <c r="I29" s="138">
        <f t="shared" si="1"/>
        <v>3.6139999999999972</v>
      </c>
      <c r="J29" s="52"/>
    </row>
    <row r="30" spans="1:10">
      <c r="A30" s="105" t="s">
        <v>47</v>
      </c>
      <c r="B30" s="144">
        <v>92.763000000000005</v>
      </c>
      <c r="C30" s="182">
        <v>93.903999999999996</v>
      </c>
      <c r="D30" s="138">
        <f t="shared" si="0"/>
        <v>1.1409999999999911</v>
      </c>
      <c r="E30" s="52"/>
      <c r="F30" s="105" t="s">
        <v>142</v>
      </c>
      <c r="G30" s="144">
        <v>14.144</v>
      </c>
      <c r="H30" s="184">
        <v>17.413</v>
      </c>
      <c r="I30" s="138">
        <f t="shared" si="1"/>
        <v>3.2690000000000001</v>
      </c>
      <c r="J30" s="52"/>
    </row>
    <row r="31" spans="1:10">
      <c r="A31" s="105" t="s">
        <v>120</v>
      </c>
      <c r="B31" s="144">
        <v>3.17</v>
      </c>
      <c r="C31" s="182">
        <v>4.1769999999999996</v>
      </c>
      <c r="D31" s="138">
        <f t="shared" si="0"/>
        <v>1.0069999999999997</v>
      </c>
      <c r="E31" s="52"/>
      <c r="F31" s="105" t="s">
        <v>173</v>
      </c>
      <c r="G31" s="144">
        <v>31.062999999999999</v>
      </c>
      <c r="H31" s="184">
        <v>34.094000000000001</v>
      </c>
      <c r="I31" s="138">
        <f t="shared" si="1"/>
        <v>3.0310000000000024</v>
      </c>
      <c r="J31" s="52"/>
    </row>
    <row r="32" spans="1:10">
      <c r="A32" s="105" t="s">
        <v>98</v>
      </c>
      <c r="B32" s="144">
        <v>6.5919999999999996</v>
      </c>
      <c r="C32" s="182">
        <v>7.5679999999999996</v>
      </c>
      <c r="D32" s="138">
        <f t="shared" si="0"/>
        <v>0.97599999999999998</v>
      </c>
      <c r="E32" s="52"/>
      <c r="F32" s="105" t="s">
        <v>222</v>
      </c>
      <c r="G32" s="144">
        <v>6.7560000000000002</v>
      </c>
      <c r="H32" s="184">
        <v>9.6530000000000005</v>
      </c>
      <c r="I32" s="138">
        <f t="shared" si="1"/>
        <v>2.8970000000000002</v>
      </c>
      <c r="J32" s="52"/>
    </row>
    <row r="33" spans="1:10">
      <c r="A33" s="105" t="s">
        <v>145</v>
      </c>
      <c r="B33" s="144">
        <v>19.859000000000002</v>
      </c>
      <c r="C33" s="182">
        <v>20.672000000000001</v>
      </c>
      <c r="D33" s="138">
        <f t="shared" si="0"/>
        <v>0.81299999999999883</v>
      </c>
      <c r="E33" s="52"/>
      <c r="F33" s="105" t="s">
        <v>185</v>
      </c>
      <c r="G33" s="144">
        <v>132.63499999999999</v>
      </c>
      <c r="H33" s="184">
        <v>135.44399999999999</v>
      </c>
      <c r="I33" s="138">
        <f t="shared" si="1"/>
        <v>2.8089999999999975</v>
      </c>
      <c r="J33" s="52"/>
    </row>
    <row r="34" spans="1:10">
      <c r="A34" s="105" t="s">
        <v>62</v>
      </c>
      <c r="B34" s="144">
        <v>22.167000000000002</v>
      </c>
      <c r="C34" s="182">
        <v>22.885000000000002</v>
      </c>
      <c r="D34" s="138">
        <f t="shared" si="0"/>
        <v>0.71799999999999997</v>
      </c>
      <c r="E34" s="52"/>
      <c r="F34" s="105" t="s">
        <v>179</v>
      </c>
      <c r="G34" s="144">
        <v>48.886000000000003</v>
      </c>
      <c r="H34" s="184">
        <v>51.662999999999997</v>
      </c>
      <c r="I34" s="138">
        <f t="shared" si="1"/>
        <v>2.7769999999999939</v>
      </c>
      <c r="J34" s="52"/>
    </row>
    <row r="35" spans="1:10">
      <c r="A35" s="105" t="s">
        <v>64</v>
      </c>
      <c r="B35" s="144">
        <v>96.54</v>
      </c>
      <c r="C35" s="182">
        <v>97.224999999999994</v>
      </c>
      <c r="D35" s="138">
        <f t="shared" si="0"/>
        <v>0.68499999999998806</v>
      </c>
      <c r="E35" s="52"/>
      <c r="F35" s="105" t="s">
        <v>195</v>
      </c>
      <c r="G35" s="144">
        <v>41.048999999999999</v>
      </c>
      <c r="H35" s="184">
        <v>43.802</v>
      </c>
      <c r="I35" s="138">
        <f t="shared" si="1"/>
        <v>2.7530000000000001</v>
      </c>
      <c r="J35" s="52"/>
    </row>
    <row r="36" spans="1:10">
      <c r="A36" s="105" t="s">
        <v>157</v>
      </c>
      <c r="B36" s="144">
        <v>89.197999999999993</v>
      </c>
      <c r="C36" s="182">
        <v>89.861000000000004</v>
      </c>
      <c r="D36" s="138">
        <f t="shared" si="0"/>
        <v>0.66300000000001091</v>
      </c>
      <c r="E36" s="52"/>
      <c r="F36" s="105" t="s">
        <v>7</v>
      </c>
      <c r="G36" s="144">
        <v>28.213000000000001</v>
      </c>
      <c r="H36" s="184">
        <v>30.524000000000001</v>
      </c>
      <c r="I36" s="138">
        <f t="shared" si="1"/>
        <v>2.3109999999999999</v>
      </c>
      <c r="J36" s="52"/>
    </row>
    <row r="37" spans="1:10">
      <c r="A37" s="105" t="s">
        <v>155</v>
      </c>
      <c r="B37" s="144">
        <v>3.863</v>
      </c>
      <c r="C37" s="182">
        <v>4.4809999999999999</v>
      </c>
      <c r="D37" s="138">
        <f t="shared" si="0"/>
        <v>0.61799999999999988</v>
      </c>
      <c r="E37" s="52"/>
      <c r="F37" s="105" t="s">
        <v>28</v>
      </c>
      <c r="G37" s="144">
        <v>13.27</v>
      </c>
      <c r="H37" s="184">
        <v>15.57</v>
      </c>
      <c r="I37" s="138">
        <f t="shared" si="1"/>
        <v>2.3000000000000007</v>
      </c>
      <c r="J37" s="52"/>
    </row>
    <row r="38" spans="1:10">
      <c r="A38" s="105" t="s">
        <v>8</v>
      </c>
      <c r="B38" s="144">
        <v>4.1740000000000004</v>
      </c>
      <c r="C38" s="182">
        <v>4.7279999999999998</v>
      </c>
      <c r="D38" s="138">
        <f t="shared" si="0"/>
        <v>0.55399999999999938</v>
      </c>
      <c r="E38" s="52"/>
      <c r="F38" s="105" t="s">
        <v>215</v>
      </c>
      <c r="G38" s="144">
        <v>50.701000000000001</v>
      </c>
      <c r="H38" s="184">
        <v>52.965000000000003</v>
      </c>
      <c r="I38" s="138">
        <f t="shared" si="1"/>
        <v>2.2640000000000029</v>
      </c>
      <c r="J38" s="52"/>
    </row>
    <row r="39" spans="1:10">
      <c r="A39" s="105" t="s">
        <v>213</v>
      </c>
      <c r="B39" s="144">
        <v>2.036</v>
      </c>
      <c r="C39" s="182">
        <v>2.58</v>
      </c>
      <c r="D39" s="138">
        <f t="shared" si="0"/>
        <v>0.54400000000000004</v>
      </c>
      <c r="E39" s="52"/>
      <c r="F39" s="105" t="s">
        <v>182</v>
      </c>
      <c r="G39" s="144">
        <v>13.787000000000001</v>
      </c>
      <c r="H39" s="184">
        <v>15.936</v>
      </c>
      <c r="I39" s="138">
        <f t="shared" si="1"/>
        <v>2.1489999999999991</v>
      </c>
      <c r="J39" s="52"/>
    </row>
    <row r="40" spans="1:10">
      <c r="A40" s="105" t="s">
        <v>75</v>
      </c>
      <c r="B40" s="144">
        <v>4.2699999999999996</v>
      </c>
      <c r="C40" s="182">
        <v>4.7960000000000003</v>
      </c>
      <c r="D40" s="138">
        <f t="shared" si="0"/>
        <v>0.52600000000000069</v>
      </c>
      <c r="E40" s="52"/>
      <c r="F40" s="105" t="s">
        <v>64</v>
      </c>
      <c r="G40" s="144">
        <v>3.7280000000000002</v>
      </c>
      <c r="H40" s="184">
        <v>5.6790000000000003</v>
      </c>
      <c r="I40" s="138">
        <f t="shared" si="1"/>
        <v>1.9510000000000001</v>
      </c>
      <c r="J40" s="52"/>
    </row>
    <row r="41" spans="1:10">
      <c r="A41" s="105" t="s">
        <v>21</v>
      </c>
      <c r="B41" s="144">
        <v>6.4420000000000002</v>
      </c>
      <c r="C41" s="182">
        <v>6.9320000000000004</v>
      </c>
      <c r="D41" s="138">
        <f t="shared" si="0"/>
        <v>0.49000000000000021</v>
      </c>
      <c r="E41" s="52"/>
      <c r="F41" s="105" t="s">
        <v>236</v>
      </c>
      <c r="G41" s="144">
        <v>44.912999999999997</v>
      </c>
      <c r="H41" s="184">
        <v>46.854999999999997</v>
      </c>
      <c r="I41" s="138">
        <f t="shared" si="1"/>
        <v>1.9420000000000002</v>
      </c>
      <c r="J41" s="52"/>
    </row>
    <row r="42" spans="1:10">
      <c r="A42" s="105" t="s">
        <v>27</v>
      </c>
      <c r="B42" s="144">
        <v>1.05</v>
      </c>
      <c r="C42" s="182">
        <v>1.5289999999999999</v>
      </c>
      <c r="D42" s="138">
        <f t="shared" si="0"/>
        <v>0.47899999999999987</v>
      </c>
      <c r="E42" s="52"/>
      <c r="F42" s="105" t="s">
        <v>9</v>
      </c>
      <c r="G42" s="144">
        <v>62.762</v>
      </c>
      <c r="H42" s="184">
        <v>64.585999999999999</v>
      </c>
      <c r="I42" s="138">
        <f t="shared" si="1"/>
        <v>1.8239999999999981</v>
      </c>
      <c r="J42" s="52"/>
    </row>
    <row r="43" spans="1:10">
      <c r="A43" s="105" t="s">
        <v>35</v>
      </c>
      <c r="B43" s="144">
        <v>20.565999999999999</v>
      </c>
      <c r="C43" s="182">
        <v>21.003</v>
      </c>
      <c r="D43" s="138">
        <f t="shared" si="0"/>
        <v>0.43700000000000117</v>
      </c>
      <c r="E43" s="52"/>
      <c r="F43" s="105" t="s">
        <v>251</v>
      </c>
      <c r="G43" s="144">
        <v>133.43700000000001</v>
      </c>
      <c r="H43" s="184">
        <v>135.226</v>
      </c>
      <c r="I43" s="138">
        <f t="shared" si="1"/>
        <v>1.7889999999999873</v>
      </c>
      <c r="J43" s="52"/>
    </row>
    <row r="44" spans="1:10">
      <c r="A44" s="105" t="s">
        <v>230</v>
      </c>
      <c r="B44" s="144">
        <v>5.6070000000000002</v>
      </c>
      <c r="C44" s="182">
        <v>5.976</v>
      </c>
      <c r="D44" s="138">
        <f t="shared" si="0"/>
        <v>0.36899999999999977</v>
      </c>
      <c r="E44" s="52"/>
      <c r="F44" s="105" t="s">
        <v>184</v>
      </c>
      <c r="G44" s="144">
        <v>16.318999999999999</v>
      </c>
      <c r="H44" s="184">
        <v>18.087</v>
      </c>
      <c r="I44" s="138">
        <f t="shared" si="1"/>
        <v>1.7680000000000007</v>
      </c>
      <c r="J44" s="52"/>
    </row>
    <row r="45" spans="1:10">
      <c r="A45" s="105" t="s">
        <v>176</v>
      </c>
      <c r="B45" s="144">
        <v>45.435000000000002</v>
      </c>
      <c r="C45" s="182">
        <v>45.789000000000001</v>
      </c>
      <c r="D45" s="138">
        <f t="shared" si="0"/>
        <v>0.3539999999999992</v>
      </c>
      <c r="E45" s="52"/>
      <c r="F45" s="105" t="s">
        <v>230</v>
      </c>
      <c r="G45" s="144">
        <v>61.103999999999999</v>
      </c>
      <c r="H45" s="184">
        <v>62.845999999999997</v>
      </c>
      <c r="I45" s="138">
        <f t="shared" si="1"/>
        <v>1.7419999999999973</v>
      </c>
      <c r="J45" s="52"/>
    </row>
    <row r="46" spans="1:10">
      <c r="A46" s="105" t="s">
        <v>202</v>
      </c>
      <c r="B46" s="144">
        <v>4.6390000000000002</v>
      </c>
      <c r="C46" s="182">
        <v>4.984</v>
      </c>
      <c r="D46" s="138">
        <f t="shared" si="0"/>
        <v>0.34499999999999975</v>
      </c>
      <c r="E46" s="52"/>
      <c r="F46" s="105" t="s">
        <v>211</v>
      </c>
      <c r="G46" s="144">
        <v>21.942</v>
      </c>
      <c r="H46" s="184">
        <v>23.669</v>
      </c>
      <c r="I46" s="138">
        <f t="shared" si="1"/>
        <v>1.7270000000000003</v>
      </c>
      <c r="J46" s="52"/>
    </row>
    <row r="47" spans="1:10">
      <c r="A47" s="105" t="s">
        <v>61</v>
      </c>
      <c r="B47" s="144">
        <v>22.675999999999998</v>
      </c>
      <c r="C47" s="182">
        <v>23.02</v>
      </c>
      <c r="D47" s="138">
        <f t="shared" si="0"/>
        <v>0.34400000000000119</v>
      </c>
      <c r="E47" s="52"/>
      <c r="F47" s="105" t="s">
        <v>175</v>
      </c>
      <c r="G47" s="144">
        <v>24.466000000000001</v>
      </c>
      <c r="H47" s="184">
        <v>26.19</v>
      </c>
      <c r="I47" s="138">
        <f t="shared" si="1"/>
        <v>1.7240000000000002</v>
      </c>
      <c r="J47" s="52"/>
    </row>
    <row r="48" spans="1:10">
      <c r="A48" s="105" t="s">
        <v>250</v>
      </c>
      <c r="B48" s="144">
        <v>189.88</v>
      </c>
      <c r="C48" s="182">
        <v>190.22399999999999</v>
      </c>
      <c r="D48" s="138">
        <f t="shared" si="0"/>
        <v>0.34399999999999409</v>
      </c>
      <c r="E48" s="52"/>
      <c r="F48" s="105" t="s">
        <v>149</v>
      </c>
      <c r="G48" s="144">
        <v>49.338999999999999</v>
      </c>
      <c r="H48" s="184">
        <v>50.978000000000002</v>
      </c>
      <c r="I48" s="138">
        <f t="shared" si="1"/>
        <v>1.6390000000000029</v>
      </c>
      <c r="J48" s="52"/>
    </row>
    <row r="49" spans="1:10">
      <c r="A49" s="105" t="s">
        <v>169</v>
      </c>
      <c r="B49" s="144">
        <v>2.1890000000000001</v>
      </c>
      <c r="C49" s="182">
        <v>2.5230000000000001</v>
      </c>
      <c r="D49" s="138">
        <f t="shared" si="0"/>
        <v>0.33400000000000007</v>
      </c>
      <c r="E49" s="52"/>
      <c r="F49" s="105" t="s">
        <v>221</v>
      </c>
      <c r="G49" s="144">
        <v>113.15</v>
      </c>
      <c r="H49" s="184">
        <v>114.767</v>
      </c>
      <c r="I49" s="138">
        <f t="shared" si="1"/>
        <v>1.6169999999999902</v>
      </c>
      <c r="J49" s="52"/>
    </row>
    <row r="50" spans="1:10">
      <c r="A50" s="105" t="s">
        <v>4</v>
      </c>
      <c r="B50" s="144">
        <v>0.81299999999999994</v>
      </c>
      <c r="C50" s="182">
        <v>1.135</v>
      </c>
      <c r="D50" s="138">
        <f t="shared" si="0"/>
        <v>0.32200000000000006</v>
      </c>
      <c r="E50" s="52"/>
      <c r="F50" s="105" t="s">
        <v>154</v>
      </c>
      <c r="G50" s="144">
        <v>6.1139999999999999</v>
      </c>
      <c r="H50" s="184">
        <v>7.6710000000000003</v>
      </c>
      <c r="I50" s="138">
        <f t="shared" si="1"/>
        <v>1.5570000000000004</v>
      </c>
      <c r="J50" s="52"/>
    </row>
    <row r="51" spans="1:10">
      <c r="A51" s="105" t="s">
        <v>135</v>
      </c>
      <c r="B51" s="144">
        <v>1.3560000000000001</v>
      </c>
      <c r="C51" s="182">
        <v>1.647</v>
      </c>
      <c r="D51" s="138">
        <f t="shared" si="0"/>
        <v>0.29099999999999993</v>
      </c>
      <c r="E51" s="52"/>
      <c r="F51" s="105" t="s">
        <v>148</v>
      </c>
      <c r="G51" s="144">
        <v>51.796999999999997</v>
      </c>
      <c r="H51" s="184">
        <v>53.348999999999997</v>
      </c>
      <c r="I51" s="138">
        <f t="shared" si="1"/>
        <v>1.5519999999999996</v>
      </c>
      <c r="J51" s="52"/>
    </row>
    <row r="52" spans="1:10">
      <c r="A52" s="105" t="s">
        <v>251</v>
      </c>
      <c r="B52" s="144">
        <v>8.734</v>
      </c>
      <c r="C52" s="182">
        <v>8.9610000000000003</v>
      </c>
      <c r="D52" s="138">
        <f t="shared" si="0"/>
        <v>0.22700000000000031</v>
      </c>
      <c r="E52" s="52"/>
      <c r="F52" s="105" t="s">
        <v>107</v>
      </c>
      <c r="G52" s="144">
        <v>108.89100000000001</v>
      </c>
      <c r="H52" s="184">
        <v>110.376</v>
      </c>
      <c r="I52" s="138">
        <f t="shared" si="1"/>
        <v>1.4849999999999994</v>
      </c>
      <c r="J52" s="52"/>
    </row>
    <row r="53" spans="1:10">
      <c r="A53" s="105" t="s">
        <v>138</v>
      </c>
      <c r="B53" s="144">
        <v>0.221</v>
      </c>
      <c r="C53" s="182">
        <v>0.40799999999999997</v>
      </c>
      <c r="D53" s="138">
        <f t="shared" si="0"/>
        <v>0.18699999999999997</v>
      </c>
      <c r="E53" s="52"/>
      <c r="F53" s="105" t="s">
        <v>181</v>
      </c>
      <c r="G53" s="144">
        <v>24.335999999999999</v>
      </c>
      <c r="H53" s="184">
        <v>25.741</v>
      </c>
      <c r="I53" s="138">
        <f t="shared" si="1"/>
        <v>1.4050000000000011</v>
      </c>
      <c r="J53" s="52"/>
    </row>
    <row r="54" spans="1:10">
      <c r="A54" s="105" t="s">
        <v>134</v>
      </c>
      <c r="B54" s="144">
        <v>1.6259999999999999</v>
      </c>
      <c r="C54" s="182">
        <v>1.804</v>
      </c>
      <c r="D54" s="138">
        <f t="shared" si="0"/>
        <v>0.17800000000000016</v>
      </c>
      <c r="E54" s="52"/>
      <c r="F54" s="105" t="s">
        <v>249</v>
      </c>
      <c r="G54" s="144">
        <v>3.044</v>
      </c>
      <c r="H54" s="184">
        <v>4.38</v>
      </c>
      <c r="I54" s="138">
        <f t="shared" si="1"/>
        <v>1.3359999999999999</v>
      </c>
      <c r="J54" s="52"/>
    </row>
    <row r="55" spans="1:10">
      <c r="A55" s="105" t="s">
        <v>186</v>
      </c>
      <c r="B55" s="144">
        <v>0.183</v>
      </c>
      <c r="C55" s="182">
        <v>0.35699999999999998</v>
      </c>
      <c r="D55" s="138">
        <f t="shared" si="0"/>
        <v>0.17399999999999999</v>
      </c>
      <c r="E55" s="52"/>
      <c r="F55" s="105" t="s">
        <v>197</v>
      </c>
      <c r="G55" s="144">
        <v>62.536000000000001</v>
      </c>
      <c r="H55" s="184">
        <v>63.859000000000002</v>
      </c>
      <c r="I55" s="138">
        <f t="shared" si="1"/>
        <v>1.3230000000000004</v>
      </c>
      <c r="J55" s="52"/>
    </row>
    <row r="56" spans="1:10">
      <c r="A56" s="105" t="s">
        <v>195</v>
      </c>
      <c r="B56" s="144">
        <v>4.1630000000000003</v>
      </c>
      <c r="C56" s="182">
        <v>4.3239999999999998</v>
      </c>
      <c r="D56" s="138">
        <f t="shared" si="0"/>
        <v>0.16099999999999959</v>
      </c>
      <c r="E56" s="52"/>
      <c r="F56" s="105" t="s">
        <v>243</v>
      </c>
      <c r="G56" s="144">
        <v>24.181999999999999</v>
      </c>
      <c r="H56" s="184">
        <v>25.497</v>
      </c>
      <c r="I56" s="138">
        <f t="shared" si="1"/>
        <v>1.3150000000000013</v>
      </c>
      <c r="J56" s="52"/>
    </row>
    <row r="57" spans="1:10">
      <c r="A57" s="105" t="s">
        <v>626</v>
      </c>
      <c r="B57" s="144">
        <v>2433.404</v>
      </c>
      <c r="C57" s="182">
        <v>2433.558</v>
      </c>
      <c r="D57" s="138">
        <f t="shared" si="0"/>
        <v>0.15399999999999636</v>
      </c>
      <c r="E57" s="52"/>
      <c r="F57" s="105" t="s">
        <v>14</v>
      </c>
      <c r="G57" s="144">
        <v>32.226999999999997</v>
      </c>
      <c r="H57" s="184">
        <v>33.469000000000001</v>
      </c>
      <c r="I57" s="138">
        <f t="shared" si="1"/>
        <v>1.2420000000000044</v>
      </c>
      <c r="J57" s="52"/>
    </row>
    <row r="58" spans="1:10">
      <c r="A58" s="105" t="s">
        <v>5</v>
      </c>
      <c r="B58" s="144">
        <v>0.46700000000000003</v>
      </c>
      <c r="C58" s="182">
        <v>0.61299999999999999</v>
      </c>
      <c r="D58" s="138">
        <f t="shared" si="0"/>
        <v>0.14599999999999996</v>
      </c>
      <c r="E58" s="52"/>
      <c r="F58" s="105" t="s">
        <v>37</v>
      </c>
      <c r="G58" s="144">
        <v>210.02099999999999</v>
      </c>
      <c r="H58" s="184">
        <v>211.25700000000001</v>
      </c>
      <c r="I58" s="138">
        <f t="shared" si="1"/>
        <v>1.2360000000000184</v>
      </c>
      <c r="J58" s="52"/>
    </row>
    <row r="59" spans="1:10">
      <c r="A59" s="105" t="s">
        <v>81</v>
      </c>
      <c r="B59" s="144">
        <v>18.338000000000001</v>
      </c>
      <c r="C59" s="182">
        <v>18.48</v>
      </c>
      <c r="D59" s="138">
        <f t="shared" si="0"/>
        <v>0.14199999999999946</v>
      </c>
      <c r="E59" s="52"/>
      <c r="F59" s="105" t="s">
        <v>103</v>
      </c>
      <c r="G59" s="144">
        <v>20.37</v>
      </c>
      <c r="H59" s="184">
        <v>21.552</v>
      </c>
      <c r="I59" s="138">
        <f t="shared" si="1"/>
        <v>1.1819999999999986</v>
      </c>
      <c r="J59" s="52"/>
    </row>
    <row r="60" spans="1:10">
      <c r="A60" s="105" t="s">
        <v>33</v>
      </c>
      <c r="B60" s="144">
        <v>11.132999999999999</v>
      </c>
      <c r="C60" s="182">
        <v>11.272</v>
      </c>
      <c r="D60" s="138">
        <f t="shared" si="0"/>
        <v>0.13900000000000112</v>
      </c>
      <c r="E60" s="52"/>
      <c r="F60" s="105" t="s">
        <v>256</v>
      </c>
      <c r="G60" s="144">
        <v>6.9870000000000001</v>
      </c>
      <c r="H60" s="184">
        <v>8.1440000000000001</v>
      </c>
      <c r="I60" s="138">
        <f t="shared" si="1"/>
        <v>1.157</v>
      </c>
      <c r="J60" s="52"/>
    </row>
    <row r="61" spans="1:10">
      <c r="A61" s="105" t="s">
        <v>218</v>
      </c>
      <c r="B61" s="144">
        <v>12.6</v>
      </c>
      <c r="C61" s="182">
        <v>12.728</v>
      </c>
      <c r="D61" s="138">
        <f t="shared" si="0"/>
        <v>0.12800000000000011</v>
      </c>
      <c r="E61" s="52"/>
      <c r="F61" s="105" t="s">
        <v>160</v>
      </c>
      <c r="G61" s="144">
        <v>38.326999999999998</v>
      </c>
      <c r="H61" s="184">
        <v>39.479999999999997</v>
      </c>
      <c r="I61" s="138">
        <f t="shared" si="1"/>
        <v>1.1529999999999987</v>
      </c>
      <c r="J61" s="52"/>
    </row>
    <row r="62" spans="1:10">
      <c r="A62" s="105" t="s">
        <v>99</v>
      </c>
      <c r="B62" s="144">
        <v>0.105</v>
      </c>
      <c r="C62" s="182">
        <v>0.221</v>
      </c>
      <c r="D62" s="138">
        <f t="shared" si="0"/>
        <v>0.11600000000000001</v>
      </c>
      <c r="E62" s="52"/>
      <c r="F62" s="105" t="s">
        <v>155</v>
      </c>
      <c r="G62" s="144">
        <v>27.844000000000001</v>
      </c>
      <c r="H62" s="184">
        <v>28.97</v>
      </c>
      <c r="I62" s="138">
        <f t="shared" si="1"/>
        <v>1.1259999999999977</v>
      </c>
      <c r="J62" s="52"/>
    </row>
    <row r="63" spans="1:10">
      <c r="A63" s="105" t="s">
        <v>51</v>
      </c>
      <c r="B63" s="144">
        <v>2.0009999999999999</v>
      </c>
      <c r="C63" s="182">
        <v>2.1150000000000002</v>
      </c>
      <c r="D63" s="138">
        <f t="shared" si="0"/>
        <v>0.11400000000000032</v>
      </c>
      <c r="E63" s="52"/>
      <c r="F63" s="105" t="s">
        <v>180</v>
      </c>
      <c r="G63" s="144">
        <v>5.8999999999999997E-2</v>
      </c>
      <c r="H63" s="184">
        <v>1.1779999999999999</v>
      </c>
      <c r="I63" s="138">
        <f t="shared" si="1"/>
        <v>1.119</v>
      </c>
      <c r="J63" s="52"/>
    </row>
    <row r="64" spans="1:10">
      <c r="A64" s="105" t="s">
        <v>112</v>
      </c>
      <c r="B64" s="144">
        <v>3.4249999999999998</v>
      </c>
      <c r="C64" s="182">
        <v>3.5379999999999998</v>
      </c>
      <c r="D64" s="138">
        <f t="shared" si="0"/>
        <v>0.11299999999999999</v>
      </c>
      <c r="E64" s="52"/>
      <c r="F64" s="105" t="s">
        <v>30</v>
      </c>
      <c r="G64" s="144">
        <v>13.965</v>
      </c>
      <c r="H64" s="184">
        <v>15.03</v>
      </c>
      <c r="I64" s="138">
        <f t="shared" si="1"/>
        <v>1.0649999999999995</v>
      </c>
      <c r="J64" s="52"/>
    </row>
    <row r="65" spans="1:10">
      <c r="A65" s="105" t="s">
        <v>215</v>
      </c>
      <c r="B65" s="144">
        <v>3.6339999999999999</v>
      </c>
      <c r="C65" s="182">
        <v>3.7389999999999999</v>
      </c>
      <c r="D65" s="138">
        <f t="shared" si="0"/>
        <v>0.10499999999999998</v>
      </c>
      <c r="E65" s="52"/>
      <c r="F65" s="105" t="s">
        <v>25</v>
      </c>
      <c r="G65" s="144">
        <v>41.828000000000003</v>
      </c>
      <c r="H65" s="184">
        <v>42.88</v>
      </c>
      <c r="I65" s="138">
        <f t="shared" si="1"/>
        <v>1.0519999999999996</v>
      </c>
      <c r="J65" s="52"/>
    </row>
    <row r="66" spans="1:10">
      <c r="A66" s="105" t="s">
        <v>49</v>
      </c>
      <c r="B66" s="144">
        <v>2.7989999999999999</v>
      </c>
      <c r="C66" s="182">
        <v>2.9020000000000001</v>
      </c>
      <c r="D66" s="138">
        <f t="shared" si="0"/>
        <v>0.1030000000000002</v>
      </c>
      <c r="E66" s="52"/>
      <c r="F66" s="105" t="s">
        <v>188</v>
      </c>
      <c r="G66" s="144">
        <v>1.774</v>
      </c>
      <c r="H66" s="184">
        <v>2.8140000000000001</v>
      </c>
      <c r="I66" s="138">
        <f t="shared" si="1"/>
        <v>1.04</v>
      </c>
      <c r="J66" s="52"/>
    </row>
    <row r="67" spans="1:10">
      <c r="A67" s="105" t="s">
        <v>223</v>
      </c>
      <c r="B67" s="144">
        <v>2.1080000000000001</v>
      </c>
      <c r="C67" s="182">
        <v>2.2050000000000001</v>
      </c>
      <c r="D67" s="138">
        <f t="shared" si="0"/>
        <v>9.6999999999999975E-2</v>
      </c>
      <c r="E67" s="52"/>
      <c r="F67" s="105" t="s">
        <v>170</v>
      </c>
      <c r="G67" s="144">
        <v>17.433</v>
      </c>
      <c r="H67" s="184">
        <v>18.448</v>
      </c>
      <c r="I67" s="138">
        <f t="shared" si="1"/>
        <v>1.0150000000000006</v>
      </c>
      <c r="J67" s="52"/>
    </row>
    <row r="68" spans="1:10">
      <c r="A68" s="105" t="s">
        <v>170</v>
      </c>
      <c r="B68" s="144">
        <v>0.36599999999999999</v>
      </c>
      <c r="C68" s="182">
        <v>0.441</v>
      </c>
      <c r="D68" s="138">
        <f t="shared" si="0"/>
        <v>7.5000000000000011E-2</v>
      </c>
      <c r="E68" s="52"/>
      <c r="F68" s="105" t="s">
        <v>99</v>
      </c>
      <c r="G68" s="144">
        <v>25.449000000000002</v>
      </c>
      <c r="H68" s="184">
        <v>26.442</v>
      </c>
      <c r="I68" s="138">
        <f t="shared" si="1"/>
        <v>0.99299999999999855</v>
      </c>
      <c r="J68" s="52"/>
    </row>
    <row r="69" spans="1:10">
      <c r="A69" s="105" t="s">
        <v>220</v>
      </c>
      <c r="B69" s="144">
        <v>7.6779999999999999</v>
      </c>
      <c r="C69" s="182">
        <v>7.75</v>
      </c>
      <c r="D69" s="138">
        <f t="shared" si="0"/>
        <v>7.2000000000000064E-2</v>
      </c>
      <c r="E69" s="52"/>
      <c r="F69" s="105" t="s">
        <v>183</v>
      </c>
      <c r="G69" s="144">
        <v>11.074999999999999</v>
      </c>
      <c r="H69" s="184">
        <v>12.061999999999999</v>
      </c>
      <c r="I69" s="138">
        <f t="shared" si="1"/>
        <v>0.9870000000000001</v>
      </c>
      <c r="J69" s="52"/>
    </row>
    <row r="70" spans="1:10">
      <c r="A70" s="105" t="s">
        <v>217</v>
      </c>
      <c r="B70" s="144">
        <v>8.1739999999999995</v>
      </c>
      <c r="C70" s="182">
        <v>8.2449999999999992</v>
      </c>
      <c r="D70" s="138">
        <f t="shared" si="0"/>
        <v>7.099999999999973E-2</v>
      </c>
      <c r="E70" s="52"/>
      <c r="F70" s="105" t="s">
        <v>89</v>
      </c>
      <c r="G70" s="144">
        <v>3.484</v>
      </c>
      <c r="H70" s="184">
        <v>4.4219999999999997</v>
      </c>
      <c r="I70" s="138">
        <f t="shared" si="1"/>
        <v>0.93799999999999972</v>
      </c>
      <c r="J70" s="52"/>
    </row>
    <row r="71" spans="1:10">
      <c r="A71" s="105" t="s">
        <v>133</v>
      </c>
      <c r="B71" s="144">
        <v>6.4770000000000003</v>
      </c>
      <c r="C71" s="182">
        <v>6.5469999999999997</v>
      </c>
      <c r="D71" s="138">
        <f t="shared" si="0"/>
        <v>6.9999999999999396E-2</v>
      </c>
      <c r="E71" s="52"/>
      <c r="F71" s="105" t="s">
        <v>87</v>
      </c>
      <c r="G71" s="144">
        <v>0.93899999999999995</v>
      </c>
      <c r="H71" s="184">
        <v>1.8520000000000001</v>
      </c>
      <c r="I71" s="138">
        <f t="shared" si="1"/>
        <v>0.91300000000000014</v>
      </c>
      <c r="J71" s="52"/>
    </row>
    <row r="72" spans="1:10">
      <c r="A72" s="105" t="s">
        <v>179</v>
      </c>
      <c r="B72" s="144">
        <v>10.239000000000001</v>
      </c>
      <c r="C72" s="182">
        <v>10.301</v>
      </c>
      <c r="D72" s="138">
        <f t="shared" si="0"/>
        <v>6.1999999999999389E-2</v>
      </c>
      <c r="E72" s="52"/>
      <c r="F72" s="105" t="s">
        <v>217</v>
      </c>
      <c r="G72" s="144">
        <v>62.225999999999999</v>
      </c>
      <c r="H72" s="184">
        <v>63.134</v>
      </c>
      <c r="I72" s="138">
        <f t="shared" si="1"/>
        <v>0.90800000000000125</v>
      </c>
      <c r="J72" s="52"/>
    </row>
    <row r="73" spans="1:10">
      <c r="A73" s="105" t="s">
        <v>143</v>
      </c>
      <c r="B73" s="144">
        <v>3.5009999999999999</v>
      </c>
      <c r="C73" s="182">
        <v>3.5609999999999999</v>
      </c>
      <c r="D73" s="138">
        <f t="shared" si="0"/>
        <v>6.0000000000000053E-2</v>
      </c>
      <c r="E73" s="52"/>
      <c r="F73" s="105" t="s">
        <v>33</v>
      </c>
      <c r="G73" s="144">
        <v>89.009</v>
      </c>
      <c r="H73" s="184">
        <v>89.915999999999997</v>
      </c>
      <c r="I73" s="138">
        <f t="shared" si="1"/>
        <v>0.90699999999999648</v>
      </c>
      <c r="J73" s="52"/>
    </row>
    <row r="74" spans="1:10">
      <c r="A74" s="105" t="s">
        <v>103</v>
      </c>
      <c r="B74" s="144">
        <v>0.66100000000000003</v>
      </c>
      <c r="C74" s="182">
        <v>0.72</v>
      </c>
      <c r="D74" s="138">
        <f t="shared" si="0"/>
        <v>5.8999999999999941E-2</v>
      </c>
      <c r="E74" s="52"/>
      <c r="F74" s="105" t="s">
        <v>202</v>
      </c>
      <c r="G74" s="144">
        <v>20.611000000000001</v>
      </c>
      <c r="H74" s="184">
        <v>21.468</v>
      </c>
      <c r="I74" s="138">
        <f t="shared" si="1"/>
        <v>0.85699999999999932</v>
      </c>
      <c r="J74" s="52"/>
    </row>
    <row r="75" spans="1:10">
      <c r="A75" s="105" t="s">
        <v>39</v>
      </c>
      <c r="B75" s="144">
        <v>1.4E-2</v>
      </c>
      <c r="C75" s="182">
        <v>5.8000000000000003E-2</v>
      </c>
      <c r="D75" s="138">
        <f t="shared" ref="D75:D138" si="2">C75-B75</f>
        <v>4.4000000000000004E-2</v>
      </c>
      <c r="E75" s="52"/>
      <c r="F75" s="105" t="s">
        <v>134</v>
      </c>
      <c r="G75" s="144">
        <v>69.399000000000001</v>
      </c>
      <c r="H75" s="184">
        <v>70.197999999999993</v>
      </c>
      <c r="I75" s="138">
        <f t="shared" ref="I75:I138" si="3">H75-G75</f>
        <v>0.79899999999999238</v>
      </c>
      <c r="J75" s="52"/>
    </row>
    <row r="76" spans="1:10">
      <c r="A76" s="105" t="s">
        <v>148</v>
      </c>
      <c r="B76" s="144">
        <v>0.44600000000000001</v>
      </c>
      <c r="C76" s="182">
        <v>0.48499999999999999</v>
      </c>
      <c r="D76" s="138">
        <f t="shared" si="2"/>
        <v>3.8999999999999979E-2</v>
      </c>
      <c r="E76" s="52"/>
      <c r="F76" s="105" t="s">
        <v>201</v>
      </c>
      <c r="G76" s="144">
        <v>22.465</v>
      </c>
      <c r="H76" s="184">
        <v>23.257999999999999</v>
      </c>
      <c r="I76" s="138">
        <f t="shared" si="3"/>
        <v>0.79299999999999926</v>
      </c>
      <c r="J76" s="52"/>
    </row>
    <row r="77" spans="1:10">
      <c r="A77" s="105" t="s">
        <v>182</v>
      </c>
      <c r="B77" s="144">
        <v>0.17100000000000001</v>
      </c>
      <c r="C77" s="182">
        <v>0.20599999999999999</v>
      </c>
      <c r="D77" s="138">
        <f t="shared" si="2"/>
        <v>3.4999999999999976E-2</v>
      </c>
      <c r="E77" s="52"/>
      <c r="F77" s="105" t="s">
        <v>214</v>
      </c>
      <c r="G77" s="144">
        <v>18.507000000000001</v>
      </c>
      <c r="H77" s="184">
        <v>19.297000000000001</v>
      </c>
      <c r="I77" s="138">
        <f t="shared" si="3"/>
        <v>0.78999999999999915</v>
      </c>
      <c r="J77" s="52"/>
    </row>
    <row r="78" spans="1:10">
      <c r="A78" s="105" t="s">
        <v>175</v>
      </c>
      <c r="B78" s="144">
        <v>1.1519999999999999</v>
      </c>
      <c r="C78" s="182">
        <v>1.1839999999999999</v>
      </c>
      <c r="D78" s="138">
        <f t="shared" si="2"/>
        <v>3.2000000000000028E-2</v>
      </c>
      <c r="E78" s="52"/>
      <c r="F78" s="105" t="s">
        <v>6</v>
      </c>
      <c r="G78" s="144">
        <v>7.4189999999999996</v>
      </c>
      <c r="H78" s="184">
        <v>8.2010000000000005</v>
      </c>
      <c r="I78" s="138">
        <f t="shared" si="3"/>
        <v>0.78200000000000092</v>
      </c>
      <c r="J78" s="52"/>
    </row>
    <row r="79" spans="1:10">
      <c r="A79" s="105" t="s">
        <v>173</v>
      </c>
      <c r="B79" s="144">
        <v>2.3220000000000001</v>
      </c>
      <c r="C79" s="182">
        <v>2.3519999999999999</v>
      </c>
      <c r="D79" s="138">
        <f t="shared" si="2"/>
        <v>2.9999999999999805E-2</v>
      </c>
      <c r="E79" s="52"/>
      <c r="F79" s="105" t="s">
        <v>16</v>
      </c>
      <c r="G79" s="144">
        <v>109.164</v>
      </c>
      <c r="H79" s="184">
        <v>109.93899999999999</v>
      </c>
      <c r="I79" s="138">
        <f t="shared" si="3"/>
        <v>0.77499999999999147</v>
      </c>
      <c r="J79" s="52"/>
    </row>
    <row r="80" spans="1:10">
      <c r="A80" s="105" t="s">
        <v>32</v>
      </c>
      <c r="B80" s="144">
        <v>0.16</v>
      </c>
      <c r="C80" s="182">
        <v>0.183</v>
      </c>
      <c r="D80" s="138">
        <f t="shared" si="2"/>
        <v>2.2999999999999993E-2</v>
      </c>
      <c r="E80" s="52"/>
      <c r="F80" s="105" t="s">
        <v>205</v>
      </c>
      <c r="G80" s="144">
        <v>92.894000000000005</v>
      </c>
      <c r="H80" s="184">
        <v>93.658000000000001</v>
      </c>
      <c r="I80" s="138">
        <f t="shared" si="3"/>
        <v>0.76399999999999579</v>
      </c>
      <c r="J80" s="52"/>
    </row>
    <row r="81" spans="1:10">
      <c r="A81" s="105" t="s">
        <v>128</v>
      </c>
      <c r="B81" s="144">
        <v>3.7999999999999999E-2</v>
      </c>
      <c r="C81" s="182">
        <v>0.06</v>
      </c>
      <c r="D81" s="138">
        <f t="shared" si="2"/>
        <v>2.1999999999999999E-2</v>
      </c>
      <c r="E81" s="52"/>
      <c r="F81" s="105" t="s">
        <v>239</v>
      </c>
      <c r="G81" s="144">
        <v>77.909000000000006</v>
      </c>
      <c r="H81" s="184">
        <v>78.628</v>
      </c>
      <c r="I81" s="138">
        <f t="shared" si="3"/>
        <v>0.71899999999999409</v>
      </c>
      <c r="J81" s="52"/>
    </row>
    <row r="82" spans="1:10">
      <c r="A82" s="105" t="s">
        <v>65</v>
      </c>
      <c r="B82" s="144">
        <v>1.9E-2</v>
      </c>
      <c r="C82" s="182">
        <v>3.9E-2</v>
      </c>
      <c r="D82" s="138">
        <f t="shared" si="2"/>
        <v>0.02</v>
      </c>
      <c r="E82" s="52"/>
      <c r="F82" s="105" t="s">
        <v>108</v>
      </c>
      <c r="G82" s="144">
        <v>124.67400000000001</v>
      </c>
      <c r="H82" s="184">
        <v>125.37</v>
      </c>
      <c r="I82" s="138">
        <f t="shared" si="3"/>
        <v>0.69599999999999795</v>
      </c>
      <c r="J82" s="52"/>
    </row>
    <row r="83" spans="1:10">
      <c r="A83" s="105" t="s">
        <v>130</v>
      </c>
      <c r="B83" s="144">
        <v>1.258</v>
      </c>
      <c r="C83" s="182">
        <v>1.276</v>
      </c>
      <c r="D83" s="138">
        <f t="shared" si="2"/>
        <v>1.8000000000000016E-2</v>
      </c>
      <c r="E83" s="52"/>
      <c r="F83" s="105" t="s">
        <v>223</v>
      </c>
      <c r="G83" s="144">
        <v>47.472000000000001</v>
      </c>
      <c r="H83" s="184">
        <v>48.155999999999999</v>
      </c>
      <c r="I83" s="138">
        <f t="shared" si="3"/>
        <v>0.6839999999999975</v>
      </c>
      <c r="J83" s="52"/>
    </row>
    <row r="84" spans="1:10">
      <c r="A84" s="105" t="s">
        <v>160</v>
      </c>
      <c r="B84" s="144">
        <v>1.085</v>
      </c>
      <c r="C84" s="182">
        <v>1.103</v>
      </c>
      <c r="D84" s="138">
        <f t="shared" si="2"/>
        <v>1.8000000000000016E-2</v>
      </c>
      <c r="E84" s="52"/>
      <c r="F84" s="105" t="s">
        <v>36</v>
      </c>
      <c r="G84" s="144">
        <v>75.88</v>
      </c>
      <c r="H84" s="184">
        <v>76.546999999999997</v>
      </c>
      <c r="I84" s="138">
        <f t="shared" si="3"/>
        <v>0.66700000000000159</v>
      </c>
      <c r="J84" s="52"/>
    </row>
    <row r="85" spans="1:10">
      <c r="A85" s="105" t="s">
        <v>172</v>
      </c>
      <c r="B85" s="144">
        <v>1.1259999999999999</v>
      </c>
      <c r="C85" s="182">
        <v>1.143</v>
      </c>
      <c r="D85" s="138">
        <f t="shared" si="2"/>
        <v>1.7000000000000126E-2</v>
      </c>
      <c r="E85" s="52"/>
      <c r="F85" s="105" t="s">
        <v>213</v>
      </c>
      <c r="G85" s="144">
        <v>42.494999999999997</v>
      </c>
      <c r="H85" s="184">
        <v>43.116999999999997</v>
      </c>
      <c r="I85" s="138">
        <f t="shared" si="3"/>
        <v>0.62199999999999989</v>
      </c>
      <c r="J85" s="52"/>
    </row>
    <row r="86" spans="1:10">
      <c r="A86" s="105" t="s">
        <v>231</v>
      </c>
      <c r="B86" s="144">
        <v>0.28499999999999998</v>
      </c>
      <c r="C86" s="182">
        <v>0.30199999999999999</v>
      </c>
      <c r="D86" s="138">
        <f t="shared" si="2"/>
        <v>1.7000000000000015E-2</v>
      </c>
      <c r="E86" s="52"/>
      <c r="F86" s="105" t="s">
        <v>34</v>
      </c>
      <c r="G86" s="144">
        <v>12.88</v>
      </c>
      <c r="H86" s="184">
        <v>13.477</v>
      </c>
      <c r="I86" s="138">
        <f t="shared" si="3"/>
        <v>0.59699999999999953</v>
      </c>
      <c r="J86" s="52"/>
    </row>
    <row r="87" spans="1:10">
      <c r="A87" s="105" t="s">
        <v>147</v>
      </c>
      <c r="B87" s="144">
        <v>0.67200000000000004</v>
      </c>
      <c r="C87" s="182">
        <v>0.68799999999999994</v>
      </c>
      <c r="D87" s="138">
        <f t="shared" si="2"/>
        <v>1.5999999999999903E-2</v>
      </c>
      <c r="E87" s="52"/>
      <c r="F87" s="105" t="s">
        <v>35</v>
      </c>
      <c r="G87" s="144">
        <v>82.144999999999996</v>
      </c>
      <c r="H87" s="184">
        <v>82.733000000000004</v>
      </c>
      <c r="I87" s="138">
        <f t="shared" si="3"/>
        <v>0.58800000000000807</v>
      </c>
      <c r="J87" s="52"/>
    </row>
    <row r="88" spans="1:10">
      <c r="A88" s="105" t="s">
        <v>142</v>
      </c>
      <c r="B88" s="144">
        <v>1.756</v>
      </c>
      <c r="C88" s="182">
        <v>1.77</v>
      </c>
      <c r="D88" s="138">
        <f t="shared" si="2"/>
        <v>1.4000000000000012E-2</v>
      </c>
      <c r="E88" s="52"/>
      <c r="F88" s="105" t="s">
        <v>680</v>
      </c>
      <c r="G88" s="144">
        <v>267.94799999999998</v>
      </c>
      <c r="H88" s="184">
        <v>268.49700000000001</v>
      </c>
      <c r="I88" s="138">
        <f t="shared" si="3"/>
        <v>0.54900000000003502</v>
      </c>
      <c r="J88" s="52"/>
    </row>
    <row r="89" spans="1:10">
      <c r="A89" s="105" t="s">
        <v>181</v>
      </c>
      <c r="B89" s="144">
        <v>1.913</v>
      </c>
      <c r="C89" s="182">
        <v>1.927</v>
      </c>
      <c r="D89" s="138">
        <f t="shared" si="2"/>
        <v>1.4000000000000012E-2</v>
      </c>
      <c r="E89" s="52"/>
      <c r="F89" s="105" t="s">
        <v>238</v>
      </c>
      <c r="G89" s="144">
        <v>15.048999999999999</v>
      </c>
      <c r="H89" s="184">
        <v>15.553000000000001</v>
      </c>
      <c r="I89" s="138">
        <f t="shared" si="3"/>
        <v>0.50400000000000134</v>
      </c>
      <c r="J89" s="52"/>
    </row>
    <row r="90" spans="1:10">
      <c r="A90" s="105" t="s">
        <v>197</v>
      </c>
      <c r="B90" s="144">
        <v>2.9129999999999998</v>
      </c>
      <c r="C90" s="182">
        <v>2.9260000000000002</v>
      </c>
      <c r="D90" s="138">
        <f t="shared" si="2"/>
        <v>1.3000000000000345E-2</v>
      </c>
      <c r="E90" s="52"/>
      <c r="F90" s="105" t="s">
        <v>171</v>
      </c>
      <c r="G90" s="144">
        <v>21.678999999999998</v>
      </c>
      <c r="H90" s="184">
        <v>22.175000000000001</v>
      </c>
      <c r="I90" s="138">
        <f t="shared" si="3"/>
        <v>0.49600000000000222</v>
      </c>
      <c r="J90" s="52"/>
    </row>
    <row r="91" spans="1:10">
      <c r="A91" s="105" t="s">
        <v>238</v>
      </c>
      <c r="B91" s="144">
        <v>0.29099999999999998</v>
      </c>
      <c r="C91" s="182">
        <v>0.30399999999999999</v>
      </c>
      <c r="D91" s="138">
        <f t="shared" si="2"/>
        <v>1.3000000000000012E-2</v>
      </c>
      <c r="E91" s="52"/>
      <c r="F91" s="105" t="s">
        <v>98</v>
      </c>
      <c r="G91" s="144">
        <v>36.725999999999999</v>
      </c>
      <c r="H91" s="184">
        <v>37.192</v>
      </c>
      <c r="I91" s="138">
        <f t="shared" si="3"/>
        <v>0.46600000000000108</v>
      </c>
      <c r="J91" s="52"/>
    </row>
    <row r="92" spans="1:10">
      <c r="A92" s="105" t="s">
        <v>26</v>
      </c>
      <c r="B92" s="144">
        <v>2.7839999999999998</v>
      </c>
      <c r="C92" s="182">
        <v>2.7949999999999999</v>
      </c>
      <c r="D92" s="138">
        <f t="shared" si="2"/>
        <v>1.1000000000000121E-2</v>
      </c>
      <c r="E92" s="52"/>
      <c r="F92" s="105" t="s">
        <v>232</v>
      </c>
      <c r="G92" s="144">
        <v>52.045000000000002</v>
      </c>
      <c r="H92" s="184">
        <v>52.508000000000003</v>
      </c>
      <c r="I92" s="138">
        <f t="shared" si="3"/>
        <v>0.46300000000000097</v>
      </c>
      <c r="J92" s="52"/>
    </row>
    <row r="93" spans="1:10">
      <c r="A93" s="105" t="s">
        <v>252</v>
      </c>
      <c r="B93" s="144">
        <v>0.33700000000000002</v>
      </c>
      <c r="C93" s="182">
        <v>0.34799999999999998</v>
      </c>
      <c r="D93" s="138">
        <f t="shared" si="2"/>
        <v>1.0999999999999954E-2</v>
      </c>
      <c r="E93" s="52"/>
      <c r="F93" s="105" t="s">
        <v>233</v>
      </c>
      <c r="G93" s="144">
        <v>42.313000000000002</v>
      </c>
      <c r="H93" s="184">
        <v>42.776000000000003</v>
      </c>
      <c r="I93" s="138">
        <f t="shared" si="3"/>
        <v>0.46300000000000097</v>
      </c>
      <c r="J93" s="52"/>
    </row>
    <row r="94" spans="1:10">
      <c r="A94" s="105" t="s">
        <v>16</v>
      </c>
      <c r="B94" s="144">
        <v>0.59899999999999998</v>
      </c>
      <c r="C94" s="182">
        <v>0.60899999999999999</v>
      </c>
      <c r="D94" s="138">
        <f t="shared" si="2"/>
        <v>1.0000000000000009E-2</v>
      </c>
      <c r="E94" s="52"/>
      <c r="F94" s="105" t="s">
        <v>22</v>
      </c>
      <c r="G94" s="144">
        <v>27.721</v>
      </c>
      <c r="H94" s="184">
        <v>28.18</v>
      </c>
      <c r="I94" s="138">
        <f t="shared" si="3"/>
        <v>0.45899999999999963</v>
      </c>
      <c r="J94" s="52"/>
    </row>
    <row r="95" spans="1:10">
      <c r="A95" s="105" t="s">
        <v>117</v>
      </c>
      <c r="B95" s="144">
        <v>0.31</v>
      </c>
      <c r="C95" s="182">
        <v>0.31900000000000001</v>
      </c>
      <c r="D95" s="138">
        <f t="shared" si="2"/>
        <v>9.000000000000008E-3</v>
      </c>
      <c r="E95" s="52"/>
      <c r="F95" s="105" t="s">
        <v>128</v>
      </c>
      <c r="G95" s="144">
        <v>9.7859999999999996</v>
      </c>
      <c r="H95" s="184">
        <v>10.228</v>
      </c>
      <c r="I95" s="138">
        <f t="shared" si="3"/>
        <v>0.44200000000000017</v>
      </c>
      <c r="J95" s="52"/>
    </row>
    <row r="96" spans="1:10">
      <c r="A96" s="105" t="s">
        <v>200</v>
      </c>
      <c r="B96" s="144">
        <v>0.36199999999999999</v>
      </c>
      <c r="C96" s="182">
        <v>0.37</v>
      </c>
      <c r="D96" s="138">
        <f t="shared" si="2"/>
        <v>8.0000000000000071E-3</v>
      </c>
      <c r="E96" s="52"/>
      <c r="F96" s="105" t="s">
        <v>23</v>
      </c>
      <c r="G96" s="144">
        <v>28.456</v>
      </c>
      <c r="H96" s="184">
        <v>28.867999999999999</v>
      </c>
      <c r="I96" s="138">
        <f t="shared" si="3"/>
        <v>0.41199999999999903</v>
      </c>
      <c r="J96" s="52"/>
    </row>
    <row r="97" spans="1:10">
      <c r="A97" s="105" t="s">
        <v>243</v>
      </c>
      <c r="B97" s="144">
        <v>0.41799999999999998</v>
      </c>
      <c r="C97" s="182">
        <v>0.42599999999999999</v>
      </c>
      <c r="D97" s="138">
        <f t="shared" si="2"/>
        <v>8.0000000000000071E-3</v>
      </c>
      <c r="E97" s="52"/>
      <c r="F97" s="105" t="s">
        <v>254</v>
      </c>
      <c r="G97" s="144">
        <v>4.9889999999999999</v>
      </c>
      <c r="H97" s="184">
        <v>5.399</v>
      </c>
      <c r="I97" s="138">
        <f t="shared" si="3"/>
        <v>0.41000000000000014</v>
      </c>
      <c r="J97" s="52"/>
    </row>
    <row r="98" spans="1:10">
      <c r="A98" s="105" t="s">
        <v>253</v>
      </c>
      <c r="B98" s="144">
        <v>0.53700000000000003</v>
      </c>
      <c r="C98" s="182">
        <v>0.54500000000000004</v>
      </c>
      <c r="D98" s="138">
        <f t="shared" si="2"/>
        <v>8.0000000000000071E-3</v>
      </c>
      <c r="E98" s="52"/>
      <c r="F98" s="105" t="s">
        <v>130</v>
      </c>
      <c r="G98" s="144">
        <v>22.498000000000001</v>
      </c>
      <c r="H98" s="184">
        <v>22.895</v>
      </c>
      <c r="I98" s="138">
        <f t="shared" si="3"/>
        <v>0.39699999999999847</v>
      </c>
      <c r="J98" s="52"/>
    </row>
    <row r="99" spans="1:10">
      <c r="A99" s="105" t="s">
        <v>44</v>
      </c>
      <c r="B99" s="144"/>
      <c r="C99" s="182">
        <v>8.0000000000000002E-3</v>
      </c>
      <c r="D99" s="138">
        <f t="shared" si="2"/>
        <v>8.0000000000000002E-3</v>
      </c>
      <c r="E99" s="52"/>
      <c r="F99" s="105" t="s">
        <v>172</v>
      </c>
      <c r="G99" s="144">
        <v>28.379000000000001</v>
      </c>
      <c r="H99" s="184">
        <v>28.77</v>
      </c>
      <c r="I99" s="138">
        <f t="shared" si="3"/>
        <v>0.39099999999999824</v>
      </c>
      <c r="J99" s="52"/>
    </row>
    <row r="100" spans="1:10">
      <c r="A100" s="105" t="s">
        <v>196</v>
      </c>
      <c r="B100" s="144">
        <v>1.1240000000000001</v>
      </c>
      <c r="C100" s="182">
        <v>1.1319999999999999</v>
      </c>
      <c r="D100" s="138">
        <f t="shared" si="2"/>
        <v>7.9999999999997851E-3</v>
      </c>
      <c r="E100" s="52"/>
      <c r="F100" s="105" t="s">
        <v>203</v>
      </c>
      <c r="G100" s="144">
        <v>6.3310000000000004</v>
      </c>
      <c r="H100" s="184">
        <v>6.7140000000000004</v>
      </c>
      <c r="I100" s="138">
        <f t="shared" si="3"/>
        <v>0.38300000000000001</v>
      </c>
      <c r="J100" s="52"/>
    </row>
    <row r="101" spans="1:10">
      <c r="A101" s="105" t="s">
        <v>237</v>
      </c>
      <c r="B101" s="144">
        <v>0.17799999999999999</v>
      </c>
      <c r="C101" s="182">
        <v>0.184</v>
      </c>
      <c r="D101" s="138">
        <f t="shared" si="2"/>
        <v>6.0000000000000053E-3</v>
      </c>
      <c r="E101" s="52"/>
      <c r="F101" s="105" t="s">
        <v>143</v>
      </c>
      <c r="G101" s="144">
        <v>38.283000000000001</v>
      </c>
      <c r="H101" s="184">
        <v>38.651000000000003</v>
      </c>
      <c r="I101" s="138">
        <f t="shared" si="3"/>
        <v>0.3680000000000021</v>
      </c>
      <c r="J101" s="52"/>
    </row>
    <row r="102" spans="1:10">
      <c r="A102" s="105" t="s">
        <v>108</v>
      </c>
      <c r="B102" s="144">
        <v>26.167000000000002</v>
      </c>
      <c r="C102" s="182">
        <v>26.172999999999998</v>
      </c>
      <c r="D102" s="138">
        <f t="shared" si="2"/>
        <v>5.9999999999966747E-3</v>
      </c>
      <c r="E102" s="52"/>
      <c r="F102" s="105" t="s">
        <v>226</v>
      </c>
      <c r="G102" s="144">
        <v>1.375</v>
      </c>
      <c r="H102" s="184">
        <v>1.7350000000000001</v>
      </c>
      <c r="I102" s="138">
        <f t="shared" si="3"/>
        <v>0.3600000000000001</v>
      </c>
      <c r="J102" s="52"/>
    </row>
    <row r="103" spans="1:10">
      <c r="A103" s="105" t="s">
        <v>144</v>
      </c>
      <c r="B103" s="144">
        <v>0.186</v>
      </c>
      <c r="C103" s="182">
        <v>0.191</v>
      </c>
      <c r="D103" s="138">
        <f t="shared" si="2"/>
        <v>5.0000000000000044E-3</v>
      </c>
      <c r="E103" s="52"/>
      <c r="F103" s="105" t="s">
        <v>216</v>
      </c>
      <c r="G103" s="144">
        <v>99.94</v>
      </c>
      <c r="H103" s="184">
        <v>100.28700000000001</v>
      </c>
      <c r="I103" s="138">
        <f t="shared" si="3"/>
        <v>0.34700000000000841</v>
      </c>
      <c r="J103" s="52"/>
    </row>
    <row r="104" spans="1:10">
      <c r="A104" s="105" t="s">
        <v>171</v>
      </c>
      <c r="B104" s="144">
        <v>0.84099999999999997</v>
      </c>
      <c r="C104" s="182">
        <v>0.84599999999999997</v>
      </c>
      <c r="D104" s="138">
        <f t="shared" si="2"/>
        <v>5.0000000000000044E-3</v>
      </c>
      <c r="E104" s="52"/>
      <c r="F104" s="105" t="s">
        <v>237</v>
      </c>
      <c r="G104" s="144">
        <v>13.125</v>
      </c>
      <c r="H104" s="184">
        <v>13.413</v>
      </c>
      <c r="I104" s="138">
        <f t="shared" si="3"/>
        <v>0.28800000000000026</v>
      </c>
      <c r="J104" s="52"/>
    </row>
    <row r="105" spans="1:10">
      <c r="A105" s="105" t="s">
        <v>129</v>
      </c>
      <c r="B105" s="144">
        <v>7.3090000000000002</v>
      </c>
      <c r="C105" s="182">
        <v>7.3140000000000001</v>
      </c>
      <c r="D105" s="138">
        <f t="shared" si="2"/>
        <v>4.9999999999998934E-3</v>
      </c>
      <c r="E105" s="52"/>
      <c r="F105" s="105" t="s">
        <v>212</v>
      </c>
      <c r="G105" s="144">
        <v>40.429000000000002</v>
      </c>
      <c r="H105" s="184">
        <v>40.71</v>
      </c>
      <c r="I105" s="138">
        <f t="shared" si="3"/>
        <v>0.28099999999999881</v>
      </c>
      <c r="J105" s="52"/>
    </row>
    <row r="106" spans="1:10">
      <c r="A106" s="105" t="s">
        <v>104</v>
      </c>
      <c r="B106" s="144">
        <v>2.141</v>
      </c>
      <c r="C106" s="182">
        <v>2.145</v>
      </c>
      <c r="D106" s="138">
        <f t="shared" si="2"/>
        <v>4.0000000000000036E-3</v>
      </c>
      <c r="E106" s="52"/>
      <c r="F106" s="105" t="s">
        <v>17</v>
      </c>
      <c r="G106" s="144">
        <v>1.224</v>
      </c>
      <c r="H106" s="184">
        <v>1.482</v>
      </c>
      <c r="I106" s="138">
        <f t="shared" si="3"/>
        <v>0.25800000000000001</v>
      </c>
      <c r="J106" s="52"/>
    </row>
    <row r="107" spans="1:10">
      <c r="A107" s="105" t="s">
        <v>107</v>
      </c>
      <c r="B107" s="144">
        <v>1.0089999999999999</v>
      </c>
      <c r="C107" s="182">
        <v>1.0129999999999999</v>
      </c>
      <c r="D107" s="138">
        <f t="shared" si="2"/>
        <v>4.0000000000000036E-3</v>
      </c>
      <c r="E107" s="52"/>
      <c r="F107" s="105" t="s">
        <v>159</v>
      </c>
      <c r="G107" s="144">
        <v>7.4720000000000004</v>
      </c>
      <c r="H107" s="184">
        <v>7.7210000000000001</v>
      </c>
      <c r="I107" s="138">
        <f t="shared" si="3"/>
        <v>0.24899999999999967</v>
      </c>
      <c r="J107" s="52"/>
    </row>
    <row r="108" spans="1:10">
      <c r="A108" s="105" t="s">
        <v>59</v>
      </c>
      <c r="B108" s="144">
        <v>2.5000000000000001E-2</v>
      </c>
      <c r="C108" s="182">
        <v>2.9000000000000001E-2</v>
      </c>
      <c r="D108" s="138">
        <f t="shared" si="2"/>
        <v>4.0000000000000001E-3</v>
      </c>
      <c r="E108" s="52"/>
      <c r="F108" s="105" t="s">
        <v>119</v>
      </c>
      <c r="G108" s="144">
        <v>14.744999999999999</v>
      </c>
      <c r="H108" s="184">
        <v>14.991</v>
      </c>
      <c r="I108" s="138">
        <f t="shared" si="3"/>
        <v>0.24600000000000044</v>
      </c>
      <c r="J108" s="52"/>
    </row>
    <row r="109" spans="1:10">
      <c r="A109" s="105" t="s">
        <v>208</v>
      </c>
      <c r="B109" s="144">
        <v>0.14000000000000001</v>
      </c>
      <c r="C109" s="182">
        <v>0.14399999999999999</v>
      </c>
      <c r="D109" s="138">
        <f t="shared" si="2"/>
        <v>3.9999999999999758E-3</v>
      </c>
      <c r="E109" s="52"/>
      <c r="F109" s="105" t="s">
        <v>4</v>
      </c>
      <c r="G109" s="144">
        <v>13.271000000000001</v>
      </c>
      <c r="H109" s="184">
        <v>13.513999999999999</v>
      </c>
      <c r="I109" s="138">
        <f t="shared" si="3"/>
        <v>0.24299999999999855</v>
      </c>
      <c r="J109" s="52"/>
    </row>
    <row r="110" spans="1:10">
      <c r="A110" s="105" t="s">
        <v>34</v>
      </c>
      <c r="B110" s="144">
        <v>0.10199999999999999</v>
      </c>
      <c r="C110" s="182">
        <v>0.104</v>
      </c>
      <c r="D110" s="138">
        <f t="shared" si="2"/>
        <v>2.0000000000000018E-3</v>
      </c>
      <c r="E110" s="52"/>
      <c r="F110" s="105" t="s">
        <v>135</v>
      </c>
      <c r="G110" s="144">
        <v>105.113</v>
      </c>
      <c r="H110" s="184">
        <v>105.34099999999999</v>
      </c>
      <c r="I110" s="138">
        <f t="shared" si="3"/>
        <v>0.22799999999999443</v>
      </c>
      <c r="J110" s="52"/>
    </row>
    <row r="111" spans="1:10">
      <c r="A111" s="105" t="s">
        <v>229</v>
      </c>
      <c r="B111" s="144">
        <v>1.954</v>
      </c>
      <c r="C111" s="182">
        <v>1.956</v>
      </c>
      <c r="D111" s="138">
        <f t="shared" si="2"/>
        <v>2.0000000000000018E-3</v>
      </c>
      <c r="E111" s="52"/>
      <c r="F111" s="105" t="s">
        <v>113</v>
      </c>
      <c r="G111" s="144">
        <v>1.847</v>
      </c>
      <c r="H111" s="184">
        <v>2.069</v>
      </c>
      <c r="I111" s="138">
        <f t="shared" si="3"/>
        <v>0.22199999999999998</v>
      </c>
      <c r="J111" s="52"/>
    </row>
    <row r="112" spans="1:10">
      <c r="A112" s="105" t="s">
        <v>236</v>
      </c>
      <c r="B112" s="144">
        <v>0.13100000000000001</v>
      </c>
      <c r="C112" s="182">
        <v>0.13300000000000001</v>
      </c>
      <c r="D112" s="138">
        <f t="shared" si="2"/>
        <v>2.0000000000000018E-3</v>
      </c>
      <c r="E112" s="52"/>
      <c r="F112" s="105" t="s">
        <v>45</v>
      </c>
      <c r="G112" s="144">
        <v>0.91900000000000004</v>
      </c>
      <c r="H112" s="184">
        <v>1.1399999999999999</v>
      </c>
      <c r="I112" s="138">
        <f t="shared" si="3"/>
        <v>0.22099999999999986</v>
      </c>
      <c r="J112" s="52"/>
    </row>
    <row r="113" spans="1:10">
      <c r="A113" s="105" t="s">
        <v>206</v>
      </c>
      <c r="B113" s="144">
        <v>1.67</v>
      </c>
      <c r="C113" s="182">
        <v>1.671</v>
      </c>
      <c r="D113" s="138">
        <f t="shared" si="2"/>
        <v>1.0000000000001119E-3</v>
      </c>
      <c r="E113" s="52"/>
      <c r="F113" s="105" t="s">
        <v>169</v>
      </c>
      <c r="G113" s="144">
        <v>62.95</v>
      </c>
      <c r="H113" s="184">
        <v>63.156999999999996</v>
      </c>
      <c r="I113" s="138">
        <f t="shared" si="3"/>
        <v>0.20699999999999363</v>
      </c>
      <c r="J113" s="52"/>
    </row>
    <row r="114" spans="1:10">
      <c r="A114" s="105" t="s">
        <v>244</v>
      </c>
      <c r="B114" s="144">
        <v>1.863</v>
      </c>
      <c r="C114" s="182">
        <v>1.8640000000000001</v>
      </c>
      <c r="D114" s="138">
        <f t="shared" si="2"/>
        <v>1.0000000000001119E-3</v>
      </c>
      <c r="E114" s="52"/>
      <c r="F114" s="105" t="s">
        <v>252</v>
      </c>
      <c r="G114" s="144">
        <v>23.96</v>
      </c>
      <c r="H114" s="184">
        <v>24.161000000000001</v>
      </c>
      <c r="I114" s="138">
        <f t="shared" si="3"/>
        <v>0.20100000000000051</v>
      </c>
      <c r="J114" s="52"/>
    </row>
    <row r="115" spans="1:10">
      <c r="A115" s="105" t="s">
        <v>116</v>
      </c>
      <c r="B115" s="144">
        <v>0.17599999999999999</v>
      </c>
      <c r="C115" s="182">
        <v>0.17699999999999999</v>
      </c>
      <c r="D115" s="138">
        <f t="shared" si="2"/>
        <v>1.0000000000000009E-3</v>
      </c>
      <c r="E115" s="52"/>
      <c r="F115" s="105" t="s">
        <v>257</v>
      </c>
      <c r="G115" s="144">
        <v>32.774999999999999</v>
      </c>
      <c r="H115" s="184">
        <v>32.972999999999999</v>
      </c>
      <c r="I115" s="138">
        <f t="shared" si="3"/>
        <v>0.1980000000000004</v>
      </c>
      <c r="J115" s="52"/>
    </row>
    <row r="116" spans="1:10">
      <c r="A116" s="105" t="s">
        <v>136</v>
      </c>
      <c r="B116" s="144">
        <v>4.9000000000000002E-2</v>
      </c>
      <c r="C116" s="182">
        <v>0.05</v>
      </c>
      <c r="D116" s="138">
        <f t="shared" si="2"/>
        <v>1.0000000000000009E-3</v>
      </c>
      <c r="E116" s="52"/>
      <c r="F116" s="105" t="s">
        <v>12</v>
      </c>
      <c r="G116" s="144">
        <v>49.584000000000003</v>
      </c>
      <c r="H116" s="184">
        <v>49.777999999999999</v>
      </c>
      <c r="I116" s="138">
        <f t="shared" si="3"/>
        <v>0.19399999999999551</v>
      </c>
      <c r="J116" s="52"/>
    </row>
    <row r="117" spans="1:10">
      <c r="A117" s="105" t="s">
        <v>174</v>
      </c>
      <c r="B117" s="144">
        <v>0.17</v>
      </c>
      <c r="C117" s="182">
        <v>0.17100000000000001</v>
      </c>
      <c r="D117" s="138">
        <f t="shared" si="2"/>
        <v>1.0000000000000009E-3</v>
      </c>
      <c r="E117" s="52"/>
      <c r="F117" s="105" t="s">
        <v>157</v>
      </c>
      <c r="G117" s="144">
        <v>23.097999999999999</v>
      </c>
      <c r="H117" s="184">
        <v>23.285</v>
      </c>
      <c r="I117" s="138">
        <f t="shared" si="3"/>
        <v>0.18700000000000117</v>
      </c>
      <c r="J117" s="52"/>
    </row>
    <row r="118" spans="1:10">
      <c r="A118" s="105" t="s">
        <v>214</v>
      </c>
      <c r="B118" s="144">
        <v>2E-3</v>
      </c>
      <c r="C118" s="182">
        <v>3.0000000000000001E-3</v>
      </c>
      <c r="D118" s="138">
        <f t="shared" si="2"/>
        <v>1E-3</v>
      </c>
      <c r="E118" s="52"/>
      <c r="F118" s="105" t="s">
        <v>189</v>
      </c>
      <c r="G118" s="144">
        <v>27.646999999999998</v>
      </c>
      <c r="H118" s="184">
        <v>27.832000000000001</v>
      </c>
      <c r="I118" s="138">
        <f t="shared" si="3"/>
        <v>0.18500000000000227</v>
      </c>
      <c r="J118" s="52"/>
    </row>
    <row r="119" spans="1:10">
      <c r="A119" s="105" t="s">
        <v>212</v>
      </c>
      <c r="B119" s="144">
        <v>3.56</v>
      </c>
      <c r="C119" s="182">
        <v>3.5609999999999999</v>
      </c>
      <c r="D119" s="138">
        <f t="shared" si="2"/>
        <v>9.9999999999988987E-4</v>
      </c>
      <c r="E119" s="52"/>
      <c r="F119" s="105" t="s">
        <v>231</v>
      </c>
      <c r="G119" s="144">
        <v>26.672999999999998</v>
      </c>
      <c r="H119" s="184">
        <v>26.852</v>
      </c>
      <c r="I119" s="138">
        <f t="shared" si="3"/>
        <v>0.17900000000000205</v>
      </c>
      <c r="J119" s="52"/>
    </row>
    <row r="120" spans="1:10">
      <c r="A120" s="105" t="s">
        <v>0</v>
      </c>
      <c r="B120" s="144">
        <v>99.751000000000005</v>
      </c>
      <c r="C120" s="182">
        <v>99.751000000000005</v>
      </c>
      <c r="D120" s="138">
        <f t="shared" si="2"/>
        <v>0</v>
      </c>
      <c r="E120" s="52"/>
      <c r="F120" s="105" t="s">
        <v>88</v>
      </c>
      <c r="G120" s="144">
        <v>53.076999999999998</v>
      </c>
      <c r="H120" s="184">
        <v>53.246000000000002</v>
      </c>
      <c r="I120" s="138">
        <f t="shared" si="3"/>
        <v>0.16900000000000404</v>
      </c>
      <c r="J120" s="52"/>
    </row>
    <row r="121" spans="1:10">
      <c r="A121" s="105" t="s">
        <v>1</v>
      </c>
      <c r="B121" s="144">
        <v>62.232999999999997</v>
      </c>
      <c r="C121" s="182">
        <v>62.232999999999997</v>
      </c>
      <c r="D121" s="138">
        <f t="shared" si="2"/>
        <v>0</v>
      </c>
      <c r="E121" s="52"/>
      <c r="F121" s="105" t="s">
        <v>136</v>
      </c>
      <c r="G121" s="144">
        <v>1.59</v>
      </c>
      <c r="H121" s="184">
        <v>1.7490000000000001</v>
      </c>
      <c r="I121" s="138">
        <f t="shared" si="3"/>
        <v>0.15900000000000003</v>
      </c>
      <c r="J121" s="52"/>
    </row>
    <row r="122" spans="1:10">
      <c r="A122" s="105" t="s">
        <v>3</v>
      </c>
      <c r="B122" s="144">
        <v>0.76200000000000001</v>
      </c>
      <c r="C122" s="182">
        <v>0.76200000000000001</v>
      </c>
      <c r="D122" s="138">
        <f t="shared" si="2"/>
        <v>0</v>
      </c>
      <c r="E122" s="52"/>
      <c r="F122" s="105" t="s">
        <v>199</v>
      </c>
      <c r="G122" s="144">
        <v>18.475000000000001</v>
      </c>
      <c r="H122" s="184">
        <v>18.632999999999999</v>
      </c>
      <c r="I122" s="138">
        <f t="shared" si="3"/>
        <v>0.1579999999999977</v>
      </c>
      <c r="J122" s="52"/>
    </row>
    <row r="123" spans="1:10">
      <c r="A123" s="105" t="s">
        <v>6</v>
      </c>
      <c r="B123" s="144">
        <v>0.39700000000000002</v>
      </c>
      <c r="C123" s="182">
        <v>0.39700000000000002</v>
      </c>
      <c r="D123" s="138">
        <f t="shared" si="2"/>
        <v>0</v>
      </c>
      <c r="E123" s="52"/>
      <c r="F123" s="105" t="s">
        <v>77</v>
      </c>
      <c r="G123" s="144">
        <v>0.47099999999999997</v>
      </c>
      <c r="H123" s="184">
        <v>0.61599999999999999</v>
      </c>
      <c r="I123" s="138">
        <f t="shared" si="3"/>
        <v>0.14500000000000002</v>
      </c>
      <c r="J123" s="52"/>
    </row>
    <row r="124" spans="1:10">
      <c r="A124" s="105" t="s">
        <v>7</v>
      </c>
      <c r="B124" s="144">
        <v>0.13</v>
      </c>
      <c r="C124" s="182">
        <v>0.13</v>
      </c>
      <c r="D124" s="138">
        <f t="shared" si="2"/>
        <v>0</v>
      </c>
      <c r="E124" s="52"/>
      <c r="F124" s="105" t="s">
        <v>241</v>
      </c>
      <c r="G124" s="144">
        <v>40.801000000000002</v>
      </c>
      <c r="H124" s="184">
        <v>40.932000000000002</v>
      </c>
      <c r="I124" s="138">
        <f t="shared" si="3"/>
        <v>0.13100000000000023</v>
      </c>
      <c r="J124" s="52"/>
    </row>
    <row r="125" spans="1:10">
      <c r="A125" s="105" t="s">
        <v>10</v>
      </c>
      <c r="B125" s="144">
        <v>4.7249999999999996</v>
      </c>
      <c r="C125" s="182">
        <v>4.7249999999999996</v>
      </c>
      <c r="D125" s="138">
        <f t="shared" si="2"/>
        <v>0</v>
      </c>
      <c r="E125" s="52"/>
      <c r="F125" s="105" t="s">
        <v>66</v>
      </c>
      <c r="G125" s="110"/>
      <c r="H125" s="184">
        <v>0.129</v>
      </c>
      <c r="I125" s="138">
        <f t="shared" si="3"/>
        <v>0.129</v>
      </c>
      <c r="J125" s="52"/>
    </row>
    <row r="126" spans="1:10">
      <c r="A126" s="105" t="s">
        <v>12</v>
      </c>
      <c r="B126" s="144">
        <v>15.363</v>
      </c>
      <c r="C126" s="182">
        <v>15.363</v>
      </c>
      <c r="D126" s="138">
        <f t="shared" si="2"/>
        <v>0</v>
      </c>
      <c r="E126" s="52"/>
      <c r="F126" s="105" t="s">
        <v>101</v>
      </c>
      <c r="G126" s="144">
        <v>1.026</v>
      </c>
      <c r="H126" s="184">
        <v>1.155</v>
      </c>
      <c r="I126" s="138">
        <f t="shared" si="3"/>
        <v>0.129</v>
      </c>
      <c r="J126" s="52"/>
    </row>
    <row r="127" spans="1:10">
      <c r="A127" s="105" t="s">
        <v>13</v>
      </c>
      <c r="B127" s="144">
        <v>0.29899999999999999</v>
      </c>
      <c r="C127" s="182">
        <v>0.29899999999999999</v>
      </c>
      <c r="D127" s="138">
        <f t="shared" si="2"/>
        <v>0</v>
      </c>
      <c r="E127" s="52"/>
      <c r="F127" s="105" t="s">
        <v>24</v>
      </c>
      <c r="G127" s="144">
        <v>12.929</v>
      </c>
      <c r="H127" s="184">
        <v>13.055</v>
      </c>
      <c r="I127" s="138">
        <f t="shared" si="3"/>
        <v>0.12599999999999945</v>
      </c>
      <c r="J127" s="52"/>
    </row>
    <row r="128" spans="1:10">
      <c r="A128" s="105" t="s">
        <v>14</v>
      </c>
      <c r="B128" s="144"/>
      <c r="C128" s="182"/>
      <c r="D128" s="138">
        <f t="shared" si="2"/>
        <v>0</v>
      </c>
      <c r="E128" s="52"/>
      <c r="F128" s="105" t="s">
        <v>49</v>
      </c>
      <c r="G128" s="144">
        <v>16.491</v>
      </c>
      <c r="H128" s="184">
        <v>16.614999999999998</v>
      </c>
      <c r="I128" s="138">
        <f t="shared" si="3"/>
        <v>0.12399999999999878</v>
      </c>
      <c r="J128" s="52"/>
    </row>
    <row r="129" spans="1:10">
      <c r="A129" s="105" t="s">
        <v>15</v>
      </c>
      <c r="B129" s="144"/>
      <c r="C129" s="182"/>
      <c r="D129" s="138">
        <f t="shared" si="2"/>
        <v>0</v>
      </c>
      <c r="E129" s="52"/>
      <c r="F129" s="105" t="s">
        <v>234</v>
      </c>
      <c r="G129" s="144">
        <v>22.038</v>
      </c>
      <c r="H129" s="184">
        <v>22.152000000000001</v>
      </c>
      <c r="I129" s="138">
        <f t="shared" si="3"/>
        <v>0.11400000000000077</v>
      </c>
      <c r="J129" s="52"/>
    </row>
    <row r="130" spans="1:10">
      <c r="A130" s="105" t="s">
        <v>17</v>
      </c>
      <c r="B130" s="144">
        <v>2E-3</v>
      </c>
      <c r="C130" s="182">
        <v>2E-3</v>
      </c>
      <c r="D130" s="138">
        <f t="shared" si="2"/>
        <v>0</v>
      </c>
      <c r="E130" s="52"/>
      <c r="F130" s="105" t="s">
        <v>244</v>
      </c>
      <c r="G130" s="144">
        <v>4.444</v>
      </c>
      <c r="H130" s="184">
        <v>4.556</v>
      </c>
      <c r="I130" s="138">
        <f t="shared" si="3"/>
        <v>0.1120000000000001</v>
      </c>
      <c r="J130" s="52"/>
    </row>
    <row r="131" spans="1:10">
      <c r="A131" s="105" t="s">
        <v>18</v>
      </c>
      <c r="B131" s="144">
        <v>0.03</v>
      </c>
      <c r="C131" s="182">
        <v>0.03</v>
      </c>
      <c r="D131" s="138">
        <f t="shared" si="2"/>
        <v>0</v>
      </c>
      <c r="E131" s="52"/>
      <c r="F131" s="105" t="s">
        <v>235</v>
      </c>
      <c r="G131" s="144">
        <v>17.45</v>
      </c>
      <c r="H131" s="184">
        <v>17.556000000000001</v>
      </c>
      <c r="I131" s="138">
        <f t="shared" si="3"/>
        <v>0.10600000000000165</v>
      </c>
      <c r="J131" s="52"/>
    </row>
    <row r="132" spans="1:10">
      <c r="A132" s="105" t="s">
        <v>19</v>
      </c>
      <c r="B132" s="144">
        <v>0.55500000000000005</v>
      </c>
      <c r="C132" s="182">
        <v>0.55500000000000005</v>
      </c>
      <c r="D132" s="138">
        <f t="shared" si="2"/>
        <v>0</v>
      </c>
      <c r="E132" s="52"/>
      <c r="F132" s="105" t="s">
        <v>204</v>
      </c>
      <c r="G132" s="144">
        <v>28.504999999999999</v>
      </c>
      <c r="H132" s="184">
        <v>28.606999999999999</v>
      </c>
      <c r="I132" s="138">
        <f t="shared" si="3"/>
        <v>0.10200000000000031</v>
      </c>
      <c r="J132" s="52"/>
    </row>
    <row r="133" spans="1:10">
      <c r="A133" s="105" t="s">
        <v>22</v>
      </c>
      <c r="B133" s="144">
        <v>3.5000000000000003E-2</v>
      </c>
      <c r="C133" s="182">
        <v>3.5000000000000003E-2</v>
      </c>
      <c r="D133" s="138">
        <f t="shared" si="2"/>
        <v>0</v>
      </c>
      <c r="E133" s="52"/>
      <c r="F133" s="105" t="s">
        <v>174</v>
      </c>
      <c r="G133" s="144">
        <v>6.2009999999999996</v>
      </c>
      <c r="H133" s="184">
        <v>6.2969999999999997</v>
      </c>
      <c r="I133" s="138">
        <f t="shared" si="3"/>
        <v>9.6000000000000085E-2</v>
      </c>
      <c r="J133" s="52"/>
    </row>
    <row r="134" spans="1:10">
      <c r="A134" s="105" t="s">
        <v>24</v>
      </c>
      <c r="B134" s="144">
        <v>0.39500000000000002</v>
      </c>
      <c r="C134" s="182">
        <v>0.39500000000000002</v>
      </c>
      <c r="D134" s="138">
        <f t="shared" si="2"/>
        <v>0</v>
      </c>
      <c r="E134" s="52"/>
      <c r="F134" s="105" t="s">
        <v>200</v>
      </c>
      <c r="G134" s="144">
        <v>14.574</v>
      </c>
      <c r="H134" s="184">
        <v>14.669</v>
      </c>
      <c r="I134" s="138">
        <f t="shared" si="3"/>
        <v>9.5000000000000639E-2</v>
      </c>
      <c r="J134" s="52"/>
    </row>
    <row r="135" spans="1:10">
      <c r="A135" s="105" t="s">
        <v>25</v>
      </c>
      <c r="B135" s="144">
        <v>0.125</v>
      </c>
      <c r="C135" s="182">
        <v>0.125</v>
      </c>
      <c r="D135" s="138">
        <f t="shared" si="2"/>
        <v>0</v>
      </c>
      <c r="E135" s="52"/>
      <c r="F135" s="105" t="s">
        <v>250</v>
      </c>
      <c r="G135" s="144">
        <v>33.692999999999998</v>
      </c>
      <c r="H135" s="184">
        <v>33.786999999999999</v>
      </c>
      <c r="I135" s="138">
        <f t="shared" si="3"/>
        <v>9.4000000000001194E-2</v>
      </c>
      <c r="J135" s="52"/>
    </row>
    <row r="136" spans="1:10">
      <c r="A136" s="105" t="s">
        <v>28</v>
      </c>
      <c r="B136" s="144">
        <v>0.16</v>
      </c>
      <c r="C136" s="182">
        <v>0.16</v>
      </c>
      <c r="D136" s="138">
        <f t="shared" si="2"/>
        <v>0</v>
      </c>
      <c r="E136" s="52"/>
      <c r="F136" s="105" t="s">
        <v>104</v>
      </c>
      <c r="G136" s="144">
        <v>124.246</v>
      </c>
      <c r="H136" s="184">
        <v>124.333</v>
      </c>
      <c r="I136" s="138">
        <f t="shared" si="3"/>
        <v>8.7000000000003297E-2</v>
      </c>
      <c r="J136" s="52"/>
    </row>
    <row r="137" spans="1:10">
      <c r="A137" s="105" t="s">
        <v>29</v>
      </c>
      <c r="B137" s="144"/>
      <c r="C137" s="182"/>
      <c r="D137" s="138">
        <f t="shared" si="2"/>
        <v>0</v>
      </c>
      <c r="E137" s="52"/>
      <c r="F137" s="105" t="s">
        <v>27</v>
      </c>
      <c r="G137" s="144">
        <v>28.81</v>
      </c>
      <c r="H137" s="184">
        <v>28.885000000000002</v>
      </c>
      <c r="I137" s="138">
        <f t="shared" si="3"/>
        <v>7.5000000000002842E-2</v>
      </c>
      <c r="J137" s="52"/>
    </row>
    <row r="138" spans="1:10">
      <c r="A138" s="105" t="s">
        <v>30</v>
      </c>
      <c r="B138" s="144">
        <v>0.20300000000000001</v>
      </c>
      <c r="C138" s="182">
        <v>0.20300000000000001</v>
      </c>
      <c r="D138" s="138">
        <f t="shared" si="2"/>
        <v>0</v>
      </c>
      <c r="E138" s="52"/>
      <c r="F138" s="105" t="s">
        <v>59</v>
      </c>
      <c r="G138" s="144">
        <v>0.95899999999999996</v>
      </c>
      <c r="H138" s="184">
        <v>1.03</v>
      </c>
      <c r="I138" s="138">
        <f t="shared" si="3"/>
        <v>7.1000000000000063E-2</v>
      </c>
      <c r="J138" s="52"/>
    </row>
    <row r="139" spans="1:10">
      <c r="A139" s="105" t="s">
        <v>31</v>
      </c>
      <c r="B139" s="144">
        <v>1.7000000000000001E-2</v>
      </c>
      <c r="C139" s="182">
        <v>1.7000000000000001E-2</v>
      </c>
      <c r="D139" s="138">
        <f t="shared" ref="D139:D202" si="4">C139-B139</f>
        <v>0</v>
      </c>
      <c r="E139" s="52"/>
      <c r="F139" s="105" t="s">
        <v>240</v>
      </c>
      <c r="G139" s="144">
        <v>3.8010000000000002</v>
      </c>
      <c r="H139" s="184">
        <v>3.8719999999999999</v>
      </c>
      <c r="I139" s="138">
        <f t="shared" ref="I139:I202" si="5">H139-G139</f>
        <v>7.099999999999973E-2</v>
      </c>
      <c r="J139" s="52"/>
    </row>
    <row r="140" spans="1:10">
      <c r="A140" s="105" t="s">
        <v>36</v>
      </c>
      <c r="B140" s="144">
        <v>0.67200000000000004</v>
      </c>
      <c r="C140" s="182">
        <v>0.67200000000000004</v>
      </c>
      <c r="D140" s="138">
        <f t="shared" si="4"/>
        <v>0</v>
      </c>
      <c r="E140" s="52"/>
      <c r="F140" s="105" t="s">
        <v>32</v>
      </c>
      <c r="G140" s="144">
        <v>18.465</v>
      </c>
      <c r="H140" s="184">
        <v>18.510999999999999</v>
      </c>
      <c r="I140" s="138">
        <f t="shared" si="5"/>
        <v>4.5999999999999375E-2</v>
      </c>
      <c r="J140" s="52"/>
    </row>
    <row r="141" spans="1:10">
      <c r="A141" s="105" t="s">
        <v>38</v>
      </c>
      <c r="B141" s="144"/>
      <c r="C141" s="182"/>
      <c r="D141" s="138">
        <f t="shared" si="4"/>
        <v>0</v>
      </c>
      <c r="E141" s="52"/>
      <c r="F141" s="105" t="s">
        <v>253</v>
      </c>
      <c r="G141" s="144">
        <v>11.355</v>
      </c>
      <c r="H141" s="184">
        <v>11.401</v>
      </c>
      <c r="I141" s="138">
        <f t="shared" si="5"/>
        <v>4.5999999999999375E-2</v>
      </c>
      <c r="J141" s="52"/>
    </row>
    <row r="142" spans="1:10">
      <c r="A142" s="105" t="s">
        <v>40</v>
      </c>
      <c r="B142" s="144">
        <v>2.9000000000000001E-2</v>
      </c>
      <c r="C142" s="182">
        <v>2.9000000000000001E-2</v>
      </c>
      <c r="D142" s="138">
        <f t="shared" si="4"/>
        <v>0</v>
      </c>
      <c r="E142" s="52"/>
      <c r="F142" s="105" t="s">
        <v>150</v>
      </c>
      <c r="G142" s="144">
        <v>4.1050000000000004</v>
      </c>
      <c r="H142" s="184">
        <v>4.1470000000000002</v>
      </c>
      <c r="I142" s="138">
        <f t="shared" si="5"/>
        <v>4.1999999999999815E-2</v>
      </c>
      <c r="J142" s="52"/>
    </row>
    <row r="143" spans="1:10">
      <c r="A143" s="105" t="s">
        <v>41</v>
      </c>
      <c r="B143" s="144"/>
      <c r="C143" s="182"/>
      <c r="D143" s="138">
        <f t="shared" si="4"/>
        <v>0</v>
      </c>
      <c r="E143" s="52"/>
      <c r="F143" s="105" t="s">
        <v>26</v>
      </c>
      <c r="G143" s="144">
        <v>102.721</v>
      </c>
      <c r="H143" s="184">
        <v>102.75700000000001</v>
      </c>
      <c r="I143" s="138">
        <f t="shared" si="5"/>
        <v>3.6000000000001364E-2</v>
      </c>
      <c r="J143" s="52"/>
    </row>
    <row r="144" spans="1:10">
      <c r="A144" s="105" t="s">
        <v>42</v>
      </c>
      <c r="B144" s="144">
        <v>1.2999999999999999E-2</v>
      </c>
      <c r="C144" s="182">
        <v>1.2999999999999999E-2</v>
      </c>
      <c r="D144" s="138">
        <f t="shared" si="4"/>
        <v>0</v>
      </c>
      <c r="E144" s="52"/>
      <c r="F144" s="105" t="s">
        <v>146</v>
      </c>
      <c r="G144" s="144">
        <v>58.648000000000003</v>
      </c>
      <c r="H144" s="184">
        <v>58.683999999999997</v>
      </c>
      <c r="I144" s="138">
        <f t="shared" si="5"/>
        <v>3.5999999999994259E-2</v>
      </c>
      <c r="J144" s="52"/>
    </row>
    <row r="145" spans="1:10">
      <c r="A145" s="105" t="s">
        <v>43</v>
      </c>
      <c r="B145" s="144">
        <v>1.7000000000000001E-2</v>
      </c>
      <c r="C145" s="182">
        <v>1.7000000000000001E-2</v>
      </c>
      <c r="D145" s="138">
        <f t="shared" si="4"/>
        <v>0</v>
      </c>
      <c r="E145" s="52"/>
      <c r="F145" s="105" t="s">
        <v>117</v>
      </c>
      <c r="G145" s="144">
        <v>17.297999999999998</v>
      </c>
      <c r="H145" s="184">
        <v>17.331</v>
      </c>
      <c r="I145" s="138">
        <f t="shared" si="5"/>
        <v>3.3000000000001251E-2</v>
      </c>
      <c r="J145" s="52"/>
    </row>
    <row r="146" spans="1:10">
      <c r="A146" s="105" t="s">
        <v>45</v>
      </c>
      <c r="B146" s="144">
        <v>6.0000000000000001E-3</v>
      </c>
      <c r="C146" s="182">
        <v>6.0000000000000001E-3</v>
      </c>
      <c r="D146" s="138">
        <f t="shared" si="4"/>
        <v>0</v>
      </c>
      <c r="E146" s="52"/>
      <c r="F146" s="105" t="s">
        <v>19</v>
      </c>
      <c r="G146" s="144">
        <v>0.91100000000000003</v>
      </c>
      <c r="H146" s="184">
        <v>0.94099999999999995</v>
      </c>
      <c r="I146" s="138">
        <f t="shared" si="5"/>
        <v>2.9999999999999916E-2</v>
      </c>
      <c r="J146" s="52"/>
    </row>
    <row r="147" spans="1:10">
      <c r="A147" s="105" t="s">
        <v>46</v>
      </c>
      <c r="B147" s="144"/>
      <c r="C147" s="182"/>
      <c r="D147" s="138">
        <f t="shared" si="4"/>
        <v>0</v>
      </c>
      <c r="E147" s="52"/>
      <c r="F147" s="105" t="s">
        <v>10</v>
      </c>
      <c r="G147" s="144">
        <v>0.97899999999999998</v>
      </c>
      <c r="H147" s="184">
        <v>1.0069999999999999</v>
      </c>
      <c r="I147" s="138">
        <f t="shared" si="5"/>
        <v>2.7999999999999914E-2</v>
      </c>
      <c r="J147" s="52"/>
    </row>
    <row r="148" spans="1:10">
      <c r="A148" s="105" t="s">
        <v>48</v>
      </c>
      <c r="B148" s="144">
        <v>0.18099999999999999</v>
      </c>
      <c r="C148" s="182">
        <v>0.18099999999999999</v>
      </c>
      <c r="D148" s="138">
        <f t="shared" si="4"/>
        <v>0</v>
      </c>
      <c r="E148" s="52"/>
      <c r="F148" s="105" t="s">
        <v>164</v>
      </c>
      <c r="G148" s="144">
        <v>4.9720000000000004</v>
      </c>
      <c r="H148" s="184">
        <v>4.9989999999999997</v>
      </c>
      <c r="I148" s="138">
        <f t="shared" si="5"/>
        <v>2.6999999999999247E-2</v>
      </c>
      <c r="J148" s="52"/>
    </row>
    <row r="149" spans="1:10">
      <c r="A149" s="105" t="s">
        <v>50</v>
      </c>
      <c r="B149" s="144">
        <v>1.5469999999999999</v>
      </c>
      <c r="C149" s="182">
        <v>1.5469999999999999</v>
      </c>
      <c r="D149" s="138">
        <f t="shared" si="4"/>
        <v>0</v>
      </c>
      <c r="E149" s="52"/>
      <c r="F149" s="105" t="s">
        <v>1</v>
      </c>
      <c r="G149" s="144">
        <v>3.4000000000000002E-2</v>
      </c>
      <c r="H149" s="184">
        <v>5.7000000000000002E-2</v>
      </c>
      <c r="I149" s="138">
        <f t="shared" si="5"/>
        <v>2.3E-2</v>
      </c>
      <c r="J149" s="52"/>
    </row>
    <row r="150" spans="1:10">
      <c r="A150" s="105" t="s">
        <v>52</v>
      </c>
      <c r="B150" s="144"/>
      <c r="C150" s="182"/>
      <c r="D150" s="138">
        <f t="shared" si="4"/>
        <v>0</v>
      </c>
      <c r="E150" s="52"/>
      <c r="F150" s="105" t="s">
        <v>207</v>
      </c>
      <c r="G150" s="144">
        <v>14.818</v>
      </c>
      <c r="H150" s="184">
        <v>14.840999999999999</v>
      </c>
      <c r="I150" s="138">
        <f t="shared" si="5"/>
        <v>2.2999999999999687E-2</v>
      </c>
      <c r="J150" s="52"/>
    </row>
    <row r="151" spans="1:10">
      <c r="A151" s="105" t="s">
        <v>53</v>
      </c>
      <c r="B151" s="144"/>
      <c r="C151" s="182"/>
      <c r="D151" s="138">
        <f t="shared" si="4"/>
        <v>0</v>
      </c>
      <c r="E151" s="52"/>
      <c r="F151" s="105" t="s">
        <v>122</v>
      </c>
      <c r="G151" s="144">
        <v>7.8449999999999998</v>
      </c>
      <c r="H151" s="184">
        <v>7.867</v>
      </c>
      <c r="I151" s="138">
        <f t="shared" si="5"/>
        <v>2.2000000000000242E-2</v>
      </c>
      <c r="J151" s="52"/>
    </row>
    <row r="152" spans="1:10">
      <c r="A152" s="105" t="s">
        <v>54</v>
      </c>
      <c r="B152" s="144"/>
      <c r="C152" s="182"/>
      <c r="D152" s="138">
        <f t="shared" si="4"/>
        <v>0</v>
      </c>
      <c r="E152" s="52"/>
      <c r="F152" s="105" t="s">
        <v>31</v>
      </c>
      <c r="G152" s="144">
        <v>6.4749999999999996</v>
      </c>
      <c r="H152" s="184">
        <v>6.4939999999999998</v>
      </c>
      <c r="I152" s="138">
        <f t="shared" si="5"/>
        <v>1.9000000000000128E-2</v>
      </c>
      <c r="J152" s="52"/>
    </row>
    <row r="153" spans="1:10">
      <c r="A153" s="105" t="s">
        <v>55</v>
      </c>
      <c r="B153" s="144"/>
      <c r="C153" s="182"/>
      <c r="D153" s="138">
        <f t="shared" si="4"/>
        <v>0</v>
      </c>
      <c r="E153" s="52"/>
      <c r="F153" s="105" t="s">
        <v>194</v>
      </c>
      <c r="G153" s="144">
        <v>3.2090000000000001</v>
      </c>
      <c r="H153" s="184">
        <v>3.226</v>
      </c>
      <c r="I153" s="138">
        <f t="shared" si="5"/>
        <v>1.6999999999999904E-2</v>
      </c>
      <c r="J153" s="52"/>
    </row>
    <row r="154" spans="1:10">
      <c r="A154" s="105" t="s">
        <v>56</v>
      </c>
      <c r="B154" s="144">
        <v>3.0000000000000001E-3</v>
      </c>
      <c r="C154" s="182">
        <v>3.0000000000000001E-3</v>
      </c>
      <c r="D154" s="138">
        <f t="shared" si="4"/>
        <v>0</v>
      </c>
      <c r="E154" s="52"/>
      <c r="F154" s="105" t="s">
        <v>116</v>
      </c>
      <c r="G154" s="144">
        <v>20.905000000000001</v>
      </c>
      <c r="H154" s="184">
        <v>20.922000000000001</v>
      </c>
      <c r="I154" s="138">
        <f t="shared" si="5"/>
        <v>1.699999999999946E-2</v>
      </c>
      <c r="J154" s="52"/>
    </row>
    <row r="155" spans="1:10">
      <c r="A155" s="105" t="s">
        <v>57</v>
      </c>
      <c r="B155" s="144"/>
      <c r="C155" s="182"/>
      <c r="D155" s="138">
        <f t="shared" si="4"/>
        <v>0</v>
      </c>
      <c r="E155" s="52"/>
      <c r="F155" s="105" t="s">
        <v>209</v>
      </c>
      <c r="G155" s="144">
        <v>1.3560000000000001</v>
      </c>
      <c r="H155" s="184">
        <v>1.3720000000000001</v>
      </c>
      <c r="I155" s="138">
        <f t="shared" si="5"/>
        <v>1.6000000000000014E-2</v>
      </c>
      <c r="J155" s="52"/>
    </row>
    <row r="156" spans="1:10">
      <c r="A156" s="105" t="s">
        <v>58</v>
      </c>
      <c r="B156" s="144"/>
      <c r="C156" s="182"/>
      <c r="D156" s="138">
        <f t="shared" si="4"/>
        <v>0</v>
      </c>
      <c r="E156" s="52"/>
      <c r="F156" s="105" t="s">
        <v>248</v>
      </c>
      <c r="G156" s="144">
        <v>3.7029999999999998</v>
      </c>
      <c r="H156" s="184">
        <v>3.718</v>
      </c>
      <c r="I156" s="138">
        <f t="shared" si="5"/>
        <v>1.5000000000000124E-2</v>
      </c>
      <c r="J156" s="52"/>
    </row>
    <row r="157" spans="1:10">
      <c r="A157" s="105" t="s">
        <v>60</v>
      </c>
      <c r="B157" s="144">
        <v>1.9430000000000001</v>
      </c>
      <c r="C157" s="182">
        <v>1.9430000000000001</v>
      </c>
      <c r="D157" s="138">
        <f t="shared" si="4"/>
        <v>0</v>
      </c>
      <c r="E157" s="52"/>
      <c r="F157" s="105" t="s">
        <v>147</v>
      </c>
      <c r="G157" s="144">
        <v>13.476000000000001</v>
      </c>
      <c r="H157" s="184">
        <v>13.491</v>
      </c>
      <c r="I157" s="138">
        <f t="shared" si="5"/>
        <v>1.4999999999998792E-2</v>
      </c>
      <c r="J157" s="52"/>
    </row>
    <row r="158" spans="1:10">
      <c r="A158" s="105" t="s">
        <v>63</v>
      </c>
      <c r="B158" s="144">
        <v>6.4000000000000001E-2</v>
      </c>
      <c r="C158" s="182">
        <v>6.4000000000000001E-2</v>
      </c>
      <c r="D158" s="138">
        <f t="shared" si="4"/>
        <v>0</v>
      </c>
      <c r="E158" s="52"/>
      <c r="F158" s="105" t="s">
        <v>145</v>
      </c>
      <c r="G158" s="144">
        <v>14.379</v>
      </c>
      <c r="H158" s="184">
        <v>14.393000000000001</v>
      </c>
      <c r="I158" s="138">
        <f t="shared" si="5"/>
        <v>1.4000000000001123E-2</v>
      </c>
      <c r="J158" s="52"/>
    </row>
    <row r="159" spans="1:10">
      <c r="A159" s="105" t="s">
        <v>66</v>
      </c>
      <c r="B159" s="144">
        <v>25.695</v>
      </c>
      <c r="C159" s="182">
        <v>25.695</v>
      </c>
      <c r="D159" s="138">
        <f t="shared" si="4"/>
        <v>0</v>
      </c>
      <c r="E159" s="52"/>
      <c r="F159" s="105" t="s">
        <v>120</v>
      </c>
      <c r="G159" s="144">
        <v>9.3889999999999993</v>
      </c>
      <c r="H159" s="184">
        <v>9.4019999999999992</v>
      </c>
      <c r="I159" s="138">
        <f t="shared" si="5"/>
        <v>1.2999999999999901E-2</v>
      </c>
      <c r="J159" s="52"/>
    </row>
    <row r="160" spans="1:10">
      <c r="A160" s="105" t="s">
        <v>68</v>
      </c>
      <c r="B160" s="144"/>
      <c r="C160" s="182"/>
      <c r="D160" s="138">
        <f t="shared" si="4"/>
        <v>0</v>
      </c>
      <c r="E160" s="52"/>
      <c r="F160" s="105" t="s">
        <v>133</v>
      </c>
      <c r="G160" s="144">
        <v>18.329000000000001</v>
      </c>
      <c r="H160" s="184">
        <v>18.341999999999999</v>
      </c>
      <c r="I160" s="138">
        <f t="shared" si="5"/>
        <v>1.2999999999998124E-2</v>
      </c>
      <c r="J160" s="52"/>
    </row>
    <row r="161" spans="1:10">
      <c r="A161" s="105" t="s">
        <v>69</v>
      </c>
      <c r="B161" s="144"/>
      <c r="C161" s="182"/>
      <c r="D161" s="138">
        <f t="shared" si="4"/>
        <v>0</v>
      </c>
      <c r="E161" s="52"/>
      <c r="F161" s="105" t="s">
        <v>229</v>
      </c>
      <c r="G161" s="144">
        <v>10.942</v>
      </c>
      <c r="H161" s="184">
        <v>10.952999999999999</v>
      </c>
      <c r="I161" s="138">
        <f t="shared" si="5"/>
        <v>1.0999999999999233E-2</v>
      </c>
      <c r="J161" s="52"/>
    </row>
    <row r="162" spans="1:10">
      <c r="A162" s="105" t="s">
        <v>493</v>
      </c>
      <c r="B162" s="144">
        <v>1185.615</v>
      </c>
      <c r="C162" s="182">
        <v>1185.615</v>
      </c>
      <c r="D162" s="138">
        <f t="shared" si="4"/>
        <v>0</v>
      </c>
      <c r="E162" s="52"/>
      <c r="F162" s="105" t="s">
        <v>247</v>
      </c>
      <c r="G162" s="144">
        <v>9.8170000000000002</v>
      </c>
      <c r="H162" s="184">
        <v>9.8279999999999994</v>
      </c>
      <c r="I162" s="138">
        <f t="shared" si="5"/>
        <v>1.0999999999999233E-2</v>
      </c>
      <c r="J162" s="52"/>
    </row>
    <row r="163" spans="1:10">
      <c r="A163" s="105" t="s">
        <v>73</v>
      </c>
      <c r="B163" s="144">
        <v>1.2E-2</v>
      </c>
      <c r="C163" s="182">
        <v>1.2E-2</v>
      </c>
      <c r="D163" s="138">
        <f t="shared" si="4"/>
        <v>0</v>
      </c>
      <c r="E163" s="52"/>
      <c r="F163" s="105" t="s">
        <v>255</v>
      </c>
      <c r="G163" s="144">
        <v>4.6079999999999997</v>
      </c>
      <c r="H163" s="184">
        <v>4.6180000000000003</v>
      </c>
      <c r="I163" s="138">
        <f t="shared" si="5"/>
        <v>1.0000000000000675E-2</v>
      </c>
      <c r="J163" s="52"/>
    </row>
    <row r="164" spans="1:10">
      <c r="A164" s="105" t="s">
        <v>74</v>
      </c>
      <c r="B164" s="144">
        <v>1.4870000000000001</v>
      </c>
      <c r="C164" s="182">
        <v>1.4870000000000001</v>
      </c>
      <c r="D164" s="138">
        <f t="shared" si="4"/>
        <v>0</v>
      </c>
      <c r="E164" s="52"/>
      <c r="F164" s="105" t="s">
        <v>8</v>
      </c>
      <c r="G164" s="144">
        <v>6.8</v>
      </c>
      <c r="H164" s="184">
        <v>6.8090000000000002</v>
      </c>
      <c r="I164" s="138">
        <f t="shared" si="5"/>
        <v>9.0000000000003411E-3</v>
      </c>
      <c r="J164" s="52"/>
    </row>
    <row r="165" spans="1:10">
      <c r="A165" s="105" t="s">
        <v>77</v>
      </c>
      <c r="B165" s="144">
        <v>1.014</v>
      </c>
      <c r="C165" s="182">
        <v>1.014</v>
      </c>
      <c r="D165" s="138">
        <f t="shared" si="4"/>
        <v>0</v>
      </c>
      <c r="E165" s="52"/>
      <c r="F165" s="105" t="s">
        <v>3</v>
      </c>
      <c r="G165" s="144">
        <v>7.1999999999999995E-2</v>
      </c>
      <c r="H165" s="184">
        <v>0.08</v>
      </c>
      <c r="I165" s="138">
        <f t="shared" si="5"/>
        <v>8.0000000000000071E-3</v>
      </c>
      <c r="J165" s="52"/>
    </row>
    <row r="166" spans="1:10">
      <c r="A166" s="105" t="s">
        <v>78</v>
      </c>
      <c r="B166" s="144"/>
      <c r="C166" s="182"/>
      <c r="D166" s="138">
        <f t="shared" si="4"/>
        <v>0</v>
      </c>
      <c r="E166" s="52"/>
      <c r="F166" s="105" t="s">
        <v>95</v>
      </c>
      <c r="G166" s="144">
        <v>2.6059999999999999</v>
      </c>
      <c r="H166" s="184">
        <v>2.6120000000000001</v>
      </c>
      <c r="I166" s="138">
        <f t="shared" si="5"/>
        <v>6.0000000000002274E-3</v>
      </c>
      <c r="J166" s="52"/>
    </row>
    <row r="167" spans="1:10">
      <c r="A167" s="105" t="s">
        <v>79</v>
      </c>
      <c r="B167" s="144">
        <v>0.60599999999999998</v>
      </c>
      <c r="C167" s="182">
        <v>0.60599999999999998</v>
      </c>
      <c r="D167" s="138">
        <f t="shared" si="4"/>
        <v>0</v>
      </c>
      <c r="E167" s="52"/>
      <c r="F167" s="105" t="s">
        <v>81</v>
      </c>
      <c r="G167" s="144">
        <v>5.7549999999999999</v>
      </c>
      <c r="H167" s="184">
        <v>5.7590000000000003</v>
      </c>
      <c r="I167" s="138">
        <f t="shared" si="5"/>
        <v>4.0000000000004476E-3</v>
      </c>
      <c r="J167" s="52"/>
    </row>
    <row r="168" spans="1:10">
      <c r="A168" s="105" t="s">
        <v>82</v>
      </c>
      <c r="B168" s="144">
        <v>5.0000000000000001E-3</v>
      </c>
      <c r="C168" s="182">
        <v>5.0000000000000001E-3</v>
      </c>
      <c r="D168" s="138">
        <f t="shared" si="4"/>
        <v>0</v>
      </c>
      <c r="E168" s="52"/>
      <c r="F168" s="105" t="s">
        <v>242</v>
      </c>
      <c r="G168" s="144">
        <v>2.6179999999999999</v>
      </c>
      <c r="H168" s="184">
        <v>2.6219999999999999</v>
      </c>
      <c r="I168" s="138">
        <f t="shared" si="5"/>
        <v>4.0000000000000036E-3</v>
      </c>
      <c r="J168" s="52"/>
    </row>
    <row r="169" spans="1:10">
      <c r="A169" s="105" t="s">
        <v>83</v>
      </c>
      <c r="B169" s="144"/>
      <c r="C169" s="182"/>
      <c r="D169" s="138">
        <f t="shared" si="4"/>
        <v>0</v>
      </c>
      <c r="E169" s="52"/>
      <c r="F169" s="105" t="s">
        <v>208</v>
      </c>
      <c r="G169" s="144">
        <v>1.5680000000000001</v>
      </c>
      <c r="H169" s="184">
        <v>1.571</v>
      </c>
      <c r="I169" s="138">
        <f t="shared" si="5"/>
        <v>2.9999999999998916E-3</v>
      </c>
      <c r="J169" s="52"/>
    </row>
    <row r="170" spans="1:10">
      <c r="A170" s="105" t="s">
        <v>84</v>
      </c>
      <c r="B170" s="144">
        <v>7.8E-2</v>
      </c>
      <c r="C170" s="182">
        <v>7.8E-2</v>
      </c>
      <c r="D170" s="138">
        <f t="shared" si="4"/>
        <v>0</v>
      </c>
      <c r="E170" s="52"/>
      <c r="F170" s="105" t="s">
        <v>106</v>
      </c>
      <c r="G170" s="144">
        <v>14.827</v>
      </c>
      <c r="H170" s="184">
        <v>14.829000000000001</v>
      </c>
      <c r="I170" s="138">
        <f t="shared" si="5"/>
        <v>2.0000000000006679E-3</v>
      </c>
      <c r="J170" s="52"/>
    </row>
    <row r="171" spans="1:10">
      <c r="A171" s="105" t="s">
        <v>85</v>
      </c>
      <c r="B171" s="144"/>
      <c r="C171" s="182"/>
      <c r="D171" s="138">
        <f t="shared" si="4"/>
        <v>0</v>
      </c>
      <c r="E171" s="52"/>
      <c r="F171" s="105" t="s">
        <v>43</v>
      </c>
      <c r="G171" s="144">
        <v>5.1999999999999998E-2</v>
      </c>
      <c r="H171" s="184">
        <v>5.3999999999999999E-2</v>
      </c>
      <c r="I171" s="138">
        <f t="shared" si="5"/>
        <v>2.0000000000000018E-3</v>
      </c>
      <c r="J171" s="52"/>
    </row>
    <row r="172" spans="1:10">
      <c r="A172" s="105" t="s">
        <v>86</v>
      </c>
      <c r="B172" s="144"/>
      <c r="C172" s="182"/>
      <c r="D172" s="138">
        <f t="shared" si="4"/>
        <v>0</v>
      </c>
      <c r="E172" s="52"/>
      <c r="F172" s="105" t="s">
        <v>47</v>
      </c>
      <c r="G172" s="144">
        <v>0.27600000000000002</v>
      </c>
      <c r="H172" s="184">
        <v>0.27800000000000002</v>
      </c>
      <c r="I172" s="138">
        <f t="shared" si="5"/>
        <v>2.0000000000000018E-3</v>
      </c>
      <c r="J172" s="52"/>
    </row>
    <row r="173" spans="1:10">
      <c r="A173" s="105" t="s">
        <v>87</v>
      </c>
      <c r="B173" s="144"/>
      <c r="C173" s="182"/>
      <c r="D173" s="138">
        <f t="shared" si="4"/>
        <v>0</v>
      </c>
      <c r="E173" s="52"/>
      <c r="F173" s="105" t="s">
        <v>144</v>
      </c>
      <c r="G173" s="144">
        <v>4.0410000000000004</v>
      </c>
      <c r="H173" s="184">
        <v>4.0430000000000001</v>
      </c>
      <c r="I173" s="138">
        <f t="shared" si="5"/>
        <v>1.9999999999997797E-3</v>
      </c>
      <c r="J173" s="52"/>
    </row>
    <row r="174" spans="1:10">
      <c r="A174" s="105" t="s">
        <v>88</v>
      </c>
      <c r="B174" s="144">
        <v>0.01</v>
      </c>
      <c r="C174" s="182">
        <v>0.01</v>
      </c>
      <c r="D174" s="138">
        <f t="shared" si="4"/>
        <v>0</v>
      </c>
      <c r="E174" s="52"/>
      <c r="F174" s="105" t="s">
        <v>186</v>
      </c>
      <c r="G174" s="144">
        <v>3.8260000000000001</v>
      </c>
      <c r="H174" s="184">
        <v>3.8279999999999998</v>
      </c>
      <c r="I174" s="138">
        <f t="shared" si="5"/>
        <v>1.9999999999997797E-3</v>
      </c>
      <c r="J174" s="52"/>
    </row>
    <row r="175" spans="1:10">
      <c r="A175" s="105" t="s">
        <v>89</v>
      </c>
      <c r="B175" s="144">
        <v>2.9000000000000001E-2</v>
      </c>
      <c r="C175" s="182">
        <v>2.9000000000000001E-2</v>
      </c>
      <c r="D175" s="138">
        <f t="shared" si="4"/>
        <v>0</v>
      </c>
      <c r="E175" s="52"/>
      <c r="F175" s="105" t="s">
        <v>206</v>
      </c>
      <c r="G175" s="144">
        <v>4.194</v>
      </c>
      <c r="H175" s="184">
        <v>4.1959999999999997</v>
      </c>
      <c r="I175" s="138">
        <f t="shared" si="5"/>
        <v>1.9999999999997797E-3</v>
      </c>
      <c r="J175" s="52"/>
    </row>
    <row r="176" spans="1:10">
      <c r="A176" s="105" t="s">
        <v>90</v>
      </c>
      <c r="B176" s="144"/>
      <c r="C176" s="182"/>
      <c r="D176" s="138">
        <f t="shared" si="4"/>
        <v>0</v>
      </c>
      <c r="E176" s="52"/>
      <c r="F176" s="105" t="s">
        <v>39</v>
      </c>
      <c r="G176" s="144">
        <v>79.795000000000002</v>
      </c>
      <c r="H176" s="184">
        <v>79.796000000000006</v>
      </c>
      <c r="I176" s="138">
        <f t="shared" si="5"/>
        <v>1.0000000000047748E-3</v>
      </c>
      <c r="J176" s="52"/>
    </row>
    <row r="177" spans="1:10">
      <c r="A177" s="105" t="s">
        <v>91</v>
      </c>
      <c r="B177" s="144">
        <v>1E-3</v>
      </c>
      <c r="C177" s="182">
        <v>1E-3</v>
      </c>
      <c r="D177" s="138">
        <f t="shared" si="4"/>
        <v>0</v>
      </c>
      <c r="E177" s="52"/>
      <c r="F177" s="105" t="s">
        <v>162</v>
      </c>
      <c r="G177" s="144">
        <v>6.835</v>
      </c>
      <c r="H177" s="184">
        <v>6.8360000000000003</v>
      </c>
      <c r="I177" s="138">
        <f t="shared" si="5"/>
        <v>1.000000000000334E-3</v>
      </c>
      <c r="J177" s="52"/>
    </row>
    <row r="178" spans="1:10">
      <c r="A178" s="105" t="s">
        <v>92</v>
      </c>
      <c r="B178" s="144">
        <v>6.3E-2</v>
      </c>
      <c r="C178" s="182">
        <v>6.3E-2</v>
      </c>
      <c r="D178" s="138">
        <f t="shared" si="4"/>
        <v>0</v>
      </c>
      <c r="E178" s="52"/>
      <c r="F178" s="105" t="s">
        <v>29</v>
      </c>
      <c r="G178" s="144">
        <v>0.32500000000000001</v>
      </c>
      <c r="H178" s="184">
        <v>0.32600000000000001</v>
      </c>
      <c r="I178" s="138">
        <f t="shared" si="5"/>
        <v>1.0000000000000009E-3</v>
      </c>
      <c r="J178" s="52"/>
    </row>
    <row r="179" spans="1:10">
      <c r="A179" s="105" t="s">
        <v>93</v>
      </c>
      <c r="B179" s="144">
        <v>1E-3</v>
      </c>
      <c r="C179" s="182">
        <v>1E-3</v>
      </c>
      <c r="D179" s="138">
        <f t="shared" si="4"/>
        <v>0</v>
      </c>
      <c r="E179" s="52"/>
      <c r="F179" s="105" t="s">
        <v>193</v>
      </c>
      <c r="G179" s="144">
        <v>3.286</v>
      </c>
      <c r="H179" s="184">
        <v>3.2869999999999999</v>
      </c>
      <c r="I179" s="138">
        <f t="shared" si="5"/>
        <v>9.9999999999988987E-4</v>
      </c>
      <c r="J179" s="52"/>
    </row>
    <row r="180" spans="1:10">
      <c r="A180" s="105" t="s">
        <v>94</v>
      </c>
      <c r="B180" s="144">
        <v>1E-3</v>
      </c>
      <c r="C180" s="182">
        <v>1E-3</v>
      </c>
      <c r="D180" s="138">
        <f t="shared" si="4"/>
        <v>0</v>
      </c>
      <c r="E180" s="52"/>
      <c r="F180" s="105" t="s">
        <v>75</v>
      </c>
      <c r="G180" s="144">
        <v>15.913</v>
      </c>
      <c r="H180" s="184">
        <v>15.914</v>
      </c>
      <c r="I180" s="138">
        <f t="shared" si="5"/>
        <v>9.9999999999944578E-4</v>
      </c>
      <c r="J180" s="52"/>
    </row>
    <row r="181" spans="1:10">
      <c r="A181" s="105" t="s">
        <v>95</v>
      </c>
      <c r="B181" s="144">
        <v>0.53800000000000003</v>
      </c>
      <c r="C181" s="182">
        <v>0.53800000000000003</v>
      </c>
      <c r="D181" s="138">
        <f t="shared" si="4"/>
        <v>0</v>
      </c>
      <c r="E181" s="52"/>
      <c r="F181" s="105" t="s">
        <v>132</v>
      </c>
      <c r="G181" s="144">
        <v>17.443000000000001</v>
      </c>
      <c r="H181" s="184">
        <v>17.443999999999999</v>
      </c>
      <c r="I181" s="138">
        <f t="shared" si="5"/>
        <v>9.9999999999766942E-4</v>
      </c>
      <c r="J181" s="52"/>
    </row>
    <row r="182" spans="1:10">
      <c r="A182" s="105" t="s">
        <v>96</v>
      </c>
      <c r="B182" s="144">
        <v>1.2999999999999999E-2</v>
      </c>
      <c r="C182" s="182">
        <v>1.2999999999999999E-2</v>
      </c>
      <c r="D182" s="138">
        <f t="shared" si="4"/>
        <v>0</v>
      </c>
      <c r="E182" s="52"/>
      <c r="F182" s="105" t="s">
        <v>0</v>
      </c>
      <c r="G182" s="144">
        <v>0.95699999999999996</v>
      </c>
      <c r="H182" s="184">
        <v>0.95699999999999996</v>
      </c>
      <c r="I182" s="138">
        <f t="shared" si="5"/>
        <v>0</v>
      </c>
      <c r="J182" s="52"/>
    </row>
    <row r="183" spans="1:10">
      <c r="A183" s="105" t="s">
        <v>97</v>
      </c>
      <c r="B183" s="144">
        <v>41.323</v>
      </c>
      <c r="C183" s="182">
        <v>41.323</v>
      </c>
      <c r="D183" s="138">
        <f t="shared" si="4"/>
        <v>0</v>
      </c>
      <c r="E183" s="52"/>
      <c r="F183" s="105" t="s">
        <v>11</v>
      </c>
      <c r="G183" s="144">
        <v>34.981000000000002</v>
      </c>
      <c r="H183" s="184">
        <v>34.981000000000002</v>
      </c>
      <c r="I183" s="138">
        <f t="shared" si="5"/>
        <v>0</v>
      </c>
      <c r="J183" s="52"/>
    </row>
    <row r="184" spans="1:10">
      <c r="A184" s="105" t="s">
        <v>100</v>
      </c>
      <c r="B184" s="144"/>
      <c r="C184" s="182"/>
      <c r="D184" s="138">
        <f t="shared" si="4"/>
        <v>0</v>
      </c>
      <c r="E184" s="52"/>
      <c r="F184" s="105" t="s">
        <v>13</v>
      </c>
      <c r="G184" s="144">
        <v>10.417</v>
      </c>
      <c r="H184" s="184">
        <v>10.417</v>
      </c>
      <c r="I184" s="138">
        <f t="shared" si="5"/>
        <v>0</v>
      </c>
      <c r="J184" s="52"/>
    </row>
    <row r="185" spans="1:10">
      <c r="A185" s="105" t="s">
        <v>101</v>
      </c>
      <c r="B185" s="144"/>
      <c r="C185" s="182"/>
      <c r="D185" s="138">
        <f t="shared" si="4"/>
        <v>0</v>
      </c>
      <c r="E185" s="52"/>
      <c r="F185" s="105" t="s">
        <v>15</v>
      </c>
      <c r="G185" s="144">
        <v>0</v>
      </c>
      <c r="H185" s="184">
        <v>0</v>
      </c>
      <c r="I185" s="138">
        <f t="shared" si="5"/>
        <v>0</v>
      </c>
      <c r="J185" s="52"/>
    </row>
    <row r="186" spans="1:10">
      <c r="A186" s="105" t="s">
        <v>102</v>
      </c>
      <c r="B186" s="144">
        <v>3.0000000000000001E-3</v>
      </c>
      <c r="C186" s="182">
        <v>3.0000000000000001E-3</v>
      </c>
      <c r="D186" s="138">
        <f t="shared" si="4"/>
        <v>0</v>
      </c>
      <c r="E186" s="52"/>
      <c r="F186" s="105" t="s">
        <v>18</v>
      </c>
      <c r="G186" s="144">
        <v>9.1999999999999998E-2</v>
      </c>
      <c r="H186" s="184">
        <v>9.1999999999999998E-2</v>
      </c>
      <c r="I186" s="138">
        <f t="shared" si="5"/>
        <v>0</v>
      </c>
      <c r="J186" s="52"/>
    </row>
    <row r="187" spans="1:10">
      <c r="A187" s="105" t="s">
        <v>105</v>
      </c>
      <c r="B187" s="144">
        <v>1.401</v>
      </c>
      <c r="C187" s="182">
        <v>1.401</v>
      </c>
      <c r="D187" s="138">
        <f t="shared" si="4"/>
        <v>0</v>
      </c>
      <c r="E187" s="52"/>
      <c r="F187" s="105" t="s">
        <v>38</v>
      </c>
      <c r="G187" s="110"/>
      <c r="H187" s="184"/>
      <c r="I187" s="138">
        <f t="shared" si="5"/>
        <v>0</v>
      </c>
      <c r="J187" s="52"/>
    </row>
    <row r="188" spans="1:10">
      <c r="A188" s="105" t="s">
        <v>106</v>
      </c>
      <c r="B188" s="144">
        <v>2.758</v>
      </c>
      <c r="C188" s="182">
        <v>2.758</v>
      </c>
      <c r="D188" s="138">
        <f t="shared" si="4"/>
        <v>0</v>
      </c>
      <c r="E188" s="52"/>
      <c r="F188" s="105" t="s">
        <v>40</v>
      </c>
      <c r="G188" s="144">
        <v>0.58599999999999997</v>
      </c>
      <c r="H188" s="184">
        <v>0.58599999999999997</v>
      </c>
      <c r="I188" s="138">
        <f t="shared" si="5"/>
        <v>0</v>
      </c>
      <c r="J188" s="52"/>
    </row>
    <row r="189" spans="1:10">
      <c r="A189" s="105" t="s">
        <v>109</v>
      </c>
      <c r="B189" s="144">
        <v>0.16700000000000001</v>
      </c>
      <c r="C189" s="182">
        <v>0.16700000000000001</v>
      </c>
      <c r="D189" s="138">
        <f t="shared" si="4"/>
        <v>0</v>
      </c>
      <c r="E189" s="52"/>
      <c r="F189" s="105" t="s">
        <v>41</v>
      </c>
      <c r="G189" s="144">
        <v>1E-3</v>
      </c>
      <c r="H189" s="184">
        <v>1E-3</v>
      </c>
      <c r="I189" s="138">
        <f t="shared" si="5"/>
        <v>0</v>
      </c>
      <c r="J189" s="52"/>
    </row>
    <row r="190" spans="1:10">
      <c r="A190" s="105" t="s">
        <v>110</v>
      </c>
      <c r="B190" s="144">
        <v>0.35</v>
      </c>
      <c r="C190" s="182">
        <v>0.35</v>
      </c>
      <c r="D190" s="138">
        <f t="shared" si="4"/>
        <v>0</v>
      </c>
      <c r="E190" s="52"/>
      <c r="F190" s="105" t="s">
        <v>42</v>
      </c>
      <c r="G190" s="144">
        <v>1.889</v>
      </c>
      <c r="H190" s="184">
        <v>1.889</v>
      </c>
      <c r="I190" s="138">
        <f t="shared" si="5"/>
        <v>0</v>
      </c>
      <c r="J190" s="52"/>
    </row>
    <row r="191" spans="1:10">
      <c r="A191" s="105" t="s">
        <v>111</v>
      </c>
      <c r="B191" s="144"/>
      <c r="C191" s="182"/>
      <c r="D191" s="138">
        <f t="shared" si="4"/>
        <v>0</v>
      </c>
      <c r="E191" s="52"/>
      <c r="F191" s="105" t="s">
        <v>44</v>
      </c>
      <c r="G191" s="144">
        <v>0.01</v>
      </c>
      <c r="H191" s="184">
        <v>0.01</v>
      </c>
      <c r="I191" s="138">
        <f t="shared" si="5"/>
        <v>0</v>
      </c>
      <c r="J191" s="52"/>
    </row>
    <row r="192" spans="1:10">
      <c r="A192" s="105" t="s">
        <v>113</v>
      </c>
      <c r="B192" s="144">
        <v>0.122</v>
      </c>
      <c r="C192" s="182">
        <v>0.122</v>
      </c>
      <c r="D192" s="138">
        <f t="shared" si="4"/>
        <v>0</v>
      </c>
      <c r="E192" s="52"/>
      <c r="F192" s="105" t="s">
        <v>46</v>
      </c>
      <c r="G192" s="144">
        <v>6.0000000000000001E-3</v>
      </c>
      <c r="H192" s="184">
        <v>6.0000000000000001E-3</v>
      </c>
      <c r="I192" s="138">
        <f t="shared" si="5"/>
        <v>0</v>
      </c>
      <c r="J192" s="52"/>
    </row>
    <row r="193" spans="1:10">
      <c r="A193" s="105" t="s">
        <v>114</v>
      </c>
      <c r="B193" s="144">
        <v>45.012</v>
      </c>
      <c r="C193" s="182">
        <v>45.012</v>
      </c>
      <c r="D193" s="138">
        <f t="shared" si="4"/>
        <v>0</v>
      </c>
      <c r="E193" s="52"/>
      <c r="F193" s="105" t="s">
        <v>48</v>
      </c>
      <c r="G193" s="144">
        <v>0.215</v>
      </c>
      <c r="H193" s="184">
        <v>0.215</v>
      </c>
      <c r="I193" s="138">
        <f t="shared" si="5"/>
        <v>0</v>
      </c>
      <c r="J193" s="52"/>
    </row>
    <row r="194" spans="1:10">
      <c r="A194" s="105" t="s">
        <v>115</v>
      </c>
      <c r="B194" s="144">
        <v>5.8999999999999997E-2</v>
      </c>
      <c r="C194" s="182">
        <v>5.8999999999999997E-2</v>
      </c>
      <c r="D194" s="138">
        <f t="shared" si="4"/>
        <v>0</v>
      </c>
      <c r="E194" s="52"/>
      <c r="F194" s="105" t="s">
        <v>50</v>
      </c>
      <c r="G194" s="144">
        <v>25.42</v>
      </c>
      <c r="H194" s="184">
        <v>25.42</v>
      </c>
      <c r="I194" s="138">
        <f t="shared" si="5"/>
        <v>0</v>
      </c>
      <c r="J194" s="52"/>
    </row>
    <row r="195" spans="1:10">
      <c r="A195" s="105" t="s">
        <v>118</v>
      </c>
      <c r="B195" s="144">
        <v>0</v>
      </c>
      <c r="C195" s="182">
        <v>0</v>
      </c>
      <c r="D195" s="138">
        <f t="shared" si="4"/>
        <v>0</v>
      </c>
      <c r="E195" s="52"/>
      <c r="F195" s="105" t="s">
        <v>51</v>
      </c>
      <c r="G195" s="110"/>
      <c r="H195" s="184"/>
      <c r="I195" s="138">
        <f t="shared" si="5"/>
        <v>0</v>
      </c>
      <c r="J195" s="52"/>
    </row>
    <row r="196" spans="1:10">
      <c r="A196" s="105" t="s">
        <v>119</v>
      </c>
      <c r="B196" s="144">
        <v>0.33400000000000002</v>
      </c>
      <c r="C196" s="182">
        <v>0.33400000000000002</v>
      </c>
      <c r="D196" s="138">
        <f t="shared" si="4"/>
        <v>0</v>
      </c>
      <c r="E196" s="52"/>
      <c r="F196" s="105" t="s">
        <v>52</v>
      </c>
      <c r="G196" s="110"/>
      <c r="H196" s="184"/>
      <c r="I196" s="138">
        <f t="shared" si="5"/>
        <v>0</v>
      </c>
      <c r="J196" s="52"/>
    </row>
    <row r="197" spans="1:10">
      <c r="A197" s="105" t="s">
        <v>121</v>
      </c>
      <c r="B197" s="144">
        <v>0.25600000000000001</v>
      </c>
      <c r="C197" s="182">
        <v>0.25600000000000001</v>
      </c>
      <c r="D197" s="138">
        <f t="shared" si="4"/>
        <v>0</v>
      </c>
      <c r="E197" s="52"/>
      <c r="F197" s="105" t="s">
        <v>53</v>
      </c>
      <c r="G197" s="144">
        <v>0.19</v>
      </c>
      <c r="H197" s="184">
        <v>0.19</v>
      </c>
      <c r="I197" s="138">
        <f t="shared" si="5"/>
        <v>0</v>
      </c>
      <c r="J197" s="52"/>
    </row>
    <row r="198" spans="1:10">
      <c r="A198" s="105" t="s">
        <v>122</v>
      </c>
      <c r="B198" s="144">
        <v>0.27500000000000002</v>
      </c>
      <c r="C198" s="182">
        <v>0.27500000000000002</v>
      </c>
      <c r="D198" s="138">
        <f t="shared" si="4"/>
        <v>0</v>
      </c>
      <c r="E198" s="52"/>
      <c r="F198" s="105" t="s">
        <v>54</v>
      </c>
      <c r="G198" s="144">
        <v>0</v>
      </c>
      <c r="H198" s="184">
        <v>0</v>
      </c>
      <c r="I198" s="138">
        <f t="shared" si="5"/>
        <v>0</v>
      </c>
      <c r="J198" s="52"/>
    </row>
    <row r="199" spans="1:10">
      <c r="A199" s="105" t="s">
        <v>124</v>
      </c>
      <c r="B199" s="144"/>
      <c r="C199" s="182"/>
      <c r="D199" s="138">
        <f t="shared" si="4"/>
        <v>0</v>
      </c>
      <c r="E199" s="52"/>
      <c r="F199" s="105" t="s">
        <v>55</v>
      </c>
      <c r="G199" s="144">
        <v>0.10100000000000001</v>
      </c>
      <c r="H199" s="184">
        <v>0.10100000000000001</v>
      </c>
      <c r="I199" s="138">
        <f t="shared" si="5"/>
        <v>0</v>
      </c>
      <c r="J199" s="52"/>
    </row>
    <row r="200" spans="1:10">
      <c r="A200" s="105" t="s">
        <v>125</v>
      </c>
      <c r="B200" s="144">
        <v>5.5049999999999999</v>
      </c>
      <c r="C200" s="182">
        <v>5.5049999999999999</v>
      </c>
      <c r="D200" s="138">
        <f t="shared" si="4"/>
        <v>0</v>
      </c>
      <c r="E200" s="52"/>
      <c r="F200" s="105" t="s">
        <v>56</v>
      </c>
      <c r="G200" s="144">
        <v>1.6E-2</v>
      </c>
      <c r="H200" s="184">
        <v>1.6E-2</v>
      </c>
      <c r="I200" s="138">
        <f t="shared" si="5"/>
        <v>0</v>
      </c>
      <c r="J200" s="52"/>
    </row>
    <row r="201" spans="1:10">
      <c r="A201" s="105" t="s">
        <v>126</v>
      </c>
      <c r="B201" s="144"/>
      <c r="C201" s="182"/>
      <c r="D201" s="138">
        <f t="shared" si="4"/>
        <v>0</v>
      </c>
      <c r="E201" s="52"/>
      <c r="F201" s="105" t="s">
        <v>57</v>
      </c>
      <c r="G201" s="144">
        <v>2.7E-2</v>
      </c>
      <c r="H201" s="184">
        <v>2.7E-2</v>
      </c>
      <c r="I201" s="138">
        <f t="shared" si="5"/>
        <v>0</v>
      </c>
      <c r="J201" s="52"/>
    </row>
    <row r="202" spans="1:10">
      <c r="A202" s="105" t="s">
        <v>127</v>
      </c>
      <c r="B202" s="144">
        <v>8.2000000000000003E-2</v>
      </c>
      <c r="C202" s="182">
        <v>8.2000000000000003E-2</v>
      </c>
      <c r="D202" s="138">
        <f t="shared" si="4"/>
        <v>0</v>
      </c>
      <c r="E202" s="52"/>
      <c r="F202" s="105" t="s">
        <v>58</v>
      </c>
      <c r="G202" s="144">
        <v>2E-3</v>
      </c>
      <c r="H202" s="184">
        <v>2E-3</v>
      </c>
      <c r="I202" s="138">
        <f t="shared" si="5"/>
        <v>0</v>
      </c>
      <c r="J202" s="52"/>
    </row>
    <row r="203" spans="1:10">
      <c r="A203" s="105" t="s">
        <v>131</v>
      </c>
      <c r="B203" s="144">
        <v>0</v>
      </c>
      <c r="C203" s="182">
        <v>0</v>
      </c>
      <c r="D203" s="138">
        <f t="shared" ref="D203:D266" si="6">C203-B203</f>
        <v>0</v>
      </c>
      <c r="E203" s="52"/>
      <c r="F203" s="105" t="s">
        <v>60</v>
      </c>
      <c r="G203" s="144">
        <v>0.13900000000000001</v>
      </c>
      <c r="H203" s="184">
        <v>0.13900000000000001</v>
      </c>
      <c r="I203" s="138">
        <f t="shared" ref="I203:I266" si="7">H203-G203</f>
        <v>0</v>
      </c>
      <c r="J203" s="52"/>
    </row>
    <row r="204" spans="1:10">
      <c r="A204" s="105" t="s">
        <v>132</v>
      </c>
      <c r="B204" s="144">
        <v>0.35599999999999998</v>
      </c>
      <c r="C204" s="182">
        <v>0.35599999999999998</v>
      </c>
      <c r="D204" s="138">
        <f t="shared" si="6"/>
        <v>0</v>
      </c>
      <c r="E204" s="52"/>
      <c r="F204" s="105" t="s">
        <v>61</v>
      </c>
      <c r="G204" s="144">
        <v>1.611</v>
      </c>
      <c r="H204" s="184">
        <v>1.611</v>
      </c>
      <c r="I204" s="138">
        <f t="shared" si="7"/>
        <v>0</v>
      </c>
      <c r="J204" s="52"/>
    </row>
    <row r="205" spans="1:10">
      <c r="A205" s="105" t="s">
        <v>137</v>
      </c>
      <c r="B205" s="144">
        <v>1E-3</v>
      </c>
      <c r="C205" s="182">
        <v>1E-3</v>
      </c>
      <c r="D205" s="138">
        <f t="shared" si="6"/>
        <v>0</v>
      </c>
      <c r="E205" s="52"/>
      <c r="F205" s="105" t="s">
        <v>62</v>
      </c>
      <c r="G205" s="144">
        <v>119.81</v>
      </c>
      <c r="H205" s="184">
        <v>119.81</v>
      </c>
      <c r="I205" s="138">
        <f t="shared" si="7"/>
        <v>0</v>
      </c>
      <c r="J205" s="52"/>
    </row>
    <row r="206" spans="1:10">
      <c r="A206" s="105" t="s">
        <v>139</v>
      </c>
      <c r="B206" s="144">
        <v>1.4999999999999999E-2</v>
      </c>
      <c r="C206" s="182">
        <v>1.4999999999999999E-2</v>
      </c>
      <c r="D206" s="138">
        <f t="shared" si="6"/>
        <v>0</v>
      </c>
      <c r="E206" s="52"/>
      <c r="F206" s="105" t="s">
        <v>63</v>
      </c>
      <c r="G206" s="144">
        <v>0.114</v>
      </c>
      <c r="H206" s="184">
        <v>0.114</v>
      </c>
      <c r="I206" s="138">
        <f t="shared" si="7"/>
        <v>0</v>
      </c>
      <c r="J206" s="52"/>
    </row>
    <row r="207" spans="1:10">
      <c r="A207" s="105" t="s">
        <v>140</v>
      </c>
      <c r="B207" s="144">
        <v>3.0000000000000001E-3</v>
      </c>
      <c r="C207" s="182">
        <v>3.0000000000000001E-3</v>
      </c>
      <c r="D207" s="138">
        <f t="shared" si="6"/>
        <v>0</v>
      </c>
      <c r="E207" s="52"/>
      <c r="F207" s="105" t="s">
        <v>65</v>
      </c>
      <c r="G207" s="110"/>
      <c r="H207" s="184"/>
      <c r="I207" s="138">
        <f t="shared" si="7"/>
        <v>0</v>
      </c>
      <c r="J207" s="52"/>
    </row>
    <row r="208" spans="1:10">
      <c r="A208" s="105" t="s">
        <v>141</v>
      </c>
      <c r="B208" s="144">
        <v>6.0000000000000001E-3</v>
      </c>
      <c r="C208" s="182">
        <v>6.0000000000000001E-3</v>
      </c>
      <c r="D208" s="138">
        <f t="shared" si="6"/>
        <v>0</v>
      </c>
      <c r="E208" s="52"/>
      <c r="F208" s="105" t="s">
        <v>67</v>
      </c>
      <c r="G208" s="144">
        <v>0</v>
      </c>
      <c r="H208" s="184">
        <v>0</v>
      </c>
      <c r="I208" s="138">
        <f t="shared" si="7"/>
        <v>0</v>
      </c>
      <c r="J208" s="52"/>
    </row>
    <row r="209" spans="1:10">
      <c r="A209" s="105" t="s">
        <v>146</v>
      </c>
      <c r="B209" s="144">
        <v>6.6000000000000003E-2</v>
      </c>
      <c r="C209" s="182">
        <v>6.6000000000000003E-2</v>
      </c>
      <c r="D209" s="138">
        <f t="shared" si="6"/>
        <v>0</v>
      </c>
      <c r="E209" s="52"/>
      <c r="F209" s="105" t="s">
        <v>68</v>
      </c>
      <c r="G209" s="110"/>
      <c r="H209" s="184"/>
      <c r="I209" s="138">
        <f t="shared" si="7"/>
        <v>0</v>
      </c>
      <c r="J209" s="52"/>
    </row>
    <row r="210" spans="1:10">
      <c r="A210" s="105" t="s">
        <v>149</v>
      </c>
      <c r="B210" s="144">
        <v>2.3759999999999999</v>
      </c>
      <c r="C210" s="182">
        <v>2.3759999999999999</v>
      </c>
      <c r="D210" s="138">
        <f t="shared" si="6"/>
        <v>0</v>
      </c>
      <c r="E210" s="52"/>
      <c r="F210" s="105" t="s">
        <v>69</v>
      </c>
      <c r="G210" s="144">
        <v>1E-3</v>
      </c>
      <c r="H210" s="184">
        <v>1E-3</v>
      </c>
      <c r="I210" s="138">
        <f t="shared" si="7"/>
        <v>0</v>
      </c>
      <c r="J210" s="52"/>
    </row>
    <row r="211" spans="1:10">
      <c r="A211" s="105" t="s">
        <v>150</v>
      </c>
      <c r="B211" s="144">
        <v>0.40200000000000002</v>
      </c>
      <c r="C211" s="182">
        <v>0.40200000000000002</v>
      </c>
      <c r="D211" s="138">
        <f t="shared" si="6"/>
        <v>0</v>
      </c>
      <c r="E211" s="52"/>
      <c r="F211" s="105" t="s">
        <v>70</v>
      </c>
      <c r="G211" s="110"/>
      <c r="H211" s="184"/>
      <c r="I211" s="138">
        <f t="shared" si="7"/>
        <v>0</v>
      </c>
      <c r="J211" s="52"/>
    </row>
    <row r="212" spans="1:10">
      <c r="A212" s="105" t="s">
        <v>152</v>
      </c>
      <c r="B212" s="144">
        <v>4.7039999999999997</v>
      </c>
      <c r="C212" s="182">
        <v>4.7039999999999997</v>
      </c>
      <c r="D212" s="138">
        <f t="shared" si="6"/>
        <v>0</v>
      </c>
      <c r="E212" s="52"/>
      <c r="F212" s="105" t="s">
        <v>71</v>
      </c>
      <c r="G212" s="144">
        <v>8.3000000000000004E-2</v>
      </c>
      <c r="H212" s="184">
        <v>8.3000000000000004E-2</v>
      </c>
      <c r="I212" s="138">
        <f t="shared" si="7"/>
        <v>0</v>
      </c>
      <c r="J212" s="52"/>
    </row>
    <row r="213" spans="1:10">
      <c r="A213" s="105" t="s">
        <v>153</v>
      </c>
      <c r="B213" s="144"/>
      <c r="C213" s="182"/>
      <c r="D213" s="138">
        <f t="shared" si="6"/>
        <v>0</v>
      </c>
      <c r="E213" s="52"/>
      <c r="F213" s="105" t="s">
        <v>72</v>
      </c>
      <c r="G213" s="144">
        <v>2E-3</v>
      </c>
      <c r="H213" s="184">
        <v>2E-3</v>
      </c>
      <c r="I213" s="138">
        <f t="shared" si="7"/>
        <v>0</v>
      </c>
      <c r="J213" s="52"/>
    </row>
    <row r="214" spans="1:10">
      <c r="A214" s="105" t="s">
        <v>154</v>
      </c>
      <c r="B214" s="144">
        <v>5.43</v>
      </c>
      <c r="C214" s="182">
        <v>5.43</v>
      </c>
      <c r="D214" s="138">
        <f t="shared" si="6"/>
        <v>0</v>
      </c>
      <c r="E214" s="52"/>
      <c r="F214" s="105" t="s">
        <v>73</v>
      </c>
      <c r="G214" s="110"/>
      <c r="H214" s="184"/>
      <c r="I214" s="138">
        <f t="shared" si="7"/>
        <v>0</v>
      </c>
      <c r="J214" s="52"/>
    </row>
    <row r="215" spans="1:10">
      <c r="A215" s="105" t="s">
        <v>156</v>
      </c>
      <c r="B215" s="144">
        <v>1.2E-2</v>
      </c>
      <c r="C215" s="182">
        <v>1.2E-2</v>
      </c>
      <c r="D215" s="138">
        <f t="shared" si="6"/>
        <v>0</v>
      </c>
      <c r="E215" s="52"/>
      <c r="F215" s="105" t="s">
        <v>74</v>
      </c>
      <c r="G215" s="144">
        <v>3.6890000000000001</v>
      </c>
      <c r="H215" s="184">
        <v>3.6890000000000001</v>
      </c>
      <c r="I215" s="138">
        <f t="shared" si="7"/>
        <v>0</v>
      </c>
      <c r="J215" s="52"/>
    </row>
    <row r="216" spans="1:10">
      <c r="A216" s="105" t="s">
        <v>158</v>
      </c>
      <c r="B216" s="144">
        <v>1E-3</v>
      </c>
      <c r="C216" s="182">
        <v>1E-3</v>
      </c>
      <c r="D216" s="138">
        <f t="shared" si="6"/>
        <v>0</v>
      </c>
      <c r="E216" s="52"/>
      <c r="F216" s="105" t="s">
        <v>76</v>
      </c>
      <c r="G216" s="144">
        <v>40.698</v>
      </c>
      <c r="H216" s="184">
        <v>40.698</v>
      </c>
      <c r="I216" s="138">
        <f t="shared" si="7"/>
        <v>0</v>
      </c>
      <c r="J216" s="52"/>
    </row>
    <row r="217" spans="1:10">
      <c r="A217" s="105" t="s">
        <v>159</v>
      </c>
      <c r="B217" s="144">
        <v>0.17399999999999999</v>
      </c>
      <c r="C217" s="182">
        <v>0.17399999999999999</v>
      </c>
      <c r="D217" s="138">
        <f t="shared" si="6"/>
        <v>0</v>
      </c>
      <c r="E217" s="52"/>
      <c r="F217" s="105" t="s">
        <v>78</v>
      </c>
      <c r="G217" s="110"/>
      <c r="H217" s="184"/>
      <c r="I217" s="138">
        <f t="shared" si="7"/>
        <v>0</v>
      </c>
      <c r="J217" s="52"/>
    </row>
    <row r="218" spans="1:10">
      <c r="A218" s="105" t="s">
        <v>161</v>
      </c>
      <c r="B218" s="144">
        <v>5.0000000000000001E-3</v>
      </c>
      <c r="C218" s="182">
        <v>5.0000000000000001E-3</v>
      </c>
      <c r="D218" s="138">
        <f t="shared" si="6"/>
        <v>0</v>
      </c>
      <c r="E218" s="52"/>
      <c r="F218" s="105" t="s">
        <v>79</v>
      </c>
      <c r="G218" s="144">
        <v>0</v>
      </c>
      <c r="H218" s="184">
        <v>0</v>
      </c>
      <c r="I218" s="138">
        <f t="shared" si="7"/>
        <v>0</v>
      </c>
      <c r="J218" s="52"/>
    </row>
    <row r="219" spans="1:10">
      <c r="A219" s="105" t="s">
        <v>162</v>
      </c>
      <c r="B219" s="144">
        <v>0.629</v>
      </c>
      <c r="C219" s="182">
        <v>0.629</v>
      </c>
      <c r="D219" s="138">
        <f t="shared" si="6"/>
        <v>0</v>
      </c>
      <c r="E219" s="52"/>
      <c r="F219" s="105" t="s">
        <v>82</v>
      </c>
      <c r="G219" s="144">
        <v>14.074</v>
      </c>
      <c r="H219" s="184">
        <v>14.074</v>
      </c>
      <c r="I219" s="138">
        <f t="shared" si="7"/>
        <v>0</v>
      </c>
      <c r="J219" s="52"/>
    </row>
    <row r="220" spans="1:10">
      <c r="A220" s="105" t="s">
        <v>163</v>
      </c>
      <c r="B220" s="144"/>
      <c r="C220" s="182"/>
      <c r="D220" s="138">
        <f t="shared" si="6"/>
        <v>0</v>
      </c>
      <c r="E220" s="52"/>
      <c r="F220" s="105" t="s">
        <v>83</v>
      </c>
      <c r="G220" s="144">
        <v>5.4859999999999998</v>
      </c>
      <c r="H220" s="184">
        <v>5.4859999999999998</v>
      </c>
      <c r="I220" s="138">
        <f t="shared" si="7"/>
        <v>0</v>
      </c>
      <c r="J220" s="52"/>
    </row>
    <row r="221" spans="1:10">
      <c r="A221" s="105" t="s">
        <v>164</v>
      </c>
      <c r="B221" s="144">
        <v>1.8859999999999999</v>
      </c>
      <c r="C221" s="182">
        <v>1.8859999999999999</v>
      </c>
      <c r="D221" s="138">
        <f t="shared" si="6"/>
        <v>0</v>
      </c>
      <c r="E221" s="52"/>
      <c r="F221" s="105" t="s">
        <v>84</v>
      </c>
      <c r="G221" s="144">
        <v>5.0000000000000001E-3</v>
      </c>
      <c r="H221" s="184">
        <v>5.0000000000000001E-3</v>
      </c>
      <c r="I221" s="138">
        <f t="shared" si="7"/>
        <v>0</v>
      </c>
      <c r="J221" s="52"/>
    </row>
    <row r="222" spans="1:10">
      <c r="A222" s="105" t="s">
        <v>165</v>
      </c>
      <c r="B222" s="144"/>
      <c r="C222" s="182"/>
      <c r="D222" s="138">
        <f t="shared" si="6"/>
        <v>0</v>
      </c>
      <c r="E222" s="52"/>
      <c r="F222" s="105" t="s">
        <v>85</v>
      </c>
      <c r="G222" s="110"/>
      <c r="H222" s="184"/>
      <c r="I222" s="138">
        <f t="shared" si="7"/>
        <v>0</v>
      </c>
      <c r="J222" s="52"/>
    </row>
    <row r="223" spans="1:10">
      <c r="A223" s="105" t="s">
        <v>166</v>
      </c>
      <c r="B223" s="144">
        <v>3.5999999999999997E-2</v>
      </c>
      <c r="C223" s="182">
        <v>3.5999999999999997E-2</v>
      </c>
      <c r="D223" s="138">
        <f t="shared" si="6"/>
        <v>0</v>
      </c>
      <c r="E223" s="52"/>
      <c r="F223" s="105" t="s">
        <v>86</v>
      </c>
      <c r="G223" s="110"/>
      <c r="H223" s="184"/>
      <c r="I223" s="138">
        <f t="shared" si="7"/>
        <v>0</v>
      </c>
      <c r="J223" s="52"/>
    </row>
    <row r="224" spans="1:10">
      <c r="A224" s="105" t="s">
        <v>167</v>
      </c>
      <c r="B224" s="144"/>
      <c r="C224" s="182"/>
      <c r="D224" s="138">
        <f t="shared" si="6"/>
        <v>0</v>
      </c>
      <c r="E224" s="52"/>
      <c r="F224" s="105" t="s">
        <v>90</v>
      </c>
      <c r="G224" s="144">
        <v>1.1040000000000001</v>
      </c>
      <c r="H224" s="184">
        <v>1.1040000000000001</v>
      </c>
      <c r="I224" s="138">
        <f t="shared" si="7"/>
        <v>0</v>
      </c>
      <c r="J224" s="52"/>
    </row>
    <row r="225" spans="1:10">
      <c r="A225" s="105" t="s">
        <v>168</v>
      </c>
      <c r="B225" s="144"/>
      <c r="C225" s="182"/>
      <c r="D225" s="138">
        <f t="shared" si="6"/>
        <v>0</v>
      </c>
      <c r="E225" s="52"/>
      <c r="F225" s="105" t="s">
        <v>91</v>
      </c>
      <c r="G225" s="144">
        <v>0.497</v>
      </c>
      <c r="H225" s="184">
        <v>0.497</v>
      </c>
      <c r="I225" s="138">
        <f t="shared" si="7"/>
        <v>0</v>
      </c>
      <c r="J225" s="52"/>
    </row>
    <row r="226" spans="1:10">
      <c r="A226" s="105" t="s">
        <v>177</v>
      </c>
      <c r="B226" s="144"/>
      <c r="C226" s="182"/>
      <c r="D226" s="138">
        <f t="shared" si="6"/>
        <v>0</v>
      </c>
      <c r="E226" s="52"/>
      <c r="F226" s="105" t="s">
        <v>92</v>
      </c>
      <c r="G226" s="144">
        <v>1.121</v>
      </c>
      <c r="H226" s="184">
        <v>1.121</v>
      </c>
      <c r="I226" s="138">
        <f t="shared" si="7"/>
        <v>0</v>
      </c>
      <c r="J226" s="52"/>
    </row>
    <row r="227" spans="1:10">
      <c r="A227" s="105" t="s">
        <v>178</v>
      </c>
      <c r="B227" s="144"/>
      <c r="C227" s="182"/>
      <c r="D227" s="138">
        <f t="shared" si="6"/>
        <v>0</v>
      </c>
      <c r="E227" s="52"/>
      <c r="F227" s="105" t="s">
        <v>93</v>
      </c>
      <c r="G227" s="144">
        <v>0.47399999999999998</v>
      </c>
      <c r="H227" s="184">
        <v>0.47399999999999998</v>
      </c>
      <c r="I227" s="138">
        <f t="shared" si="7"/>
        <v>0</v>
      </c>
      <c r="J227" s="52"/>
    </row>
    <row r="228" spans="1:10">
      <c r="A228" s="105" t="s">
        <v>180</v>
      </c>
      <c r="B228" s="144"/>
      <c r="C228" s="182"/>
      <c r="D228" s="138">
        <f t="shared" si="6"/>
        <v>0</v>
      </c>
      <c r="E228" s="52"/>
      <c r="F228" s="105" t="s">
        <v>94</v>
      </c>
      <c r="G228" s="144">
        <v>14.461</v>
      </c>
      <c r="H228" s="184">
        <v>14.461</v>
      </c>
      <c r="I228" s="138">
        <f t="shared" si="7"/>
        <v>0</v>
      </c>
      <c r="J228" s="52"/>
    </row>
    <row r="229" spans="1:10">
      <c r="A229" s="105" t="s">
        <v>183</v>
      </c>
      <c r="B229" s="144">
        <v>3.6999999999999998E-2</v>
      </c>
      <c r="C229" s="182">
        <v>3.6999999999999998E-2</v>
      </c>
      <c r="D229" s="138">
        <f t="shared" si="6"/>
        <v>0</v>
      </c>
      <c r="E229" s="52"/>
      <c r="F229" s="105" t="s">
        <v>96</v>
      </c>
      <c r="G229" s="144">
        <v>0.69799999999999995</v>
      </c>
      <c r="H229" s="184">
        <v>0.69799999999999995</v>
      </c>
      <c r="I229" s="138">
        <f t="shared" si="7"/>
        <v>0</v>
      </c>
      <c r="J229" s="52"/>
    </row>
    <row r="230" spans="1:10">
      <c r="A230" s="105" t="s">
        <v>184</v>
      </c>
      <c r="B230" s="144">
        <v>0.14000000000000001</v>
      </c>
      <c r="C230" s="182">
        <v>0.14000000000000001</v>
      </c>
      <c r="D230" s="138">
        <f t="shared" si="6"/>
        <v>0</v>
      </c>
      <c r="E230" s="52"/>
      <c r="F230" s="105" t="s">
        <v>100</v>
      </c>
      <c r="G230" s="144">
        <v>8.0000000000000002E-3</v>
      </c>
      <c r="H230" s="184">
        <v>8.0000000000000002E-3</v>
      </c>
      <c r="I230" s="138">
        <f t="shared" si="7"/>
        <v>0</v>
      </c>
      <c r="J230" s="52"/>
    </row>
    <row r="231" spans="1:10">
      <c r="A231" s="105" t="s">
        <v>187</v>
      </c>
      <c r="B231" s="144">
        <v>1.2999999999999999E-2</v>
      </c>
      <c r="C231" s="182">
        <v>1.2999999999999999E-2</v>
      </c>
      <c r="D231" s="138">
        <f t="shared" si="6"/>
        <v>0</v>
      </c>
      <c r="E231" s="52"/>
      <c r="F231" s="105" t="s">
        <v>102</v>
      </c>
      <c r="G231" s="144">
        <v>0.99399999999999999</v>
      </c>
      <c r="H231" s="184">
        <v>0.99399999999999999</v>
      </c>
      <c r="I231" s="138">
        <f t="shared" si="7"/>
        <v>0</v>
      </c>
      <c r="J231" s="52"/>
    </row>
    <row r="232" spans="1:10">
      <c r="A232" s="105" t="s">
        <v>188</v>
      </c>
      <c r="B232" s="144">
        <v>1.2E-2</v>
      </c>
      <c r="C232" s="182">
        <v>1.2E-2</v>
      </c>
      <c r="D232" s="138">
        <f t="shared" si="6"/>
        <v>0</v>
      </c>
      <c r="E232" s="52"/>
      <c r="F232" s="105" t="s">
        <v>110</v>
      </c>
      <c r="G232" s="144">
        <v>8.8979999999999997</v>
      </c>
      <c r="H232" s="184">
        <v>8.8979999999999997</v>
      </c>
      <c r="I232" s="138">
        <f t="shared" si="7"/>
        <v>0</v>
      </c>
      <c r="J232" s="52"/>
    </row>
    <row r="233" spans="1:10">
      <c r="A233" s="105" t="s">
        <v>189</v>
      </c>
      <c r="B233" s="144">
        <v>5.5E-2</v>
      </c>
      <c r="C233" s="182">
        <v>5.5E-2</v>
      </c>
      <c r="D233" s="138">
        <f t="shared" si="6"/>
        <v>0</v>
      </c>
      <c r="E233" s="52"/>
      <c r="F233" s="105" t="s">
        <v>111</v>
      </c>
      <c r="G233" s="144">
        <v>0.64100000000000001</v>
      </c>
      <c r="H233" s="184">
        <v>0.64100000000000001</v>
      </c>
      <c r="I233" s="138">
        <f t="shared" si="7"/>
        <v>0</v>
      </c>
      <c r="J233" s="52"/>
    </row>
    <row r="234" spans="1:10">
      <c r="A234" s="105" t="s">
        <v>191</v>
      </c>
      <c r="B234" s="144">
        <v>8.0000000000000002E-3</v>
      </c>
      <c r="C234" s="182">
        <v>8.0000000000000002E-3</v>
      </c>
      <c r="D234" s="138">
        <f t="shared" si="6"/>
        <v>0</v>
      </c>
      <c r="E234" s="52"/>
      <c r="F234" s="105" t="s">
        <v>112</v>
      </c>
      <c r="G234" s="144">
        <v>4.4489999999999998</v>
      </c>
      <c r="H234" s="184">
        <v>4.4489999999999998</v>
      </c>
      <c r="I234" s="138">
        <f t="shared" si="7"/>
        <v>0</v>
      </c>
      <c r="J234" s="52"/>
    </row>
    <row r="235" spans="1:10">
      <c r="A235" s="105" t="s">
        <v>192</v>
      </c>
      <c r="B235" s="144"/>
      <c r="C235" s="182"/>
      <c r="D235" s="138">
        <f t="shared" si="6"/>
        <v>0</v>
      </c>
      <c r="E235" s="52"/>
      <c r="F235" s="105" t="s">
        <v>115</v>
      </c>
      <c r="G235" s="110"/>
      <c r="H235" s="184"/>
      <c r="I235" s="138">
        <f t="shared" si="7"/>
        <v>0</v>
      </c>
      <c r="J235" s="52"/>
    </row>
    <row r="236" spans="1:10">
      <c r="A236" s="105" t="s">
        <v>193</v>
      </c>
      <c r="B236" s="144">
        <v>0.73</v>
      </c>
      <c r="C236" s="182">
        <v>0.73</v>
      </c>
      <c r="D236" s="138">
        <f t="shared" si="6"/>
        <v>0</v>
      </c>
      <c r="E236" s="52"/>
      <c r="F236" s="105" t="s">
        <v>118</v>
      </c>
      <c r="G236" s="144">
        <v>0.42499999999999999</v>
      </c>
      <c r="H236" s="184">
        <v>0.42499999999999999</v>
      </c>
      <c r="I236" s="138">
        <f t="shared" si="7"/>
        <v>0</v>
      </c>
      <c r="J236" s="52"/>
    </row>
    <row r="237" spans="1:10">
      <c r="A237" s="105" t="s">
        <v>194</v>
      </c>
      <c r="B237" s="144">
        <v>1.103</v>
      </c>
      <c r="C237" s="182">
        <v>1.103</v>
      </c>
      <c r="D237" s="138">
        <f t="shared" si="6"/>
        <v>0</v>
      </c>
      <c r="E237" s="52"/>
      <c r="F237" s="105" t="s">
        <v>121</v>
      </c>
      <c r="G237" s="144">
        <v>16.379000000000001</v>
      </c>
      <c r="H237" s="184">
        <v>16.379000000000001</v>
      </c>
      <c r="I237" s="138">
        <f t="shared" si="7"/>
        <v>0</v>
      </c>
      <c r="J237" s="52"/>
    </row>
    <row r="238" spans="1:10">
      <c r="A238" s="105" t="s">
        <v>198</v>
      </c>
      <c r="B238" s="144">
        <v>17.806999999999999</v>
      </c>
      <c r="C238" s="182">
        <v>17.806999999999999</v>
      </c>
      <c r="D238" s="138">
        <f t="shared" si="6"/>
        <v>0</v>
      </c>
      <c r="E238" s="52"/>
      <c r="F238" s="105" t="s">
        <v>124</v>
      </c>
      <c r="G238" s="144">
        <v>8.8999999999999996E-2</v>
      </c>
      <c r="H238" s="184">
        <v>8.8999999999999996E-2</v>
      </c>
      <c r="I238" s="138">
        <f t="shared" si="7"/>
        <v>0</v>
      </c>
      <c r="J238" s="52"/>
    </row>
    <row r="239" spans="1:10">
      <c r="A239" s="105" t="s">
        <v>199</v>
      </c>
      <c r="B239" s="144">
        <v>6.7670000000000003</v>
      </c>
      <c r="C239" s="182">
        <v>6.7670000000000003</v>
      </c>
      <c r="D239" s="138">
        <f t="shared" si="6"/>
        <v>0</v>
      </c>
      <c r="E239" s="52"/>
      <c r="F239" s="105" t="s">
        <v>125</v>
      </c>
      <c r="G239" s="144">
        <v>6.4000000000000001E-2</v>
      </c>
      <c r="H239" s="184">
        <v>6.4000000000000001E-2</v>
      </c>
      <c r="I239" s="138">
        <f t="shared" si="7"/>
        <v>0</v>
      </c>
      <c r="J239" s="52"/>
    </row>
    <row r="240" spans="1:10">
      <c r="A240" s="105" t="s">
        <v>201</v>
      </c>
      <c r="B240" s="144">
        <v>0.54300000000000004</v>
      </c>
      <c r="C240" s="182">
        <v>0.54300000000000004</v>
      </c>
      <c r="D240" s="138">
        <f t="shared" si="6"/>
        <v>0</v>
      </c>
      <c r="E240" s="52"/>
      <c r="F240" s="105" t="s">
        <v>126</v>
      </c>
      <c r="G240" s="144">
        <v>0.755</v>
      </c>
      <c r="H240" s="184">
        <v>0.755</v>
      </c>
      <c r="I240" s="138">
        <f t="shared" si="7"/>
        <v>0</v>
      </c>
      <c r="J240" s="52"/>
    </row>
    <row r="241" spans="1:10">
      <c r="A241" s="105" t="s">
        <v>203</v>
      </c>
      <c r="B241" s="144">
        <v>0.19500000000000001</v>
      </c>
      <c r="C241" s="182">
        <v>0.19500000000000001</v>
      </c>
      <c r="D241" s="138">
        <f t="shared" si="6"/>
        <v>0</v>
      </c>
      <c r="E241" s="52"/>
      <c r="F241" s="105" t="s">
        <v>127</v>
      </c>
      <c r="G241" s="110"/>
      <c r="H241" s="184"/>
      <c r="I241" s="138">
        <f t="shared" si="7"/>
        <v>0</v>
      </c>
      <c r="J241" s="52"/>
    </row>
    <row r="242" spans="1:10">
      <c r="A242" s="105" t="s">
        <v>204</v>
      </c>
      <c r="B242" s="144">
        <v>0.19700000000000001</v>
      </c>
      <c r="C242" s="182">
        <v>0.19700000000000001</v>
      </c>
      <c r="D242" s="138">
        <f t="shared" si="6"/>
        <v>0</v>
      </c>
      <c r="E242" s="52"/>
      <c r="F242" s="105" t="s">
        <v>131</v>
      </c>
      <c r="G242" s="144">
        <v>8.1000000000000003E-2</v>
      </c>
      <c r="H242" s="184">
        <v>8.1000000000000003E-2</v>
      </c>
      <c r="I242" s="138">
        <f t="shared" si="7"/>
        <v>0</v>
      </c>
      <c r="J242" s="52"/>
    </row>
    <row r="243" spans="1:10">
      <c r="A243" s="105" t="s">
        <v>205</v>
      </c>
      <c r="B243" s="144">
        <v>0.46700000000000003</v>
      </c>
      <c r="C243" s="182">
        <v>0.46700000000000003</v>
      </c>
      <c r="D243" s="138">
        <f t="shared" si="6"/>
        <v>0</v>
      </c>
      <c r="E243" s="52"/>
      <c r="F243" s="105" t="s">
        <v>137</v>
      </c>
      <c r="G243" s="144">
        <v>1.204</v>
      </c>
      <c r="H243" s="184">
        <v>1.204</v>
      </c>
      <c r="I243" s="138">
        <f t="shared" si="7"/>
        <v>0</v>
      </c>
      <c r="J243" s="52"/>
    </row>
    <row r="244" spans="1:10">
      <c r="A244" s="105" t="s">
        <v>207</v>
      </c>
      <c r="B244" s="144">
        <v>1.2789999999999999</v>
      </c>
      <c r="C244" s="182">
        <v>1.2789999999999999</v>
      </c>
      <c r="D244" s="138">
        <f t="shared" si="6"/>
        <v>0</v>
      </c>
      <c r="E244" s="52"/>
      <c r="F244" s="105" t="s">
        <v>138</v>
      </c>
      <c r="G244" s="144">
        <v>2.9129999999999998</v>
      </c>
      <c r="H244" s="184">
        <v>2.9129999999999998</v>
      </c>
      <c r="I244" s="138">
        <f t="shared" si="7"/>
        <v>0</v>
      </c>
      <c r="J244" s="52"/>
    </row>
    <row r="245" spans="1:10">
      <c r="A245" s="105" t="s">
        <v>209</v>
      </c>
      <c r="B245" s="144">
        <v>1.2E-2</v>
      </c>
      <c r="C245" s="182">
        <v>1.2E-2</v>
      </c>
      <c r="D245" s="138">
        <f t="shared" si="6"/>
        <v>0</v>
      </c>
      <c r="E245" s="52"/>
      <c r="F245" s="105" t="s">
        <v>139</v>
      </c>
      <c r="G245" s="144">
        <v>1.2569999999999999</v>
      </c>
      <c r="H245" s="184">
        <v>1.2569999999999999</v>
      </c>
      <c r="I245" s="138">
        <f t="shared" si="7"/>
        <v>0</v>
      </c>
      <c r="J245" s="52"/>
    </row>
    <row r="246" spans="1:10">
      <c r="A246" s="105" t="s">
        <v>210</v>
      </c>
      <c r="B246" s="144">
        <v>77.174000000000007</v>
      </c>
      <c r="C246" s="182">
        <v>77.174000000000007</v>
      </c>
      <c r="D246" s="138">
        <f t="shared" si="6"/>
        <v>0</v>
      </c>
      <c r="E246" s="52"/>
      <c r="F246" s="105" t="s">
        <v>140</v>
      </c>
      <c r="G246" s="144">
        <v>0.98899999999999999</v>
      </c>
      <c r="H246" s="184">
        <v>0.98899999999999999</v>
      </c>
      <c r="I246" s="138">
        <f t="shared" si="7"/>
        <v>0</v>
      </c>
      <c r="J246" s="52"/>
    </row>
    <row r="247" spans="1:10">
      <c r="A247" s="105" t="s">
        <v>211</v>
      </c>
      <c r="B247" s="144">
        <v>0.91600000000000004</v>
      </c>
      <c r="C247" s="182">
        <v>0.91600000000000004</v>
      </c>
      <c r="D247" s="138">
        <f t="shared" si="6"/>
        <v>0</v>
      </c>
      <c r="E247" s="52"/>
      <c r="F247" s="105" t="s">
        <v>141</v>
      </c>
      <c r="G247" s="144">
        <v>4.6890000000000001</v>
      </c>
      <c r="H247" s="184">
        <v>4.6890000000000001</v>
      </c>
      <c r="I247" s="138">
        <f t="shared" si="7"/>
        <v>0</v>
      </c>
      <c r="J247" s="52"/>
    </row>
    <row r="248" spans="1:10">
      <c r="A248" s="105" t="s">
        <v>222</v>
      </c>
      <c r="B248" s="144">
        <v>2.3290000000000002</v>
      </c>
      <c r="C248" s="182">
        <v>2.3290000000000002</v>
      </c>
      <c r="D248" s="138">
        <f t="shared" si="6"/>
        <v>0</v>
      </c>
      <c r="E248" s="52"/>
      <c r="F248" s="105" t="s">
        <v>626</v>
      </c>
      <c r="G248" s="144">
        <v>397.767</v>
      </c>
      <c r="H248" s="184">
        <v>397.767</v>
      </c>
      <c r="I248" s="138">
        <f t="shared" si="7"/>
        <v>0</v>
      </c>
      <c r="J248" s="52"/>
    </row>
    <row r="249" spans="1:10">
      <c r="A249" s="105" t="s">
        <v>224</v>
      </c>
      <c r="B249" s="144">
        <v>0.02</v>
      </c>
      <c r="C249" s="182">
        <v>0.02</v>
      </c>
      <c r="D249" s="138">
        <f t="shared" si="6"/>
        <v>0</v>
      </c>
      <c r="E249" s="52"/>
      <c r="F249" s="105" t="s">
        <v>152</v>
      </c>
      <c r="G249" s="144">
        <v>9.718</v>
      </c>
      <c r="H249" s="184">
        <v>9.718</v>
      </c>
      <c r="I249" s="138">
        <f t="shared" si="7"/>
        <v>0</v>
      </c>
      <c r="J249" s="52"/>
    </row>
    <row r="250" spans="1:10">
      <c r="A250" s="105" t="s">
        <v>225</v>
      </c>
      <c r="B250" s="144">
        <v>0.11899999999999999</v>
      </c>
      <c r="C250" s="182">
        <v>0.11899999999999999</v>
      </c>
      <c r="D250" s="138">
        <f t="shared" si="6"/>
        <v>0</v>
      </c>
      <c r="E250" s="52"/>
      <c r="F250" s="105" t="s">
        <v>153</v>
      </c>
      <c r="G250" s="144">
        <v>0.47199999999999998</v>
      </c>
      <c r="H250" s="184">
        <v>0.47199999999999998</v>
      </c>
      <c r="I250" s="138">
        <f t="shared" si="7"/>
        <v>0</v>
      </c>
      <c r="J250" s="52"/>
    </row>
    <row r="251" spans="1:10">
      <c r="A251" s="105" t="s">
        <v>227</v>
      </c>
      <c r="B251" s="144">
        <v>0.60199999999999998</v>
      </c>
      <c r="C251" s="182">
        <v>0.60199999999999998</v>
      </c>
      <c r="D251" s="138">
        <f t="shared" si="6"/>
        <v>0</v>
      </c>
      <c r="E251" s="52"/>
      <c r="F251" s="105" t="s">
        <v>156</v>
      </c>
      <c r="G251" s="144">
        <v>3.4550000000000001</v>
      </c>
      <c r="H251" s="184">
        <v>3.4550000000000001</v>
      </c>
      <c r="I251" s="138">
        <f t="shared" si="7"/>
        <v>0</v>
      </c>
      <c r="J251" s="52"/>
    </row>
    <row r="252" spans="1:10">
      <c r="A252" s="105" t="s">
        <v>228</v>
      </c>
      <c r="B252" s="144">
        <v>1.9E-2</v>
      </c>
      <c r="C252" s="182">
        <v>1.9E-2</v>
      </c>
      <c r="D252" s="138">
        <f t="shared" si="6"/>
        <v>0</v>
      </c>
      <c r="E252" s="52"/>
      <c r="F252" s="105" t="s">
        <v>158</v>
      </c>
      <c r="G252" s="144">
        <v>4.9859999999999998</v>
      </c>
      <c r="H252" s="184">
        <v>4.9859999999999998</v>
      </c>
      <c r="I252" s="138">
        <f t="shared" si="7"/>
        <v>0</v>
      </c>
      <c r="J252" s="52"/>
    </row>
    <row r="253" spans="1:10">
      <c r="A253" s="105" t="s">
        <v>232</v>
      </c>
      <c r="B253" s="144">
        <v>2.1999999999999999E-2</v>
      </c>
      <c r="C253" s="182">
        <v>2.1999999999999999E-2</v>
      </c>
      <c r="D253" s="138">
        <f t="shared" si="6"/>
        <v>0</v>
      </c>
      <c r="E253" s="52"/>
      <c r="F253" s="105" t="s">
        <v>161</v>
      </c>
      <c r="G253" s="144">
        <v>2.4E-2</v>
      </c>
      <c r="H253" s="184">
        <v>2.4E-2</v>
      </c>
      <c r="I253" s="138">
        <f t="shared" si="7"/>
        <v>0</v>
      </c>
      <c r="J253" s="52"/>
    </row>
    <row r="254" spans="1:10">
      <c r="A254" s="105" t="s">
        <v>233</v>
      </c>
      <c r="B254" s="144">
        <v>0.09</v>
      </c>
      <c r="C254" s="182">
        <v>0.09</v>
      </c>
      <c r="D254" s="138">
        <f t="shared" si="6"/>
        <v>0</v>
      </c>
      <c r="E254" s="52"/>
      <c r="F254" s="105" t="s">
        <v>163</v>
      </c>
      <c r="G254" s="144">
        <v>1.7999999999999999E-2</v>
      </c>
      <c r="H254" s="184">
        <v>1.7999999999999999E-2</v>
      </c>
      <c r="I254" s="138">
        <f t="shared" si="7"/>
        <v>0</v>
      </c>
      <c r="J254" s="52"/>
    </row>
    <row r="255" spans="1:10">
      <c r="A255" s="105" t="s">
        <v>234</v>
      </c>
      <c r="B255" s="144">
        <v>0.109</v>
      </c>
      <c r="C255" s="182">
        <v>0.109</v>
      </c>
      <c r="D255" s="138">
        <f t="shared" si="6"/>
        <v>0</v>
      </c>
      <c r="E255" s="52"/>
      <c r="F255" s="105" t="s">
        <v>165</v>
      </c>
      <c r="G255" s="144">
        <v>3.0000000000000001E-3</v>
      </c>
      <c r="H255" s="184">
        <v>3.0000000000000001E-3</v>
      </c>
      <c r="I255" s="138">
        <f t="shared" si="7"/>
        <v>0</v>
      </c>
      <c r="J255" s="52"/>
    </row>
    <row r="256" spans="1:10">
      <c r="A256" s="105" t="s">
        <v>235</v>
      </c>
      <c r="B256" s="144">
        <v>2E-3</v>
      </c>
      <c r="C256" s="182">
        <v>2E-3</v>
      </c>
      <c r="D256" s="138">
        <f t="shared" si="6"/>
        <v>0</v>
      </c>
      <c r="E256" s="52"/>
      <c r="F256" s="105" t="s">
        <v>166</v>
      </c>
      <c r="G256" s="144">
        <v>4.2000000000000003E-2</v>
      </c>
      <c r="H256" s="184">
        <v>4.2000000000000003E-2</v>
      </c>
      <c r="I256" s="138">
        <f t="shared" si="7"/>
        <v>0</v>
      </c>
      <c r="J256" s="52"/>
    </row>
    <row r="257" spans="1:10">
      <c r="A257" s="105" t="s">
        <v>239</v>
      </c>
      <c r="B257" s="144">
        <v>7.6999999999999999E-2</v>
      </c>
      <c r="C257" s="182">
        <v>7.6999999999999999E-2</v>
      </c>
      <c r="D257" s="138">
        <f t="shared" si="6"/>
        <v>0</v>
      </c>
      <c r="E257" s="52"/>
      <c r="F257" s="105" t="s">
        <v>167</v>
      </c>
      <c r="G257" s="171">
        <v>2E-3</v>
      </c>
      <c r="H257" s="184">
        <v>2E-3</v>
      </c>
      <c r="I257" s="138">
        <f t="shared" si="7"/>
        <v>0</v>
      </c>
      <c r="J257" s="52"/>
    </row>
    <row r="258" spans="1:10">
      <c r="A258" s="105" t="s">
        <v>240</v>
      </c>
      <c r="B258" s="144">
        <v>6.0000000000000001E-3</v>
      </c>
      <c r="C258" s="182">
        <v>6.0000000000000001E-3</v>
      </c>
      <c r="D258" s="138">
        <f t="shared" si="6"/>
        <v>0</v>
      </c>
      <c r="E258" s="52"/>
      <c r="F258" s="105" t="s">
        <v>168</v>
      </c>
      <c r="G258" s="171">
        <v>1.0999999999999999E-2</v>
      </c>
      <c r="H258" s="184">
        <v>1.0999999999999999E-2</v>
      </c>
      <c r="I258" s="138">
        <f t="shared" si="7"/>
        <v>0</v>
      </c>
      <c r="J258" s="52"/>
    </row>
    <row r="259" spans="1:10">
      <c r="A259" s="105" t="s">
        <v>241</v>
      </c>
      <c r="B259" s="144">
        <v>2.9830000000000001</v>
      </c>
      <c r="C259" s="182">
        <v>2.9830000000000001</v>
      </c>
      <c r="D259" s="138">
        <f t="shared" si="6"/>
        <v>0</v>
      </c>
      <c r="E259" s="52"/>
      <c r="F259" s="105" t="s">
        <v>177</v>
      </c>
      <c r="G259" s="171">
        <v>0.24099999999999999</v>
      </c>
      <c r="H259" s="184">
        <v>0.24099999999999999</v>
      </c>
      <c r="I259" s="138">
        <f t="shared" si="7"/>
        <v>0</v>
      </c>
      <c r="J259" s="52"/>
    </row>
    <row r="260" spans="1:10">
      <c r="A260" s="105" t="s">
        <v>242</v>
      </c>
      <c r="B260" s="144">
        <v>2.7E-2</v>
      </c>
      <c r="C260" s="182">
        <v>2.7E-2</v>
      </c>
      <c r="D260" s="138">
        <f t="shared" si="6"/>
        <v>0</v>
      </c>
      <c r="E260" s="52"/>
      <c r="F260" s="105" t="s">
        <v>178</v>
      </c>
      <c r="G260" s="171">
        <v>0.188</v>
      </c>
      <c r="H260" s="184">
        <v>0.188</v>
      </c>
      <c r="I260" s="138">
        <f t="shared" si="7"/>
        <v>0</v>
      </c>
      <c r="J260" s="52"/>
    </row>
    <row r="261" spans="1:10">
      <c r="A261" s="105" t="s">
        <v>245</v>
      </c>
      <c r="B261" s="144">
        <v>0.13300000000000001</v>
      </c>
      <c r="C261" s="182">
        <v>0.13300000000000001</v>
      </c>
      <c r="D261" s="138">
        <f t="shared" si="6"/>
        <v>0</v>
      </c>
      <c r="E261" s="52"/>
      <c r="F261" s="105" t="s">
        <v>187</v>
      </c>
      <c r="G261" s="171">
        <v>0.21199999999999999</v>
      </c>
      <c r="H261" s="184">
        <v>0.21199999999999999</v>
      </c>
      <c r="I261" s="138">
        <f t="shared" si="7"/>
        <v>0</v>
      </c>
      <c r="J261" s="52"/>
    </row>
    <row r="262" spans="1:10">
      <c r="A262" s="105" t="s">
        <v>246</v>
      </c>
      <c r="B262" s="144"/>
      <c r="C262" s="182"/>
      <c r="D262" s="138">
        <f t="shared" si="6"/>
        <v>0</v>
      </c>
      <c r="E262" s="52"/>
      <c r="F262" s="105" t="s">
        <v>191</v>
      </c>
      <c r="G262" s="171">
        <v>3.5030000000000001</v>
      </c>
      <c r="H262" s="184">
        <v>3.5030000000000001</v>
      </c>
      <c r="I262" s="138">
        <f t="shared" si="7"/>
        <v>0</v>
      </c>
      <c r="J262" s="52"/>
    </row>
    <row r="263" spans="1:10">
      <c r="A263" s="105" t="s">
        <v>247</v>
      </c>
      <c r="B263" s="144">
        <v>0.35699999999999998</v>
      </c>
      <c r="C263" s="182">
        <v>0.35699999999999998</v>
      </c>
      <c r="D263" s="138">
        <f t="shared" si="6"/>
        <v>0</v>
      </c>
      <c r="E263" s="52"/>
      <c r="F263" s="105" t="s">
        <v>192</v>
      </c>
      <c r="G263" s="171">
        <v>4.0460000000000003</v>
      </c>
      <c r="H263" s="184">
        <v>4.0460000000000003</v>
      </c>
      <c r="I263" s="138">
        <f t="shared" si="7"/>
        <v>0</v>
      </c>
      <c r="J263" s="52"/>
    </row>
    <row r="264" spans="1:10">
      <c r="A264" s="105" t="s">
        <v>248</v>
      </c>
      <c r="B264" s="144">
        <v>1.6E-2</v>
      </c>
      <c r="C264" s="182">
        <v>1.6E-2</v>
      </c>
      <c r="D264" s="138">
        <f t="shared" si="6"/>
        <v>0</v>
      </c>
      <c r="E264" s="52"/>
      <c r="F264" s="105" t="s">
        <v>224</v>
      </c>
      <c r="G264" s="171">
        <v>15.532999999999999</v>
      </c>
      <c r="H264" s="184">
        <v>15.532999999999999</v>
      </c>
      <c r="I264" s="138">
        <f t="shared" si="7"/>
        <v>0</v>
      </c>
      <c r="J264" s="52"/>
    </row>
    <row r="265" spans="1:10">
      <c r="A265" s="105" t="s">
        <v>249</v>
      </c>
      <c r="B265" s="144">
        <v>6.9000000000000006E-2</v>
      </c>
      <c r="C265" s="182">
        <v>6.9000000000000006E-2</v>
      </c>
      <c r="D265" s="138">
        <f t="shared" si="6"/>
        <v>0</v>
      </c>
      <c r="E265" s="52"/>
      <c r="F265" s="105" t="s">
        <v>227</v>
      </c>
      <c r="G265" s="171">
        <v>0.13900000000000001</v>
      </c>
      <c r="H265" s="184">
        <v>0.13900000000000001</v>
      </c>
      <c r="I265" s="138">
        <f t="shared" si="7"/>
        <v>0</v>
      </c>
      <c r="J265" s="52"/>
    </row>
    <row r="266" spans="1:10">
      <c r="A266" s="105" t="s">
        <v>255</v>
      </c>
      <c r="B266" s="144">
        <v>0.10100000000000001</v>
      </c>
      <c r="C266" s="182">
        <v>0.10100000000000001</v>
      </c>
      <c r="D266" s="138">
        <f t="shared" si="6"/>
        <v>0</v>
      </c>
      <c r="E266" s="52"/>
      <c r="F266" s="105" t="s">
        <v>228</v>
      </c>
      <c r="G266" s="171">
        <v>4.3470000000000004</v>
      </c>
      <c r="H266" s="184">
        <v>4.3470000000000004</v>
      </c>
      <c r="I266" s="138">
        <f t="shared" si="7"/>
        <v>0</v>
      </c>
      <c r="J266" s="52"/>
    </row>
    <row r="267" spans="1:10">
      <c r="A267" s="105" t="s">
        <v>256</v>
      </c>
      <c r="B267" s="144">
        <v>0.156</v>
      </c>
      <c r="C267" s="182">
        <v>0.156</v>
      </c>
      <c r="D267" s="138">
        <f t="shared" ref="D267:D274" si="8">C267-B267</f>
        <v>0</v>
      </c>
      <c r="E267" s="52"/>
      <c r="F267" s="105" t="s">
        <v>245</v>
      </c>
      <c r="G267" s="171">
        <v>0.45</v>
      </c>
      <c r="H267" s="184">
        <v>0.45</v>
      </c>
      <c r="I267" s="138">
        <f t="shared" ref="I267:I274" si="9">H267-G267</f>
        <v>0</v>
      </c>
      <c r="J267" s="52"/>
    </row>
    <row r="268" spans="1:10">
      <c r="A268" s="105" t="s">
        <v>257</v>
      </c>
      <c r="B268" s="144">
        <v>0.26700000000000002</v>
      </c>
      <c r="C268" s="182">
        <v>0.26700000000000002</v>
      </c>
      <c r="D268" s="138">
        <f t="shared" si="8"/>
        <v>0</v>
      </c>
      <c r="E268" s="52"/>
      <c r="F268" s="105" t="s">
        <v>246</v>
      </c>
      <c r="G268" s="185"/>
      <c r="H268" s="184"/>
      <c r="I268" s="138">
        <f t="shared" si="9"/>
        <v>0</v>
      </c>
      <c r="J268" s="52"/>
    </row>
    <row r="269" spans="1:10">
      <c r="A269" s="105" t="s">
        <v>258</v>
      </c>
      <c r="B269" s="144"/>
      <c r="C269" s="182"/>
      <c r="D269" s="138">
        <f t="shared" si="8"/>
        <v>0</v>
      </c>
      <c r="E269" s="52"/>
      <c r="F269" s="105" t="s">
        <v>258</v>
      </c>
      <c r="G269" s="115"/>
      <c r="H269" s="184"/>
      <c r="I269" s="138">
        <f t="shared" si="9"/>
        <v>0</v>
      </c>
      <c r="J269" s="52"/>
    </row>
    <row r="270" spans="1:10">
      <c r="A270" s="105" t="s">
        <v>259</v>
      </c>
      <c r="B270" s="144"/>
      <c r="C270" s="182"/>
      <c r="D270" s="138">
        <f t="shared" si="8"/>
        <v>0</v>
      </c>
      <c r="E270" s="52"/>
      <c r="F270" s="105" t="s">
        <v>259</v>
      </c>
      <c r="G270" s="115"/>
      <c r="H270" s="184"/>
      <c r="I270" s="138">
        <f t="shared" si="9"/>
        <v>0</v>
      </c>
      <c r="J270" s="52"/>
    </row>
    <row r="271" spans="1:10">
      <c r="A271" s="105" t="s">
        <v>260</v>
      </c>
      <c r="B271" s="144"/>
      <c r="C271" s="182"/>
      <c r="D271" s="138">
        <f t="shared" si="8"/>
        <v>0</v>
      </c>
      <c r="E271" s="52"/>
      <c r="F271" s="105" t="s">
        <v>260</v>
      </c>
      <c r="G271" s="171">
        <v>0</v>
      </c>
      <c r="H271" s="184">
        <v>0</v>
      </c>
      <c r="I271" s="138">
        <f t="shared" si="9"/>
        <v>0</v>
      </c>
      <c r="J271" s="52"/>
    </row>
    <row r="272" spans="1:10">
      <c r="A272" s="105" t="s">
        <v>487</v>
      </c>
      <c r="B272" s="144">
        <v>791.93</v>
      </c>
      <c r="C272" s="182">
        <v>791.93</v>
      </c>
      <c r="D272" s="138">
        <f t="shared" si="8"/>
        <v>0</v>
      </c>
      <c r="E272" s="52"/>
      <c r="F272" s="105" t="s">
        <v>261</v>
      </c>
      <c r="G272" s="171">
        <v>3.0000000000000001E-3</v>
      </c>
      <c r="H272" s="184">
        <v>3.0000000000000001E-3</v>
      </c>
      <c r="I272" s="138">
        <f t="shared" si="9"/>
        <v>0</v>
      </c>
      <c r="J272" s="52"/>
    </row>
    <row r="273" spans="1:10">
      <c r="A273" s="105" t="s">
        <v>262</v>
      </c>
      <c r="B273" s="144"/>
      <c r="C273" s="182"/>
      <c r="D273" s="138">
        <f t="shared" si="8"/>
        <v>0</v>
      </c>
      <c r="E273" s="52"/>
      <c r="F273" s="107" t="s">
        <v>262</v>
      </c>
      <c r="G273" s="115"/>
      <c r="H273" s="184"/>
      <c r="I273" s="139">
        <f t="shared" si="9"/>
        <v>0</v>
      </c>
      <c r="J273" s="52"/>
    </row>
    <row r="274" spans="1:10">
      <c r="A274" s="18" t="s">
        <v>264</v>
      </c>
      <c r="B274" s="183">
        <v>8657.0400000000045</v>
      </c>
      <c r="C274" s="186">
        <f>SUM(C11:C273)</f>
        <v>9313.7280000000083</v>
      </c>
      <c r="D274" s="4">
        <f t="shared" si="8"/>
        <v>656.68800000000374</v>
      </c>
      <c r="E274" s="52"/>
      <c r="F274" s="18" t="s">
        <v>293</v>
      </c>
      <c r="G274" s="140">
        <f>SUM(G11:G273)</f>
        <v>9796.7949999999855</v>
      </c>
      <c r="H274" s="141">
        <f>SUM(H11:H273)</f>
        <v>10596.453</v>
      </c>
      <c r="I274" s="8">
        <f t="shared" si="9"/>
        <v>799.658000000014</v>
      </c>
      <c r="J274" s="52"/>
    </row>
    <row r="275" spans="1:10">
      <c r="G275" s="52"/>
    </row>
  </sheetData>
  <sortState ref="G4:J267">
    <sortCondition descending="1" ref="J4:J267"/>
  </sortState>
  <mergeCells count="3">
    <mergeCell ref="A2:E2"/>
    <mergeCell ref="A9:D9"/>
    <mergeCell ref="F9:I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zoomScaleNormal="100" workbookViewId="0">
      <selection activeCell="G1" sqref="G1:H1"/>
    </sheetView>
  </sheetViews>
  <sheetFormatPr defaultColWidth="8.7265625" defaultRowHeight="15.5"/>
  <cols>
    <col min="1" max="1" width="8.7265625" style="1"/>
    <col min="2" max="2" width="14.90625" style="1" customWidth="1"/>
    <col min="3" max="3" width="21.1796875" style="1" customWidth="1"/>
    <col min="4" max="4" width="29.08984375" style="1" customWidth="1"/>
    <col min="5" max="5" width="28.81640625" style="1" customWidth="1"/>
    <col min="6" max="16384" width="8.7265625" style="1"/>
  </cols>
  <sheetData>
    <row r="1" spans="1:8">
      <c r="A1" s="261" t="s">
        <v>787</v>
      </c>
      <c r="B1" s="261"/>
      <c r="C1" s="261"/>
      <c r="G1" s="262" t="s">
        <v>317</v>
      </c>
      <c r="H1" s="262"/>
    </row>
    <row r="2" spans="1:8">
      <c r="A2" s="81" t="s">
        <v>270</v>
      </c>
      <c r="B2" s="82" t="s">
        <v>348</v>
      </c>
      <c r="C2" s="82" t="s">
        <v>268</v>
      </c>
      <c r="D2" s="82" t="s">
        <v>561</v>
      </c>
      <c r="E2" s="80" t="s">
        <v>562</v>
      </c>
    </row>
    <row r="3" spans="1:8">
      <c r="A3" s="152" t="s">
        <v>271</v>
      </c>
      <c r="B3" s="198">
        <v>6366.5159999999996</v>
      </c>
      <c r="C3" s="198">
        <v>10438.888999999999</v>
      </c>
      <c r="D3" s="214">
        <f>B3</f>
        <v>6366.5159999999996</v>
      </c>
      <c r="E3" s="196">
        <f>C3</f>
        <v>10438.888999999999</v>
      </c>
      <c r="F3" s="51"/>
    </row>
    <row r="4" spans="1:8">
      <c r="A4" s="152" t="s">
        <v>272</v>
      </c>
      <c r="B4" s="199">
        <v>7963.0379999999996</v>
      </c>
      <c r="C4" s="199">
        <v>10702.424999999999</v>
      </c>
      <c r="D4" s="214">
        <f>SUM(B3:B4)</f>
        <v>14329.554</v>
      </c>
      <c r="E4" s="196">
        <f>SUM(C3:C4)</f>
        <v>21141.313999999998</v>
      </c>
      <c r="F4" s="51"/>
    </row>
    <row r="5" spans="1:8">
      <c r="A5" s="152" t="s">
        <v>273</v>
      </c>
      <c r="B5" s="199">
        <v>8871.36</v>
      </c>
      <c r="C5" s="199">
        <v>9388.5709999999999</v>
      </c>
      <c r="D5" s="214">
        <f>SUM(B3:B5)</f>
        <v>23200.914000000001</v>
      </c>
      <c r="E5" s="196">
        <f>SUM(C3:C5)</f>
        <v>30529.884999999998</v>
      </c>
      <c r="F5" s="51"/>
    </row>
    <row r="6" spans="1:8">
      <c r="A6" s="152" t="s">
        <v>274</v>
      </c>
      <c r="B6" s="199">
        <v>6650.3</v>
      </c>
      <c r="C6" s="199">
        <v>10122.704</v>
      </c>
      <c r="D6" s="214">
        <f>SUM(B3:B6)</f>
        <v>29851.214</v>
      </c>
      <c r="E6" s="196">
        <f>SUM(C3:C6)</f>
        <v>40652.589</v>
      </c>
      <c r="F6" s="51"/>
    </row>
    <row r="7" spans="1:8">
      <c r="A7" s="152" t="s">
        <v>275</v>
      </c>
      <c r="B7" s="199">
        <v>6382.6180000000004</v>
      </c>
      <c r="C7" s="199">
        <v>11585.713</v>
      </c>
      <c r="D7" s="214">
        <f>SUM(B3:B7)</f>
        <v>36233.832000000002</v>
      </c>
      <c r="E7" s="196">
        <f>SUM(C3:C7)</f>
        <v>52238.301999999996</v>
      </c>
      <c r="F7" s="51"/>
    </row>
    <row r="8" spans="1:8">
      <c r="A8" s="152" t="s">
        <v>276</v>
      </c>
      <c r="B8" s="199">
        <v>8758.0419999999995</v>
      </c>
      <c r="C8" s="199">
        <v>8910.2279999999992</v>
      </c>
      <c r="D8" s="214">
        <f>SUM(B3:B8)</f>
        <v>44991.874000000003</v>
      </c>
      <c r="E8" s="196">
        <f>SUM(C3:C8)</f>
        <v>61148.53</v>
      </c>
      <c r="F8" s="51"/>
      <c r="G8" s="27"/>
      <c r="H8" s="53"/>
    </row>
    <row r="9" spans="1:8">
      <c r="A9" s="152" t="s">
        <v>277</v>
      </c>
      <c r="B9" s="199">
        <v>8285.7369999999992</v>
      </c>
      <c r="C9" s="199">
        <v>10596.571</v>
      </c>
      <c r="D9" s="214">
        <f>SUM(B3:B9)</f>
        <v>53277.611000000004</v>
      </c>
      <c r="E9" s="196">
        <f>SUM(C3:C9)</f>
        <v>71745.100999999995</v>
      </c>
      <c r="F9" s="51"/>
      <c r="G9" s="27"/>
      <c r="H9" s="27"/>
    </row>
    <row r="10" spans="1:8">
      <c r="A10" s="152" t="s">
        <v>278</v>
      </c>
      <c r="B10" s="199">
        <v>7834.18</v>
      </c>
      <c r="C10" s="199">
        <v>12016.973</v>
      </c>
      <c r="D10" s="214">
        <f>SUM(B3:B10)</f>
        <v>61111.791000000005</v>
      </c>
      <c r="E10" s="196">
        <f>SUM(C3:C10)</f>
        <v>83762.073999999993</v>
      </c>
      <c r="F10" s="51"/>
    </row>
    <row r="11" spans="1:8">
      <c r="A11" s="152" t="s">
        <v>279</v>
      </c>
      <c r="B11" s="199">
        <v>8738.8580000000002</v>
      </c>
      <c r="C11" s="199">
        <v>11349.233</v>
      </c>
      <c r="D11" s="214">
        <f>SUM(B3:B11)</f>
        <v>69850.649000000005</v>
      </c>
      <c r="E11" s="196">
        <f>SUM(C3:C11)</f>
        <v>95111.307000000001</v>
      </c>
      <c r="F11" s="51"/>
    </row>
    <row r="12" spans="1:8">
      <c r="A12" s="152" t="s">
        <v>280</v>
      </c>
      <c r="B12" s="199">
        <v>8287.4269999999997</v>
      </c>
      <c r="C12" s="199">
        <v>10495.023999999999</v>
      </c>
      <c r="D12" s="214">
        <f>SUM(B3:B12)</f>
        <v>78138.076000000001</v>
      </c>
      <c r="E12" s="196">
        <f>SUM(C3:C12)</f>
        <v>105606.33100000001</v>
      </c>
      <c r="F12" s="51"/>
    </row>
    <row r="13" spans="1:8">
      <c r="A13" s="152" t="s">
        <v>281</v>
      </c>
      <c r="B13" s="199">
        <v>9711.6029999999992</v>
      </c>
      <c r="C13" s="199">
        <v>12523.043</v>
      </c>
      <c r="D13" s="214">
        <f>SUM(B3:B13)</f>
        <v>87849.679000000004</v>
      </c>
      <c r="E13" s="196">
        <f>SUM(C3:C13)</f>
        <v>118129.37400000001</v>
      </c>
      <c r="F13" s="51"/>
    </row>
    <row r="14" spans="1:8">
      <c r="A14" s="156" t="s">
        <v>282</v>
      </c>
      <c r="B14" s="200">
        <v>9313.732</v>
      </c>
      <c r="C14" s="200">
        <v>10596.456</v>
      </c>
      <c r="D14" s="215">
        <f>SUM(B3:B14)</f>
        <v>97163.411000000007</v>
      </c>
      <c r="E14" s="216">
        <f>SUM(C3:C14)</f>
        <v>128725.83000000002</v>
      </c>
    </row>
    <row r="15" spans="1:8">
      <c r="A15" s="9"/>
      <c r="B15" s="9"/>
    </row>
    <row r="17" spans="2:3">
      <c r="B17" s="53"/>
      <c r="C17" s="52"/>
    </row>
    <row r="18" spans="2:3">
      <c r="B18" s="27"/>
      <c r="C18" s="27"/>
    </row>
  </sheetData>
  <mergeCells count="2">
    <mergeCell ref="A1:C1"/>
    <mergeCell ref="G1:H1"/>
  </mergeCells>
  <hyperlinks>
    <hyperlink ref="G1:H1" location="'Table of Content'!A1" display="Table of Content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zoomScaleNormal="100" workbookViewId="0">
      <selection activeCell="G1" sqref="G1"/>
    </sheetView>
  </sheetViews>
  <sheetFormatPr defaultRowHeight="15.5"/>
  <cols>
    <col min="1" max="1" width="8.7265625" style="1"/>
    <col min="2" max="2" width="15.08984375" style="1" customWidth="1"/>
    <col min="3" max="3" width="15" style="1" customWidth="1"/>
    <col min="4" max="4" width="28.81640625" style="1" customWidth="1"/>
    <col min="5" max="5" width="28.08984375" style="1" customWidth="1"/>
    <col min="6" max="16384" width="8.7265625" style="1"/>
  </cols>
  <sheetData>
    <row r="1" spans="1:7">
      <c r="A1" s="263" t="s">
        <v>620</v>
      </c>
      <c r="B1" s="264"/>
      <c r="C1" s="264"/>
      <c r="D1" s="264"/>
      <c r="G1" s="24" t="s">
        <v>317</v>
      </c>
    </row>
    <row r="2" spans="1:7">
      <c r="A2" s="29" t="s">
        <v>270</v>
      </c>
      <c r="B2" s="29" t="s">
        <v>348</v>
      </c>
      <c r="C2" s="29" t="s">
        <v>268</v>
      </c>
      <c r="D2" s="29" t="s">
        <v>785</v>
      </c>
      <c r="E2" s="80" t="s">
        <v>786</v>
      </c>
    </row>
    <row r="3" spans="1:7">
      <c r="A3" s="190" t="s">
        <v>271</v>
      </c>
      <c r="B3" s="219">
        <v>7017.4570000000003</v>
      </c>
      <c r="C3" s="219">
        <v>9966.0879999999997</v>
      </c>
      <c r="D3" s="220">
        <f>SUM(B3)</f>
        <v>7017.4570000000003</v>
      </c>
      <c r="E3" s="220">
        <f>C3</f>
        <v>9966.0879999999997</v>
      </c>
    </row>
    <row r="4" spans="1:7">
      <c r="A4" s="108"/>
      <c r="B4" s="217"/>
      <c r="C4" s="217"/>
      <c r="D4" s="254"/>
      <c r="E4" s="254"/>
    </row>
    <row r="5" spans="1:7">
      <c r="A5" s="108"/>
      <c r="B5" s="221"/>
      <c r="C5" s="217"/>
      <c r="D5" s="221"/>
      <c r="E5" s="221"/>
    </row>
    <row r="6" spans="1:7">
      <c r="A6" s="108"/>
      <c r="B6" s="217"/>
      <c r="C6" s="217"/>
      <c r="D6" s="218"/>
      <c r="E6" s="254"/>
    </row>
    <row r="7" spans="1:7">
      <c r="A7" s="108"/>
      <c r="B7" s="217"/>
      <c r="C7" s="217"/>
      <c r="D7" s="218"/>
      <c r="E7" s="218"/>
    </row>
    <row r="8" spans="1:7">
      <c r="A8" s="108"/>
      <c r="B8" s="217"/>
      <c r="C8" s="217"/>
      <c r="D8" s="218"/>
      <c r="E8" s="218"/>
    </row>
    <row r="9" spans="1:7">
      <c r="A9" s="108"/>
      <c r="B9" s="217"/>
      <c r="C9" s="217"/>
      <c r="D9" s="218"/>
      <c r="E9" s="218"/>
    </row>
    <row r="10" spans="1:7">
      <c r="A10" s="108"/>
      <c r="B10" s="217"/>
      <c r="C10" s="217"/>
      <c r="D10" s="218"/>
      <c r="E10" s="218"/>
    </row>
    <row r="11" spans="1:7">
      <c r="A11" s="108"/>
      <c r="B11" s="217"/>
      <c r="C11" s="217"/>
      <c r="D11" s="218"/>
      <c r="E11" s="218"/>
    </row>
    <row r="12" spans="1:7">
      <c r="A12" s="108"/>
      <c r="B12" s="217"/>
      <c r="C12" s="217"/>
      <c r="D12" s="218"/>
      <c r="E12" s="218"/>
    </row>
    <row r="13" spans="1:7">
      <c r="A13" s="108"/>
      <c r="B13" s="217"/>
      <c r="C13" s="217"/>
      <c r="D13" s="218"/>
      <c r="E13" s="218"/>
    </row>
    <row r="14" spans="1:7">
      <c r="A14" s="108"/>
      <c r="B14" s="217"/>
      <c r="C14" s="217"/>
      <c r="D14" s="218"/>
      <c r="E14" s="218"/>
    </row>
    <row r="15" spans="1:7">
      <c r="D15" s="52"/>
    </row>
    <row r="16" spans="1:7">
      <c r="D16" s="27"/>
      <c r="E16" s="27"/>
    </row>
    <row r="17" spans="4:4">
      <c r="D17" s="52"/>
    </row>
  </sheetData>
  <mergeCells count="1">
    <mergeCell ref="A1:D1"/>
  </mergeCells>
  <hyperlinks>
    <hyperlink ref="G1" location="'Table of Content'!A1" display="Table of Conten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zoomScaleNormal="100" workbookViewId="0">
      <selection activeCell="J1" sqref="J1:K1"/>
    </sheetView>
  </sheetViews>
  <sheetFormatPr defaultColWidth="8.7265625" defaultRowHeight="15.5"/>
  <cols>
    <col min="1" max="1" width="45.90625" style="1" customWidth="1"/>
    <col min="2" max="2" width="9.6328125" style="1" bestFit="1" customWidth="1"/>
    <col min="3" max="3" width="8.81640625" style="1" bestFit="1" customWidth="1"/>
    <col min="4" max="4" width="9.6328125" style="1" bestFit="1" customWidth="1"/>
    <col min="5" max="5" width="8.81640625" style="1" bestFit="1" customWidth="1"/>
    <col min="6" max="6" width="9.6328125" style="1" bestFit="1" customWidth="1"/>
    <col min="7" max="7" width="8.81640625" style="1" bestFit="1" customWidth="1"/>
    <col min="8" max="8" width="9.36328125" style="1" bestFit="1" customWidth="1"/>
    <col min="9" max="10" width="8.7265625" style="1"/>
    <col min="11" max="11" width="11.1796875" style="1" customWidth="1"/>
    <col min="12" max="16384" width="8.7265625" style="1"/>
  </cols>
  <sheetData>
    <row r="1" spans="1:11">
      <c r="A1" s="261" t="s">
        <v>509</v>
      </c>
      <c r="B1" s="261"/>
      <c r="C1" s="261"/>
      <c r="D1" s="261"/>
      <c r="E1" s="261"/>
      <c r="F1" s="261"/>
      <c r="G1" s="261"/>
      <c r="H1" s="261"/>
      <c r="J1" s="265" t="s">
        <v>317</v>
      </c>
      <c r="K1" s="265"/>
    </row>
    <row r="2" spans="1:11">
      <c r="A2" s="266" t="s">
        <v>283</v>
      </c>
      <c r="B2" s="269">
        <v>2022</v>
      </c>
      <c r="C2" s="269"/>
      <c r="D2" s="269"/>
      <c r="E2" s="269"/>
      <c r="F2" s="270">
        <v>2023</v>
      </c>
      <c r="G2" s="271"/>
      <c r="H2" s="268" t="s">
        <v>345</v>
      </c>
      <c r="I2" s="77"/>
    </row>
    <row r="3" spans="1:11">
      <c r="A3" s="267"/>
      <c r="B3" s="145" t="s">
        <v>271</v>
      </c>
      <c r="C3" s="146" t="s">
        <v>284</v>
      </c>
      <c r="D3" s="145" t="s">
        <v>282</v>
      </c>
      <c r="E3" s="145" t="s">
        <v>285</v>
      </c>
      <c r="F3" s="147" t="s">
        <v>271</v>
      </c>
      <c r="G3" s="147" t="s">
        <v>285</v>
      </c>
      <c r="H3" s="267"/>
      <c r="I3" s="77"/>
    </row>
    <row r="4" spans="1:11">
      <c r="A4" s="104" t="s">
        <v>286</v>
      </c>
      <c r="B4" s="187">
        <v>3709.895</v>
      </c>
      <c r="C4" s="79">
        <f>B4/$B$11</f>
        <v>0.58271990248982364</v>
      </c>
      <c r="D4" s="187">
        <v>3544.866</v>
      </c>
      <c r="E4" s="79">
        <f>D4/$D$11</f>
        <v>0.3806063583742415</v>
      </c>
      <c r="F4" s="187">
        <v>4053.1469999999999</v>
      </c>
      <c r="G4" s="79">
        <f>F4/$F$11</f>
        <v>0.57758051419759115</v>
      </c>
      <c r="H4" s="188">
        <f>F4-D4</f>
        <v>508.28099999999995</v>
      </c>
      <c r="I4" s="53"/>
    </row>
    <row r="5" spans="1:11">
      <c r="A5" s="105" t="s">
        <v>287</v>
      </c>
      <c r="B5" s="189">
        <v>2261.989</v>
      </c>
      <c r="C5" s="74">
        <f t="shared" ref="C5:C11" si="0">B5/$B$11</f>
        <v>0.35529469419297682</v>
      </c>
      <c r="D5" s="189">
        <v>4592.5079999999998</v>
      </c>
      <c r="E5" s="74">
        <f t="shared" ref="E5:E11" si="1">D5/$D$11</f>
        <v>0.49308993504537857</v>
      </c>
      <c r="F5" s="189">
        <v>2477.5010000000002</v>
      </c>
      <c r="G5" s="74">
        <f t="shared" ref="G5:G11" si="2">F5/$F$11</f>
        <v>0.35304821204487435</v>
      </c>
      <c r="H5" s="177">
        <f>F5-D5</f>
        <v>-2115.0069999999996</v>
      </c>
      <c r="I5" s="53"/>
    </row>
    <row r="6" spans="1:11">
      <c r="A6" s="105" t="s">
        <v>288</v>
      </c>
      <c r="B6" s="189">
        <v>322.09899999999999</v>
      </c>
      <c r="C6" s="74">
        <f t="shared" si="0"/>
        <v>5.0592671186669623E-2</v>
      </c>
      <c r="D6" s="189">
        <v>946.029</v>
      </c>
      <c r="E6" s="74">
        <f t="shared" si="1"/>
        <v>0.10157355809963629</v>
      </c>
      <c r="F6" s="189">
        <v>299.29700000000003</v>
      </c>
      <c r="G6" s="74">
        <f t="shared" si="2"/>
        <v>4.2650344326962839E-2</v>
      </c>
      <c r="H6" s="177">
        <f t="shared" ref="H6:H11" si="3">F6-D6</f>
        <v>-646.73199999999997</v>
      </c>
      <c r="I6" s="53"/>
    </row>
    <row r="7" spans="1:11">
      <c r="A7" s="105" t="s">
        <v>289</v>
      </c>
      <c r="B7" s="189">
        <v>27.195</v>
      </c>
      <c r="C7" s="74">
        <f t="shared" si="0"/>
        <v>4.2715677258280231E-3</v>
      </c>
      <c r="D7" s="189">
        <v>189.04</v>
      </c>
      <c r="E7" s="74">
        <f t="shared" si="1"/>
        <v>2.02969099500705E-2</v>
      </c>
      <c r="F7" s="189">
        <v>148.149</v>
      </c>
      <c r="G7" s="74">
        <f t="shared" si="2"/>
        <v>2.1111490799089926E-2</v>
      </c>
      <c r="H7" s="177">
        <f t="shared" si="3"/>
        <v>-40.890999999999991</v>
      </c>
      <c r="I7" s="53"/>
    </row>
    <row r="8" spans="1:11">
      <c r="A8" s="105" t="s">
        <v>290</v>
      </c>
      <c r="B8" s="189">
        <v>43.482999999999997</v>
      </c>
      <c r="C8" s="74">
        <f t="shared" si="0"/>
        <v>6.8299532789917235E-3</v>
      </c>
      <c r="D8" s="189">
        <v>36.502000000000002</v>
      </c>
      <c r="E8" s="74">
        <f t="shared" si="1"/>
        <v>3.9191589451834184E-3</v>
      </c>
      <c r="F8" s="189">
        <v>35.072000000000003</v>
      </c>
      <c r="G8" s="74">
        <f t="shared" si="2"/>
        <v>4.9978211483417499E-3</v>
      </c>
      <c r="H8" s="177">
        <f t="shared" si="3"/>
        <v>-1.4299999999999997</v>
      </c>
      <c r="I8" s="53"/>
    </row>
    <row r="9" spans="1:11">
      <c r="A9" s="105" t="s">
        <v>291</v>
      </c>
      <c r="B9" s="189">
        <v>1.8140000000000001</v>
      </c>
      <c r="C9" s="74">
        <f t="shared" si="0"/>
        <v>2.8492825352645834E-4</v>
      </c>
      <c r="D9" s="189">
        <v>3.69</v>
      </c>
      <c r="E9" s="74">
        <f t="shared" si="1"/>
        <v>3.9618915423063979E-4</v>
      </c>
      <c r="F9" s="189">
        <v>4.0819999999999999</v>
      </c>
      <c r="G9" s="74">
        <f t="shared" si="2"/>
        <v>5.8169211700305143E-4</v>
      </c>
      <c r="H9" s="177">
        <f>F9-D9</f>
        <v>0.3919999999999999</v>
      </c>
    </row>
    <row r="10" spans="1:11">
      <c r="A10" s="105" t="s">
        <v>292</v>
      </c>
      <c r="B10" s="189">
        <v>0.04</v>
      </c>
      <c r="C10" s="74">
        <f t="shared" si="0"/>
        <v>6.2828721836043733E-6</v>
      </c>
      <c r="D10" s="189">
        <v>1.0980000000000001</v>
      </c>
      <c r="E10" s="74">
        <f t="shared" si="1"/>
        <v>1.1789043125887331E-4</v>
      </c>
      <c r="F10" s="189">
        <v>0.21</v>
      </c>
      <c r="G10" s="74">
        <f t="shared" si="2"/>
        <v>2.992536613685468E-5</v>
      </c>
      <c r="H10" s="177">
        <f t="shared" si="3"/>
        <v>-0.88800000000000012</v>
      </c>
      <c r="I10" s="53"/>
    </row>
    <row r="11" spans="1:11">
      <c r="A11" s="191" t="s">
        <v>293</v>
      </c>
      <c r="B11" s="192">
        <f>SUM(B4:B10)</f>
        <v>6366.5150000000003</v>
      </c>
      <c r="C11" s="201">
        <f t="shared" si="0"/>
        <v>1</v>
      </c>
      <c r="D11" s="192">
        <f>SUM(D4:D10)</f>
        <v>9313.733000000002</v>
      </c>
      <c r="E11" s="201">
        <f t="shared" si="1"/>
        <v>1</v>
      </c>
      <c r="F11" s="192">
        <f>SUM(F4:F10)</f>
        <v>7017.4580000000005</v>
      </c>
      <c r="G11" s="201">
        <f t="shared" si="2"/>
        <v>1</v>
      </c>
      <c r="H11" s="193">
        <f t="shared" si="3"/>
        <v>-2296.2750000000015</v>
      </c>
      <c r="I11" s="53"/>
    </row>
    <row r="13" spans="1:11">
      <c r="G13" s="27"/>
      <c r="H13" s="52"/>
    </row>
    <row r="14" spans="1:11">
      <c r="G14" s="27"/>
      <c r="H14" s="52"/>
    </row>
    <row r="15" spans="1:11">
      <c r="G15" s="27"/>
      <c r="H15" s="52"/>
    </row>
    <row r="16" spans="1:11">
      <c r="G16" s="27"/>
      <c r="H16" s="52"/>
    </row>
    <row r="17" spans="7:8">
      <c r="G17" s="27"/>
      <c r="H17" s="52"/>
    </row>
    <row r="18" spans="7:8">
      <c r="G18" s="27"/>
      <c r="H18" s="52"/>
    </row>
    <row r="19" spans="7:8">
      <c r="G19" s="27"/>
      <c r="H19" s="52"/>
    </row>
    <row r="20" spans="7:8">
      <c r="G20" s="27"/>
      <c r="H20" s="52"/>
    </row>
    <row r="21" spans="7:8">
      <c r="G21" s="27"/>
      <c r="H21" s="52"/>
    </row>
  </sheetData>
  <sortState ref="A5:F11">
    <sortCondition descending="1" ref="F4:F11"/>
  </sortState>
  <mergeCells count="6">
    <mergeCell ref="J1:K1"/>
    <mergeCell ref="A1:H1"/>
    <mergeCell ref="A2:A3"/>
    <mergeCell ref="H2:H3"/>
    <mergeCell ref="B2:E2"/>
    <mergeCell ref="F2:G2"/>
  </mergeCells>
  <hyperlinks>
    <hyperlink ref="J1:K1" location="'Table of Content'!A1" display="Table of Content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zoomScaleNormal="100" workbookViewId="0">
      <selection activeCell="B15" sqref="B15"/>
    </sheetView>
  </sheetViews>
  <sheetFormatPr defaultColWidth="8.7265625" defaultRowHeight="15.5"/>
  <cols>
    <col min="1" max="1" width="46.81640625" style="1" customWidth="1"/>
    <col min="2" max="6" width="8.7265625" style="1"/>
    <col min="7" max="7" width="10.1796875" style="1" customWidth="1"/>
    <col min="8" max="16384" width="8.7265625" style="1"/>
  </cols>
  <sheetData>
    <row r="1" spans="1:10">
      <c r="A1" s="261" t="s">
        <v>508</v>
      </c>
      <c r="B1" s="261"/>
      <c r="C1" s="261"/>
      <c r="D1" s="261"/>
      <c r="E1" s="261"/>
      <c r="F1" s="261"/>
      <c r="G1" s="261"/>
      <c r="I1" s="265" t="s">
        <v>317</v>
      </c>
      <c r="J1" s="265"/>
    </row>
    <row r="2" spans="1:10">
      <c r="A2" s="266" t="s">
        <v>283</v>
      </c>
      <c r="B2" s="269">
        <v>2022</v>
      </c>
      <c r="C2" s="269"/>
      <c r="D2" s="269"/>
      <c r="E2" s="269"/>
      <c r="F2" s="270">
        <v>2023</v>
      </c>
      <c r="G2" s="271"/>
      <c r="H2" s="77"/>
    </row>
    <row r="3" spans="1:10">
      <c r="A3" s="267"/>
      <c r="B3" s="145" t="s">
        <v>271</v>
      </c>
      <c r="C3" s="146" t="s">
        <v>284</v>
      </c>
      <c r="D3" s="145" t="s">
        <v>282</v>
      </c>
      <c r="E3" s="145" t="s">
        <v>285</v>
      </c>
      <c r="F3" s="147" t="s">
        <v>271</v>
      </c>
      <c r="G3" s="147" t="s">
        <v>285</v>
      </c>
      <c r="H3" s="67"/>
    </row>
    <row r="4" spans="1:10">
      <c r="A4" s="104" t="s">
        <v>286</v>
      </c>
      <c r="B4" s="181">
        <v>1380.325</v>
      </c>
      <c r="C4" s="5">
        <f>B4/$B$10</f>
        <v>0.54202704942044244</v>
      </c>
      <c r="D4" s="181">
        <v>1534.537</v>
      </c>
      <c r="E4" s="5">
        <f>D4/$D$10</f>
        <v>0.77811266718624106</v>
      </c>
      <c r="F4" s="181">
        <v>1380.6859999999999</v>
      </c>
      <c r="G4" s="5">
        <f>F4/$F$10</f>
        <v>0.59136656875418159</v>
      </c>
      <c r="H4" s="53"/>
    </row>
    <row r="5" spans="1:10">
      <c r="A5" s="105" t="s">
        <v>287</v>
      </c>
      <c r="B5" s="182">
        <v>974.64499999999998</v>
      </c>
      <c r="C5" s="6">
        <f t="shared" ref="C5:C10" si="0">B5/$B$10</f>
        <v>0.38272432476582474</v>
      </c>
      <c r="D5" s="182">
        <v>404.60599999999999</v>
      </c>
      <c r="E5" s="6">
        <f t="shared" ref="E5:E10" si="1">D5/$D$10</f>
        <v>0.2051622436080435</v>
      </c>
      <c r="F5" s="182">
        <v>803.80499999999995</v>
      </c>
      <c r="G5" s="6">
        <f t="shared" ref="G5:G10" si="2">F5/$F$10</f>
        <v>0.34428060022152385</v>
      </c>
      <c r="H5" s="53"/>
    </row>
    <row r="6" spans="1:10">
      <c r="A6" s="105" t="s">
        <v>289</v>
      </c>
      <c r="B6" s="182">
        <v>189.04</v>
      </c>
      <c r="C6" s="6">
        <f t="shared" si="0"/>
        <v>7.4232368045525826E-2</v>
      </c>
      <c r="D6" s="182">
        <v>27.195</v>
      </c>
      <c r="E6" s="6">
        <f t="shared" si="1"/>
        <v>1.378967987355784E-2</v>
      </c>
      <c r="F6" s="182">
        <v>148.149</v>
      </c>
      <c r="G6" s="6">
        <f t="shared" si="2"/>
        <v>6.3454229125495046E-2</v>
      </c>
      <c r="H6" s="53"/>
    </row>
    <row r="7" spans="1:10">
      <c r="A7" s="105" t="s">
        <v>288</v>
      </c>
      <c r="B7" s="182">
        <v>2.101</v>
      </c>
      <c r="C7" s="6">
        <f t="shared" si="0"/>
        <v>8.2502224536420738E-4</v>
      </c>
      <c r="D7" s="182">
        <v>3.0129999999999999</v>
      </c>
      <c r="E7" s="6">
        <f t="shared" si="1"/>
        <v>1.5277920742426832E-3</v>
      </c>
      <c r="F7" s="182">
        <v>1.968</v>
      </c>
      <c r="G7" s="6">
        <f t="shared" si="2"/>
        <v>8.429211329065619E-4</v>
      </c>
      <c r="H7" s="53"/>
    </row>
    <row r="8" spans="1:10">
      <c r="A8" s="105" t="s">
        <v>292</v>
      </c>
      <c r="B8" s="182">
        <v>0.02</v>
      </c>
      <c r="C8" s="6">
        <f t="shared" si="0"/>
        <v>7.8536149011347683E-6</v>
      </c>
      <c r="D8" s="182">
        <v>8.0000000000000002E-3</v>
      </c>
      <c r="E8" s="6">
        <f t="shared" si="1"/>
        <v>4.0565338844810704E-6</v>
      </c>
      <c r="F8" s="182">
        <v>0.124</v>
      </c>
      <c r="G8" s="6">
        <f t="shared" si="2"/>
        <v>5.3110884390454104E-5</v>
      </c>
      <c r="H8" s="53"/>
    </row>
    <row r="9" spans="1:10">
      <c r="A9" s="105" t="s">
        <v>290</v>
      </c>
      <c r="B9" s="182">
        <v>0.46700000000000003</v>
      </c>
      <c r="C9" s="6">
        <f t="shared" si="0"/>
        <v>1.8338190794149685E-4</v>
      </c>
      <c r="D9" s="182">
        <v>2.7679999999999998</v>
      </c>
      <c r="E9" s="6">
        <f t="shared" si="1"/>
        <v>1.4035607240304503E-3</v>
      </c>
      <c r="F9" s="182">
        <v>6.0000000000000001E-3</v>
      </c>
      <c r="G9" s="6">
        <f t="shared" si="2"/>
        <v>2.5698815027639083E-6</v>
      </c>
      <c r="H9" s="53"/>
    </row>
    <row r="10" spans="1:10">
      <c r="A10" s="191" t="s">
        <v>293</v>
      </c>
      <c r="B10" s="192">
        <f>SUM(B4:B9)</f>
        <v>2546.5980000000004</v>
      </c>
      <c r="C10" s="149">
        <f t="shared" si="0"/>
        <v>1</v>
      </c>
      <c r="D10" s="192">
        <f>SUM(D4:D9)</f>
        <v>1972.127</v>
      </c>
      <c r="E10" s="149">
        <f t="shared" si="1"/>
        <v>1</v>
      </c>
      <c r="F10" s="192">
        <f>SUM(F4:F9)</f>
        <v>2334.7379999999994</v>
      </c>
      <c r="G10" s="149">
        <f t="shared" si="2"/>
        <v>1</v>
      </c>
      <c r="H10" s="53"/>
    </row>
  </sheetData>
  <mergeCells count="5">
    <mergeCell ref="A2:A3"/>
    <mergeCell ref="I1:J1"/>
    <mergeCell ref="A1:G1"/>
    <mergeCell ref="B2:E2"/>
    <mergeCell ref="F2:G2"/>
  </mergeCells>
  <hyperlinks>
    <hyperlink ref="I1:J1" location="'Table of Content'!A1" display="Table of Content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zoomScaleNormal="100" workbookViewId="0">
      <selection activeCell="D5" sqref="D5"/>
    </sheetView>
  </sheetViews>
  <sheetFormatPr defaultColWidth="8.7265625" defaultRowHeight="15.5"/>
  <cols>
    <col min="1" max="1" width="50.26953125" style="1" customWidth="1"/>
    <col min="2" max="2" width="9.81640625" style="1" bestFit="1" customWidth="1"/>
    <col min="3" max="3" width="9.7265625" style="1" bestFit="1" customWidth="1"/>
    <col min="4" max="4" width="9.54296875" style="1" bestFit="1" customWidth="1"/>
    <col min="5" max="5" width="9.7265625" style="1" bestFit="1" customWidth="1"/>
    <col min="6" max="6" width="8.90625" style="1" bestFit="1" customWidth="1"/>
    <col min="7" max="7" width="9.7265625" style="1" bestFit="1" customWidth="1"/>
    <col min="8" max="8" width="9.26953125" style="1" bestFit="1" customWidth="1"/>
    <col min="9" max="16384" width="8.7265625" style="1"/>
  </cols>
  <sheetData>
    <row r="1" spans="1:11">
      <c r="A1" s="261" t="s">
        <v>507</v>
      </c>
      <c r="B1" s="261"/>
      <c r="C1" s="261"/>
      <c r="D1" s="261"/>
      <c r="E1" s="261"/>
      <c r="F1" s="261"/>
      <c r="G1" s="261"/>
      <c r="H1" s="261"/>
      <c r="J1" s="262" t="s">
        <v>317</v>
      </c>
      <c r="K1" s="262"/>
    </row>
    <row r="2" spans="1:11" ht="14.5" customHeight="1">
      <c r="A2" s="266" t="s">
        <v>283</v>
      </c>
      <c r="B2" s="269">
        <v>2022</v>
      </c>
      <c r="C2" s="269"/>
      <c r="D2" s="269"/>
      <c r="E2" s="269"/>
      <c r="F2" s="270">
        <v>2023</v>
      </c>
      <c r="G2" s="271"/>
      <c r="H2" s="268" t="s">
        <v>345</v>
      </c>
      <c r="I2" s="77"/>
    </row>
    <row r="3" spans="1:11">
      <c r="A3" s="267"/>
      <c r="B3" s="145" t="s">
        <v>271</v>
      </c>
      <c r="C3" s="146" t="s">
        <v>284</v>
      </c>
      <c r="D3" s="145" t="s">
        <v>282</v>
      </c>
      <c r="E3" s="145" t="s">
        <v>285</v>
      </c>
      <c r="F3" s="147" t="s">
        <v>271</v>
      </c>
      <c r="G3" s="147" t="s">
        <v>285</v>
      </c>
      <c r="H3" s="267"/>
      <c r="I3" s="67"/>
    </row>
    <row r="4" spans="1:11">
      <c r="A4" s="104" t="s">
        <v>286</v>
      </c>
      <c r="B4" s="181">
        <v>5608.2839999999997</v>
      </c>
      <c r="C4" s="5">
        <f>B4/$B$12</f>
        <v>0.53724917826496454</v>
      </c>
      <c r="D4" s="181">
        <v>7440.3519999999999</v>
      </c>
      <c r="E4" s="5">
        <f>D4/$D$12</f>
        <v>0.70215475815687811</v>
      </c>
      <c r="F4" s="181">
        <v>6172.5159999999996</v>
      </c>
      <c r="G4" s="5">
        <f>F4/$F$12</f>
        <v>0.61935188417442388</v>
      </c>
      <c r="H4" s="188">
        <f t="shared" ref="H4:H9" si="0">F4-D4</f>
        <v>-1267.8360000000002</v>
      </c>
      <c r="I4" s="16"/>
      <c r="J4" s="27"/>
    </row>
    <row r="5" spans="1:11">
      <c r="A5" s="105" t="s">
        <v>287</v>
      </c>
      <c r="B5" s="182">
        <v>4482.0540000000001</v>
      </c>
      <c r="C5" s="6">
        <f t="shared" ref="C5:C12" si="1">B5/$B$12</f>
        <v>0.42936124997221925</v>
      </c>
      <c r="D5" s="182">
        <v>2908.8470000000002</v>
      </c>
      <c r="E5" s="6">
        <f t="shared" ref="E5:E12" si="2">D5/$D$12</f>
        <v>0.27451130830911769</v>
      </c>
      <c r="F5" s="182">
        <v>3446.4639999999999</v>
      </c>
      <c r="G5" s="6">
        <f t="shared" ref="G5:G12" si="3">F5/$F$12</f>
        <v>0.34581910717433889</v>
      </c>
      <c r="H5" s="177">
        <f t="shared" si="0"/>
        <v>537.61699999999973</v>
      </c>
      <c r="I5" s="53"/>
    </row>
    <row r="6" spans="1:11">
      <c r="A6" s="105" t="s">
        <v>288</v>
      </c>
      <c r="B6" s="182">
        <v>303.53699999999998</v>
      </c>
      <c r="C6" s="6">
        <f t="shared" si="1"/>
        <v>2.9077522433423937E-2</v>
      </c>
      <c r="D6" s="182">
        <v>223.761</v>
      </c>
      <c r="E6" s="6">
        <f t="shared" si="2"/>
        <v>2.1116588414088634E-2</v>
      </c>
      <c r="F6" s="182">
        <v>227.61500000000001</v>
      </c>
      <c r="G6" s="6">
        <f t="shared" si="3"/>
        <v>2.2838949160498168E-2</v>
      </c>
      <c r="H6" s="177">
        <f t="shared" si="0"/>
        <v>3.8540000000000134</v>
      </c>
      <c r="I6" s="53"/>
    </row>
    <row r="7" spans="1:11">
      <c r="A7" s="105" t="s">
        <v>289</v>
      </c>
      <c r="B7" s="182">
        <v>28.731999999999999</v>
      </c>
      <c r="C7" s="6">
        <f t="shared" si="1"/>
        <v>2.752400447250703E-3</v>
      </c>
      <c r="D7" s="182">
        <v>4.8150000000000004</v>
      </c>
      <c r="E7" s="6">
        <f t="shared" si="2"/>
        <v>4.5439720600925446E-4</v>
      </c>
      <c r="F7" s="182">
        <v>67.707999999999998</v>
      </c>
      <c r="G7" s="6">
        <f t="shared" si="3"/>
        <v>6.7938385860290829E-3</v>
      </c>
      <c r="H7" s="177">
        <f t="shared" si="0"/>
        <v>62.893000000000001</v>
      </c>
      <c r="I7" s="53"/>
    </row>
    <row r="8" spans="1:11">
      <c r="A8" s="105" t="s">
        <v>292</v>
      </c>
      <c r="B8" s="182">
        <v>15.762</v>
      </c>
      <c r="C8" s="6">
        <f t="shared" si="1"/>
        <v>1.5099309428360569E-3</v>
      </c>
      <c r="D8" s="182">
        <v>18.166</v>
      </c>
      <c r="E8" s="6">
        <f t="shared" si="2"/>
        <v>1.7143467589541257E-3</v>
      </c>
      <c r="F8" s="182">
        <v>50.682000000000002</v>
      </c>
      <c r="G8" s="6">
        <f t="shared" si="3"/>
        <v>5.0854452533988011E-3</v>
      </c>
      <c r="H8" s="177">
        <f t="shared" si="0"/>
        <v>32.516000000000005</v>
      </c>
      <c r="I8" s="53"/>
    </row>
    <row r="9" spans="1:11">
      <c r="A9" s="105" t="s">
        <v>291</v>
      </c>
      <c r="B9" s="182">
        <v>5.5E-2</v>
      </c>
      <c r="C9" s="6">
        <f t="shared" si="1"/>
        <v>5.2687604273558639E-6</v>
      </c>
      <c r="D9" s="182">
        <v>0.16200000000000001</v>
      </c>
      <c r="E9" s="6">
        <f t="shared" si="2"/>
        <v>1.5288130295638465E-5</v>
      </c>
      <c r="F9" s="182">
        <v>0.79100000000000004</v>
      </c>
      <c r="G9" s="6">
        <f t="shared" si="3"/>
        <v>7.9369148720225159E-5</v>
      </c>
      <c r="H9" s="177">
        <f t="shared" si="0"/>
        <v>0.629</v>
      </c>
      <c r="I9" s="53"/>
    </row>
    <row r="10" spans="1:11">
      <c r="A10" s="105" t="s">
        <v>290</v>
      </c>
      <c r="B10" s="182">
        <v>0.40200000000000002</v>
      </c>
      <c r="C10" s="6">
        <f t="shared" si="1"/>
        <v>3.8509848941764678E-5</v>
      </c>
      <c r="D10" s="182">
        <v>0.35299999999999998</v>
      </c>
      <c r="E10" s="6">
        <f t="shared" si="2"/>
        <v>3.3313024656545548E-5</v>
      </c>
      <c r="F10" s="182">
        <v>0.22900000000000001</v>
      </c>
      <c r="G10" s="6">
        <f t="shared" si="3"/>
        <v>2.2977920425956461E-5</v>
      </c>
      <c r="H10" s="20"/>
    </row>
    <row r="11" spans="1:11">
      <c r="A11" s="105" t="s">
        <v>294</v>
      </c>
      <c r="B11" s="182">
        <v>6.2E-2</v>
      </c>
      <c r="C11" s="6">
        <f t="shared" si="1"/>
        <v>5.9393299362920639E-6</v>
      </c>
      <c r="D11" s="182"/>
      <c r="E11" s="6">
        <f t="shared" si="2"/>
        <v>0</v>
      </c>
      <c r="F11" s="182">
        <v>8.4000000000000005E-2</v>
      </c>
      <c r="G11" s="6">
        <f t="shared" si="3"/>
        <v>8.4285821649796632E-6</v>
      </c>
      <c r="H11" s="177">
        <f>F11-D11</f>
        <v>8.4000000000000005E-2</v>
      </c>
      <c r="I11" s="53"/>
    </row>
    <row r="12" spans="1:11">
      <c r="A12" s="191" t="s">
        <v>293</v>
      </c>
      <c r="B12" s="192">
        <f>SUM(B4:B11)</f>
        <v>10438.888000000001</v>
      </c>
      <c r="C12" s="149">
        <f t="shared" si="1"/>
        <v>1</v>
      </c>
      <c r="D12" s="192">
        <f>SUM(D4:D11)</f>
        <v>10596.456</v>
      </c>
      <c r="E12" s="149">
        <f t="shared" si="2"/>
        <v>1</v>
      </c>
      <c r="F12" s="192">
        <f>SUM(F4:F11)</f>
        <v>9966.0889999999999</v>
      </c>
      <c r="G12" s="149">
        <f t="shared" si="3"/>
        <v>1</v>
      </c>
      <c r="H12" s="191"/>
      <c r="I12" s="53"/>
    </row>
    <row r="14" spans="1:11">
      <c r="F14" s="27"/>
    </row>
    <row r="15" spans="1:11">
      <c r="F15" s="27"/>
      <c r="G15" s="27"/>
      <c r="H15" s="52"/>
    </row>
    <row r="16" spans="1:11">
      <c r="G16" s="27"/>
      <c r="H16" s="52"/>
    </row>
    <row r="17" spans="7:8">
      <c r="G17" s="27"/>
      <c r="H17" s="52"/>
    </row>
    <row r="18" spans="7:8">
      <c r="G18" s="27"/>
      <c r="H18" s="52"/>
    </row>
    <row r="19" spans="7:8">
      <c r="G19" s="27"/>
      <c r="H19" s="52"/>
    </row>
    <row r="20" spans="7:8">
      <c r="G20" s="27"/>
      <c r="H20" s="52"/>
    </row>
    <row r="21" spans="7:8">
      <c r="G21" s="27"/>
      <c r="H21" s="52"/>
    </row>
    <row r="22" spans="7:8">
      <c r="G22" s="27"/>
      <c r="H22" s="52"/>
    </row>
    <row r="23" spans="7:8">
      <c r="G23" s="27"/>
      <c r="H23" s="52"/>
    </row>
    <row r="24" spans="7:8">
      <c r="G24" s="27"/>
      <c r="H24" s="52"/>
    </row>
  </sheetData>
  <mergeCells count="6">
    <mergeCell ref="J1:K1"/>
    <mergeCell ref="A2:A3"/>
    <mergeCell ref="A1:H1"/>
    <mergeCell ref="H2:H3"/>
    <mergeCell ref="B2:E2"/>
    <mergeCell ref="F2:G2"/>
  </mergeCells>
  <conditionalFormatting sqref="L14">
    <cfRule type="dataBar" priority="1">
      <dataBar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{304785F3-33F9-4EBD-BCFB-5D8D5DB16292}</x14:id>
        </ext>
      </extLst>
    </cfRule>
  </conditionalFormatting>
  <hyperlinks>
    <hyperlink ref="J1:K1" location="'Table of Content'!A1" display="Table of Content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4785F3-33F9-4EBD-BCFB-5D8D5DB16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M40"/>
  <sheetViews>
    <sheetView zoomScaleNormal="100" workbookViewId="0">
      <selection activeCell="H17" sqref="H17"/>
    </sheetView>
  </sheetViews>
  <sheetFormatPr defaultColWidth="9.1796875" defaultRowHeight="15.5"/>
  <cols>
    <col min="1" max="1" width="39.81640625" style="1" customWidth="1"/>
    <col min="2" max="2" width="7.90625" style="1" bestFit="1" customWidth="1"/>
    <col min="3" max="3" width="9.453125" style="1" bestFit="1" customWidth="1"/>
    <col min="4" max="4" width="11.7265625" style="1" customWidth="1"/>
    <col min="5" max="6" width="10.7265625" style="1" customWidth="1"/>
    <col min="7" max="16384" width="9.1796875" style="1"/>
  </cols>
  <sheetData>
    <row r="1" spans="1:13">
      <c r="A1" s="9" t="s">
        <v>621</v>
      </c>
      <c r="B1" s="9"/>
      <c r="C1" s="9"/>
      <c r="D1" s="9"/>
      <c r="G1" s="75" t="s">
        <v>317</v>
      </c>
      <c r="H1" s="9"/>
      <c r="I1" s="9"/>
      <c r="J1" s="9"/>
      <c r="K1" s="9"/>
      <c r="L1" s="9"/>
      <c r="M1" s="9"/>
    </row>
    <row r="2" spans="1:13">
      <c r="A2" s="194" t="s">
        <v>270</v>
      </c>
      <c r="B2" s="194" t="s">
        <v>489</v>
      </c>
      <c r="C2" s="194" t="s">
        <v>488</v>
      </c>
      <c r="D2" s="194" t="s">
        <v>563</v>
      </c>
      <c r="E2" s="194" t="s">
        <v>295</v>
      </c>
      <c r="F2" s="76"/>
    </row>
    <row r="3" spans="1:13">
      <c r="A3" s="108" t="s">
        <v>271</v>
      </c>
      <c r="B3" s="184">
        <v>6366.5159999999996</v>
      </c>
      <c r="C3" s="184">
        <v>10438.888999999999</v>
      </c>
      <c r="D3" s="109">
        <f>-Table232[[#This Row],[Imports]]</f>
        <v>-10438.888999999999</v>
      </c>
      <c r="E3" s="148">
        <f>Table232[[#This Row],[Exports]]-Table232[[#This Row],[Imports]]</f>
        <v>-4072.3729999999996</v>
      </c>
      <c r="F3" s="39"/>
    </row>
    <row r="4" spans="1:13">
      <c r="A4" s="108" t="s">
        <v>272</v>
      </c>
      <c r="B4" s="184">
        <v>7963.0379999999996</v>
      </c>
      <c r="C4" s="184">
        <v>10702.424999999999</v>
      </c>
      <c r="D4" s="109">
        <f>-Table232[[#This Row],[Imports]]</f>
        <v>-10702.424999999999</v>
      </c>
      <c r="E4" s="148">
        <f>Table232[[#This Row],[Exports]]-Table232[[#This Row],[Imports]]</f>
        <v>-2739.3869999999997</v>
      </c>
      <c r="F4" s="39"/>
    </row>
    <row r="5" spans="1:13">
      <c r="A5" s="108" t="s">
        <v>273</v>
      </c>
      <c r="B5" s="184">
        <v>8871.36</v>
      </c>
      <c r="C5" s="184">
        <v>9388.5709999999999</v>
      </c>
      <c r="D5" s="109">
        <f>-Table232[[#This Row],[Imports]]</f>
        <v>-9388.5709999999999</v>
      </c>
      <c r="E5" s="148">
        <f>Table232[[#This Row],[Exports]]-Table232[[#This Row],[Imports]]</f>
        <v>-517.21099999999933</v>
      </c>
      <c r="F5" s="39"/>
    </row>
    <row r="6" spans="1:13">
      <c r="A6" s="108" t="s">
        <v>274</v>
      </c>
      <c r="B6" s="184">
        <v>6650.3</v>
      </c>
      <c r="C6" s="184">
        <v>10122.704</v>
      </c>
      <c r="D6" s="109">
        <f>-Table232[[#This Row],[Imports]]</f>
        <v>-10122.704</v>
      </c>
      <c r="E6" s="148">
        <f>Table232[[#This Row],[Exports]]-Table232[[#This Row],[Imports]]</f>
        <v>-3472.4039999999995</v>
      </c>
      <c r="F6" s="39"/>
    </row>
    <row r="7" spans="1:13">
      <c r="A7" s="108" t="s">
        <v>275</v>
      </c>
      <c r="B7" s="184">
        <v>6382.6180000000004</v>
      </c>
      <c r="C7" s="184">
        <v>11585.713</v>
      </c>
      <c r="D7" s="109">
        <f>-Table232[[#This Row],[Imports]]</f>
        <v>-11585.713</v>
      </c>
      <c r="E7" s="148">
        <f>Table232[[#This Row],[Exports]]-Table232[[#This Row],[Imports]]</f>
        <v>-5203.0949999999993</v>
      </c>
      <c r="F7" s="39"/>
    </row>
    <row r="8" spans="1:13">
      <c r="A8" s="108" t="s">
        <v>276</v>
      </c>
      <c r="B8" s="184">
        <v>8758.0419999999995</v>
      </c>
      <c r="C8" s="184">
        <v>8910.2279999999992</v>
      </c>
      <c r="D8" s="109">
        <f>-Table232[[#This Row],[Imports]]</f>
        <v>-8910.2279999999992</v>
      </c>
      <c r="E8" s="148">
        <f>Table232[[#This Row],[Exports]]-Table232[[#This Row],[Imports]]</f>
        <v>-152.18599999999969</v>
      </c>
      <c r="F8" s="39"/>
    </row>
    <row r="9" spans="1:13">
      <c r="A9" s="108" t="s">
        <v>277</v>
      </c>
      <c r="B9" s="184">
        <v>8285.7369999999992</v>
      </c>
      <c r="C9" s="184">
        <v>10596.571</v>
      </c>
      <c r="D9" s="109">
        <f>-Table232[[#This Row],[Imports]]</f>
        <v>-10596.571</v>
      </c>
      <c r="E9" s="148">
        <f>Table232[[#This Row],[Exports]]-Table232[[#This Row],[Imports]]</f>
        <v>-2310.8340000000007</v>
      </c>
      <c r="F9" s="39"/>
    </row>
    <row r="10" spans="1:13">
      <c r="A10" s="108" t="s">
        <v>278</v>
      </c>
      <c r="B10" s="184">
        <v>7834.18</v>
      </c>
      <c r="C10" s="184">
        <v>12016.973</v>
      </c>
      <c r="D10" s="109">
        <f>-Table232[[#This Row],[Imports]]</f>
        <v>-12016.973</v>
      </c>
      <c r="E10" s="148">
        <f>Table232[[#This Row],[Exports]]-Table232[[#This Row],[Imports]]</f>
        <v>-4182.7929999999997</v>
      </c>
      <c r="F10" s="39"/>
    </row>
    <row r="11" spans="1:13">
      <c r="A11" s="108" t="s">
        <v>279</v>
      </c>
      <c r="B11" s="184">
        <v>8738.8580000000002</v>
      </c>
      <c r="C11" s="184">
        <v>11349.233</v>
      </c>
      <c r="D11" s="109">
        <f>-Table232[[#This Row],[Imports]]</f>
        <v>-11349.233</v>
      </c>
      <c r="E11" s="148">
        <f>Table232[[#This Row],[Exports]]-Table232[[#This Row],[Imports]]</f>
        <v>-2610.375</v>
      </c>
      <c r="F11" s="39"/>
    </row>
    <row r="12" spans="1:13">
      <c r="A12" s="108" t="s">
        <v>280</v>
      </c>
      <c r="B12" s="184">
        <v>8287.4269999999997</v>
      </c>
      <c r="C12" s="184">
        <v>10495.023999999999</v>
      </c>
      <c r="D12" s="109">
        <f>-Table232[[#This Row],[Imports]]</f>
        <v>-10495.023999999999</v>
      </c>
      <c r="E12" s="148">
        <f>Table232[[#This Row],[Exports]]-Table232[[#This Row],[Imports]]</f>
        <v>-2207.5969999999998</v>
      </c>
      <c r="F12" s="39"/>
    </row>
    <row r="13" spans="1:13">
      <c r="A13" s="108" t="s">
        <v>281</v>
      </c>
      <c r="B13" s="184">
        <v>9711.6029999999992</v>
      </c>
      <c r="C13" s="184">
        <v>12523.043</v>
      </c>
      <c r="D13" s="109">
        <f>-Table232[[#This Row],[Imports]]</f>
        <v>-12523.043</v>
      </c>
      <c r="E13" s="148">
        <f>Table232[[#This Row],[Exports]]-Table232[[#This Row],[Imports]]</f>
        <v>-2811.4400000000005</v>
      </c>
      <c r="F13" s="39"/>
    </row>
    <row r="14" spans="1:13">
      <c r="A14" s="108" t="s">
        <v>282</v>
      </c>
      <c r="B14" s="184">
        <v>9313.732</v>
      </c>
      <c r="C14" s="184">
        <v>10596.456</v>
      </c>
      <c r="D14" s="109">
        <f>-Table232[[#This Row],[Imports]]</f>
        <v>-10596.456</v>
      </c>
      <c r="E14" s="148">
        <f>Table232[[#This Row],[Exports]]-Table232[[#This Row],[Imports]]</f>
        <v>-1282.7240000000002</v>
      </c>
      <c r="F14" s="39"/>
      <c r="G14" s="27"/>
    </row>
    <row r="15" spans="1:13">
      <c r="A15" s="108" t="s">
        <v>271</v>
      </c>
      <c r="B15" s="184">
        <v>7017.4570000000003</v>
      </c>
      <c r="C15" s="184">
        <v>9966.0879999999997</v>
      </c>
      <c r="D15" s="109">
        <f>-Table232[[#This Row],[Imports]]</f>
        <v>-9966.0879999999997</v>
      </c>
      <c r="E15" s="148">
        <f>Table232[[#This Row],[Exports]]-Table232[[#This Row],[Imports]]</f>
        <v>-2948.6309999999994</v>
      </c>
      <c r="F15" s="39"/>
      <c r="G15" s="27"/>
    </row>
    <row r="16" spans="1:13">
      <c r="B16" s="27"/>
      <c r="C16" s="27"/>
      <c r="D16" s="27"/>
      <c r="E16" s="27"/>
      <c r="F16" s="27"/>
    </row>
    <row r="17" spans="1:13">
      <c r="B17" s="27"/>
      <c r="C17" s="27"/>
      <c r="D17" s="27"/>
      <c r="E17" s="27"/>
    </row>
    <row r="18" spans="1:13">
      <c r="B18" s="27"/>
      <c r="C18" s="27"/>
      <c r="D18" s="27"/>
      <c r="E18" s="159"/>
      <c r="F18" s="27"/>
    </row>
    <row r="19" spans="1:13">
      <c r="C19" s="27"/>
      <c r="D19" s="27"/>
    </row>
    <row r="21" spans="1:13">
      <c r="B21" s="52"/>
      <c r="C21" s="52"/>
    </row>
    <row r="24" spans="1:13">
      <c r="G24" s="272"/>
      <c r="H24" s="272"/>
      <c r="I24" s="272"/>
      <c r="J24" s="272"/>
      <c r="K24" s="272"/>
      <c r="L24" s="272"/>
      <c r="M24" s="272"/>
    </row>
    <row r="27" spans="1:13">
      <c r="A27" s="12"/>
      <c r="B27" s="21"/>
      <c r="D27" s="27"/>
    </row>
    <row r="28" spans="1:13">
      <c r="A28" s="12"/>
      <c r="B28" s="21"/>
      <c r="D28" s="27"/>
    </row>
    <row r="29" spans="1:13">
      <c r="A29" s="12"/>
      <c r="B29" s="21"/>
      <c r="D29" s="27"/>
      <c r="E29" s="27"/>
      <c r="F29" s="27"/>
    </row>
    <row r="30" spans="1:13">
      <c r="A30" s="12"/>
      <c r="B30" s="21"/>
      <c r="D30" s="27"/>
      <c r="E30" s="27"/>
      <c r="F30" s="27"/>
    </row>
    <row r="31" spans="1:13">
      <c r="D31" s="27"/>
      <c r="E31" s="27"/>
      <c r="F31" s="27"/>
    </row>
    <row r="32" spans="1:13">
      <c r="D32" s="27"/>
      <c r="E32" s="27"/>
      <c r="F32" s="27"/>
    </row>
    <row r="33" spans="4:6">
      <c r="D33" s="27"/>
      <c r="E33" s="27"/>
      <c r="F33" s="27"/>
    </row>
    <row r="34" spans="4:6">
      <c r="D34" s="27"/>
      <c r="E34" s="27"/>
      <c r="F34" s="27"/>
    </row>
    <row r="35" spans="4:6">
      <c r="D35" s="27"/>
      <c r="E35" s="27"/>
      <c r="F35" s="27"/>
    </row>
    <row r="36" spans="4:6">
      <c r="D36" s="27"/>
      <c r="E36" s="27"/>
      <c r="F36" s="27"/>
    </row>
    <row r="37" spans="4:6">
      <c r="D37" s="27"/>
      <c r="E37" s="27"/>
      <c r="F37" s="27"/>
    </row>
    <row r="38" spans="4:6">
      <c r="D38" s="27"/>
      <c r="E38" s="27"/>
      <c r="F38" s="27"/>
    </row>
    <row r="39" spans="4:6">
      <c r="E39" s="27"/>
      <c r="F39" s="27"/>
    </row>
    <row r="40" spans="4:6">
      <c r="E40" s="27"/>
      <c r="F40" s="27"/>
    </row>
  </sheetData>
  <mergeCells count="1">
    <mergeCell ref="G24:M24"/>
  </mergeCells>
  <phoneticPr fontId="24" type="noConversion"/>
  <hyperlinks>
    <hyperlink ref="G1" location="'Table of Content'!A1" display="Table of Content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158"/>
  <sheetViews>
    <sheetView topLeftCell="A140" zoomScaleNormal="100" workbookViewId="0">
      <selection activeCell="B159" sqref="B159"/>
    </sheetView>
  </sheetViews>
  <sheetFormatPr defaultRowHeight="15.5"/>
  <cols>
    <col min="1" max="1" width="34.26953125" style="1" customWidth="1"/>
    <col min="2" max="2" width="15.81640625" style="1" customWidth="1"/>
    <col min="3" max="3" width="16" style="1" customWidth="1"/>
    <col min="4" max="4" width="15.1796875" style="1" bestFit="1" customWidth="1"/>
    <col min="5" max="6" width="8.7265625" style="1"/>
    <col min="7" max="7" width="12.36328125" style="1" customWidth="1"/>
    <col min="8" max="8" width="14.26953125" style="1" bestFit="1" customWidth="1"/>
    <col min="9" max="9" width="14.453125" style="1" bestFit="1" customWidth="1"/>
    <col min="10" max="10" width="15.1796875" style="1" bestFit="1" customWidth="1"/>
    <col min="11" max="16384" width="8.7265625" style="1"/>
  </cols>
  <sheetData>
    <row r="1" spans="1:13">
      <c r="A1" s="76" t="s">
        <v>622</v>
      </c>
      <c r="E1" s="9"/>
      <c r="F1" s="24" t="s">
        <v>317</v>
      </c>
      <c r="K1" s="9"/>
      <c r="L1" s="9"/>
      <c r="M1" s="9"/>
    </row>
    <row r="2" spans="1:13">
      <c r="A2" s="128" t="s">
        <v>358</v>
      </c>
      <c r="B2" s="128" t="s">
        <v>575</v>
      </c>
      <c r="C2" s="128" t="s">
        <v>576</v>
      </c>
      <c r="D2" s="150" t="s">
        <v>269</v>
      </c>
    </row>
    <row r="3" spans="1:13">
      <c r="A3" s="105" t="s">
        <v>633</v>
      </c>
      <c r="B3" s="195">
        <v>488.28800000000001</v>
      </c>
      <c r="C3" s="195">
        <v>784.74900000000002</v>
      </c>
      <c r="D3" s="196">
        <v>-296.46100000000001</v>
      </c>
    </row>
    <row r="4" spans="1:13">
      <c r="A4" s="105" t="s">
        <v>632</v>
      </c>
      <c r="B4" s="195">
        <v>9.4610000000000003</v>
      </c>
      <c r="C4" s="195">
        <v>383.18200000000002</v>
      </c>
      <c r="D4" s="196">
        <v>-373.721</v>
      </c>
    </row>
    <row r="5" spans="1:13">
      <c r="A5" s="105" t="s">
        <v>674</v>
      </c>
      <c r="B5" s="195">
        <v>0.51100000000000001</v>
      </c>
      <c r="C5" s="195">
        <v>542.27700000000004</v>
      </c>
      <c r="D5" s="196">
        <v>-541.76600000000008</v>
      </c>
    </row>
    <row r="6" spans="1:13">
      <c r="A6" s="105" t="s">
        <v>300</v>
      </c>
      <c r="B6" s="195">
        <v>1956.4760000000001</v>
      </c>
      <c r="C6" s="195">
        <v>3577.6509999999998</v>
      </c>
      <c r="D6" s="196">
        <v>-1621.1749999999997</v>
      </c>
    </row>
    <row r="7" spans="1:13">
      <c r="A7" s="105" t="s">
        <v>673</v>
      </c>
      <c r="B7" s="195">
        <v>3.3540000000000001</v>
      </c>
      <c r="C7" s="195">
        <v>1725.6179999999999</v>
      </c>
      <c r="D7" s="196">
        <v>-1722.2639999999999</v>
      </c>
    </row>
    <row r="8" spans="1:13">
      <c r="A8" s="105" t="s">
        <v>646</v>
      </c>
      <c r="B8" s="195">
        <v>13.292</v>
      </c>
      <c r="C8" s="195">
        <v>374.31900000000002</v>
      </c>
      <c r="D8" s="196">
        <v>-361.02700000000004</v>
      </c>
    </row>
    <row r="9" spans="1:13">
      <c r="A9" s="105" t="s">
        <v>662</v>
      </c>
      <c r="B9" s="195"/>
      <c r="C9" s="195">
        <v>285.666</v>
      </c>
      <c r="D9" s="196">
        <v>-285.666</v>
      </c>
    </row>
    <row r="10" spans="1:13">
      <c r="A10" s="105" t="s">
        <v>630</v>
      </c>
      <c r="B10" s="195">
        <v>33.295999999999999</v>
      </c>
      <c r="C10" s="195">
        <v>246.78700000000001</v>
      </c>
      <c r="D10" s="196">
        <v>-213.49100000000001</v>
      </c>
    </row>
    <row r="11" spans="1:13">
      <c r="A11" s="105" t="s">
        <v>641</v>
      </c>
      <c r="B11" s="195">
        <v>73.852000000000004</v>
      </c>
      <c r="C11" s="195">
        <v>218.50899999999999</v>
      </c>
      <c r="D11" s="196">
        <v>-144.65699999999998</v>
      </c>
    </row>
    <row r="12" spans="1:13">
      <c r="A12" s="105" t="s">
        <v>657</v>
      </c>
      <c r="B12" s="195">
        <v>3.4359999999999999</v>
      </c>
      <c r="C12" s="195">
        <v>216.90700000000001</v>
      </c>
      <c r="D12" s="196">
        <v>-213.471</v>
      </c>
    </row>
    <row r="13" spans="1:13">
      <c r="A13" s="105" t="s">
        <v>648</v>
      </c>
      <c r="B13" s="195">
        <v>57.601999999999997</v>
      </c>
      <c r="C13" s="195">
        <v>159.042</v>
      </c>
      <c r="D13" s="196">
        <v>-101.44</v>
      </c>
    </row>
    <row r="14" spans="1:13">
      <c r="A14" s="105" t="s">
        <v>653</v>
      </c>
      <c r="B14" s="195">
        <v>9.2810000000000006</v>
      </c>
      <c r="C14" s="195">
        <v>143.37200000000001</v>
      </c>
      <c r="D14" s="196">
        <v>-134.09100000000001</v>
      </c>
    </row>
    <row r="15" spans="1:13">
      <c r="A15" s="105" t="s">
        <v>634</v>
      </c>
      <c r="B15" s="195">
        <v>43.664000000000001</v>
      </c>
      <c r="C15" s="195">
        <v>142.85300000000001</v>
      </c>
      <c r="D15" s="196">
        <v>-99.189000000000007</v>
      </c>
    </row>
    <row r="16" spans="1:13">
      <c r="A16" s="105" t="s">
        <v>638</v>
      </c>
      <c r="B16" s="195">
        <v>381.34500000000003</v>
      </c>
      <c r="C16" s="195">
        <v>96.701999999999998</v>
      </c>
      <c r="D16" s="196">
        <v>284.64300000000003</v>
      </c>
    </row>
    <row r="17" spans="1:4">
      <c r="A17" s="105" t="s">
        <v>631</v>
      </c>
      <c r="B17" s="195">
        <v>336.411</v>
      </c>
      <c r="C17" s="195">
        <v>84.016000000000005</v>
      </c>
      <c r="D17" s="196">
        <v>252.39499999999998</v>
      </c>
    </row>
    <row r="18" spans="1:4">
      <c r="A18" s="105" t="s">
        <v>681</v>
      </c>
      <c r="B18" s="195">
        <v>0.46300000000000002</v>
      </c>
      <c r="C18" s="195">
        <v>66.363</v>
      </c>
      <c r="D18" s="196">
        <v>-65.900000000000006</v>
      </c>
    </row>
    <row r="19" spans="1:4">
      <c r="A19" s="105" t="s">
        <v>642</v>
      </c>
      <c r="B19" s="195">
        <v>761.24900000000002</v>
      </c>
      <c r="C19" s="195">
        <v>66.269000000000005</v>
      </c>
      <c r="D19" s="196">
        <v>694.98</v>
      </c>
    </row>
    <row r="20" spans="1:4">
      <c r="A20" s="105" t="s">
        <v>629</v>
      </c>
      <c r="B20" s="195">
        <v>345.202</v>
      </c>
      <c r="C20" s="195">
        <v>62.497999999999998</v>
      </c>
      <c r="D20" s="196">
        <v>282.70400000000001</v>
      </c>
    </row>
    <row r="21" spans="1:4">
      <c r="A21" s="105" t="s">
        <v>682</v>
      </c>
      <c r="B21" s="195">
        <v>0.13400000000000001</v>
      </c>
      <c r="C21" s="195">
        <v>59.152999999999999</v>
      </c>
      <c r="D21" s="196">
        <v>-59.018999999999998</v>
      </c>
    </row>
    <row r="22" spans="1:4">
      <c r="A22" s="105" t="s">
        <v>643</v>
      </c>
      <c r="B22" s="195">
        <v>33.999000000000002</v>
      </c>
      <c r="C22" s="195">
        <v>56.369</v>
      </c>
      <c r="D22" s="196">
        <v>-22.369999999999997</v>
      </c>
    </row>
    <row r="23" spans="1:4">
      <c r="A23" s="105" t="s">
        <v>683</v>
      </c>
      <c r="B23" s="195">
        <v>0</v>
      </c>
      <c r="C23" s="195">
        <v>53.863999999999997</v>
      </c>
      <c r="D23" s="196">
        <v>-53.863999999999997</v>
      </c>
    </row>
    <row r="24" spans="1:4">
      <c r="A24" s="105" t="s">
        <v>640</v>
      </c>
      <c r="B24" s="195">
        <v>745.31799999999998</v>
      </c>
      <c r="C24" s="195">
        <v>46.26</v>
      </c>
      <c r="D24" s="196">
        <v>699.05799999999999</v>
      </c>
    </row>
    <row r="25" spans="1:4">
      <c r="A25" s="105" t="s">
        <v>658</v>
      </c>
      <c r="B25" s="195">
        <v>2E-3</v>
      </c>
      <c r="C25" s="195">
        <v>45.698</v>
      </c>
      <c r="D25" s="196">
        <v>-45.695999999999998</v>
      </c>
    </row>
    <row r="26" spans="1:4">
      <c r="A26" s="105" t="s">
        <v>675</v>
      </c>
      <c r="B26" s="195"/>
      <c r="C26" s="195">
        <v>45.496000000000002</v>
      </c>
      <c r="D26" s="196">
        <v>-45.496000000000002</v>
      </c>
    </row>
    <row r="27" spans="1:4">
      <c r="A27" s="105" t="s">
        <v>670</v>
      </c>
      <c r="B27" s="195">
        <v>0.20200000000000001</v>
      </c>
      <c r="C27" s="195">
        <v>44.033000000000001</v>
      </c>
      <c r="D27" s="196">
        <v>-43.831000000000003</v>
      </c>
    </row>
    <row r="28" spans="1:4">
      <c r="A28" s="105" t="s">
        <v>635</v>
      </c>
      <c r="B28" s="195">
        <v>219.59899999999999</v>
      </c>
      <c r="C28" s="195">
        <v>41.72</v>
      </c>
      <c r="D28" s="196">
        <v>177.87899999999999</v>
      </c>
    </row>
    <row r="29" spans="1:4">
      <c r="A29" s="105" t="s">
        <v>672</v>
      </c>
      <c r="B29" s="195">
        <v>20.77</v>
      </c>
      <c r="C29" s="195">
        <v>32.427999999999997</v>
      </c>
      <c r="D29" s="196">
        <v>-11.657999999999998</v>
      </c>
    </row>
    <row r="30" spans="1:4">
      <c r="A30" s="105" t="s">
        <v>627</v>
      </c>
      <c r="B30" s="195">
        <v>290.82799999999997</v>
      </c>
      <c r="C30" s="195">
        <v>28.812000000000001</v>
      </c>
      <c r="D30" s="196">
        <v>262.01599999999996</v>
      </c>
    </row>
    <row r="31" spans="1:4">
      <c r="A31" s="105" t="s">
        <v>684</v>
      </c>
      <c r="B31" s="195">
        <v>0.04</v>
      </c>
      <c r="C31" s="195">
        <v>26.831</v>
      </c>
      <c r="D31" s="196">
        <v>-26.791</v>
      </c>
    </row>
    <row r="32" spans="1:4">
      <c r="A32" s="105" t="s">
        <v>685</v>
      </c>
      <c r="B32" s="195"/>
      <c r="C32" s="195">
        <v>22.312000000000001</v>
      </c>
      <c r="D32" s="196">
        <v>-22.312000000000001</v>
      </c>
    </row>
    <row r="33" spans="1:4">
      <c r="A33" s="105" t="s">
        <v>664</v>
      </c>
      <c r="B33" s="195">
        <v>0.125</v>
      </c>
      <c r="C33" s="195">
        <v>21.193999999999999</v>
      </c>
      <c r="D33" s="196">
        <v>-21.068999999999999</v>
      </c>
    </row>
    <row r="34" spans="1:4">
      <c r="A34" s="105" t="s">
        <v>649</v>
      </c>
      <c r="B34" s="195">
        <v>364.14499999999998</v>
      </c>
      <c r="C34" s="195">
        <v>20.469000000000001</v>
      </c>
      <c r="D34" s="196">
        <v>343.67599999999999</v>
      </c>
    </row>
    <row r="35" spans="1:4">
      <c r="A35" s="105" t="s">
        <v>652</v>
      </c>
      <c r="B35" s="195">
        <v>0.05</v>
      </c>
      <c r="C35" s="195">
        <v>19.911999999999999</v>
      </c>
      <c r="D35" s="196">
        <v>-19.861999999999998</v>
      </c>
    </row>
    <row r="36" spans="1:4">
      <c r="A36" s="105" t="s">
        <v>647</v>
      </c>
      <c r="B36" s="195">
        <v>6.7089999999999996</v>
      </c>
      <c r="C36" s="195">
        <v>19.709</v>
      </c>
      <c r="D36" s="196">
        <v>-13</v>
      </c>
    </row>
    <row r="37" spans="1:4">
      <c r="A37" s="105" t="s">
        <v>654</v>
      </c>
      <c r="B37" s="195">
        <v>35.366999999999997</v>
      </c>
      <c r="C37" s="195">
        <v>19.617999999999999</v>
      </c>
      <c r="D37" s="196">
        <v>15.748999999999999</v>
      </c>
    </row>
    <row r="38" spans="1:4">
      <c r="A38" s="105" t="s">
        <v>661</v>
      </c>
      <c r="B38" s="195">
        <v>4.3999999999999997E-2</v>
      </c>
      <c r="C38" s="195">
        <v>16.89</v>
      </c>
      <c r="D38" s="196">
        <v>-16.846</v>
      </c>
    </row>
    <row r="39" spans="1:4">
      <c r="A39" s="105" t="s">
        <v>665</v>
      </c>
      <c r="B39" s="195">
        <v>8.7010000000000005</v>
      </c>
      <c r="C39" s="195">
        <v>15.398999999999999</v>
      </c>
      <c r="D39" s="196">
        <v>-6.6979999999999986</v>
      </c>
    </row>
    <row r="40" spans="1:4">
      <c r="A40" s="105" t="s">
        <v>628</v>
      </c>
      <c r="B40" s="195">
        <v>49.621000000000002</v>
      </c>
      <c r="C40" s="195">
        <v>14.506</v>
      </c>
      <c r="D40" s="196">
        <v>35.115000000000002</v>
      </c>
    </row>
    <row r="41" spans="1:4">
      <c r="A41" s="105" t="s">
        <v>671</v>
      </c>
      <c r="B41" s="195">
        <v>5.0030000000000001</v>
      </c>
      <c r="C41" s="195">
        <v>13.452999999999999</v>
      </c>
      <c r="D41" s="196">
        <v>-8.4499999999999993</v>
      </c>
    </row>
    <row r="42" spans="1:4">
      <c r="A42" s="105" t="s">
        <v>660</v>
      </c>
      <c r="B42" s="195">
        <v>2.2189999999999999</v>
      </c>
      <c r="C42" s="195">
        <v>11.673999999999999</v>
      </c>
      <c r="D42" s="196">
        <v>-9.4550000000000001</v>
      </c>
    </row>
    <row r="43" spans="1:4">
      <c r="A43" s="105" t="s">
        <v>686</v>
      </c>
      <c r="B43" s="195">
        <v>3.9E-2</v>
      </c>
      <c r="C43" s="195">
        <v>11.641</v>
      </c>
      <c r="D43" s="196">
        <v>-11.602</v>
      </c>
    </row>
    <row r="44" spans="1:4">
      <c r="A44" s="105" t="s">
        <v>687</v>
      </c>
      <c r="B44" s="195">
        <v>7.0000000000000001E-3</v>
      </c>
      <c r="C44" s="195">
        <v>9.8610000000000007</v>
      </c>
      <c r="D44" s="196">
        <v>-9.854000000000001</v>
      </c>
    </row>
    <row r="45" spans="1:4">
      <c r="A45" s="105" t="s">
        <v>663</v>
      </c>
      <c r="B45" s="195">
        <v>4.141</v>
      </c>
      <c r="C45" s="195">
        <v>9.0920000000000005</v>
      </c>
      <c r="D45" s="196">
        <v>-4.9510000000000005</v>
      </c>
    </row>
    <row r="46" spans="1:4">
      <c r="A46" s="105" t="s">
        <v>309</v>
      </c>
      <c r="B46" s="195"/>
      <c r="C46" s="195">
        <v>8.9559999999999995</v>
      </c>
      <c r="D46" s="196">
        <v>-8.9559999999999995</v>
      </c>
    </row>
    <row r="47" spans="1:4">
      <c r="A47" s="105" t="s">
        <v>302</v>
      </c>
      <c r="B47" s="195">
        <v>2.1219999999999999</v>
      </c>
      <c r="C47" s="195">
        <v>8.4830000000000005</v>
      </c>
      <c r="D47" s="196">
        <v>-6.3610000000000007</v>
      </c>
    </row>
    <row r="48" spans="1:4">
      <c r="A48" s="105" t="s">
        <v>688</v>
      </c>
      <c r="B48" s="195">
        <v>0.63900000000000001</v>
      </c>
      <c r="C48" s="195">
        <v>5.423</v>
      </c>
      <c r="D48" s="196">
        <v>-4.7839999999999998</v>
      </c>
    </row>
    <row r="49" spans="1:4">
      <c r="A49" s="105" t="s">
        <v>689</v>
      </c>
      <c r="B49" s="195"/>
      <c r="C49" s="195">
        <v>4.2930000000000001</v>
      </c>
      <c r="D49" s="196">
        <v>-4.2930000000000001</v>
      </c>
    </row>
    <row r="50" spans="1:4">
      <c r="A50" s="105" t="s">
        <v>690</v>
      </c>
      <c r="B50" s="195">
        <v>9.4009999999999998</v>
      </c>
      <c r="C50" s="195">
        <v>3.9</v>
      </c>
      <c r="D50" s="196">
        <v>5.5009999999999994</v>
      </c>
    </row>
    <row r="51" spans="1:4">
      <c r="A51" s="105" t="s">
        <v>659</v>
      </c>
      <c r="B51" s="195">
        <v>6.5209999999999999</v>
      </c>
      <c r="C51" s="195">
        <v>3.9</v>
      </c>
      <c r="D51" s="196">
        <v>2.621</v>
      </c>
    </row>
    <row r="52" spans="1:4">
      <c r="A52" s="105" t="s">
        <v>691</v>
      </c>
      <c r="B52" s="195"/>
      <c r="C52" s="195">
        <v>3.8479999999999999</v>
      </c>
      <c r="D52" s="196">
        <v>-3.8479999999999999</v>
      </c>
    </row>
    <row r="53" spans="1:4">
      <c r="A53" s="105" t="s">
        <v>305</v>
      </c>
      <c r="B53" s="195">
        <v>16.335999999999999</v>
      </c>
      <c r="C53" s="195">
        <v>3.7879999999999998</v>
      </c>
      <c r="D53" s="196">
        <v>12.547999999999998</v>
      </c>
    </row>
    <row r="54" spans="1:4">
      <c r="A54" s="105" t="s">
        <v>692</v>
      </c>
      <c r="B54" s="195"/>
      <c r="C54" s="195">
        <v>3.399</v>
      </c>
      <c r="D54" s="196">
        <v>-3.399</v>
      </c>
    </row>
    <row r="55" spans="1:4">
      <c r="A55" s="105" t="s">
        <v>693</v>
      </c>
      <c r="B55" s="195"/>
      <c r="C55" s="195">
        <v>2.6640000000000001</v>
      </c>
      <c r="D55" s="196">
        <v>-2.6640000000000001</v>
      </c>
    </row>
    <row r="56" spans="1:4">
      <c r="A56" s="105" t="s">
        <v>694</v>
      </c>
      <c r="B56" s="195">
        <v>0.85899999999999999</v>
      </c>
      <c r="C56" s="195">
        <v>2.5049999999999999</v>
      </c>
      <c r="D56" s="196">
        <v>-1.6459999999999999</v>
      </c>
    </row>
    <row r="57" spans="1:4">
      <c r="A57" s="105" t="s">
        <v>695</v>
      </c>
      <c r="B57" s="195">
        <v>0.10299999999999999</v>
      </c>
      <c r="C57" s="195">
        <v>2.423</v>
      </c>
      <c r="D57" s="196">
        <v>-2.3199999999999998</v>
      </c>
    </row>
    <row r="58" spans="1:4">
      <c r="A58" s="105" t="s">
        <v>696</v>
      </c>
      <c r="B58" s="195">
        <v>2.7989999999999999</v>
      </c>
      <c r="C58" s="195">
        <v>2.3479999999999999</v>
      </c>
      <c r="D58" s="196">
        <v>0.45100000000000007</v>
      </c>
    </row>
    <row r="59" spans="1:4">
      <c r="A59" s="105" t="s">
        <v>645</v>
      </c>
      <c r="B59" s="195">
        <v>67.763000000000005</v>
      </c>
      <c r="C59" s="195">
        <v>2.3140000000000001</v>
      </c>
      <c r="D59" s="196">
        <v>65.449000000000012</v>
      </c>
    </row>
    <row r="60" spans="1:4">
      <c r="A60" s="105" t="s">
        <v>667</v>
      </c>
      <c r="B60" s="195">
        <v>1E-3</v>
      </c>
      <c r="C60" s="195">
        <v>2.19</v>
      </c>
      <c r="D60" s="196">
        <v>-2.1890000000000001</v>
      </c>
    </row>
    <row r="61" spans="1:4">
      <c r="A61" s="105" t="s">
        <v>697</v>
      </c>
      <c r="B61" s="195">
        <v>3.1840000000000002</v>
      </c>
      <c r="C61" s="195">
        <v>2.032</v>
      </c>
      <c r="D61" s="196">
        <v>1.1520000000000001</v>
      </c>
    </row>
    <row r="62" spans="1:4">
      <c r="A62" s="105" t="s">
        <v>314</v>
      </c>
      <c r="B62" s="195"/>
      <c r="C62" s="195">
        <v>1.9610000000000001</v>
      </c>
      <c r="D62" s="196">
        <v>-1.9610000000000001</v>
      </c>
    </row>
    <row r="63" spans="1:4">
      <c r="A63" s="105" t="s">
        <v>651</v>
      </c>
      <c r="B63" s="195">
        <v>2.681</v>
      </c>
      <c r="C63" s="195">
        <v>1.88</v>
      </c>
      <c r="D63" s="196">
        <v>0.80100000000000016</v>
      </c>
    </row>
    <row r="64" spans="1:4">
      <c r="A64" s="105" t="s">
        <v>698</v>
      </c>
      <c r="B64" s="195">
        <v>0.56999999999999995</v>
      </c>
      <c r="C64" s="195">
        <v>1.843</v>
      </c>
      <c r="D64" s="196">
        <v>-1.2730000000000001</v>
      </c>
    </row>
    <row r="65" spans="1:4">
      <c r="A65" s="105" t="s">
        <v>699</v>
      </c>
      <c r="B65" s="195"/>
      <c r="C65" s="195">
        <v>1.7789999999999999</v>
      </c>
      <c r="D65" s="196">
        <v>-1.7789999999999999</v>
      </c>
    </row>
    <row r="66" spans="1:4">
      <c r="A66" s="105" t="s">
        <v>311</v>
      </c>
      <c r="B66" s="195"/>
      <c r="C66" s="195">
        <v>1.7749999999999999</v>
      </c>
      <c r="D66" s="196">
        <v>-1.7749999999999999</v>
      </c>
    </row>
    <row r="67" spans="1:4">
      <c r="A67" s="105" t="s">
        <v>666</v>
      </c>
      <c r="B67" s="195">
        <v>0.13300000000000001</v>
      </c>
      <c r="C67" s="195">
        <v>1.4450000000000001</v>
      </c>
      <c r="D67" s="196">
        <v>-1.3120000000000001</v>
      </c>
    </row>
    <row r="68" spans="1:4">
      <c r="A68" s="105" t="s">
        <v>676</v>
      </c>
      <c r="B68" s="195"/>
      <c r="C68" s="195">
        <v>1.2769999999999999</v>
      </c>
      <c r="D68" s="196">
        <v>-1.2769999999999999</v>
      </c>
    </row>
    <row r="69" spans="1:4">
      <c r="A69" s="105" t="s">
        <v>700</v>
      </c>
      <c r="B69" s="195"/>
      <c r="C69" s="195">
        <v>1.159</v>
      </c>
      <c r="D69" s="196">
        <v>-1.159</v>
      </c>
    </row>
    <row r="70" spans="1:4">
      <c r="A70" s="105" t="s">
        <v>701</v>
      </c>
      <c r="B70" s="195">
        <v>0.28299999999999997</v>
      </c>
      <c r="C70" s="195">
        <v>0.91100000000000003</v>
      </c>
      <c r="D70" s="196">
        <v>-0.62800000000000011</v>
      </c>
    </row>
    <row r="71" spans="1:4">
      <c r="A71" s="105" t="s">
        <v>702</v>
      </c>
      <c r="B71" s="195">
        <v>0.435</v>
      </c>
      <c r="C71" s="195">
        <v>0.60399999999999998</v>
      </c>
      <c r="D71" s="196">
        <v>-0.16899999999999998</v>
      </c>
    </row>
    <row r="72" spans="1:4">
      <c r="A72" s="105" t="s">
        <v>703</v>
      </c>
      <c r="B72" s="195">
        <v>1.306</v>
      </c>
      <c r="C72" s="195">
        <v>0.52400000000000002</v>
      </c>
      <c r="D72" s="196">
        <v>0.78200000000000003</v>
      </c>
    </row>
    <row r="73" spans="1:4">
      <c r="A73" s="105" t="s">
        <v>704</v>
      </c>
      <c r="B73" s="195">
        <v>4.8000000000000001E-2</v>
      </c>
      <c r="C73" s="195">
        <v>0.51800000000000002</v>
      </c>
      <c r="D73" s="196">
        <v>-0.47000000000000003</v>
      </c>
    </row>
    <row r="74" spans="1:4">
      <c r="A74" s="105" t="s">
        <v>705</v>
      </c>
      <c r="B74" s="195"/>
      <c r="C74" s="195">
        <v>0.50700000000000001</v>
      </c>
      <c r="D74" s="196">
        <v>-0.50700000000000001</v>
      </c>
    </row>
    <row r="75" spans="1:4">
      <c r="A75" s="105" t="s">
        <v>650</v>
      </c>
      <c r="B75" s="195">
        <v>9.5980000000000008</v>
      </c>
      <c r="C75" s="195">
        <v>0.44</v>
      </c>
      <c r="D75" s="196">
        <v>9.1580000000000013</v>
      </c>
    </row>
    <row r="76" spans="1:4">
      <c r="A76" s="105" t="s">
        <v>706</v>
      </c>
      <c r="B76" s="195"/>
      <c r="C76" s="195">
        <v>0.42099999999999999</v>
      </c>
      <c r="D76" s="196">
        <v>-0.42099999999999999</v>
      </c>
    </row>
    <row r="77" spans="1:4">
      <c r="A77" s="105" t="s">
        <v>707</v>
      </c>
      <c r="B77" s="195"/>
      <c r="C77" s="195">
        <v>0.38500000000000001</v>
      </c>
      <c r="D77" s="196">
        <v>-0.38500000000000001</v>
      </c>
    </row>
    <row r="78" spans="1:4">
      <c r="A78" s="105" t="s">
        <v>708</v>
      </c>
      <c r="B78" s="195"/>
      <c r="C78" s="195">
        <v>0.36</v>
      </c>
      <c r="D78" s="196">
        <v>-0.36</v>
      </c>
    </row>
    <row r="79" spans="1:4">
      <c r="A79" s="105" t="s">
        <v>709</v>
      </c>
      <c r="B79" s="195"/>
      <c r="C79" s="195">
        <v>0.34799999999999998</v>
      </c>
      <c r="D79" s="196">
        <v>-0.34799999999999998</v>
      </c>
    </row>
    <row r="80" spans="1:4">
      <c r="A80" s="105" t="s">
        <v>310</v>
      </c>
      <c r="B80" s="195"/>
      <c r="C80" s="195">
        <v>0.25</v>
      </c>
      <c r="D80" s="196">
        <v>-0.25</v>
      </c>
    </row>
    <row r="81" spans="1:4">
      <c r="A81" s="105" t="s">
        <v>644</v>
      </c>
      <c r="B81" s="195">
        <v>19.664999999999999</v>
      </c>
      <c r="C81" s="195">
        <v>0.20799999999999999</v>
      </c>
      <c r="D81" s="196">
        <v>19.457000000000001</v>
      </c>
    </row>
    <row r="82" spans="1:4">
      <c r="A82" s="105" t="s">
        <v>710</v>
      </c>
      <c r="B82" s="195"/>
      <c r="C82" s="195">
        <v>0.20799999999999999</v>
      </c>
      <c r="D82" s="196">
        <v>-0.20799999999999999</v>
      </c>
    </row>
    <row r="83" spans="1:4">
      <c r="A83" s="105" t="s">
        <v>711</v>
      </c>
      <c r="B83" s="195"/>
      <c r="C83" s="195">
        <v>0.20300000000000001</v>
      </c>
      <c r="D83" s="196">
        <v>-0.20300000000000001</v>
      </c>
    </row>
    <row r="84" spans="1:4">
      <c r="A84" s="105" t="s">
        <v>712</v>
      </c>
      <c r="B84" s="195"/>
      <c r="C84" s="195">
        <v>0.17799999999999999</v>
      </c>
      <c r="D84" s="196">
        <v>-0.17799999999999999</v>
      </c>
    </row>
    <row r="85" spans="1:4">
      <c r="A85" s="105" t="s">
        <v>668</v>
      </c>
      <c r="B85" s="195"/>
      <c r="C85" s="195">
        <v>0.155</v>
      </c>
      <c r="D85" s="196">
        <v>-0.155</v>
      </c>
    </row>
    <row r="86" spans="1:4">
      <c r="A86" s="105" t="s">
        <v>713</v>
      </c>
      <c r="B86" s="195"/>
      <c r="C86" s="195">
        <v>0.11799999999999999</v>
      </c>
      <c r="D86" s="196">
        <v>-0.11799999999999999</v>
      </c>
    </row>
    <row r="87" spans="1:4">
      <c r="A87" s="105" t="s">
        <v>714</v>
      </c>
      <c r="B87" s="195">
        <v>2.1999999999999999E-2</v>
      </c>
      <c r="C87" s="195">
        <v>0.115</v>
      </c>
      <c r="D87" s="196">
        <v>-9.2999999999999999E-2</v>
      </c>
    </row>
    <row r="88" spans="1:4">
      <c r="A88" s="105" t="s">
        <v>715</v>
      </c>
      <c r="B88" s="195"/>
      <c r="C88" s="195">
        <v>0.111</v>
      </c>
      <c r="D88" s="196">
        <v>-0.111</v>
      </c>
    </row>
    <row r="89" spans="1:4">
      <c r="A89" s="105" t="s">
        <v>716</v>
      </c>
      <c r="B89" s="195"/>
      <c r="C89" s="195">
        <v>0.10299999999999999</v>
      </c>
      <c r="D89" s="196">
        <v>-0.10299999999999999</v>
      </c>
    </row>
    <row r="90" spans="1:4">
      <c r="A90" s="105" t="s">
        <v>717</v>
      </c>
      <c r="B90" s="195"/>
      <c r="C90" s="195">
        <v>8.5999999999999993E-2</v>
      </c>
      <c r="D90" s="196">
        <v>-8.5999999999999993E-2</v>
      </c>
    </row>
    <row r="91" spans="1:4">
      <c r="A91" s="105" t="s">
        <v>718</v>
      </c>
      <c r="B91" s="195"/>
      <c r="C91" s="195">
        <v>7.5999999999999998E-2</v>
      </c>
      <c r="D91" s="196">
        <v>-7.5999999999999998E-2</v>
      </c>
    </row>
    <row r="92" spans="1:4">
      <c r="A92" s="105" t="s">
        <v>669</v>
      </c>
      <c r="B92" s="195">
        <v>0.20899999999999999</v>
      </c>
      <c r="C92" s="195">
        <v>7.5999999999999998E-2</v>
      </c>
      <c r="D92" s="196">
        <v>0.13300000000000001</v>
      </c>
    </row>
    <row r="93" spans="1:4">
      <c r="A93" s="105" t="s">
        <v>719</v>
      </c>
      <c r="B93" s="195"/>
      <c r="C93" s="195">
        <v>6.2E-2</v>
      </c>
      <c r="D93" s="196">
        <v>-6.2E-2</v>
      </c>
    </row>
    <row r="94" spans="1:4">
      <c r="A94" s="105" t="s">
        <v>720</v>
      </c>
      <c r="B94" s="195"/>
      <c r="C94" s="195">
        <v>3.5999999999999997E-2</v>
      </c>
      <c r="D94" s="196">
        <v>-3.5999999999999997E-2</v>
      </c>
    </row>
    <row r="95" spans="1:4">
      <c r="A95" s="105" t="s">
        <v>721</v>
      </c>
      <c r="B95" s="195"/>
      <c r="C95" s="195">
        <v>3.5000000000000003E-2</v>
      </c>
      <c r="D95" s="196">
        <v>-3.5000000000000003E-2</v>
      </c>
    </row>
    <row r="96" spans="1:4">
      <c r="A96" s="105" t="s">
        <v>722</v>
      </c>
      <c r="B96" s="195">
        <v>2E-3</v>
      </c>
      <c r="C96" s="195">
        <v>3.2000000000000001E-2</v>
      </c>
      <c r="D96" s="196">
        <v>-0.03</v>
      </c>
    </row>
    <row r="97" spans="1:4">
      <c r="A97" s="105" t="s">
        <v>723</v>
      </c>
      <c r="B97" s="195">
        <v>3.43</v>
      </c>
      <c r="C97" s="195">
        <v>3.1E-2</v>
      </c>
      <c r="D97" s="196">
        <v>3.399</v>
      </c>
    </row>
    <row r="98" spans="1:4">
      <c r="A98" s="105" t="s">
        <v>724</v>
      </c>
      <c r="B98" s="195">
        <v>0.69099999999999995</v>
      </c>
      <c r="C98" s="195">
        <v>2.8000000000000001E-2</v>
      </c>
      <c r="D98" s="196">
        <v>0.66299999999999992</v>
      </c>
    </row>
    <row r="99" spans="1:4">
      <c r="A99" s="105" t="s">
        <v>725</v>
      </c>
      <c r="B99" s="195"/>
      <c r="C99" s="195">
        <v>2.4E-2</v>
      </c>
      <c r="D99" s="196">
        <v>-2.4E-2</v>
      </c>
    </row>
    <row r="100" spans="1:4">
      <c r="A100" s="105" t="s">
        <v>726</v>
      </c>
      <c r="B100" s="195"/>
      <c r="C100" s="195">
        <v>2.1000000000000001E-2</v>
      </c>
      <c r="D100" s="196">
        <v>-2.1000000000000001E-2</v>
      </c>
    </row>
    <row r="101" spans="1:4">
      <c r="A101" s="105" t="s">
        <v>727</v>
      </c>
      <c r="B101" s="195"/>
      <c r="C101" s="195">
        <v>0.02</v>
      </c>
      <c r="D101" s="196">
        <v>-0.02</v>
      </c>
    </row>
    <row r="102" spans="1:4">
      <c r="A102" s="105" t="s">
        <v>728</v>
      </c>
      <c r="B102" s="195">
        <v>2.625</v>
      </c>
      <c r="C102" s="195">
        <v>1.7999999999999999E-2</v>
      </c>
      <c r="D102" s="196">
        <v>2.6070000000000002</v>
      </c>
    </row>
    <row r="103" spans="1:4">
      <c r="A103" s="105" t="s">
        <v>729</v>
      </c>
      <c r="B103" s="195"/>
      <c r="C103" s="195">
        <v>1.4999999999999999E-2</v>
      </c>
      <c r="D103" s="196">
        <v>-1.4999999999999999E-2</v>
      </c>
    </row>
    <row r="104" spans="1:4">
      <c r="A104" s="105" t="s">
        <v>730</v>
      </c>
      <c r="B104" s="195"/>
      <c r="C104" s="195">
        <v>1.4999999999999999E-2</v>
      </c>
      <c r="D104" s="196">
        <v>-1.4999999999999999E-2</v>
      </c>
    </row>
    <row r="105" spans="1:4">
      <c r="A105" s="105" t="s">
        <v>731</v>
      </c>
      <c r="B105" s="195"/>
      <c r="C105" s="195">
        <v>1.4E-2</v>
      </c>
      <c r="D105" s="196">
        <v>-1.4E-2</v>
      </c>
    </row>
    <row r="106" spans="1:4">
      <c r="A106" s="105" t="s">
        <v>732</v>
      </c>
      <c r="B106" s="195"/>
      <c r="C106" s="195">
        <v>0.01</v>
      </c>
      <c r="D106" s="196">
        <v>-0.01</v>
      </c>
    </row>
    <row r="107" spans="1:4">
      <c r="A107" s="105" t="s">
        <v>733</v>
      </c>
      <c r="B107" s="195"/>
      <c r="C107" s="195">
        <v>8.9999999999999993E-3</v>
      </c>
      <c r="D107" s="196">
        <v>-8.9999999999999993E-3</v>
      </c>
    </row>
    <row r="108" spans="1:4">
      <c r="A108" s="105" t="s">
        <v>734</v>
      </c>
      <c r="B108" s="195"/>
      <c r="C108" s="195">
        <v>8.0000000000000002E-3</v>
      </c>
      <c r="D108" s="196">
        <v>-8.0000000000000002E-3</v>
      </c>
    </row>
    <row r="109" spans="1:4">
      <c r="A109" s="105" t="s">
        <v>735</v>
      </c>
      <c r="B109" s="195">
        <v>1E-3</v>
      </c>
      <c r="C109" s="195">
        <v>7.0000000000000001E-3</v>
      </c>
      <c r="D109" s="196">
        <v>-6.0000000000000001E-3</v>
      </c>
    </row>
    <row r="110" spans="1:4">
      <c r="A110" s="105" t="s">
        <v>736</v>
      </c>
      <c r="B110" s="195"/>
      <c r="C110" s="195">
        <v>5.0000000000000001E-3</v>
      </c>
      <c r="D110" s="196">
        <v>-5.0000000000000001E-3</v>
      </c>
    </row>
    <row r="111" spans="1:4">
      <c r="A111" s="105" t="s">
        <v>737</v>
      </c>
      <c r="B111" s="195">
        <v>5.5E-2</v>
      </c>
      <c r="C111" s="195">
        <v>5.0000000000000001E-3</v>
      </c>
      <c r="D111" s="196">
        <v>0.05</v>
      </c>
    </row>
    <row r="112" spans="1:4">
      <c r="A112" s="105" t="s">
        <v>582</v>
      </c>
      <c r="B112" s="195"/>
      <c r="C112" s="195">
        <v>4.0000000000000001E-3</v>
      </c>
      <c r="D112" s="196">
        <v>-4.0000000000000001E-3</v>
      </c>
    </row>
    <row r="113" spans="1:4">
      <c r="A113" s="105" t="s">
        <v>738</v>
      </c>
      <c r="B113" s="195">
        <v>0.01</v>
      </c>
      <c r="C113" s="195">
        <v>4.0000000000000001E-3</v>
      </c>
      <c r="D113" s="196">
        <v>6.0000000000000001E-3</v>
      </c>
    </row>
    <row r="114" spans="1:4">
      <c r="A114" s="105" t="s">
        <v>739</v>
      </c>
      <c r="B114" s="195">
        <v>1.008</v>
      </c>
      <c r="C114" s="195">
        <v>3.0000000000000001E-3</v>
      </c>
      <c r="D114" s="196">
        <v>1.0050000000000001</v>
      </c>
    </row>
    <row r="115" spans="1:4">
      <c r="A115" s="105" t="s">
        <v>312</v>
      </c>
      <c r="B115" s="195"/>
      <c r="C115" s="195">
        <v>3.0000000000000001E-3</v>
      </c>
      <c r="D115" s="196">
        <v>-3.0000000000000001E-3</v>
      </c>
    </row>
    <row r="116" spans="1:4">
      <c r="A116" s="105" t="s">
        <v>308</v>
      </c>
      <c r="B116" s="195"/>
      <c r="C116" s="195">
        <v>2E-3</v>
      </c>
      <c r="D116" s="196">
        <v>-2E-3</v>
      </c>
    </row>
    <row r="117" spans="1:4">
      <c r="A117" s="105" t="s">
        <v>740</v>
      </c>
      <c r="B117" s="195">
        <v>1.254</v>
      </c>
      <c r="C117" s="195">
        <v>2E-3</v>
      </c>
      <c r="D117" s="196">
        <v>1.252</v>
      </c>
    </row>
    <row r="118" spans="1:4">
      <c r="A118" s="105" t="s">
        <v>741</v>
      </c>
      <c r="B118" s="195"/>
      <c r="C118" s="195">
        <v>2E-3</v>
      </c>
      <c r="D118" s="196">
        <v>-2E-3</v>
      </c>
    </row>
    <row r="119" spans="1:4">
      <c r="A119" s="105" t="s">
        <v>315</v>
      </c>
      <c r="B119" s="195"/>
      <c r="C119" s="195">
        <v>2E-3</v>
      </c>
      <c r="D119" s="196">
        <v>-2E-3</v>
      </c>
    </row>
    <row r="120" spans="1:4">
      <c r="A120" s="105" t="s">
        <v>306</v>
      </c>
      <c r="B120" s="195"/>
      <c r="C120" s="195">
        <v>1E-3</v>
      </c>
      <c r="D120" s="196">
        <v>-1E-3</v>
      </c>
    </row>
    <row r="121" spans="1:4">
      <c r="A121" s="105" t="s">
        <v>742</v>
      </c>
      <c r="B121" s="195"/>
      <c r="C121" s="195">
        <v>1E-3</v>
      </c>
      <c r="D121" s="196">
        <v>-1E-3</v>
      </c>
    </row>
    <row r="122" spans="1:4">
      <c r="A122" s="105" t="s">
        <v>743</v>
      </c>
      <c r="B122" s="195"/>
      <c r="C122" s="195">
        <v>1E-3</v>
      </c>
      <c r="D122" s="196">
        <v>-1E-3</v>
      </c>
    </row>
    <row r="123" spans="1:4">
      <c r="A123" s="105" t="s">
        <v>744</v>
      </c>
      <c r="B123" s="195"/>
      <c r="C123" s="195">
        <v>1E-3</v>
      </c>
      <c r="D123" s="196">
        <v>-1E-3</v>
      </c>
    </row>
    <row r="124" spans="1:4">
      <c r="A124" s="105" t="s">
        <v>745</v>
      </c>
      <c r="B124" s="195"/>
      <c r="C124" s="195">
        <v>1E-3</v>
      </c>
      <c r="D124" s="196">
        <v>-1E-3</v>
      </c>
    </row>
    <row r="125" spans="1:4">
      <c r="A125" s="105" t="s">
        <v>746</v>
      </c>
      <c r="B125" s="195">
        <v>2.1459999999999999</v>
      </c>
      <c r="C125" s="195">
        <v>1E-3</v>
      </c>
      <c r="D125" s="196">
        <v>2.145</v>
      </c>
    </row>
    <row r="126" spans="1:4">
      <c r="A126" s="105" t="s">
        <v>637</v>
      </c>
      <c r="B126" s="195">
        <v>4.8000000000000001E-2</v>
      </c>
      <c r="C126" s="195">
        <v>0</v>
      </c>
      <c r="D126" s="196">
        <v>4.8000000000000001E-2</v>
      </c>
    </row>
    <row r="127" spans="1:4">
      <c r="A127" s="105" t="s">
        <v>639</v>
      </c>
      <c r="B127" s="195">
        <v>434.63299999999998</v>
      </c>
      <c r="C127" s="195">
        <v>0</v>
      </c>
      <c r="D127" s="196">
        <v>434.63299999999998</v>
      </c>
    </row>
    <row r="128" spans="1:4">
      <c r="A128" s="105" t="s">
        <v>747</v>
      </c>
      <c r="B128" s="195"/>
      <c r="C128" s="195">
        <v>0</v>
      </c>
      <c r="D128" s="196">
        <v>0</v>
      </c>
    </row>
    <row r="129" spans="1:4">
      <c r="A129" s="105" t="s">
        <v>748</v>
      </c>
      <c r="B129" s="195"/>
      <c r="C129" s="195">
        <v>0</v>
      </c>
      <c r="D129" s="196">
        <v>0</v>
      </c>
    </row>
    <row r="130" spans="1:4">
      <c r="A130" s="105" t="s">
        <v>749</v>
      </c>
      <c r="B130" s="195"/>
      <c r="C130" s="195">
        <v>0</v>
      </c>
      <c r="D130" s="196">
        <v>0</v>
      </c>
    </row>
    <row r="131" spans="1:4">
      <c r="A131" s="105" t="s">
        <v>750</v>
      </c>
      <c r="B131" s="195"/>
      <c r="C131" s="195">
        <v>0</v>
      </c>
      <c r="D131" s="196">
        <v>0</v>
      </c>
    </row>
    <row r="132" spans="1:4">
      <c r="A132" s="105" t="s">
        <v>751</v>
      </c>
      <c r="B132" s="195">
        <v>2E-3</v>
      </c>
      <c r="C132" s="195">
        <v>0</v>
      </c>
      <c r="D132" s="196">
        <v>2E-3</v>
      </c>
    </row>
    <row r="133" spans="1:4">
      <c r="A133" s="105" t="s">
        <v>752</v>
      </c>
      <c r="B133" s="195"/>
      <c r="C133" s="195">
        <v>0</v>
      </c>
      <c r="D133" s="196">
        <v>0</v>
      </c>
    </row>
    <row r="134" spans="1:4">
      <c r="A134" s="105" t="s">
        <v>753</v>
      </c>
      <c r="B134" s="195">
        <v>6.8529999999999998</v>
      </c>
      <c r="C134" s="195">
        <v>0</v>
      </c>
      <c r="D134" s="196">
        <v>6.8529999999999998</v>
      </c>
    </row>
    <row r="135" spans="1:4">
      <c r="A135" s="105" t="s">
        <v>754</v>
      </c>
      <c r="B135" s="195"/>
      <c r="C135" s="195">
        <v>0</v>
      </c>
      <c r="D135" s="196">
        <v>0</v>
      </c>
    </row>
    <row r="136" spans="1:4">
      <c r="A136" s="105" t="s">
        <v>755</v>
      </c>
      <c r="B136" s="195">
        <v>0</v>
      </c>
      <c r="C136" s="195"/>
      <c r="D136" s="196">
        <v>0</v>
      </c>
    </row>
    <row r="137" spans="1:4">
      <c r="A137" s="105" t="s">
        <v>756</v>
      </c>
      <c r="B137" s="195">
        <v>1.3029999999999999</v>
      </c>
      <c r="C137" s="195"/>
      <c r="D137" s="196">
        <v>1.3029999999999999</v>
      </c>
    </row>
    <row r="138" spans="1:4">
      <c r="A138" s="105" t="s">
        <v>307</v>
      </c>
      <c r="B138" s="195">
        <v>5.0000000000000001E-3</v>
      </c>
      <c r="C138" s="195"/>
      <c r="D138" s="196">
        <v>5.0000000000000001E-3</v>
      </c>
    </row>
    <row r="139" spans="1:4">
      <c r="A139" s="105" t="s">
        <v>304</v>
      </c>
      <c r="B139" s="195">
        <v>1E-3</v>
      </c>
      <c r="C139" s="195"/>
      <c r="D139" s="196">
        <v>1E-3</v>
      </c>
    </row>
    <row r="140" spans="1:4">
      <c r="A140" s="105" t="s">
        <v>757</v>
      </c>
      <c r="B140" s="195">
        <v>3.0000000000000001E-3</v>
      </c>
      <c r="C140" s="195"/>
      <c r="D140" s="196">
        <v>3.0000000000000001E-3</v>
      </c>
    </row>
    <row r="141" spans="1:4">
      <c r="A141" s="105" t="s">
        <v>758</v>
      </c>
      <c r="B141" s="195">
        <v>1E-3</v>
      </c>
      <c r="C141" s="195"/>
      <c r="D141" s="196">
        <v>1E-3</v>
      </c>
    </row>
    <row r="142" spans="1:4">
      <c r="A142" s="105" t="s">
        <v>580</v>
      </c>
      <c r="B142" s="195">
        <v>1.125</v>
      </c>
      <c r="C142" s="195"/>
      <c r="D142" s="196">
        <v>1.125</v>
      </c>
    </row>
    <row r="143" spans="1:4">
      <c r="A143" s="105" t="s">
        <v>759</v>
      </c>
      <c r="B143" s="195">
        <v>6.8000000000000005E-2</v>
      </c>
      <c r="C143" s="195"/>
      <c r="D143" s="196">
        <v>6.8000000000000005E-2</v>
      </c>
    </row>
    <row r="144" spans="1:4">
      <c r="A144" s="105" t="s">
        <v>301</v>
      </c>
      <c r="B144" s="195">
        <v>75.548000000000002</v>
      </c>
      <c r="C144" s="195"/>
      <c r="D144" s="196">
        <v>75.548000000000002</v>
      </c>
    </row>
    <row r="145" spans="1:4">
      <c r="A145" s="105" t="s">
        <v>760</v>
      </c>
      <c r="B145" s="195">
        <v>0.19700000000000001</v>
      </c>
      <c r="C145" s="195"/>
      <c r="D145" s="196">
        <v>0.19700000000000001</v>
      </c>
    </row>
    <row r="146" spans="1:4">
      <c r="A146" s="105" t="s">
        <v>761</v>
      </c>
      <c r="B146" s="195">
        <v>1.02</v>
      </c>
      <c r="C146" s="195"/>
      <c r="D146" s="196">
        <v>1.02</v>
      </c>
    </row>
    <row r="147" spans="1:4">
      <c r="A147" s="105" t="s">
        <v>303</v>
      </c>
      <c r="B147" s="195">
        <v>0.29299999999999998</v>
      </c>
      <c r="C147" s="195"/>
      <c r="D147" s="196">
        <v>0.29299999999999998</v>
      </c>
    </row>
    <row r="148" spans="1:4">
      <c r="A148" s="105" t="s">
        <v>762</v>
      </c>
      <c r="B148" s="195">
        <v>7.0000000000000001E-3</v>
      </c>
      <c r="C148" s="195"/>
      <c r="D148" s="196">
        <v>7.0000000000000001E-3</v>
      </c>
    </row>
    <row r="149" spans="1:4">
      <c r="A149" s="105" t="s">
        <v>763</v>
      </c>
      <c r="B149" s="195">
        <v>0.64</v>
      </c>
      <c r="C149" s="195"/>
      <c r="D149" s="196">
        <v>0.64</v>
      </c>
    </row>
    <row r="150" spans="1:4">
      <c r="A150" s="105" t="s">
        <v>764</v>
      </c>
      <c r="B150" s="195">
        <v>0.63900000000000001</v>
      </c>
      <c r="C150" s="195"/>
      <c r="D150" s="196">
        <v>0.63900000000000001</v>
      </c>
    </row>
    <row r="151" spans="1:4">
      <c r="A151" s="105" t="s">
        <v>636</v>
      </c>
      <c r="B151" s="195">
        <v>31.905999999999999</v>
      </c>
      <c r="C151" s="195"/>
      <c r="D151" s="196">
        <v>31.905999999999999</v>
      </c>
    </row>
    <row r="152" spans="1:4">
      <c r="A152" s="105" t="s">
        <v>765</v>
      </c>
      <c r="B152" s="195">
        <v>0.38700000000000001</v>
      </c>
      <c r="C152" s="195"/>
      <c r="D152" s="196">
        <v>0.38700000000000001</v>
      </c>
    </row>
    <row r="153" spans="1:4">
      <c r="A153" s="105" t="s">
        <v>766</v>
      </c>
      <c r="B153" s="195">
        <v>1E-3</v>
      </c>
      <c r="C153" s="195"/>
      <c r="D153" s="196">
        <v>1E-3</v>
      </c>
    </row>
    <row r="154" spans="1:4">
      <c r="A154" s="105" t="s">
        <v>767</v>
      </c>
      <c r="B154" s="195">
        <v>0.33700000000000002</v>
      </c>
      <c r="C154" s="195"/>
      <c r="D154" s="196">
        <v>0.33700000000000002</v>
      </c>
    </row>
    <row r="155" spans="1:4">
      <c r="A155" s="105" t="s">
        <v>581</v>
      </c>
      <c r="B155" s="195">
        <v>8.2000000000000003E-2</v>
      </c>
      <c r="C155" s="195"/>
      <c r="D155" s="196">
        <v>8.2000000000000003E-2</v>
      </c>
    </row>
    <row r="156" spans="1:4">
      <c r="A156" s="105" t="s">
        <v>768</v>
      </c>
      <c r="B156" s="195">
        <v>0.17</v>
      </c>
      <c r="C156" s="195"/>
      <c r="D156" s="196">
        <v>0.17</v>
      </c>
    </row>
    <row r="157" spans="1:4">
      <c r="A157" s="105" t="s">
        <v>316</v>
      </c>
      <c r="B157" s="195">
        <v>2.0449999999999999</v>
      </c>
      <c r="C157" s="195"/>
      <c r="D157" s="196">
        <v>2.0449999999999999</v>
      </c>
    </row>
    <row r="158" spans="1:4">
      <c r="A158" s="118" t="s">
        <v>293</v>
      </c>
      <c r="B158" s="197">
        <f>SUM(B3:B157)</f>
        <v>7017.4600000000019</v>
      </c>
      <c r="C158" s="197">
        <f>SUM(C3:C157)</f>
        <v>9966.0869999999959</v>
      </c>
      <c r="D158" s="197">
        <f>SUM(D3:D157)</f>
        <v>-2948.6270000000018</v>
      </c>
    </row>
  </sheetData>
  <sortState ref="A3:D7">
    <sortCondition descending="1" ref="D3:D7"/>
  </sortState>
  <hyperlinks>
    <hyperlink ref="K1" location="'Table of Content'!A1" display="Table of Content"/>
    <hyperlink ref="F1" location="'Table of Content'!A1" display="Table of Content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1"/>
  <sheetViews>
    <sheetView zoomScaleNormal="100" workbookViewId="0">
      <selection activeCell="C252" sqref="C252"/>
    </sheetView>
  </sheetViews>
  <sheetFormatPr defaultRowHeight="15.5"/>
  <cols>
    <col min="1" max="1" width="24.08984375" style="1" customWidth="1"/>
    <col min="2" max="2" width="15.26953125" style="1" customWidth="1"/>
    <col min="3" max="3" width="15.453125" style="1" customWidth="1"/>
    <col min="4" max="4" width="15.1796875" style="1" bestFit="1" customWidth="1"/>
    <col min="5" max="16384" width="8.7265625" style="1"/>
  </cols>
  <sheetData>
    <row r="1" spans="1:6">
      <c r="A1" s="76" t="s">
        <v>623</v>
      </c>
      <c r="F1" s="24" t="s">
        <v>317</v>
      </c>
    </row>
    <row r="2" spans="1:6">
      <c r="A2" s="128" t="s">
        <v>357</v>
      </c>
      <c r="B2" s="128" t="s">
        <v>575</v>
      </c>
      <c r="C2" s="128" t="s">
        <v>576</v>
      </c>
      <c r="D2" s="150" t="s">
        <v>269</v>
      </c>
    </row>
    <row r="3" spans="1:6">
      <c r="A3" s="105" t="s">
        <v>70</v>
      </c>
      <c r="B3" s="195">
        <v>1497.501</v>
      </c>
      <c r="C3" s="195"/>
      <c r="D3" s="195">
        <v>1497.501</v>
      </c>
    </row>
    <row r="4" spans="1:6">
      <c r="A4" s="105" t="s">
        <v>261</v>
      </c>
      <c r="B4" s="195">
        <v>1248.3499999999999</v>
      </c>
      <c r="C4" s="195"/>
      <c r="D4" s="195">
        <v>1248.3499999999999</v>
      </c>
    </row>
    <row r="5" spans="1:6">
      <c r="A5" s="105" t="s">
        <v>9</v>
      </c>
      <c r="B5" s="195">
        <v>1086.749</v>
      </c>
      <c r="C5" s="195">
        <v>58.588000000000001</v>
      </c>
      <c r="D5" s="195">
        <v>1028.1610000000001</v>
      </c>
    </row>
    <row r="6" spans="1:6">
      <c r="A6" s="105" t="s">
        <v>67</v>
      </c>
      <c r="B6" s="195">
        <v>470.315</v>
      </c>
      <c r="C6" s="195">
        <v>0</v>
      </c>
      <c r="D6" s="195">
        <v>470.315</v>
      </c>
    </row>
    <row r="7" spans="1:6">
      <c r="A7" s="105" t="s">
        <v>151</v>
      </c>
      <c r="B7" s="195">
        <v>429.97199999999998</v>
      </c>
      <c r="C7" s="195">
        <v>150.262</v>
      </c>
      <c r="D7" s="195">
        <v>279.70999999999998</v>
      </c>
    </row>
    <row r="8" spans="1:6">
      <c r="A8" s="105" t="s">
        <v>0</v>
      </c>
      <c r="B8" s="195">
        <v>100.559</v>
      </c>
      <c r="C8" s="195">
        <v>2.4860000000000002</v>
      </c>
      <c r="D8" s="195">
        <v>98.072999999999993</v>
      </c>
    </row>
    <row r="9" spans="1:6">
      <c r="A9" s="105" t="s">
        <v>47</v>
      </c>
      <c r="B9" s="195">
        <v>97.033000000000001</v>
      </c>
      <c r="C9" s="195">
        <v>0.23499999999999999</v>
      </c>
      <c r="D9" s="195">
        <v>96.798000000000002</v>
      </c>
    </row>
    <row r="10" spans="1:6">
      <c r="A10" s="105" t="s">
        <v>11</v>
      </c>
      <c r="B10" s="195">
        <v>101.626</v>
      </c>
      <c r="C10" s="195">
        <v>15.218</v>
      </c>
      <c r="D10" s="195">
        <v>86.408000000000001</v>
      </c>
    </row>
    <row r="11" spans="1:6">
      <c r="A11" s="105" t="s">
        <v>250</v>
      </c>
      <c r="B11" s="195">
        <v>148.34</v>
      </c>
      <c r="C11" s="195">
        <v>85.820999999999998</v>
      </c>
      <c r="D11" s="195">
        <v>62.519000000000005</v>
      </c>
    </row>
    <row r="12" spans="1:6">
      <c r="A12" s="105" t="s">
        <v>64</v>
      </c>
      <c r="B12" s="195">
        <v>80.929000000000002</v>
      </c>
      <c r="C12" s="195">
        <v>29.984000000000002</v>
      </c>
      <c r="D12" s="195">
        <v>50.945</v>
      </c>
    </row>
    <row r="13" spans="1:6">
      <c r="A13" s="105" t="s">
        <v>1</v>
      </c>
      <c r="B13" s="195">
        <v>28.675000000000001</v>
      </c>
      <c r="C13" s="195">
        <v>7.0000000000000001E-3</v>
      </c>
      <c r="D13" s="195">
        <v>28.667999999999999</v>
      </c>
    </row>
    <row r="14" spans="1:6">
      <c r="A14" s="105" t="s">
        <v>162</v>
      </c>
      <c r="B14" s="195">
        <v>31.971</v>
      </c>
      <c r="C14" s="195">
        <v>5.2720000000000002</v>
      </c>
      <c r="D14" s="195">
        <v>26.698999999999998</v>
      </c>
    </row>
    <row r="15" spans="1:6">
      <c r="A15" s="105" t="s">
        <v>23</v>
      </c>
      <c r="B15" s="195">
        <v>53.366999999999997</v>
      </c>
      <c r="C15" s="195">
        <v>27.367999999999999</v>
      </c>
      <c r="D15" s="195">
        <v>25.998999999999999</v>
      </c>
    </row>
    <row r="16" spans="1:6">
      <c r="A16" s="105" t="s">
        <v>71</v>
      </c>
      <c r="B16" s="195">
        <v>25.355</v>
      </c>
      <c r="C16" s="195"/>
      <c r="D16" s="195">
        <v>25.355</v>
      </c>
    </row>
    <row r="17" spans="1:4">
      <c r="A17" s="105" t="s">
        <v>72</v>
      </c>
      <c r="B17" s="195">
        <v>21.849</v>
      </c>
      <c r="C17" s="195">
        <v>6.0000000000000001E-3</v>
      </c>
      <c r="D17" s="195">
        <v>21.843</v>
      </c>
    </row>
    <row r="18" spans="1:4">
      <c r="A18" s="105" t="s">
        <v>66</v>
      </c>
      <c r="B18" s="195">
        <v>18.78</v>
      </c>
      <c r="C18" s="195">
        <v>0</v>
      </c>
      <c r="D18" s="195">
        <v>18.78</v>
      </c>
    </row>
    <row r="19" spans="1:4">
      <c r="A19" s="105" t="s">
        <v>61</v>
      </c>
      <c r="B19" s="195">
        <v>18.297999999999998</v>
      </c>
      <c r="C19" s="195">
        <v>2.956</v>
      </c>
      <c r="D19" s="195">
        <v>15.341999999999999</v>
      </c>
    </row>
    <row r="20" spans="1:4">
      <c r="A20" s="105" t="s">
        <v>216</v>
      </c>
      <c r="B20" s="195">
        <v>58.284999999999997</v>
      </c>
      <c r="C20" s="195">
        <v>43.42</v>
      </c>
      <c r="D20" s="195">
        <v>14.864999999999995</v>
      </c>
    </row>
    <row r="21" spans="1:4">
      <c r="A21" s="105" t="s">
        <v>10</v>
      </c>
      <c r="B21" s="195">
        <v>13.989000000000001</v>
      </c>
      <c r="C21" s="195">
        <v>0.13800000000000001</v>
      </c>
      <c r="D21" s="195">
        <v>13.851000000000001</v>
      </c>
    </row>
    <row r="22" spans="1:4">
      <c r="A22" s="105" t="s">
        <v>62</v>
      </c>
      <c r="B22" s="195">
        <v>21.49</v>
      </c>
      <c r="C22" s="195">
        <v>8.4090000000000007</v>
      </c>
      <c r="D22" s="195">
        <v>13.080999999999998</v>
      </c>
    </row>
    <row r="23" spans="1:4">
      <c r="A23" s="105" t="s">
        <v>145</v>
      </c>
      <c r="B23" s="195">
        <v>23.507999999999999</v>
      </c>
      <c r="C23" s="195">
        <v>10.702999999999999</v>
      </c>
      <c r="D23" s="195">
        <v>12.805</v>
      </c>
    </row>
    <row r="24" spans="1:4">
      <c r="A24" s="105" t="s">
        <v>254</v>
      </c>
      <c r="B24" s="195">
        <v>17.04</v>
      </c>
      <c r="C24" s="195">
        <v>4.4909999999999997</v>
      </c>
      <c r="D24" s="195">
        <v>12.548999999999999</v>
      </c>
    </row>
    <row r="25" spans="1:4">
      <c r="A25" s="105" t="s">
        <v>12</v>
      </c>
      <c r="B25" s="195">
        <v>32.993000000000002</v>
      </c>
      <c r="C25" s="195">
        <v>24.129000000000001</v>
      </c>
      <c r="D25" s="195">
        <v>8.8640000000000008</v>
      </c>
    </row>
    <row r="26" spans="1:4">
      <c r="A26" s="105" t="s">
        <v>182</v>
      </c>
      <c r="B26" s="195">
        <v>9.1809999999999992</v>
      </c>
      <c r="C26" s="195">
        <v>4.1820000000000004</v>
      </c>
      <c r="D26" s="195">
        <v>4.9989999999999988</v>
      </c>
    </row>
    <row r="27" spans="1:4">
      <c r="A27" s="105" t="s">
        <v>51</v>
      </c>
      <c r="B27" s="195">
        <v>3.1110000000000002</v>
      </c>
      <c r="C27" s="195">
        <v>2E-3</v>
      </c>
      <c r="D27" s="195">
        <v>3.1090000000000004</v>
      </c>
    </row>
    <row r="28" spans="1:4">
      <c r="A28" s="105" t="s">
        <v>60</v>
      </c>
      <c r="B28" s="195">
        <v>1.57</v>
      </c>
      <c r="C28" s="195">
        <v>0.28999999999999998</v>
      </c>
      <c r="D28" s="195">
        <v>1.28</v>
      </c>
    </row>
    <row r="29" spans="1:4">
      <c r="A29" s="105" t="s">
        <v>81</v>
      </c>
      <c r="B29" s="195">
        <v>5.8659999999999997</v>
      </c>
      <c r="C29" s="195">
        <v>4.6509999999999998</v>
      </c>
      <c r="D29" s="195">
        <v>1.2149999999999999</v>
      </c>
    </row>
    <row r="30" spans="1:4">
      <c r="A30" s="105" t="s">
        <v>125</v>
      </c>
      <c r="B30" s="195">
        <v>5.6130000000000004</v>
      </c>
      <c r="C30" s="195">
        <v>4.5519999999999996</v>
      </c>
      <c r="D30" s="195">
        <v>1.0610000000000008</v>
      </c>
    </row>
    <row r="31" spans="1:4">
      <c r="A31" s="105" t="s">
        <v>3</v>
      </c>
      <c r="B31" s="195">
        <v>0.68799999999999994</v>
      </c>
      <c r="C31" s="195">
        <v>0.37</v>
      </c>
      <c r="D31" s="195">
        <v>0.31799999999999995</v>
      </c>
    </row>
    <row r="32" spans="1:4">
      <c r="A32" s="105" t="s">
        <v>127</v>
      </c>
      <c r="B32" s="195">
        <v>0.20300000000000001</v>
      </c>
      <c r="C32" s="195"/>
      <c r="D32" s="195">
        <v>0.20300000000000001</v>
      </c>
    </row>
    <row r="33" spans="1:4">
      <c r="A33" s="105" t="s">
        <v>192</v>
      </c>
      <c r="B33" s="195">
        <v>0.25600000000000001</v>
      </c>
      <c r="C33" s="195">
        <v>8.5000000000000006E-2</v>
      </c>
      <c r="D33" s="195">
        <v>0.17099999999999999</v>
      </c>
    </row>
    <row r="34" spans="1:4">
      <c r="A34" s="105" t="s">
        <v>40</v>
      </c>
      <c r="B34" s="195">
        <v>4.7E-2</v>
      </c>
      <c r="C34" s="195"/>
      <c r="D34" s="195">
        <v>4.7E-2</v>
      </c>
    </row>
    <row r="35" spans="1:4">
      <c r="A35" s="105" t="s">
        <v>65</v>
      </c>
      <c r="B35" s="195">
        <v>4.4999999999999998E-2</v>
      </c>
      <c r="C35" s="195"/>
      <c r="D35" s="195">
        <v>4.4999999999999998E-2</v>
      </c>
    </row>
    <row r="36" spans="1:4">
      <c r="A36" s="105" t="s">
        <v>73</v>
      </c>
      <c r="B36" s="195">
        <v>2.4E-2</v>
      </c>
      <c r="C36" s="195">
        <v>0</v>
      </c>
      <c r="D36" s="195">
        <v>2.4E-2</v>
      </c>
    </row>
    <row r="37" spans="1:4">
      <c r="A37" s="105" t="s">
        <v>246</v>
      </c>
      <c r="B37" s="195"/>
      <c r="C37" s="195">
        <v>0</v>
      </c>
      <c r="D37" s="195">
        <v>0</v>
      </c>
    </row>
    <row r="38" spans="1:4">
      <c r="A38" s="105" t="s">
        <v>161</v>
      </c>
      <c r="B38" s="195"/>
      <c r="C38" s="195">
        <v>1E-3</v>
      </c>
      <c r="D38" s="195">
        <v>-1E-3</v>
      </c>
    </row>
    <row r="39" spans="1:4">
      <c r="A39" s="105" t="s">
        <v>167</v>
      </c>
      <c r="B39" s="195"/>
      <c r="C39" s="195">
        <v>1E-3</v>
      </c>
      <c r="D39" s="195">
        <v>-1E-3</v>
      </c>
    </row>
    <row r="40" spans="1:4">
      <c r="A40" s="105" t="s">
        <v>55</v>
      </c>
      <c r="B40" s="195"/>
      <c r="C40" s="195">
        <v>4.0000000000000001E-3</v>
      </c>
      <c r="D40" s="195">
        <v>-4.0000000000000001E-3</v>
      </c>
    </row>
    <row r="41" spans="1:4">
      <c r="A41" s="105" t="s">
        <v>63</v>
      </c>
      <c r="B41" s="195"/>
      <c r="C41" s="195">
        <v>6.0000000000000001E-3</v>
      </c>
      <c r="D41" s="195">
        <v>-6.0000000000000001E-3</v>
      </c>
    </row>
    <row r="42" spans="1:4">
      <c r="A42" s="105" t="s">
        <v>58</v>
      </c>
      <c r="B42" s="195">
        <v>0</v>
      </c>
      <c r="C42" s="195">
        <v>0.01</v>
      </c>
      <c r="D42" s="195">
        <v>-0.01</v>
      </c>
    </row>
    <row r="43" spans="1:4">
      <c r="A43" s="105" t="s">
        <v>78</v>
      </c>
      <c r="B43" s="195">
        <v>0</v>
      </c>
      <c r="C43" s="195">
        <v>0.01</v>
      </c>
      <c r="D43" s="195">
        <v>-0.01</v>
      </c>
    </row>
    <row r="44" spans="1:4">
      <c r="A44" s="105" t="s">
        <v>38</v>
      </c>
      <c r="B44" s="195"/>
      <c r="C44" s="195">
        <v>1.4999999999999999E-2</v>
      </c>
      <c r="D44" s="195">
        <v>-1.4999999999999999E-2</v>
      </c>
    </row>
    <row r="45" spans="1:4">
      <c r="A45" s="105" t="s">
        <v>178</v>
      </c>
      <c r="B45" s="195"/>
      <c r="C45" s="195">
        <v>3.1E-2</v>
      </c>
      <c r="D45" s="195">
        <v>-3.1E-2</v>
      </c>
    </row>
    <row r="46" spans="1:4">
      <c r="A46" s="105" t="s">
        <v>166</v>
      </c>
      <c r="B46" s="195">
        <v>8.0000000000000002E-3</v>
      </c>
      <c r="C46" s="195">
        <v>4.5999999999999999E-2</v>
      </c>
      <c r="D46" s="195">
        <v>-3.7999999999999999E-2</v>
      </c>
    </row>
    <row r="47" spans="1:4">
      <c r="A47" s="105" t="s">
        <v>84</v>
      </c>
      <c r="B47" s="195"/>
      <c r="C47" s="195">
        <v>3.9E-2</v>
      </c>
      <c r="D47" s="195">
        <v>-3.9E-2</v>
      </c>
    </row>
    <row r="48" spans="1:4">
      <c r="A48" s="105" t="s">
        <v>131</v>
      </c>
      <c r="B48" s="195">
        <v>0</v>
      </c>
      <c r="C48" s="195">
        <v>4.2999999999999997E-2</v>
      </c>
      <c r="D48" s="195">
        <v>-4.2999999999999997E-2</v>
      </c>
    </row>
    <row r="49" spans="1:4">
      <c r="A49" s="105" t="s">
        <v>163</v>
      </c>
      <c r="B49" s="195"/>
      <c r="C49" s="195">
        <v>5.3999999999999999E-2</v>
      </c>
      <c r="D49" s="195">
        <v>-5.3999999999999999E-2</v>
      </c>
    </row>
    <row r="50" spans="1:4">
      <c r="A50" s="105" t="s">
        <v>177</v>
      </c>
      <c r="B50" s="195"/>
      <c r="C50" s="195">
        <v>5.3999999999999999E-2</v>
      </c>
      <c r="D50" s="195">
        <v>-5.3999999999999999E-2</v>
      </c>
    </row>
    <row r="51" spans="1:4">
      <c r="A51" s="105" t="s">
        <v>227</v>
      </c>
      <c r="B51" s="195">
        <v>0</v>
      </c>
      <c r="C51" s="195">
        <v>6.7000000000000004E-2</v>
      </c>
      <c r="D51" s="195">
        <v>-6.7000000000000004E-2</v>
      </c>
    </row>
    <row r="52" spans="1:4">
      <c r="A52" s="105" t="s">
        <v>100</v>
      </c>
      <c r="B52" s="195">
        <v>1E-3</v>
      </c>
      <c r="C52" s="195">
        <v>8.4000000000000005E-2</v>
      </c>
      <c r="D52" s="195">
        <v>-8.3000000000000004E-2</v>
      </c>
    </row>
    <row r="53" spans="1:4">
      <c r="A53" s="105" t="s">
        <v>124</v>
      </c>
      <c r="B53" s="195">
        <v>1E-3</v>
      </c>
      <c r="C53" s="195">
        <v>0.12</v>
      </c>
      <c r="D53" s="195">
        <v>-0.11899999999999999</v>
      </c>
    </row>
    <row r="54" spans="1:4">
      <c r="A54" s="105" t="s">
        <v>8</v>
      </c>
      <c r="B54" s="195">
        <v>0</v>
      </c>
      <c r="C54" s="195">
        <v>0.13900000000000001</v>
      </c>
      <c r="D54" s="195">
        <v>-0.13900000000000001</v>
      </c>
    </row>
    <row r="55" spans="1:4">
      <c r="A55" s="105" t="s">
        <v>44</v>
      </c>
      <c r="B55" s="195">
        <v>2E-3</v>
      </c>
      <c r="C55" s="195">
        <v>0.14699999999999999</v>
      </c>
      <c r="D55" s="195">
        <v>-0.14499999999999999</v>
      </c>
    </row>
    <row r="56" spans="1:4">
      <c r="A56" s="105" t="s">
        <v>48</v>
      </c>
      <c r="B56" s="195">
        <v>0.14699999999999999</v>
      </c>
      <c r="C56" s="195">
        <v>0.307</v>
      </c>
      <c r="D56" s="195">
        <v>-0.16</v>
      </c>
    </row>
    <row r="57" spans="1:4">
      <c r="A57" s="105" t="s">
        <v>18</v>
      </c>
      <c r="B57" s="195">
        <v>1E-3</v>
      </c>
      <c r="C57" s="195">
        <v>0.16600000000000001</v>
      </c>
      <c r="D57" s="195">
        <v>-0.16500000000000001</v>
      </c>
    </row>
    <row r="58" spans="1:4">
      <c r="A58" s="105" t="s">
        <v>29</v>
      </c>
      <c r="B58" s="195">
        <v>2.8000000000000001E-2</v>
      </c>
      <c r="C58" s="195">
        <v>0.20699999999999999</v>
      </c>
      <c r="D58" s="195">
        <v>-0.17899999999999999</v>
      </c>
    </row>
    <row r="59" spans="1:4">
      <c r="A59" s="105" t="s">
        <v>42</v>
      </c>
      <c r="B59" s="195"/>
      <c r="C59" s="195">
        <v>0.189</v>
      </c>
      <c r="D59" s="195">
        <v>-0.189</v>
      </c>
    </row>
    <row r="60" spans="1:4">
      <c r="A60" s="105" t="s">
        <v>123</v>
      </c>
      <c r="B60" s="195">
        <v>150.506</v>
      </c>
      <c r="C60" s="195">
        <v>150.70099999999999</v>
      </c>
      <c r="D60" s="195">
        <v>-0.19499999999999318</v>
      </c>
    </row>
    <row r="61" spans="1:4">
      <c r="A61" s="105" t="s">
        <v>53</v>
      </c>
      <c r="B61" s="195"/>
      <c r="C61" s="195">
        <v>0.245</v>
      </c>
      <c r="D61" s="195">
        <v>-0.245</v>
      </c>
    </row>
    <row r="62" spans="1:4">
      <c r="A62" s="105" t="s">
        <v>118</v>
      </c>
      <c r="B62" s="195">
        <v>4.0000000000000001E-3</v>
      </c>
      <c r="C62" s="195">
        <v>0.26500000000000001</v>
      </c>
      <c r="D62" s="195">
        <v>-0.26100000000000001</v>
      </c>
    </row>
    <row r="63" spans="1:4">
      <c r="A63" s="105" t="s">
        <v>96</v>
      </c>
      <c r="B63" s="195">
        <v>0.01</v>
      </c>
      <c r="C63" s="195">
        <v>0.28199999999999997</v>
      </c>
      <c r="D63" s="195">
        <v>-0.27199999999999996</v>
      </c>
    </row>
    <row r="64" spans="1:4">
      <c r="A64" s="105" t="s">
        <v>153</v>
      </c>
      <c r="B64" s="195"/>
      <c r="C64" s="195">
        <v>0.28000000000000003</v>
      </c>
      <c r="D64" s="195">
        <v>-0.28000000000000003</v>
      </c>
    </row>
    <row r="65" spans="1:4">
      <c r="A65" s="105" t="s">
        <v>77</v>
      </c>
      <c r="B65" s="195">
        <v>0.54300000000000004</v>
      </c>
      <c r="C65" s="195">
        <v>0.90500000000000003</v>
      </c>
      <c r="D65" s="195">
        <v>-0.36199999999999999</v>
      </c>
    </row>
    <row r="66" spans="1:4">
      <c r="A66" s="105" t="s">
        <v>137</v>
      </c>
      <c r="B66" s="195">
        <v>0.06</v>
      </c>
      <c r="C66" s="195">
        <v>0.47799999999999998</v>
      </c>
      <c r="D66" s="195">
        <v>-0.41799999999999998</v>
      </c>
    </row>
    <row r="67" spans="1:4">
      <c r="A67" s="105" t="s">
        <v>193</v>
      </c>
      <c r="B67" s="195">
        <v>2E-3</v>
      </c>
      <c r="C67" s="195">
        <v>0.432</v>
      </c>
      <c r="D67" s="195">
        <v>-0.43</v>
      </c>
    </row>
    <row r="68" spans="1:4">
      <c r="A68" s="105" t="s">
        <v>209</v>
      </c>
      <c r="B68" s="195">
        <v>4.2000000000000003E-2</v>
      </c>
      <c r="C68" s="195">
        <v>0.48399999999999999</v>
      </c>
      <c r="D68" s="195">
        <v>-0.442</v>
      </c>
    </row>
    <row r="69" spans="1:4">
      <c r="A69" s="105" t="s">
        <v>75</v>
      </c>
      <c r="B69" s="195">
        <v>9.2949999999999999</v>
      </c>
      <c r="C69" s="195">
        <v>9.8089999999999993</v>
      </c>
      <c r="D69" s="195">
        <v>-0.51399999999999935</v>
      </c>
    </row>
    <row r="70" spans="1:4">
      <c r="A70" s="105" t="s">
        <v>56</v>
      </c>
      <c r="B70" s="195"/>
      <c r="C70" s="195">
        <v>0.52</v>
      </c>
      <c r="D70" s="195">
        <v>-0.52</v>
      </c>
    </row>
    <row r="71" spans="1:4">
      <c r="A71" s="105" t="s">
        <v>112</v>
      </c>
      <c r="B71" s="195">
        <v>2.5920000000000001</v>
      </c>
      <c r="C71" s="195">
        <v>3.113</v>
      </c>
      <c r="D71" s="195">
        <v>-0.52099999999999991</v>
      </c>
    </row>
    <row r="72" spans="1:4">
      <c r="A72" s="105" t="s">
        <v>126</v>
      </c>
      <c r="B72" s="195">
        <v>0</v>
      </c>
      <c r="C72" s="195">
        <v>0.52700000000000002</v>
      </c>
      <c r="D72" s="195">
        <v>-0.52700000000000002</v>
      </c>
    </row>
    <row r="73" spans="1:4">
      <c r="A73" s="105" t="s">
        <v>102</v>
      </c>
      <c r="B73" s="195">
        <v>4.0000000000000001E-3</v>
      </c>
      <c r="C73" s="195">
        <v>0.55300000000000005</v>
      </c>
      <c r="D73" s="195">
        <v>-0.54900000000000004</v>
      </c>
    </row>
    <row r="74" spans="1:4">
      <c r="A74" s="105" t="s">
        <v>79</v>
      </c>
      <c r="B74" s="195">
        <v>0.34200000000000003</v>
      </c>
      <c r="C74" s="195">
        <v>0.92800000000000005</v>
      </c>
      <c r="D74" s="195">
        <v>-0.58600000000000008</v>
      </c>
    </row>
    <row r="75" spans="1:4">
      <c r="A75" s="105" t="s">
        <v>226</v>
      </c>
      <c r="B75" s="195">
        <v>0.05</v>
      </c>
      <c r="C75" s="195">
        <v>0.72199999999999998</v>
      </c>
      <c r="D75" s="195">
        <v>-0.67199999999999993</v>
      </c>
    </row>
    <row r="76" spans="1:4">
      <c r="A76" s="105" t="s">
        <v>59</v>
      </c>
      <c r="B76" s="195">
        <v>0.14299999999999999</v>
      </c>
      <c r="C76" s="195">
        <v>0.84599999999999997</v>
      </c>
      <c r="D76" s="195">
        <v>-0.70299999999999996</v>
      </c>
    </row>
    <row r="77" spans="1:4">
      <c r="A77" s="105" t="s">
        <v>136</v>
      </c>
      <c r="B77" s="195">
        <v>2.8000000000000001E-2</v>
      </c>
      <c r="C77" s="195">
        <v>0.73499999999999999</v>
      </c>
      <c r="D77" s="195">
        <v>-0.70699999999999996</v>
      </c>
    </row>
    <row r="78" spans="1:4">
      <c r="A78" s="105" t="s">
        <v>19</v>
      </c>
      <c r="B78" s="195">
        <v>0.42399999999999999</v>
      </c>
      <c r="C78" s="195">
        <v>1.1499999999999999</v>
      </c>
      <c r="D78" s="195">
        <v>-0.72599999999999998</v>
      </c>
    </row>
    <row r="79" spans="1:4">
      <c r="A79" s="105" t="s">
        <v>165</v>
      </c>
      <c r="B79" s="195">
        <v>0</v>
      </c>
      <c r="C79" s="195">
        <v>0.74199999999999999</v>
      </c>
      <c r="D79" s="195">
        <v>-0.74199999999999999</v>
      </c>
    </row>
    <row r="80" spans="1:4">
      <c r="A80" s="105" t="s">
        <v>95</v>
      </c>
      <c r="B80" s="195">
        <v>0.377</v>
      </c>
      <c r="C80" s="195">
        <v>1.1220000000000001</v>
      </c>
      <c r="D80" s="195">
        <v>-0.74500000000000011</v>
      </c>
    </row>
    <row r="81" spans="1:4">
      <c r="A81" s="105" t="s">
        <v>111</v>
      </c>
      <c r="B81" s="195"/>
      <c r="C81" s="195">
        <v>0.746</v>
      </c>
      <c r="D81" s="195">
        <v>-0.746</v>
      </c>
    </row>
    <row r="82" spans="1:4">
      <c r="A82" s="105" t="s">
        <v>208</v>
      </c>
      <c r="B82" s="195">
        <v>4.0000000000000001E-3</v>
      </c>
      <c r="C82" s="195">
        <v>0.80700000000000005</v>
      </c>
      <c r="D82" s="195">
        <v>-0.80300000000000005</v>
      </c>
    </row>
    <row r="83" spans="1:4">
      <c r="A83" s="105" t="s">
        <v>90</v>
      </c>
      <c r="B83" s="195">
        <v>1E-3</v>
      </c>
      <c r="C83" s="195">
        <v>0.88200000000000001</v>
      </c>
      <c r="D83" s="195">
        <v>-0.88100000000000001</v>
      </c>
    </row>
    <row r="84" spans="1:4">
      <c r="A84" s="105" t="s">
        <v>93</v>
      </c>
      <c r="B84" s="195">
        <v>1.4E-2</v>
      </c>
      <c r="C84" s="195">
        <v>0.89600000000000002</v>
      </c>
      <c r="D84" s="195">
        <v>-0.88200000000000001</v>
      </c>
    </row>
    <row r="85" spans="1:4">
      <c r="A85" s="105" t="s">
        <v>140</v>
      </c>
      <c r="B85" s="195"/>
      <c r="C85" s="195">
        <v>0.97599999999999998</v>
      </c>
      <c r="D85" s="195">
        <v>-0.97599999999999998</v>
      </c>
    </row>
    <row r="86" spans="1:4">
      <c r="A86" s="105" t="s">
        <v>101</v>
      </c>
      <c r="B86" s="195">
        <v>8.9999999999999993E-3</v>
      </c>
      <c r="C86" s="195">
        <v>1.0209999999999999</v>
      </c>
      <c r="D86" s="195">
        <v>-1.012</v>
      </c>
    </row>
    <row r="87" spans="1:4">
      <c r="A87" s="105" t="s">
        <v>92</v>
      </c>
      <c r="B87" s="195">
        <v>0.90800000000000003</v>
      </c>
      <c r="C87" s="195">
        <v>2.274</v>
      </c>
      <c r="D87" s="195">
        <v>-1.3660000000000001</v>
      </c>
    </row>
    <row r="88" spans="1:4">
      <c r="A88" s="105" t="s">
        <v>91</v>
      </c>
      <c r="B88" s="195">
        <v>0.02</v>
      </c>
      <c r="C88" s="195">
        <v>1.4419999999999999</v>
      </c>
      <c r="D88" s="195">
        <v>-1.4219999999999999</v>
      </c>
    </row>
    <row r="89" spans="1:4">
      <c r="A89" s="105" t="s">
        <v>141</v>
      </c>
      <c r="B89" s="195">
        <v>5.3999999999999999E-2</v>
      </c>
      <c r="C89" s="195">
        <v>1.5069999999999999</v>
      </c>
      <c r="D89" s="195">
        <v>-1.4529999999999998</v>
      </c>
    </row>
    <row r="90" spans="1:4">
      <c r="A90" s="105" t="s">
        <v>249</v>
      </c>
      <c r="B90" s="195">
        <v>0.19700000000000001</v>
      </c>
      <c r="C90" s="195">
        <v>1.76</v>
      </c>
      <c r="D90" s="195">
        <v>-1.5629999999999999</v>
      </c>
    </row>
    <row r="91" spans="1:4">
      <c r="A91" s="105" t="s">
        <v>17</v>
      </c>
      <c r="B91" s="195"/>
      <c r="C91" s="195">
        <v>1.649</v>
      </c>
      <c r="D91" s="195">
        <v>-1.649</v>
      </c>
    </row>
    <row r="92" spans="1:4">
      <c r="A92" s="105" t="s">
        <v>45</v>
      </c>
      <c r="B92" s="195">
        <v>1E-3</v>
      </c>
      <c r="C92" s="195">
        <v>1.6679999999999999</v>
      </c>
      <c r="D92" s="195">
        <v>-1.667</v>
      </c>
    </row>
    <row r="93" spans="1:4">
      <c r="A93" s="105" t="s">
        <v>248</v>
      </c>
      <c r="B93" s="195">
        <v>8.9999999999999993E-3</v>
      </c>
      <c r="C93" s="195">
        <v>1.768</v>
      </c>
      <c r="D93" s="195">
        <v>-1.7590000000000001</v>
      </c>
    </row>
    <row r="94" spans="1:4">
      <c r="A94" s="105" t="s">
        <v>43</v>
      </c>
      <c r="B94" s="195">
        <v>4.0000000000000001E-3</v>
      </c>
      <c r="C94" s="195">
        <v>1.7929999999999999</v>
      </c>
      <c r="D94" s="195">
        <v>-1.7889999999999999</v>
      </c>
    </row>
    <row r="95" spans="1:4">
      <c r="A95" s="105" t="s">
        <v>244</v>
      </c>
      <c r="B95" s="195">
        <v>5.0000000000000001E-3</v>
      </c>
      <c r="C95" s="195">
        <v>1.8420000000000001</v>
      </c>
      <c r="D95" s="195">
        <v>-1.8370000000000002</v>
      </c>
    </row>
    <row r="96" spans="1:4">
      <c r="A96" s="105" t="s">
        <v>188</v>
      </c>
      <c r="B96" s="195">
        <v>0.94099999999999995</v>
      </c>
      <c r="C96" s="195">
        <v>2.8039999999999998</v>
      </c>
      <c r="D96" s="195">
        <v>-1.863</v>
      </c>
    </row>
    <row r="97" spans="1:4">
      <c r="A97" s="105" t="s">
        <v>194</v>
      </c>
      <c r="B97" s="195">
        <v>4.2999999999999997E-2</v>
      </c>
      <c r="C97" s="195">
        <v>2.0019999999999998</v>
      </c>
      <c r="D97" s="195">
        <v>-1.9589999999999999</v>
      </c>
    </row>
    <row r="98" spans="1:4">
      <c r="A98" s="105" t="s">
        <v>187</v>
      </c>
      <c r="B98" s="195">
        <v>5.0000000000000001E-3</v>
      </c>
      <c r="C98" s="195">
        <v>2.0139999999999998</v>
      </c>
      <c r="D98" s="195">
        <v>-2.0089999999999999</v>
      </c>
    </row>
    <row r="99" spans="1:4">
      <c r="A99" s="105" t="s">
        <v>74</v>
      </c>
      <c r="B99" s="195">
        <v>0.19600000000000001</v>
      </c>
      <c r="C99" s="195">
        <v>2.2109999999999999</v>
      </c>
      <c r="D99" s="195">
        <v>-2.0149999999999997</v>
      </c>
    </row>
    <row r="100" spans="1:4">
      <c r="A100" s="105" t="s">
        <v>139</v>
      </c>
      <c r="B100" s="195">
        <v>0.19500000000000001</v>
      </c>
      <c r="C100" s="195">
        <v>2.2810000000000001</v>
      </c>
      <c r="D100" s="195">
        <v>-2.0860000000000003</v>
      </c>
    </row>
    <row r="101" spans="1:4">
      <c r="A101" s="105" t="s">
        <v>138</v>
      </c>
      <c r="B101" s="195">
        <v>7.0000000000000001E-3</v>
      </c>
      <c r="C101" s="195">
        <v>2.129</v>
      </c>
      <c r="D101" s="195">
        <v>-2.1219999999999999</v>
      </c>
    </row>
    <row r="102" spans="1:4">
      <c r="A102" s="105" t="s">
        <v>6</v>
      </c>
      <c r="B102" s="195">
        <v>0.379</v>
      </c>
      <c r="C102" s="195">
        <v>2.7549999999999999</v>
      </c>
      <c r="D102" s="195">
        <v>-2.3759999999999999</v>
      </c>
    </row>
    <row r="103" spans="1:4">
      <c r="A103" s="105" t="s">
        <v>144</v>
      </c>
      <c r="B103" s="195">
        <v>5.7000000000000002E-2</v>
      </c>
      <c r="C103" s="195">
        <v>2.472</v>
      </c>
      <c r="D103" s="195">
        <v>-2.415</v>
      </c>
    </row>
    <row r="104" spans="1:4">
      <c r="A104" s="105" t="s">
        <v>255</v>
      </c>
      <c r="B104" s="195">
        <v>3.3000000000000002E-2</v>
      </c>
      <c r="C104" s="195">
        <v>2.649</v>
      </c>
      <c r="D104" s="195">
        <v>-2.6160000000000001</v>
      </c>
    </row>
    <row r="105" spans="1:4">
      <c r="A105" s="105" t="s">
        <v>94</v>
      </c>
      <c r="B105" s="195">
        <v>0</v>
      </c>
      <c r="C105" s="195">
        <v>2.7269999999999999</v>
      </c>
      <c r="D105" s="195">
        <v>-2.7269999999999999</v>
      </c>
    </row>
    <row r="106" spans="1:4">
      <c r="A106" s="105" t="s">
        <v>156</v>
      </c>
      <c r="B106" s="195"/>
      <c r="C106" s="195">
        <v>2.9830000000000001</v>
      </c>
      <c r="D106" s="195">
        <v>-2.9830000000000001</v>
      </c>
    </row>
    <row r="107" spans="1:4">
      <c r="A107" s="105" t="s">
        <v>31</v>
      </c>
      <c r="B107" s="195">
        <v>4.7E-2</v>
      </c>
      <c r="C107" s="195">
        <v>3.1930000000000001</v>
      </c>
      <c r="D107" s="195">
        <v>-3.1459999999999999</v>
      </c>
    </row>
    <row r="108" spans="1:4">
      <c r="A108" s="105" t="s">
        <v>242</v>
      </c>
      <c r="B108" s="195">
        <v>1.0999999999999999E-2</v>
      </c>
      <c r="C108" s="195">
        <v>3.5329999999999999</v>
      </c>
      <c r="D108" s="195">
        <v>-3.5219999999999998</v>
      </c>
    </row>
    <row r="109" spans="1:4">
      <c r="A109" s="105" t="s">
        <v>142</v>
      </c>
      <c r="B109" s="195">
        <v>4.2359999999999998</v>
      </c>
      <c r="C109" s="195">
        <v>7.867</v>
      </c>
      <c r="D109" s="195">
        <v>-3.6310000000000002</v>
      </c>
    </row>
    <row r="110" spans="1:4">
      <c r="A110" s="105" t="s">
        <v>87</v>
      </c>
      <c r="B110" s="195"/>
      <c r="C110" s="195">
        <v>3.7370000000000001</v>
      </c>
      <c r="D110" s="195">
        <v>-3.7370000000000001</v>
      </c>
    </row>
    <row r="111" spans="1:4">
      <c r="A111" s="105" t="s">
        <v>150</v>
      </c>
      <c r="B111" s="195">
        <v>6.7000000000000004E-2</v>
      </c>
      <c r="C111" s="195">
        <v>3.8380000000000001</v>
      </c>
      <c r="D111" s="195">
        <v>-3.7709999999999999</v>
      </c>
    </row>
    <row r="112" spans="1:4">
      <c r="A112" s="105" t="s">
        <v>158</v>
      </c>
      <c r="B112" s="195"/>
      <c r="C112" s="195">
        <v>4.1689999999999996</v>
      </c>
      <c r="D112" s="195">
        <v>-4.1689999999999996</v>
      </c>
    </row>
    <row r="113" spans="1:4">
      <c r="A113" s="105" t="s">
        <v>113</v>
      </c>
      <c r="B113" s="195">
        <v>0.13300000000000001</v>
      </c>
      <c r="C113" s="195">
        <v>4.3470000000000004</v>
      </c>
      <c r="D113" s="195">
        <v>-4.2140000000000004</v>
      </c>
    </row>
    <row r="114" spans="1:4">
      <c r="A114" s="105" t="s">
        <v>89</v>
      </c>
      <c r="B114" s="195">
        <v>0.29499999999999998</v>
      </c>
      <c r="C114" s="195">
        <v>4.6340000000000003</v>
      </c>
      <c r="D114" s="195">
        <v>-4.3390000000000004</v>
      </c>
    </row>
    <row r="115" spans="1:4">
      <c r="A115" s="105" t="s">
        <v>240</v>
      </c>
      <c r="B115" s="195">
        <v>7.5999999999999998E-2</v>
      </c>
      <c r="C115" s="195">
        <v>4.4409999999999998</v>
      </c>
      <c r="D115" s="195">
        <v>-4.3650000000000002</v>
      </c>
    </row>
    <row r="116" spans="1:4">
      <c r="A116" s="105" t="s">
        <v>83</v>
      </c>
      <c r="B116" s="195"/>
      <c r="C116" s="195">
        <v>4.4550000000000001</v>
      </c>
      <c r="D116" s="195">
        <v>-4.4550000000000001</v>
      </c>
    </row>
    <row r="117" spans="1:4">
      <c r="A117" s="105" t="s">
        <v>224</v>
      </c>
      <c r="B117" s="195">
        <v>0.20399999999999999</v>
      </c>
      <c r="C117" s="195">
        <v>5.1369999999999996</v>
      </c>
      <c r="D117" s="195">
        <v>-4.9329999999999998</v>
      </c>
    </row>
    <row r="118" spans="1:4">
      <c r="A118" s="105" t="s">
        <v>152</v>
      </c>
      <c r="B118" s="195"/>
      <c r="C118" s="195">
        <v>4.9459999999999997</v>
      </c>
      <c r="D118" s="195">
        <v>-4.9459999999999997</v>
      </c>
    </row>
    <row r="119" spans="1:4">
      <c r="A119" s="105" t="s">
        <v>262</v>
      </c>
      <c r="B119" s="195"/>
      <c r="C119" s="195">
        <v>4.9729999999999999</v>
      </c>
      <c r="D119" s="195">
        <v>-4.9729999999999999</v>
      </c>
    </row>
    <row r="120" spans="1:4">
      <c r="A120" s="105" t="s">
        <v>206</v>
      </c>
      <c r="B120" s="195">
        <v>0.151</v>
      </c>
      <c r="C120" s="195">
        <v>5.2089999999999996</v>
      </c>
      <c r="D120" s="195">
        <v>-5.0579999999999998</v>
      </c>
    </row>
    <row r="121" spans="1:4">
      <c r="A121" s="105" t="s">
        <v>200</v>
      </c>
      <c r="B121" s="195">
        <v>0.184</v>
      </c>
      <c r="C121" s="195">
        <v>5.3620000000000001</v>
      </c>
      <c r="D121" s="195">
        <v>-5.1779999999999999</v>
      </c>
    </row>
    <row r="122" spans="1:4">
      <c r="A122" s="105" t="s">
        <v>174</v>
      </c>
      <c r="B122" s="195">
        <v>1.2E-2</v>
      </c>
      <c r="C122" s="195">
        <v>5.2320000000000002</v>
      </c>
      <c r="D122" s="195">
        <v>-5.2200000000000006</v>
      </c>
    </row>
    <row r="123" spans="1:4">
      <c r="A123" s="105" t="s">
        <v>189</v>
      </c>
      <c r="B123" s="195">
        <v>54.08</v>
      </c>
      <c r="C123" s="195">
        <v>59.307000000000002</v>
      </c>
      <c r="D123" s="195">
        <v>-5.2270000000000039</v>
      </c>
    </row>
    <row r="124" spans="1:4">
      <c r="A124" s="105" t="s">
        <v>186</v>
      </c>
      <c r="B124" s="195">
        <v>6.3150000000000004</v>
      </c>
      <c r="C124" s="195">
        <v>11.946</v>
      </c>
      <c r="D124" s="195">
        <v>-5.6309999999999993</v>
      </c>
    </row>
    <row r="125" spans="1:4">
      <c r="A125" s="105" t="s">
        <v>203</v>
      </c>
      <c r="B125" s="195">
        <v>0.35899999999999999</v>
      </c>
      <c r="C125" s="195">
        <v>6.2859999999999996</v>
      </c>
      <c r="D125" s="195">
        <v>-5.9269999999999996</v>
      </c>
    </row>
    <row r="126" spans="1:4">
      <c r="A126" s="105" t="s">
        <v>183</v>
      </c>
      <c r="B126" s="195">
        <v>0.128</v>
      </c>
      <c r="C126" s="195">
        <v>6.351</v>
      </c>
      <c r="D126" s="195">
        <v>-6.2229999999999999</v>
      </c>
    </row>
    <row r="127" spans="1:4">
      <c r="A127" s="105" t="s">
        <v>4</v>
      </c>
      <c r="B127" s="195">
        <v>1.387</v>
      </c>
      <c r="C127" s="195">
        <v>7.8559999999999999</v>
      </c>
      <c r="D127" s="195">
        <v>-6.4689999999999994</v>
      </c>
    </row>
    <row r="128" spans="1:4">
      <c r="A128" s="105" t="s">
        <v>225</v>
      </c>
      <c r="B128" s="195">
        <v>6.5490000000000004</v>
      </c>
      <c r="C128" s="195">
        <v>13.231</v>
      </c>
      <c r="D128" s="195">
        <v>-6.6819999999999995</v>
      </c>
    </row>
    <row r="129" spans="1:4">
      <c r="A129" s="105" t="s">
        <v>199</v>
      </c>
      <c r="B129" s="195">
        <v>13.526</v>
      </c>
      <c r="C129" s="195">
        <v>20.565999999999999</v>
      </c>
      <c r="D129" s="195">
        <v>-7.0399999999999991</v>
      </c>
    </row>
    <row r="130" spans="1:4">
      <c r="A130" s="105" t="s">
        <v>159</v>
      </c>
      <c r="B130" s="195">
        <v>0.153</v>
      </c>
      <c r="C130" s="195">
        <v>7.4909999999999997</v>
      </c>
      <c r="D130" s="195">
        <v>-7.3380000000000001</v>
      </c>
    </row>
    <row r="131" spans="1:4">
      <c r="A131" s="105" t="s">
        <v>245</v>
      </c>
      <c r="B131" s="195"/>
      <c r="C131" s="195">
        <v>7.4160000000000004</v>
      </c>
      <c r="D131" s="195">
        <v>-7.4160000000000004</v>
      </c>
    </row>
    <row r="132" spans="1:4">
      <c r="A132" s="105" t="s">
        <v>114</v>
      </c>
      <c r="B132" s="195">
        <v>25.835999999999999</v>
      </c>
      <c r="C132" s="195">
        <v>33.323</v>
      </c>
      <c r="D132" s="195">
        <v>-7.4870000000000019</v>
      </c>
    </row>
    <row r="133" spans="1:4">
      <c r="A133" s="105" t="s">
        <v>49</v>
      </c>
      <c r="B133" s="195">
        <v>4.1890000000000001</v>
      </c>
      <c r="C133" s="195">
        <v>11.680999999999999</v>
      </c>
      <c r="D133" s="195">
        <v>-7.4919999999999991</v>
      </c>
    </row>
    <row r="134" spans="1:4">
      <c r="A134" s="105" t="s">
        <v>154</v>
      </c>
      <c r="B134" s="195"/>
      <c r="C134" s="195">
        <v>8.0359999999999996</v>
      </c>
      <c r="D134" s="195">
        <v>-8.0359999999999996</v>
      </c>
    </row>
    <row r="135" spans="1:4">
      <c r="A135" s="105" t="s">
        <v>133</v>
      </c>
      <c r="B135" s="195">
        <v>2.375</v>
      </c>
      <c r="C135" s="195">
        <v>10.416</v>
      </c>
      <c r="D135" s="195">
        <v>-8.0410000000000004</v>
      </c>
    </row>
    <row r="136" spans="1:4">
      <c r="A136" s="105" t="s">
        <v>238</v>
      </c>
      <c r="B136" s="195">
        <v>1.966</v>
      </c>
      <c r="C136" s="195">
        <v>10.087999999999999</v>
      </c>
      <c r="D136" s="195">
        <v>-8.1219999999999999</v>
      </c>
    </row>
    <row r="137" spans="1:4">
      <c r="A137" s="105" t="s">
        <v>34</v>
      </c>
      <c r="B137" s="195"/>
      <c r="C137" s="195">
        <v>8.1750000000000007</v>
      </c>
      <c r="D137" s="195">
        <v>-8.1750000000000007</v>
      </c>
    </row>
    <row r="138" spans="1:4">
      <c r="A138" s="105" t="s">
        <v>120</v>
      </c>
      <c r="B138" s="195">
        <v>0.68700000000000006</v>
      </c>
      <c r="C138" s="195">
        <v>9.0820000000000007</v>
      </c>
      <c r="D138" s="195">
        <v>-8.3950000000000014</v>
      </c>
    </row>
    <row r="139" spans="1:4">
      <c r="A139" s="105" t="s">
        <v>122</v>
      </c>
      <c r="B139" s="195">
        <v>0.38500000000000001</v>
      </c>
      <c r="C139" s="195">
        <v>8.9369999999999994</v>
      </c>
      <c r="D139" s="195">
        <v>-8.5519999999999996</v>
      </c>
    </row>
    <row r="140" spans="1:4">
      <c r="A140" s="105" t="s">
        <v>222</v>
      </c>
      <c r="B140" s="195">
        <v>0.42399999999999999</v>
      </c>
      <c r="C140" s="195">
        <v>9.0069999999999997</v>
      </c>
      <c r="D140" s="195">
        <v>-8.5830000000000002</v>
      </c>
    </row>
    <row r="141" spans="1:4">
      <c r="A141" s="105" t="s">
        <v>253</v>
      </c>
      <c r="B141" s="195">
        <v>0.30599999999999999</v>
      </c>
      <c r="C141" s="195">
        <v>9.2149999999999999</v>
      </c>
      <c r="D141" s="195">
        <v>-8.9090000000000007</v>
      </c>
    </row>
    <row r="142" spans="1:4">
      <c r="A142" s="105" t="s">
        <v>181</v>
      </c>
      <c r="B142" s="195">
        <v>1.131</v>
      </c>
      <c r="C142" s="195">
        <v>10.262</v>
      </c>
      <c r="D142" s="195">
        <v>-9.1310000000000002</v>
      </c>
    </row>
    <row r="143" spans="1:4">
      <c r="A143" s="105" t="s">
        <v>247</v>
      </c>
      <c r="B143" s="195">
        <v>4.2000000000000003E-2</v>
      </c>
      <c r="C143" s="195">
        <v>9.4329999999999998</v>
      </c>
      <c r="D143" s="195">
        <v>-9.391</v>
      </c>
    </row>
    <row r="144" spans="1:4">
      <c r="A144" s="105" t="s">
        <v>128</v>
      </c>
      <c r="B144" s="195">
        <v>0.246</v>
      </c>
      <c r="C144" s="195">
        <v>10.025</v>
      </c>
      <c r="D144" s="195">
        <v>-9.7789999999999999</v>
      </c>
    </row>
    <row r="145" spans="1:4">
      <c r="A145" s="105" t="s">
        <v>207</v>
      </c>
      <c r="B145" s="195">
        <v>0.71299999999999997</v>
      </c>
      <c r="C145" s="195">
        <v>11.034000000000001</v>
      </c>
      <c r="D145" s="195">
        <v>-10.321000000000002</v>
      </c>
    </row>
    <row r="146" spans="1:4">
      <c r="A146" s="105" t="s">
        <v>184</v>
      </c>
      <c r="B146" s="195">
        <v>0.91200000000000003</v>
      </c>
      <c r="C146" s="195">
        <v>11.702</v>
      </c>
      <c r="D146" s="195">
        <v>-10.79</v>
      </c>
    </row>
    <row r="147" spans="1:4">
      <c r="A147" s="105" t="s">
        <v>28</v>
      </c>
      <c r="B147" s="195">
        <v>0.06</v>
      </c>
      <c r="C147" s="195">
        <v>11.196</v>
      </c>
      <c r="D147" s="195">
        <v>-11.135999999999999</v>
      </c>
    </row>
    <row r="148" spans="1:4">
      <c r="A148" s="105" t="s">
        <v>147</v>
      </c>
      <c r="B148" s="195">
        <v>0.99399999999999999</v>
      </c>
      <c r="C148" s="195">
        <v>12.146000000000001</v>
      </c>
      <c r="D148" s="195">
        <v>-11.152000000000001</v>
      </c>
    </row>
    <row r="149" spans="1:4">
      <c r="A149" s="105" t="s">
        <v>32</v>
      </c>
      <c r="B149" s="195">
        <v>0.54</v>
      </c>
      <c r="C149" s="195">
        <v>11.725</v>
      </c>
      <c r="D149" s="195">
        <v>-11.184999999999999</v>
      </c>
    </row>
    <row r="150" spans="1:4">
      <c r="A150" s="105" t="s">
        <v>228</v>
      </c>
      <c r="B150" s="195">
        <v>5.8000000000000003E-2</v>
      </c>
      <c r="C150" s="195">
        <v>11.814</v>
      </c>
      <c r="D150" s="195">
        <v>-11.756</v>
      </c>
    </row>
    <row r="151" spans="1:4">
      <c r="A151" s="105" t="s">
        <v>237</v>
      </c>
      <c r="B151" s="195">
        <v>3.1E-2</v>
      </c>
      <c r="C151" s="195">
        <v>12.260999999999999</v>
      </c>
      <c r="D151" s="195">
        <v>-12.229999999999999</v>
      </c>
    </row>
    <row r="152" spans="1:4">
      <c r="A152" s="105" t="s">
        <v>98</v>
      </c>
      <c r="B152" s="195">
        <v>22.619</v>
      </c>
      <c r="C152" s="195">
        <v>34.936999999999998</v>
      </c>
      <c r="D152" s="195">
        <v>-12.317999999999998</v>
      </c>
    </row>
    <row r="153" spans="1:4">
      <c r="A153" s="105" t="s">
        <v>170</v>
      </c>
      <c r="B153" s="195">
        <v>0.39900000000000002</v>
      </c>
      <c r="C153" s="195">
        <v>12.79</v>
      </c>
      <c r="D153" s="195">
        <v>-12.390999999999998</v>
      </c>
    </row>
    <row r="154" spans="1:4">
      <c r="A154" s="105" t="s">
        <v>229</v>
      </c>
      <c r="B154" s="195">
        <v>0.09</v>
      </c>
      <c r="C154" s="195">
        <v>12.67</v>
      </c>
      <c r="D154" s="195">
        <v>-12.58</v>
      </c>
    </row>
    <row r="155" spans="1:4">
      <c r="A155" s="105" t="s">
        <v>164</v>
      </c>
      <c r="B155" s="195">
        <v>1.7999999999999999E-2</v>
      </c>
      <c r="C155" s="195">
        <v>12.789</v>
      </c>
      <c r="D155" s="195">
        <v>-12.770999999999999</v>
      </c>
    </row>
    <row r="156" spans="1:4">
      <c r="A156" s="105" t="s">
        <v>121</v>
      </c>
      <c r="B156" s="195">
        <v>0.10199999999999999</v>
      </c>
      <c r="C156" s="195">
        <v>12.916</v>
      </c>
      <c r="D156" s="195">
        <v>-12.814</v>
      </c>
    </row>
    <row r="157" spans="1:4">
      <c r="A157" s="105" t="s">
        <v>24</v>
      </c>
      <c r="B157" s="195">
        <v>8.5000000000000006E-2</v>
      </c>
      <c r="C157" s="195">
        <v>13.002000000000001</v>
      </c>
      <c r="D157" s="195">
        <v>-12.917</v>
      </c>
    </row>
    <row r="158" spans="1:4">
      <c r="A158" s="105" t="s">
        <v>21</v>
      </c>
      <c r="B158" s="195">
        <v>17.012</v>
      </c>
      <c r="C158" s="195">
        <v>30.393999999999998</v>
      </c>
      <c r="D158" s="195">
        <v>-13.381999999999998</v>
      </c>
    </row>
    <row r="159" spans="1:4">
      <c r="A159" s="105" t="s">
        <v>110</v>
      </c>
      <c r="B159" s="195"/>
      <c r="C159" s="195">
        <v>13.545</v>
      </c>
      <c r="D159" s="195">
        <v>-13.545</v>
      </c>
    </row>
    <row r="160" spans="1:4">
      <c r="A160" s="105" t="s">
        <v>175</v>
      </c>
      <c r="B160" s="195">
        <v>0.55000000000000004</v>
      </c>
      <c r="C160" s="195">
        <v>14.186</v>
      </c>
      <c r="D160" s="195">
        <v>-13.635999999999999</v>
      </c>
    </row>
    <row r="161" spans="1:4">
      <c r="A161" s="105" t="s">
        <v>214</v>
      </c>
      <c r="B161" s="195">
        <v>0.35</v>
      </c>
      <c r="C161" s="195">
        <v>14.23</v>
      </c>
      <c r="D161" s="195">
        <v>-13.88</v>
      </c>
    </row>
    <row r="162" spans="1:4">
      <c r="A162" s="105" t="s">
        <v>171</v>
      </c>
      <c r="B162" s="195">
        <v>0.30599999999999999</v>
      </c>
      <c r="C162" s="195">
        <v>14.68</v>
      </c>
      <c r="D162" s="195">
        <v>-14.374000000000001</v>
      </c>
    </row>
    <row r="163" spans="1:4">
      <c r="A163" s="105" t="s">
        <v>82</v>
      </c>
      <c r="B163" s="195">
        <v>1.6E-2</v>
      </c>
      <c r="C163" s="195">
        <v>14.702999999999999</v>
      </c>
      <c r="D163" s="195">
        <v>-14.686999999999999</v>
      </c>
    </row>
    <row r="164" spans="1:4">
      <c r="A164" s="105" t="s">
        <v>50</v>
      </c>
      <c r="B164" s="195">
        <v>0.80200000000000005</v>
      </c>
      <c r="C164" s="195">
        <v>15.698</v>
      </c>
      <c r="D164" s="195">
        <v>-14.896000000000001</v>
      </c>
    </row>
    <row r="165" spans="1:4">
      <c r="A165" s="105" t="s">
        <v>116</v>
      </c>
      <c r="B165" s="195">
        <v>8.2000000000000003E-2</v>
      </c>
      <c r="C165" s="195">
        <v>15.188000000000001</v>
      </c>
      <c r="D165" s="195">
        <v>-15.106</v>
      </c>
    </row>
    <row r="166" spans="1:4">
      <c r="A166" s="105" t="s">
        <v>231</v>
      </c>
      <c r="B166" s="195">
        <v>3.6999999999999998E-2</v>
      </c>
      <c r="C166" s="195">
        <v>15.146000000000001</v>
      </c>
      <c r="D166" s="195">
        <v>-15.109</v>
      </c>
    </row>
    <row r="167" spans="1:4">
      <c r="A167" s="105" t="s">
        <v>106</v>
      </c>
      <c r="B167" s="195">
        <v>0.14699999999999999</v>
      </c>
      <c r="C167" s="195">
        <v>15.365</v>
      </c>
      <c r="D167" s="195">
        <v>-15.218</v>
      </c>
    </row>
    <row r="168" spans="1:4">
      <c r="A168" s="105" t="s">
        <v>117</v>
      </c>
      <c r="B168" s="195">
        <v>0.73599999999999999</v>
      </c>
      <c r="C168" s="195">
        <v>16.268999999999998</v>
      </c>
      <c r="D168" s="195">
        <v>-15.532999999999998</v>
      </c>
    </row>
    <row r="169" spans="1:4">
      <c r="A169" s="105" t="s">
        <v>172</v>
      </c>
      <c r="B169" s="195">
        <v>0.26</v>
      </c>
      <c r="C169" s="195">
        <v>16.754000000000001</v>
      </c>
      <c r="D169" s="195">
        <v>-16.494</v>
      </c>
    </row>
    <row r="170" spans="1:4">
      <c r="A170" s="105" t="s">
        <v>155</v>
      </c>
      <c r="B170" s="195">
        <v>1.7589999999999999</v>
      </c>
      <c r="C170" s="195">
        <v>19.021999999999998</v>
      </c>
      <c r="D170" s="195">
        <v>-17.262999999999998</v>
      </c>
    </row>
    <row r="171" spans="1:4">
      <c r="A171" s="105" t="s">
        <v>235</v>
      </c>
      <c r="B171" s="195">
        <v>4.0000000000000001E-3</v>
      </c>
      <c r="C171" s="195">
        <v>17.419</v>
      </c>
      <c r="D171" s="195">
        <v>-17.414999999999999</v>
      </c>
    </row>
    <row r="172" spans="1:4">
      <c r="A172" s="105" t="s">
        <v>130</v>
      </c>
      <c r="B172" s="195">
        <v>1.1539999999999999</v>
      </c>
      <c r="C172" s="195">
        <v>19.28</v>
      </c>
      <c r="D172" s="195">
        <v>-18.126000000000001</v>
      </c>
    </row>
    <row r="173" spans="1:4">
      <c r="A173" s="105" t="s">
        <v>223</v>
      </c>
      <c r="B173" s="195">
        <v>1.1220000000000001</v>
      </c>
      <c r="C173" s="195">
        <v>20.172000000000001</v>
      </c>
      <c r="D173" s="195">
        <v>-19.05</v>
      </c>
    </row>
    <row r="174" spans="1:4">
      <c r="A174" s="105" t="s">
        <v>119</v>
      </c>
      <c r="B174" s="195">
        <v>0.87</v>
      </c>
      <c r="C174" s="195">
        <v>20.082999999999998</v>
      </c>
      <c r="D174" s="195">
        <v>-19.212999999999997</v>
      </c>
    </row>
    <row r="175" spans="1:4">
      <c r="A175" s="105" t="s">
        <v>27</v>
      </c>
      <c r="B175" s="195">
        <v>0.47899999999999998</v>
      </c>
      <c r="C175" s="195">
        <v>19.736000000000001</v>
      </c>
      <c r="D175" s="195">
        <v>-19.257000000000001</v>
      </c>
    </row>
    <row r="176" spans="1:4">
      <c r="A176" s="105" t="s">
        <v>30</v>
      </c>
      <c r="B176" s="195">
        <v>0.115</v>
      </c>
      <c r="C176" s="195">
        <v>19.673999999999999</v>
      </c>
      <c r="D176" s="195">
        <v>-19.559000000000001</v>
      </c>
    </row>
    <row r="177" spans="1:4">
      <c r="A177" s="105" t="s">
        <v>7</v>
      </c>
      <c r="B177" s="195">
        <v>0.156</v>
      </c>
      <c r="C177" s="195">
        <v>20.538</v>
      </c>
      <c r="D177" s="195">
        <v>-20.382000000000001</v>
      </c>
    </row>
    <row r="178" spans="1:4">
      <c r="A178" s="105" t="s">
        <v>148</v>
      </c>
      <c r="B178" s="195">
        <v>1.3160000000000001</v>
      </c>
      <c r="C178" s="195">
        <v>21.827999999999999</v>
      </c>
      <c r="D178" s="195">
        <v>-20.512</v>
      </c>
    </row>
    <row r="179" spans="1:4">
      <c r="A179" s="105" t="s">
        <v>132</v>
      </c>
      <c r="B179" s="195">
        <v>1.77</v>
      </c>
      <c r="C179" s="195">
        <v>22.451000000000001</v>
      </c>
      <c r="D179" s="195">
        <v>-20.681000000000001</v>
      </c>
    </row>
    <row r="180" spans="1:4">
      <c r="A180" s="105" t="s">
        <v>252</v>
      </c>
      <c r="B180" s="195">
        <v>0.20799999999999999</v>
      </c>
      <c r="C180" s="195">
        <v>21.152000000000001</v>
      </c>
      <c r="D180" s="195">
        <v>-20.944000000000003</v>
      </c>
    </row>
    <row r="181" spans="1:4">
      <c r="A181" s="105" t="s">
        <v>202</v>
      </c>
      <c r="B181" s="195">
        <v>0.66600000000000004</v>
      </c>
      <c r="C181" s="195">
        <v>21.751999999999999</v>
      </c>
      <c r="D181" s="195">
        <v>-21.085999999999999</v>
      </c>
    </row>
    <row r="182" spans="1:4">
      <c r="A182" s="105" t="s">
        <v>173</v>
      </c>
      <c r="B182" s="195">
        <v>0.63600000000000001</v>
      </c>
      <c r="C182" s="195">
        <v>22.062000000000001</v>
      </c>
      <c r="D182" s="195">
        <v>-21.426000000000002</v>
      </c>
    </row>
    <row r="183" spans="1:4">
      <c r="A183" s="105" t="s">
        <v>2</v>
      </c>
      <c r="B183" s="195">
        <v>68.128</v>
      </c>
      <c r="C183" s="195">
        <v>89.644000000000005</v>
      </c>
      <c r="D183" s="195">
        <v>-21.516000000000005</v>
      </c>
    </row>
    <row r="184" spans="1:4">
      <c r="A184" s="105" t="s">
        <v>103</v>
      </c>
      <c r="B184" s="195">
        <v>0.88800000000000001</v>
      </c>
      <c r="C184" s="195">
        <v>22.821000000000002</v>
      </c>
      <c r="D184" s="195">
        <v>-21.933</v>
      </c>
    </row>
    <row r="185" spans="1:4">
      <c r="A185" s="105" t="s">
        <v>146</v>
      </c>
      <c r="B185" s="195">
        <v>8.9999999999999993E-3</v>
      </c>
      <c r="C185" s="195">
        <v>22.53</v>
      </c>
      <c r="D185" s="195">
        <v>-22.521000000000001</v>
      </c>
    </row>
    <row r="186" spans="1:4">
      <c r="A186" s="105" t="s">
        <v>99</v>
      </c>
      <c r="B186" s="195">
        <v>0.51300000000000001</v>
      </c>
      <c r="C186" s="195">
        <v>23.280999999999999</v>
      </c>
      <c r="D186" s="195">
        <v>-22.767999999999997</v>
      </c>
    </row>
    <row r="187" spans="1:4">
      <c r="A187" s="105" t="s">
        <v>257</v>
      </c>
      <c r="B187" s="195">
        <v>0.25900000000000001</v>
      </c>
      <c r="C187" s="195">
        <v>23.324000000000002</v>
      </c>
      <c r="D187" s="195">
        <v>-23.065000000000001</v>
      </c>
    </row>
    <row r="188" spans="1:4">
      <c r="A188" s="105" t="s">
        <v>179</v>
      </c>
      <c r="B188" s="195">
        <v>3.0249999999999999</v>
      </c>
      <c r="C188" s="195">
        <v>26.353999999999999</v>
      </c>
      <c r="D188" s="195">
        <v>-23.329000000000001</v>
      </c>
    </row>
    <row r="189" spans="1:4">
      <c r="A189" s="105" t="s">
        <v>180</v>
      </c>
      <c r="B189" s="195">
        <v>0</v>
      </c>
      <c r="C189" s="195">
        <v>23.959</v>
      </c>
      <c r="D189" s="195">
        <v>-23.959</v>
      </c>
    </row>
    <row r="190" spans="1:4">
      <c r="A190" s="105" t="s">
        <v>198</v>
      </c>
      <c r="B190" s="195">
        <v>3.2370000000000001</v>
      </c>
      <c r="C190" s="195">
        <v>27.577000000000002</v>
      </c>
      <c r="D190" s="195">
        <v>-24.340000000000003</v>
      </c>
    </row>
    <row r="191" spans="1:4">
      <c r="A191" s="105" t="s">
        <v>201</v>
      </c>
      <c r="B191" s="195">
        <v>0.51100000000000001</v>
      </c>
      <c r="C191" s="195">
        <v>25.122</v>
      </c>
      <c r="D191" s="195">
        <v>-24.611000000000001</v>
      </c>
    </row>
    <row r="192" spans="1:4">
      <c r="A192" s="105" t="s">
        <v>230</v>
      </c>
      <c r="B192" s="195">
        <v>5.55</v>
      </c>
      <c r="C192" s="195">
        <v>30.548999999999999</v>
      </c>
      <c r="D192" s="195">
        <v>-24.998999999999999</v>
      </c>
    </row>
    <row r="193" spans="1:4">
      <c r="A193" s="105" t="s">
        <v>232</v>
      </c>
      <c r="B193" s="195">
        <v>8.1000000000000003E-2</v>
      </c>
      <c r="C193" s="195">
        <v>25.498000000000001</v>
      </c>
      <c r="D193" s="195">
        <v>-25.417000000000002</v>
      </c>
    </row>
    <row r="194" spans="1:4">
      <c r="A194" s="105" t="s">
        <v>143</v>
      </c>
      <c r="B194" s="195">
        <v>0.88900000000000001</v>
      </c>
      <c r="C194" s="195">
        <v>26.344999999999999</v>
      </c>
      <c r="D194" s="195">
        <v>-25.456</v>
      </c>
    </row>
    <row r="195" spans="1:4">
      <c r="A195" s="105" t="s">
        <v>22</v>
      </c>
      <c r="B195" s="195">
        <v>0.23</v>
      </c>
      <c r="C195" s="195">
        <v>26.183</v>
      </c>
      <c r="D195" s="195">
        <v>-25.952999999999999</v>
      </c>
    </row>
    <row r="196" spans="1:4">
      <c r="A196" s="105" t="s">
        <v>97</v>
      </c>
      <c r="B196" s="195">
        <v>0.70599999999999996</v>
      </c>
      <c r="C196" s="195">
        <v>26.94</v>
      </c>
      <c r="D196" s="195">
        <v>-26.234000000000002</v>
      </c>
    </row>
    <row r="197" spans="1:4">
      <c r="A197" s="105" t="s">
        <v>212</v>
      </c>
      <c r="B197" s="195">
        <v>0.84299999999999997</v>
      </c>
      <c r="C197" s="195">
        <v>28.106999999999999</v>
      </c>
      <c r="D197" s="195">
        <v>-27.263999999999999</v>
      </c>
    </row>
    <row r="198" spans="1:4">
      <c r="A198" s="105" t="s">
        <v>233</v>
      </c>
      <c r="B198" s="195">
        <v>2E-3</v>
      </c>
      <c r="C198" s="195">
        <v>27.888999999999999</v>
      </c>
      <c r="D198" s="195">
        <v>-27.887</v>
      </c>
    </row>
    <row r="199" spans="1:4">
      <c r="A199" s="105" t="s">
        <v>169</v>
      </c>
      <c r="B199" s="195">
        <v>2.669</v>
      </c>
      <c r="C199" s="195">
        <v>31.03</v>
      </c>
      <c r="D199" s="195">
        <v>-28.361000000000001</v>
      </c>
    </row>
    <row r="200" spans="1:4">
      <c r="A200" s="105" t="s">
        <v>25</v>
      </c>
      <c r="B200" s="195">
        <v>0.36599999999999999</v>
      </c>
      <c r="C200" s="195">
        <v>29.119</v>
      </c>
      <c r="D200" s="195">
        <v>-28.753</v>
      </c>
    </row>
    <row r="201" spans="1:4">
      <c r="A201" s="105" t="s">
        <v>36</v>
      </c>
      <c r="B201" s="195">
        <v>0.78900000000000003</v>
      </c>
      <c r="C201" s="195">
        <v>30.053000000000001</v>
      </c>
      <c r="D201" s="195">
        <v>-29.263999999999999</v>
      </c>
    </row>
    <row r="202" spans="1:4">
      <c r="A202" s="105" t="s">
        <v>39</v>
      </c>
      <c r="B202" s="195">
        <v>4.7E-2</v>
      </c>
      <c r="C202" s="195">
        <v>29.439</v>
      </c>
      <c r="D202" s="195">
        <v>-29.391999999999999</v>
      </c>
    </row>
    <row r="203" spans="1:4">
      <c r="A203" s="105" t="s">
        <v>215</v>
      </c>
      <c r="B203" s="195">
        <v>2.2469999999999999</v>
      </c>
      <c r="C203" s="195">
        <v>31.759</v>
      </c>
      <c r="D203" s="195">
        <v>-29.512</v>
      </c>
    </row>
    <row r="204" spans="1:4">
      <c r="A204" s="105" t="s">
        <v>195</v>
      </c>
      <c r="B204" s="195">
        <v>7.5720000000000001</v>
      </c>
      <c r="C204" s="195">
        <v>38.759</v>
      </c>
      <c r="D204" s="195">
        <v>-31.187000000000001</v>
      </c>
    </row>
    <row r="205" spans="1:4">
      <c r="A205" s="105" t="s">
        <v>204</v>
      </c>
      <c r="B205" s="195">
        <v>0.182</v>
      </c>
      <c r="C205" s="195">
        <v>32.465000000000003</v>
      </c>
      <c r="D205" s="195">
        <v>-32.283000000000001</v>
      </c>
    </row>
    <row r="206" spans="1:4">
      <c r="A206" s="105" t="s">
        <v>160</v>
      </c>
      <c r="B206" s="195">
        <v>0.92500000000000004</v>
      </c>
      <c r="C206" s="195">
        <v>33.222999999999999</v>
      </c>
      <c r="D206" s="195">
        <v>-32.298000000000002</v>
      </c>
    </row>
    <row r="207" spans="1:4">
      <c r="A207" s="105" t="s">
        <v>191</v>
      </c>
      <c r="B207" s="195">
        <v>0.94399999999999995</v>
      </c>
      <c r="C207" s="195">
        <v>37.362000000000002</v>
      </c>
      <c r="D207" s="195">
        <v>-36.417999999999999</v>
      </c>
    </row>
    <row r="208" spans="1:4">
      <c r="A208" s="105" t="s">
        <v>13</v>
      </c>
      <c r="B208" s="195">
        <v>0</v>
      </c>
      <c r="C208" s="195">
        <v>36.622999999999998</v>
      </c>
      <c r="D208" s="195">
        <v>-36.622999999999998</v>
      </c>
    </row>
    <row r="209" spans="1:4">
      <c r="A209" s="105" t="s">
        <v>220</v>
      </c>
      <c r="B209" s="195">
        <v>4.8689999999999998</v>
      </c>
      <c r="C209" s="195">
        <v>41.628999999999998</v>
      </c>
      <c r="D209" s="195">
        <v>-36.76</v>
      </c>
    </row>
    <row r="210" spans="1:4">
      <c r="A210" s="105" t="s">
        <v>14</v>
      </c>
      <c r="B210" s="195"/>
      <c r="C210" s="195">
        <v>37.527000000000001</v>
      </c>
      <c r="D210" s="195">
        <v>-37.527000000000001</v>
      </c>
    </row>
    <row r="211" spans="1:4">
      <c r="A211" s="105" t="s">
        <v>109</v>
      </c>
      <c r="B211" s="195">
        <v>19.356000000000002</v>
      </c>
      <c r="C211" s="195">
        <v>57.137999999999998</v>
      </c>
      <c r="D211" s="195">
        <v>-37.781999999999996</v>
      </c>
    </row>
    <row r="212" spans="1:4">
      <c r="A212" s="105" t="s">
        <v>256</v>
      </c>
      <c r="B212" s="195">
        <v>0.108</v>
      </c>
      <c r="C212" s="195">
        <v>38.408000000000001</v>
      </c>
      <c r="D212" s="195">
        <v>-38.300000000000004</v>
      </c>
    </row>
    <row r="213" spans="1:4">
      <c r="A213" s="105" t="s">
        <v>196</v>
      </c>
      <c r="B213" s="195">
        <v>1.7789999999999999</v>
      </c>
      <c r="C213" s="195">
        <v>43.343000000000004</v>
      </c>
      <c r="D213" s="195">
        <v>-41.564000000000007</v>
      </c>
    </row>
    <row r="214" spans="1:4">
      <c r="A214" s="105" t="s">
        <v>129</v>
      </c>
      <c r="B214" s="195">
        <v>83.686999999999998</v>
      </c>
      <c r="C214" s="195">
        <v>125.935</v>
      </c>
      <c r="D214" s="195">
        <v>-42.248000000000005</v>
      </c>
    </row>
    <row r="215" spans="1:4">
      <c r="A215" s="105" t="s">
        <v>236</v>
      </c>
      <c r="B215" s="195">
        <v>0.152</v>
      </c>
      <c r="C215" s="195">
        <v>43.234000000000002</v>
      </c>
      <c r="D215" s="195">
        <v>-43.082000000000001</v>
      </c>
    </row>
    <row r="216" spans="1:4">
      <c r="A216" s="105" t="s">
        <v>239</v>
      </c>
      <c r="B216" s="195">
        <v>0.14799999999999999</v>
      </c>
      <c r="C216" s="195">
        <v>43.734000000000002</v>
      </c>
      <c r="D216" s="195">
        <v>-43.585999999999999</v>
      </c>
    </row>
    <row r="217" spans="1:4">
      <c r="A217" s="105" t="s">
        <v>5</v>
      </c>
      <c r="B217" s="195">
        <v>4.0279999999999996</v>
      </c>
      <c r="C217" s="195">
        <v>48.363999999999997</v>
      </c>
      <c r="D217" s="195">
        <v>-44.335999999999999</v>
      </c>
    </row>
    <row r="218" spans="1:4">
      <c r="A218" s="105" t="s">
        <v>213</v>
      </c>
      <c r="B218" s="195">
        <v>7.6999999999999999E-2</v>
      </c>
      <c r="C218" s="195">
        <v>45.058999999999997</v>
      </c>
      <c r="D218" s="195">
        <v>-44.981999999999999</v>
      </c>
    </row>
    <row r="219" spans="1:4">
      <c r="A219" s="105" t="s">
        <v>76</v>
      </c>
      <c r="B219" s="195">
        <v>3.6909999999999998</v>
      </c>
      <c r="C219" s="195">
        <v>50.395000000000003</v>
      </c>
      <c r="D219" s="195">
        <v>-46.704000000000001</v>
      </c>
    </row>
    <row r="220" spans="1:4">
      <c r="A220" s="105" t="s">
        <v>88</v>
      </c>
      <c r="B220" s="195">
        <v>5.3999999999999999E-2</v>
      </c>
      <c r="C220" s="195">
        <v>46.831000000000003</v>
      </c>
      <c r="D220" s="195">
        <v>-46.777000000000001</v>
      </c>
    </row>
    <row r="221" spans="1:4">
      <c r="A221" s="105" t="s">
        <v>135</v>
      </c>
      <c r="B221" s="195">
        <v>8.5060000000000002</v>
      </c>
      <c r="C221" s="195">
        <v>59.164000000000001</v>
      </c>
      <c r="D221" s="195">
        <v>-50.658000000000001</v>
      </c>
    </row>
    <row r="222" spans="1:4">
      <c r="A222" s="105" t="s">
        <v>197</v>
      </c>
      <c r="B222" s="195">
        <v>4.7060000000000004</v>
      </c>
      <c r="C222" s="195">
        <v>57.215000000000003</v>
      </c>
      <c r="D222" s="195">
        <v>-52.509</v>
      </c>
    </row>
    <row r="223" spans="1:4">
      <c r="A223" s="105" t="s">
        <v>149</v>
      </c>
      <c r="B223" s="195">
        <v>2.2429999999999999</v>
      </c>
      <c r="C223" s="195">
        <v>54.975000000000001</v>
      </c>
      <c r="D223" s="195">
        <v>-52.731999999999999</v>
      </c>
    </row>
    <row r="224" spans="1:4">
      <c r="A224" s="105" t="s">
        <v>104</v>
      </c>
      <c r="B224" s="195">
        <v>3.2589999999999999</v>
      </c>
      <c r="C224" s="195">
        <v>55.996000000000002</v>
      </c>
      <c r="D224" s="195">
        <v>-52.737000000000002</v>
      </c>
    </row>
    <row r="225" spans="1:4">
      <c r="A225" s="105" t="s">
        <v>234</v>
      </c>
      <c r="B225" s="195">
        <v>2.8000000000000001E-2</v>
      </c>
      <c r="C225" s="195">
        <v>55.436999999999998</v>
      </c>
      <c r="D225" s="195">
        <v>-55.408999999999999</v>
      </c>
    </row>
    <row r="226" spans="1:4">
      <c r="A226" s="105" t="s">
        <v>20</v>
      </c>
      <c r="B226" s="195">
        <v>30.603999999999999</v>
      </c>
      <c r="C226" s="195">
        <v>86.248999999999995</v>
      </c>
      <c r="D226" s="195">
        <v>-55.644999999999996</v>
      </c>
    </row>
    <row r="227" spans="1:4">
      <c r="A227" s="105" t="s">
        <v>33</v>
      </c>
      <c r="B227" s="195">
        <v>18.466000000000001</v>
      </c>
      <c r="C227" s="195">
        <v>74.978999999999999</v>
      </c>
      <c r="D227" s="195">
        <v>-56.512999999999998</v>
      </c>
    </row>
    <row r="228" spans="1:4">
      <c r="A228" s="105" t="s">
        <v>157</v>
      </c>
      <c r="B228" s="195">
        <v>89.143000000000001</v>
      </c>
      <c r="C228" s="195">
        <v>146.25700000000001</v>
      </c>
      <c r="D228" s="195">
        <v>-57.114000000000004</v>
      </c>
    </row>
    <row r="229" spans="1:4">
      <c r="A229" s="105" t="s">
        <v>211</v>
      </c>
      <c r="B229" s="195">
        <v>0.11799999999999999</v>
      </c>
      <c r="C229" s="195">
        <v>61.814</v>
      </c>
      <c r="D229" s="195">
        <v>-61.695999999999998</v>
      </c>
    </row>
    <row r="230" spans="1:4">
      <c r="A230" s="105" t="s">
        <v>241</v>
      </c>
      <c r="B230" s="195">
        <v>0.91400000000000003</v>
      </c>
      <c r="C230" s="195">
        <v>63.189</v>
      </c>
      <c r="D230" s="195">
        <v>-62.274999999999999</v>
      </c>
    </row>
    <row r="231" spans="1:4">
      <c r="A231" s="105" t="s">
        <v>217</v>
      </c>
      <c r="B231" s="195">
        <v>3.7320000000000002</v>
      </c>
      <c r="C231" s="195">
        <v>66.405000000000001</v>
      </c>
      <c r="D231" s="195">
        <v>-62.673000000000002</v>
      </c>
    </row>
    <row r="232" spans="1:4">
      <c r="A232" s="105" t="s">
        <v>251</v>
      </c>
      <c r="B232" s="195">
        <v>12.878</v>
      </c>
      <c r="C232" s="195">
        <v>81.995000000000005</v>
      </c>
      <c r="D232" s="195">
        <v>-69.117000000000004</v>
      </c>
    </row>
    <row r="233" spans="1:4">
      <c r="A233" s="105" t="s">
        <v>243</v>
      </c>
      <c r="B233" s="195">
        <v>2.9359999999999999</v>
      </c>
      <c r="C233" s="195">
        <v>74.369</v>
      </c>
      <c r="D233" s="195">
        <v>-71.432999999999993</v>
      </c>
    </row>
    <row r="234" spans="1:4">
      <c r="A234" s="105" t="s">
        <v>35</v>
      </c>
      <c r="B234" s="195">
        <v>10.92</v>
      </c>
      <c r="C234" s="195">
        <v>85.47</v>
      </c>
      <c r="D234" s="195">
        <v>-74.55</v>
      </c>
    </row>
    <row r="235" spans="1:4">
      <c r="A235" s="105" t="s">
        <v>205</v>
      </c>
      <c r="B235" s="195">
        <v>1.409</v>
      </c>
      <c r="C235" s="195">
        <v>78.605000000000004</v>
      </c>
      <c r="D235" s="195">
        <v>-77.195999999999998</v>
      </c>
    </row>
    <row r="236" spans="1:4">
      <c r="A236" s="105" t="s">
        <v>210</v>
      </c>
      <c r="B236" s="195">
        <v>1.016</v>
      </c>
      <c r="C236" s="195">
        <v>80.426000000000002</v>
      </c>
      <c r="D236" s="195">
        <v>-79.41</v>
      </c>
    </row>
    <row r="237" spans="1:4">
      <c r="A237" s="105" t="s">
        <v>176</v>
      </c>
      <c r="B237" s="195">
        <v>28.184000000000001</v>
      </c>
      <c r="C237" s="195">
        <v>112.60599999999999</v>
      </c>
      <c r="D237" s="195">
        <v>-84.421999999999997</v>
      </c>
    </row>
    <row r="238" spans="1:4">
      <c r="A238" s="105" t="s">
        <v>221</v>
      </c>
      <c r="B238" s="195">
        <v>1.637</v>
      </c>
      <c r="C238" s="195">
        <v>87.600999999999999</v>
      </c>
      <c r="D238" s="195">
        <v>-85.963999999999999</v>
      </c>
    </row>
    <row r="239" spans="1:4">
      <c r="A239" s="105" t="s">
        <v>107</v>
      </c>
      <c r="B239" s="195">
        <v>0.49099999999999999</v>
      </c>
      <c r="C239" s="195">
        <v>87.406999999999996</v>
      </c>
      <c r="D239" s="195">
        <v>-86.915999999999997</v>
      </c>
    </row>
    <row r="240" spans="1:4">
      <c r="A240" s="105" t="s">
        <v>37</v>
      </c>
      <c r="B240" s="195">
        <v>79.683999999999997</v>
      </c>
      <c r="C240" s="195">
        <v>170.29400000000001</v>
      </c>
      <c r="D240" s="195">
        <v>-90.610000000000014</v>
      </c>
    </row>
    <row r="241" spans="1:4">
      <c r="A241" s="105" t="s">
        <v>190</v>
      </c>
      <c r="B241" s="195">
        <v>3.214</v>
      </c>
      <c r="C241" s="195">
        <v>105.43899999999999</v>
      </c>
      <c r="D241" s="195">
        <v>-102.22499999999999</v>
      </c>
    </row>
    <row r="242" spans="1:4">
      <c r="A242" s="105" t="s">
        <v>108</v>
      </c>
      <c r="B242" s="195">
        <v>8.1470000000000002</v>
      </c>
      <c r="C242" s="195">
        <v>111.64700000000001</v>
      </c>
      <c r="D242" s="195">
        <v>-103.5</v>
      </c>
    </row>
    <row r="243" spans="1:4">
      <c r="A243" s="105" t="s">
        <v>16</v>
      </c>
      <c r="B243" s="195">
        <v>0.29099999999999998</v>
      </c>
      <c r="C243" s="195">
        <v>114.825</v>
      </c>
      <c r="D243" s="195">
        <v>-114.53400000000001</v>
      </c>
    </row>
    <row r="244" spans="1:4">
      <c r="A244" s="105" t="s">
        <v>105</v>
      </c>
      <c r="B244" s="195">
        <v>0.76300000000000001</v>
      </c>
      <c r="C244" s="195">
        <v>131.06</v>
      </c>
      <c r="D244" s="195">
        <v>-130.297</v>
      </c>
    </row>
    <row r="245" spans="1:4">
      <c r="A245" s="105" t="s">
        <v>185</v>
      </c>
      <c r="B245" s="195">
        <v>14.042</v>
      </c>
      <c r="C245" s="195">
        <v>189.2</v>
      </c>
      <c r="D245" s="195">
        <v>-175.15799999999999</v>
      </c>
    </row>
    <row r="246" spans="1:4">
      <c r="A246" s="105" t="s">
        <v>26</v>
      </c>
      <c r="B246" s="195">
        <v>24.442</v>
      </c>
      <c r="C246" s="195">
        <v>241.80799999999999</v>
      </c>
      <c r="D246" s="195">
        <v>-217.36599999999999</v>
      </c>
    </row>
    <row r="247" spans="1:4">
      <c r="A247" s="105" t="s">
        <v>218</v>
      </c>
      <c r="B247" s="195">
        <v>32.33</v>
      </c>
      <c r="C247" s="195">
        <v>319.173</v>
      </c>
      <c r="D247" s="195">
        <v>-286.84300000000002</v>
      </c>
    </row>
    <row r="248" spans="1:4">
      <c r="A248" s="105" t="s">
        <v>134</v>
      </c>
      <c r="B248" s="195">
        <v>1.9430000000000001</v>
      </c>
      <c r="C248" s="195">
        <v>293.94600000000003</v>
      </c>
      <c r="D248" s="195">
        <v>-292.00300000000004</v>
      </c>
    </row>
    <row r="249" spans="1:4">
      <c r="A249" s="105" t="s">
        <v>219</v>
      </c>
      <c r="B249" s="195">
        <v>47.274999999999999</v>
      </c>
      <c r="C249" s="195">
        <v>449.48599999999999</v>
      </c>
      <c r="D249" s="195">
        <v>-402.21100000000001</v>
      </c>
    </row>
    <row r="250" spans="1:4">
      <c r="A250" s="105" t="s">
        <v>80</v>
      </c>
      <c r="B250" s="195">
        <v>361.637</v>
      </c>
      <c r="C250" s="195">
        <v>3227.7220000000002</v>
      </c>
      <c r="D250" s="195">
        <v>-2866.085</v>
      </c>
    </row>
    <row r="251" spans="1:4">
      <c r="A251" s="7" t="s">
        <v>293</v>
      </c>
      <c r="B251" s="8">
        <f>SUM(B3:B250)</f>
        <v>7017.4630000000034</v>
      </c>
      <c r="C251" s="8">
        <f>SUM(C3:C250)</f>
        <v>9966.0849999999991</v>
      </c>
      <c r="D251" s="8">
        <f>SUM(D3:D250)</f>
        <v>-2948.6220000000039</v>
      </c>
    </row>
  </sheetData>
  <sortState ref="A3:D250">
    <sortCondition descending="1" ref="D3:D250"/>
  </sortState>
  <hyperlinks>
    <hyperlink ref="F1" location="'Table of Content'!A1" display="Table of Conten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30"/>
  <sheetViews>
    <sheetView zoomScaleNormal="100" workbookViewId="0">
      <selection activeCell="F127" sqref="F127"/>
    </sheetView>
  </sheetViews>
  <sheetFormatPr defaultColWidth="9.1796875" defaultRowHeight="15.5"/>
  <cols>
    <col min="1" max="1" width="21" style="1" customWidth="1"/>
    <col min="2" max="2" width="12.7265625" style="1" bestFit="1" customWidth="1"/>
    <col min="3" max="3" width="8.453125" style="1" bestFit="1" customWidth="1"/>
    <col min="4" max="4" width="12.7265625" style="1" bestFit="1" customWidth="1"/>
    <col min="5" max="5" width="8.453125" style="1" bestFit="1" customWidth="1"/>
    <col min="6" max="6" width="12.7265625" style="1" bestFit="1" customWidth="1"/>
    <col min="7" max="7" width="8.453125" style="1" bestFit="1" customWidth="1"/>
    <col min="8" max="8" width="10.81640625" style="1" customWidth="1"/>
    <col min="9" max="9" width="11.81640625" style="1" bestFit="1" customWidth="1"/>
    <col min="10" max="16384" width="9.1796875" style="1"/>
  </cols>
  <sheetData>
    <row r="1" spans="1:16">
      <c r="A1" s="71" t="s">
        <v>506</v>
      </c>
      <c r="B1" s="71"/>
      <c r="D1" s="53"/>
      <c r="E1" s="53"/>
      <c r="F1" s="72"/>
      <c r="K1" s="73" t="s">
        <v>317</v>
      </c>
      <c r="L1" s="9"/>
      <c r="M1" s="9"/>
      <c r="N1" s="9"/>
      <c r="O1" s="9"/>
      <c r="P1" s="9"/>
    </row>
    <row r="2" spans="1:16">
      <c r="A2" s="273" t="s">
        <v>296</v>
      </c>
      <c r="B2" s="275">
        <v>44562</v>
      </c>
      <c r="C2" s="275"/>
      <c r="D2" s="275">
        <v>44896</v>
      </c>
      <c r="E2" s="275"/>
      <c r="F2" s="275">
        <v>44947</v>
      </c>
      <c r="G2" s="275"/>
      <c r="H2" s="273" t="s">
        <v>297</v>
      </c>
      <c r="I2" s="273" t="s">
        <v>549</v>
      </c>
    </row>
    <row r="3" spans="1:16">
      <c r="A3" s="274"/>
      <c r="B3" s="2" t="s">
        <v>298</v>
      </c>
      <c r="C3" s="2" t="s">
        <v>299</v>
      </c>
      <c r="D3" s="2" t="s">
        <v>298</v>
      </c>
      <c r="E3" s="2" t="s">
        <v>299</v>
      </c>
      <c r="F3" s="2" t="s">
        <v>298</v>
      </c>
      <c r="G3" s="2" t="s">
        <v>299</v>
      </c>
      <c r="H3" s="274"/>
      <c r="I3" s="274"/>
    </row>
    <row r="4" spans="1:16">
      <c r="A4" s="104" t="s">
        <v>300</v>
      </c>
      <c r="B4" s="198">
        <v>1484.3109999999999</v>
      </c>
      <c r="C4" s="5">
        <f>B4/$B$126</f>
        <v>0.23314344396321135</v>
      </c>
      <c r="D4" s="198">
        <v>1421.5519999999999</v>
      </c>
      <c r="E4" s="5">
        <f>D4/$D$126</f>
        <v>0.15262976894212157</v>
      </c>
      <c r="F4" s="198">
        <v>1956.4760000000001</v>
      </c>
      <c r="G4" s="79">
        <f>F4/$F$126</f>
        <v>0.27880116167388186</v>
      </c>
      <c r="H4" s="5">
        <f>(F4/D4)-1</f>
        <v>0.37629576688014255</v>
      </c>
      <c r="I4" s="5">
        <f>(F4/B4)-1</f>
        <v>0.318103820560516</v>
      </c>
    </row>
    <row r="5" spans="1:16">
      <c r="A5" s="105" t="s">
        <v>378</v>
      </c>
      <c r="B5" s="199">
        <v>50.99</v>
      </c>
      <c r="C5" s="6">
        <f t="shared" ref="C5:C68" si="0">B5/$B$126</f>
        <v>8.0090925740523029E-3</v>
      </c>
      <c r="D5" s="199">
        <v>73.412999999999997</v>
      </c>
      <c r="E5" s="6">
        <f t="shared" ref="E5:E68" si="1">D5/$D$126</f>
        <v>7.8822366169847974E-3</v>
      </c>
      <c r="F5" s="199">
        <v>761.24900000000002</v>
      </c>
      <c r="G5" s="74">
        <f t="shared" ref="G5:G68" si="2">F5/$F$126</f>
        <v>0.10847927882738193</v>
      </c>
      <c r="H5" s="6">
        <f t="shared" ref="H5:H68" si="3">(F5/D5)-1</f>
        <v>9.3694032392083155</v>
      </c>
      <c r="I5" s="6">
        <f t="shared" ref="I5:I67" si="4">(F5/B5)-1</f>
        <v>13.929378309472446</v>
      </c>
    </row>
    <row r="6" spans="1:16">
      <c r="A6" s="105" t="s">
        <v>364</v>
      </c>
      <c r="B6" s="199">
        <v>527.82600000000002</v>
      </c>
      <c r="C6" s="6">
        <f t="shared" si="0"/>
        <v>8.2906595351867632E-2</v>
      </c>
      <c r="D6" s="199">
        <v>647.85799999999995</v>
      </c>
      <c r="E6" s="6">
        <f t="shared" si="1"/>
        <v>6.9559479250358061E-2</v>
      </c>
      <c r="F6" s="199">
        <v>745.31799999999998</v>
      </c>
      <c r="G6" s="74">
        <f t="shared" si="2"/>
        <v>0.1062090841985561</v>
      </c>
      <c r="H6" s="6">
        <f t="shared" si="3"/>
        <v>0.15043420008705621</v>
      </c>
      <c r="I6" s="6">
        <f t="shared" si="4"/>
        <v>0.41205245668079993</v>
      </c>
      <c r="K6" s="70"/>
    </row>
    <row r="7" spans="1:16">
      <c r="A7" s="105" t="s">
        <v>363</v>
      </c>
      <c r="B7" s="199">
        <v>1161.153</v>
      </c>
      <c r="C7" s="6">
        <f t="shared" si="0"/>
        <v>0.18238442576267019</v>
      </c>
      <c r="D7" s="199">
        <v>1516.998</v>
      </c>
      <c r="E7" s="6">
        <f t="shared" si="1"/>
        <v>0.16287765359667503</v>
      </c>
      <c r="F7" s="199">
        <v>488.28800000000001</v>
      </c>
      <c r="G7" s="74">
        <f t="shared" si="2"/>
        <v>6.9581871503364423E-2</v>
      </c>
      <c r="H7" s="6">
        <f t="shared" si="3"/>
        <v>-0.67812218605429941</v>
      </c>
      <c r="I7" s="6">
        <f t="shared" si="4"/>
        <v>-0.57948005129384328</v>
      </c>
    </row>
    <row r="8" spans="1:16">
      <c r="A8" s="105" t="s">
        <v>366</v>
      </c>
      <c r="B8" s="199">
        <v>287.209</v>
      </c>
      <c r="C8" s="6">
        <f t="shared" si="0"/>
        <v>4.5112443010413568E-2</v>
      </c>
      <c r="D8" s="199">
        <v>537.42100000000005</v>
      </c>
      <c r="E8" s="6">
        <f t="shared" si="1"/>
        <v>5.7702034856722748E-2</v>
      </c>
      <c r="F8" s="199">
        <v>434.63299999999998</v>
      </c>
      <c r="G8" s="74">
        <f t="shared" si="2"/>
        <v>6.1935942634514442E-2</v>
      </c>
      <c r="H8" s="6">
        <f t="shared" si="3"/>
        <v>-0.19126159937925769</v>
      </c>
      <c r="I8" s="6">
        <f t="shared" si="4"/>
        <v>0.51329867796621964</v>
      </c>
    </row>
    <row r="9" spans="1:16">
      <c r="A9" s="105" t="s">
        <v>368</v>
      </c>
      <c r="B9" s="199">
        <v>574.53899999999999</v>
      </c>
      <c r="C9" s="6">
        <f t="shared" si="0"/>
        <v>9.024389171216779E-2</v>
      </c>
      <c r="D9" s="199">
        <v>358.36200000000002</v>
      </c>
      <c r="E9" s="6">
        <f t="shared" si="1"/>
        <v>3.847675586797851E-2</v>
      </c>
      <c r="F9" s="199">
        <v>381.34500000000003</v>
      </c>
      <c r="G9" s="74">
        <f t="shared" si="2"/>
        <v>5.4342311890627062E-2</v>
      </c>
      <c r="H9" s="6">
        <f t="shared" si="3"/>
        <v>6.413347397324487E-2</v>
      </c>
      <c r="I9" s="6">
        <f t="shared" si="4"/>
        <v>-0.33625915734179923</v>
      </c>
    </row>
    <row r="10" spans="1:16">
      <c r="A10" s="105" t="s">
        <v>393</v>
      </c>
      <c r="B10" s="199">
        <v>131.465</v>
      </c>
      <c r="C10" s="6">
        <f t="shared" si="0"/>
        <v>2.0649448033884802E-2</v>
      </c>
      <c r="D10" s="199">
        <v>26.803999999999998</v>
      </c>
      <c r="E10" s="6">
        <f t="shared" si="1"/>
        <v>2.8779026913715623E-3</v>
      </c>
      <c r="F10" s="199">
        <v>364.14499999999998</v>
      </c>
      <c r="G10" s="74">
        <f t="shared" si="2"/>
        <v>5.1891282600827045E-2</v>
      </c>
      <c r="H10" s="6">
        <f t="shared" si="3"/>
        <v>12.585472317564543</v>
      </c>
      <c r="I10" s="6">
        <f t="shared" si="4"/>
        <v>1.7699007340356747</v>
      </c>
    </row>
    <row r="11" spans="1:16">
      <c r="A11" s="105" t="s">
        <v>362</v>
      </c>
      <c r="B11" s="199">
        <v>297.58699999999999</v>
      </c>
      <c r="C11" s="6">
        <f t="shared" si="0"/>
        <v>4.6742534454491128E-2</v>
      </c>
      <c r="D11" s="199">
        <v>2120.0680000000002</v>
      </c>
      <c r="E11" s="6">
        <f t="shared" si="1"/>
        <v>0.22762831678446224</v>
      </c>
      <c r="F11" s="199">
        <v>345.202</v>
      </c>
      <c r="G11" s="74">
        <f t="shared" si="2"/>
        <v>4.9191872842880437E-2</v>
      </c>
      <c r="H11" s="6">
        <f t="shared" si="3"/>
        <v>-0.83717409064237569</v>
      </c>
      <c r="I11" s="6">
        <f t="shared" si="4"/>
        <v>0.16000362919079136</v>
      </c>
    </row>
    <row r="12" spans="1:16">
      <c r="A12" s="105" t="s">
        <v>371</v>
      </c>
      <c r="B12" s="199">
        <v>206.50800000000001</v>
      </c>
      <c r="C12" s="6">
        <f t="shared" si="0"/>
        <v>3.2436589317167933E-2</v>
      </c>
      <c r="D12" s="199">
        <v>359.31799999999998</v>
      </c>
      <c r="E12" s="6">
        <f t="shared" si="1"/>
        <v>3.8579400061865651E-2</v>
      </c>
      <c r="F12" s="199">
        <v>336.411</v>
      </c>
      <c r="G12" s="74">
        <f t="shared" si="2"/>
        <v>4.7939140372727423E-2</v>
      </c>
      <c r="H12" s="6">
        <f t="shared" si="3"/>
        <v>-6.3751328906428206E-2</v>
      </c>
      <c r="I12" s="6">
        <f t="shared" si="4"/>
        <v>0.62904584810273678</v>
      </c>
    </row>
    <row r="13" spans="1:16">
      <c r="A13" s="105" t="s">
        <v>370</v>
      </c>
      <c r="B13" s="199">
        <v>253.05199999999999</v>
      </c>
      <c r="C13" s="6">
        <f t="shared" si="0"/>
        <v>3.9747340538322871E-2</v>
      </c>
      <c r="D13" s="199">
        <v>226.46199999999999</v>
      </c>
      <c r="E13" s="6">
        <f t="shared" si="1"/>
        <v>2.4314863426853704E-2</v>
      </c>
      <c r="F13" s="199">
        <v>290.82799999999997</v>
      </c>
      <c r="G13" s="74">
        <f t="shared" si="2"/>
        <v>4.14434852496487E-2</v>
      </c>
      <c r="H13" s="6">
        <f t="shared" si="3"/>
        <v>0.28422428486898466</v>
      </c>
      <c r="I13" s="6">
        <f t="shared" si="4"/>
        <v>0.14928157058628266</v>
      </c>
      <c r="J13" s="52"/>
    </row>
    <row r="14" spans="1:16">
      <c r="A14" s="105" t="s">
        <v>365</v>
      </c>
      <c r="B14" s="199">
        <v>421.54500000000002</v>
      </c>
      <c r="C14" s="6">
        <f t="shared" si="0"/>
        <v>6.6212844266108614E-2</v>
      </c>
      <c r="D14" s="199">
        <v>449.9</v>
      </c>
      <c r="E14" s="6">
        <f t="shared" si="1"/>
        <v>4.8305044801076925E-2</v>
      </c>
      <c r="F14" s="199">
        <v>219.59899999999999</v>
      </c>
      <c r="G14" s="74">
        <f t="shared" si="2"/>
        <v>3.1293231454115854E-2</v>
      </c>
      <c r="H14" s="6">
        <f t="shared" si="3"/>
        <v>-0.51189375416759275</v>
      </c>
      <c r="I14" s="6">
        <f t="shared" si="4"/>
        <v>-0.47906154740300566</v>
      </c>
    </row>
    <row r="15" spans="1:16">
      <c r="A15" s="105" t="s">
        <v>301</v>
      </c>
      <c r="B15" s="199">
        <v>40.841000000000001</v>
      </c>
      <c r="C15" s="6">
        <f t="shared" si="0"/>
        <v>6.4149705788756634E-3</v>
      </c>
      <c r="D15" s="199">
        <v>0.98699999999999999</v>
      </c>
      <c r="E15" s="6">
        <f t="shared" si="1"/>
        <v>1.0597261440022877E-4</v>
      </c>
      <c r="F15" s="199">
        <v>75.548000000000002</v>
      </c>
      <c r="G15" s="74">
        <f t="shared" si="2"/>
        <v>1.0765718650337864E-2</v>
      </c>
      <c r="H15" s="6">
        <f t="shared" si="3"/>
        <v>75.543059777102329</v>
      </c>
      <c r="I15" s="6">
        <f t="shared" si="4"/>
        <v>0.84980779119022554</v>
      </c>
    </row>
    <row r="16" spans="1:16">
      <c r="A16" s="105" t="s">
        <v>377</v>
      </c>
      <c r="B16" s="199">
        <v>67.355000000000004</v>
      </c>
      <c r="C16" s="6">
        <f t="shared" si="0"/>
        <v>1.0579573059919451E-2</v>
      </c>
      <c r="D16" s="199">
        <v>60.331000000000003</v>
      </c>
      <c r="E16" s="6">
        <f t="shared" si="1"/>
        <v>6.4776431604662635E-3</v>
      </c>
      <c r="F16" s="199">
        <v>73.852000000000004</v>
      </c>
      <c r="G16" s="74">
        <f t="shared" si="2"/>
        <v>1.0524035762227352E-2</v>
      </c>
      <c r="H16" s="6">
        <f t="shared" si="3"/>
        <v>0.22411363975402354</v>
      </c>
      <c r="I16" s="6">
        <f t="shared" si="4"/>
        <v>9.6459060203399893E-2</v>
      </c>
    </row>
    <row r="17" spans="1:9">
      <c r="A17" s="105" t="s">
        <v>374</v>
      </c>
      <c r="B17" s="199">
        <v>44.335999999999999</v>
      </c>
      <c r="C17" s="6">
        <f t="shared" si="0"/>
        <v>6.963936622145183E-3</v>
      </c>
      <c r="D17" s="199">
        <v>83.820999999999998</v>
      </c>
      <c r="E17" s="6">
        <f t="shared" si="1"/>
        <v>8.9997269621495193E-3</v>
      </c>
      <c r="F17" s="199">
        <v>67.763000000000005</v>
      </c>
      <c r="G17" s="74">
        <f t="shared" si="2"/>
        <v>9.6563428932975696E-3</v>
      </c>
      <c r="H17" s="6">
        <f t="shared" si="3"/>
        <v>-0.19157490366375962</v>
      </c>
      <c r="I17" s="6">
        <f t="shared" si="4"/>
        <v>0.52839678816311819</v>
      </c>
    </row>
    <row r="18" spans="1:9">
      <c r="A18" s="105" t="s">
        <v>376</v>
      </c>
      <c r="B18" s="199">
        <v>72.673000000000002</v>
      </c>
      <c r="C18" s="6">
        <f t="shared" si="0"/>
        <v>1.1414881047932987E-2</v>
      </c>
      <c r="D18" s="199">
        <v>383.26600000000002</v>
      </c>
      <c r="E18" s="6">
        <f t="shared" si="1"/>
        <v>4.1150658592419537E-2</v>
      </c>
      <c r="F18" s="199">
        <v>57.601999999999997</v>
      </c>
      <c r="G18" s="74">
        <f t="shared" si="2"/>
        <v>8.2083830901779221E-3</v>
      </c>
      <c r="H18" s="6">
        <f t="shared" si="3"/>
        <v>-0.84970751384156173</v>
      </c>
      <c r="I18" s="6">
        <f t="shared" si="4"/>
        <v>-0.20738100807727777</v>
      </c>
    </row>
    <row r="19" spans="1:9">
      <c r="A19" s="105" t="s">
        <v>369</v>
      </c>
      <c r="B19" s="199">
        <v>120.101</v>
      </c>
      <c r="C19" s="6">
        <f t="shared" si="0"/>
        <v>1.8864483766155238E-2</v>
      </c>
      <c r="D19" s="199">
        <v>86.31</v>
      </c>
      <c r="E19" s="6">
        <f t="shared" si="1"/>
        <v>9.2669669188285165E-3</v>
      </c>
      <c r="F19" s="199">
        <v>49.621000000000002</v>
      </c>
      <c r="G19" s="74">
        <f t="shared" si="2"/>
        <v>7.0710769993701378E-3</v>
      </c>
      <c r="H19" s="6">
        <f t="shared" si="3"/>
        <v>-0.42508399953655429</v>
      </c>
      <c r="I19" s="6">
        <f t="shared" si="4"/>
        <v>-0.5868394101631127</v>
      </c>
    </row>
    <row r="20" spans="1:9">
      <c r="A20" s="105" t="s">
        <v>379</v>
      </c>
      <c r="B20" s="199">
        <v>50.8</v>
      </c>
      <c r="C20" s="6">
        <f t="shared" si="0"/>
        <v>7.9792489264925853E-3</v>
      </c>
      <c r="D20" s="199">
        <v>177.27</v>
      </c>
      <c r="E20" s="6">
        <f t="shared" si="1"/>
        <v>1.9033196914618598E-2</v>
      </c>
      <c r="F20" s="199">
        <v>43.664000000000001</v>
      </c>
      <c r="G20" s="74">
        <f t="shared" si="2"/>
        <v>6.222194355222541E-3</v>
      </c>
      <c r="H20" s="6">
        <f t="shared" si="3"/>
        <v>-0.75368646697128672</v>
      </c>
      <c r="I20" s="6">
        <f t="shared" si="4"/>
        <v>-0.14047244094488176</v>
      </c>
    </row>
    <row r="21" spans="1:9">
      <c r="A21" s="105" t="s">
        <v>375</v>
      </c>
      <c r="B21" s="199">
        <v>27.175999999999998</v>
      </c>
      <c r="C21" s="6">
        <f t="shared" si="0"/>
        <v>4.2685840320150102E-3</v>
      </c>
      <c r="D21" s="199">
        <v>118.217</v>
      </c>
      <c r="E21" s="6">
        <f t="shared" si="1"/>
        <v>1.2692770574014026E-2</v>
      </c>
      <c r="F21" s="199">
        <v>35.366999999999997</v>
      </c>
      <c r="G21" s="74">
        <f t="shared" si="2"/>
        <v>5.0398577262998259E-3</v>
      </c>
      <c r="H21" s="6">
        <f t="shared" si="3"/>
        <v>-0.70082982988910225</v>
      </c>
      <c r="I21" s="6">
        <f t="shared" si="4"/>
        <v>0.30140565204592296</v>
      </c>
    </row>
    <row r="22" spans="1:9">
      <c r="A22" s="105" t="s">
        <v>381</v>
      </c>
      <c r="B22" s="199">
        <v>15.282</v>
      </c>
      <c r="C22" s="6">
        <f t="shared" si="0"/>
        <v>2.4003716947767657E-3</v>
      </c>
      <c r="D22" s="199">
        <v>20.015999999999998</v>
      </c>
      <c r="E22" s="6">
        <f t="shared" si="1"/>
        <v>2.1490859674113262E-3</v>
      </c>
      <c r="F22" s="199">
        <v>33.999000000000002</v>
      </c>
      <c r="G22" s="74">
        <f t="shared" si="2"/>
        <v>4.844915396738988E-3</v>
      </c>
      <c r="H22" s="6">
        <f t="shared" si="3"/>
        <v>0.69859112709832161</v>
      </c>
      <c r="I22" s="6">
        <f t="shared" si="4"/>
        <v>1.2247742442088732</v>
      </c>
    </row>
    <row r="23" spans="1:9">
      <c r="A23" s="105" t="s">
        <v>373</v>
      </c>
      <c r="B23" s="199">
        <v>46.097999999999999</v>
      </c>
      <c r="C23" s="6">
        <f t="shared" si="0"/>
        <v>7.2406971853042372E-3</v>
      </c>
      <c r="D23" s="199">
        <v>40.045000000000002</v>
      </c>
      <c r="E23" s="6">
        <f t="shared" si="1"/>
        <v>4.2995677240700719E-3</v>
      </c>
      <c r="F23" s="199">
        <v>33.295999999999999</v>
      </c>
      <c r="G23" s="74">
        <f t="shared" si="2"/>
        <v>4.7447366996035568E-3</v>
      </c>
      <c r="H23" s="6">
        <f t="shared" si="3"/>
        <v>-0.16853539767761272</v>
      </c>
      <c r="I23" s="6">
        <f t="shared" si="4"/>
        <v>-0.27771269903249596</v>
      </c>
    </row>
    <row r="24" spans="1:9">
      <c r="A24" s="105" t="s">
        <v>483</v>
      </c>
      <c r="B24" s="199"/>
      <c r="C24" s="6">
        <f t="shared" si="0"/>
        <v>0</v>
      </c>
      <c r="D24" s="199"/>
      <c r="E24" s="6">
        <f t="shared" si="1"/>
        <v>0</v>
      </c>
      <c r="F24" s="199">
        <v>31.905999999999999</v>
      </c>
      <c r="G24" s="74">
        <f t="shared" si="2"/>
        <v>4.5466593325790214E-3</v>
      </c>
      <c r="H24" s="6" t="s">
        <v>318</v>
      </c>
      <c r="I24" s="6" t="s">
        <v>318</v>
      </c>
    </row>
    <row r="25" spans="1:9">
      <c r="A25" s="105" t="s">
        <v>383</v>
      </c>
      <c r="B25" s="199">
        <v>49.86</v>
      </c>
      <c r="C25" s="6">
        <f t="shared" si="0"/>
        <v>7.8316014069866203E-3</v>
      </c>
      <c r="D25" s="199">
        <v>30.532</v>
      </c>
      <c r="E25" s="6">
        <f t="shared" si="1"/>
        <v>3.2781721001699949E-3</v>
      </c>
      <c r="F25" s="199">
        <v>20.77</v>
      </c>
      <c r="G25" s="74">
        <f t="shared" si="2"/>
        <v>2.959760369136409E-3</v>
      </c>
      <c r="H25" s="6">
        <f t="shared" si="3"/>
        <v>-0.31973011921917993</v>
      </c>
      <c r="I25" s="6">
        <f t="shared" si="4"/>
        <v>-0.58343361411953465</v>
      </c>
    </row>
    <row r="26" spans="1:9">
      <c r="A26" s="105" t="s">
        <v>380</v>
      </c>
      <c r="B26" s="199">
        <v>77.168000000000006</v>
      </c>
      <c r="C26" s="6">
        <f t="shared" si="0"/>
        <v>1.2120918920464172E-2</v>
      </c>
      <c r="D26" s="199">
        <v>41.796999999999997</v>
      </c>
      <c r="E26" s="6">
        <f t="shared" si="1"/>
        <v>4.4876771672607511E-3</v>
      </c>
      <c r="F26" s="199">
        <v>19.664999999999999</v>
      </c>
      <c r="G26" s="74">
        <f t="shared" si="2"/>
        <v>2.8022959874370477E-3</v>
      </c>
      <c r="H26" s="6">
        <f t="shared" si="3"/>
        <v>-0.52951168744168242</v>
      </c>
      <c r="I26" s="6">
        <f t="shared" si="4"/>
        <v>-0.74516639021356013</v>
      </c>
    </row>
    <row r="27" spans="1:9">
      <c r="A27" s="105" t="s">
        <v>305</v>
      </c>
      <c r="B27" s="199">
        <v>11.183</v>
      </c>
      <c r="C27" s="6">
        <f t="shared" si="0"/>
        <v>1.7565342666332007E-3</v>
      </c>
      <c r="D27" s="199">
        <v>3.6120000000000001</v>
      </c>
      <c r="E27" s="6">
        <f t="shared" si="1"/>
        <v>3.878146739753053E-4</v>
      </c>
      <c r="F27" s="199">
        <v>16.335999999999999</v>
      </c>
      <c r="G27" s="74">
        <f t="shared" si="2"/>
        <v>2.3279078184984293E-3</v>
      </c>
      <c r="H27" s="6">
        <f t="shared" si="3"/>
        <v>3.5227021040974522</v>
      </c>
      <c r="I27" s="6">
        <f t="shared" si="4"/>
        <v>0.4607886971295716</v>
      </c>
    </row>
    <row r="28" spans="1:9">
      <c r="A28" s="105" t="s">
        <v>386</v>
      </c>
      <c r="B28" s="199">
        <v>43.286000000000001</v>
      </c>
      <c r="C28" s="6">
        <f t="shared" si="0"/>
        <v>6.7990112014204348E-3</v>
      </c>
      <c r="D28" s="199">
        <v>21.428000000000001</v>
      </c>
      <c r="E28" s="6">
        <f t="shared" si="1"/>
        <v>2.3006901533618057E-3</v>
      </c>
      <c r="F28" s="199">
        <v>13.292</v>
      </c>
      <c r="G28" s="74">
        <f t="shared" si="2"/>
        <v>1.8941326348849857E-3</v>
      </c>
      <c r="H28" s="6">
        <f t="shared" si="3"/>
        <v>-0.37969012507000188</v>
      </c>
      <c r="I28" s="6">
        <f t="shared" si="4"/>
        <v>-0.69292611929954262</v>
      </c>
    </row>
    <row r="29" spans="1:9">
      <c r="A29" s="105" t="s">
        <v>385</v>
      </c>
      <c r="B29" s="199">
        <v>5.9290000000000003</v>
      </c>
      <c r="C29" s="6">
        <f t="shared" si="0"/>
        <v>9.3127887569241237E-4</v>
      </c>
      <c r="D29" s="199">
        <v>14.132</v>
      </c>
      <c r="E29" s="6">
        <f t="shared" si="1"/>
        <v>1.5173302803485644E-3</v>
      </c>
      <c r="F29" s="199">
        <v>9.5980000000000008</v>
      </c>
      <c r="G29" s="74">
        <f t="shared" si="2"/>
        <v>1.3677313443895647E-3</v>
      </c>
      <c r="H29" s="6">
        <f t="shared" si="3"/>
        <v>-0.32083215397679021</v>
      </c>
      <c r="I29" s="6">
        <f t="shared" si="4"/>
        <v>0.61882273570585267</v>
      </c>
    </row>
    <row r="30" spans="1:9">
      <c r="A30" s="105" t="s">
        <v>397</v>
      </c>
      <c r="B30" s="199">
        <v>3.2810000000000001</v>
      </c>
      <c r="C30" s="6">
        <f t="shared" si="0"/>
        <v>5.1535267180752319E-4</v>
      </c>
      <c r="D30" s="199">
        <v>182.17500000000001</v>
      </c>
      <c r="E30" s="6">
        <f t="shared" si="1"/>
        <v>1.9559838934510312E-2</v>
      </c>
      <c r="F30" s="199">
        <v>9.4610000000000003</v>
      </c>
      <c r="G30" s="74">
        <f t="shared" si="2"/>
        <v>1.3482086110929018E-3</v>
      </c>
      <c r="H30" s="6">
        <f t="shared" si="3"/>
        <v>-0.94806641965143401</v>
      </c>
      <c r="I30" s="6">
        <f t="shared" si="4"/>
        <v>1.8835720816824137</v>
      </c>
    </row>
    <row r="31" spans="1:9">
      <c r="A31" s="105" t="s">
        <v>398</v>
      </c>
      <c r="B31" s="199">
        <v>2.7570000000000001</v>
      </c>
      <c r="C31" s="6">
        <f t="shared" si="0"/>
        <v>4.3304703327441067E-4</v>
      </c>
      <c r="D31" s="199">
        <v>8.9280000000000008</v>
      </c>
      <c r="E31" s="6">
        <f t="shared" si="1"/>
        <v>9.5858510776620327E-4</v>
      </c>
      <c r="F31" s="199">
        <v>9.4009999999999998</v>
      </c>
      <c r="G31" s="74">
        <f t="shared" si="2"/>
        <v>1.3396585089191808E-3</v>
      </c>
      <c r="H31" s="6">
        <f t="shared" si="3"/>
        <v>5.2979390681003435E-2</v>
      </c>
      <c r="I31" s="6">
        <f t="shared" si="4"/>
        <v>2.4098657961552408</v>
      </c>
    </row>
    <row r="32" spans="1:9">
      <c r="A32" s="105" t="s">
        <v>382</v>
      </c>
      <c r="B32" s="199">
        <v>4.8479999999999999</v>
      </c>
      <c r="C32" s="6">
        <f t="shared" si="0"/>
        <v>7.6148422826055227E-4</v>
      </c>
      <c r="D32" s="199">
        <v>3.0390000000000001</v>
      </c>
      <c r="E32" s="6">
        <f t="shared" si="1"/>
        <v>3.2629257868520289E-4</v>
      </c>
      <c r="F32" s="199">
        <v>9.2810000000000006</v>
      </c>
      <c r="G32" s="74">
        <f t="shared" si="2"/>
        <v>1.3225583045717389E-3</v>
      </c>
      <c r="H32" s="6">
        <f t="shared" si="3"/>
        <v>2.053965120105298</v>
      </c>
      <c r="I32" s="6">
        <f t="shared" si="4"/>
        <v>0.91439768976897717</v>
      </c>
    </row>
    <row r="33" spans="1:9">
      <c r="A33" s="105" t="s">
        <v>384</v>
      </c>
      <c r="B33" s="199">
        <v>4.008</v>
      </c>
      <c r="C33" s="6">
        <f t="shared" si="0"/>
        <v>6.2954389168075363E-4</v>
      </c>
      <c r="D33" s="199">
        <v>7.6769999999999996</v>
      </c>
      <c r="E33" s="6">
        <f t="shared" si="1"/>
        <v>8.2426723480299514E-4</v>
      </c>
      <c r="F33" s="199">
        <v>8.7010000000000005</v>
      </c>
      <c r="G33" s="74">
        <f t="shared" si="2"/>
        <v>1.2399073168924361E-3</v>
      </c>
      <c r="H33" s="6">
        <f t="shared" si="3"/>
        <v>0.13338543701966921</v>
      </c>
      <c r="I33" s="6">
        <f t="shared" si="4"/>
        <v>1.1709081836327346</v>
      </c>
    </row>
    <row r="34" spans="1:9">
      <c r="A34" s="105" t="s">
        <v>396</v>
      </c>
      <c r="B34" s="199">
        <v>2.2930000000000001</v>
      </c>
      <c r="C34" s="6">
        <f t="shared" si="0"/>
        <v>3.6016570449699808E-4</v>
      </c>
      <c r="D34" s="199">
        <v>3.5960000000000001</v>
      </c>
      <c r="E34" s="6">
        <f t="shared" si="1"/>
        <v>3.8609677951694296E-4</v>
      </c>
      <c r="F34" s="199">
        <v>6.8529999999999998</v>
      </c>
      <c r="G34" s="74">
        <f t="shared" si="2"/>
        <v>9.7656416994183022E-4</v>
      </c>
      <c r="H34" s="6">
        <f t="shared" si="3"/>
        <v>0.90572858731924355</v>
      </c>
      <c r="I34" s="6">
        <f t="shared" si="4"/>
        <v>1.988661142607937</v>
      </c>
    </row>
    <row r="35" spans="1:9">
      <c r="A35" s="105" t="s">
        <v>414</v>
      </c>
      <c r="B35" s="199">
        <v>3.206</v>
      </c>
      <c r="C35" s="6">
        <f t="shared" si="0"/>
        <v>5.0357228461289823E-4</v>
      </c>
      <c r="D35" s="199">
        <v>4.6639999999999997</v>
      </c>
      <c r="E35" s="6">
        <f t="shared" si="1"/>
        <v>5.0076623461263123E-4</v>
      </c>
      <c r="F35" s="199">
        <v>6.7089999999999996</v>
      </c>
      <c r="G35" s="74">
        <f t="shared" si="2"/>
        <v>9.560439247248998E-4</v>
      </c>
      <c r="H35" s="6">
        <f t="shared" si="3"/>
        <v>0.43846483704974282</v>
      </c>
      <c r="I35" s="6">
        <f t="shared" si="4"/>
        <v>1.0926388022457889</v>
      </c>
    </row>
    <row r="36" spans="1:9">
      <c r="A36" s="105" t="s">
        <v>392</v>
      </c>
      <c r="B36" s="199">
        <v>1.5840000000000001</v>
      </c>
      <c r="C36" s="6">
        <f t="shared" si="0"/>
        <v>2.488017775504775E-4</v>
      </c>
      <c r="D36" s="199">
        <v>7.056</v>
      </c>
      <c r="E36" s="6">
        <f t="shared" si="1"/>
        <v>7.5759145613780575E-4</v>
      </c>
      <c r="F36" s="199">
        <v>6.5209999999999999</v>
      </c>
      <c r="G36" s="74">
        <f t="shared" si="2"/>
        <v>9.2925360458057408E-4</v>
      </c>
      <c r="H36" s="6">
        <f t="shared" si="3"/>
        <v>-7.5821995464852576E-2</v>
      </c>
      <c r="I36" s="6">
        <f t="shared" si="4"/>
        <v>3.1167929292929291</v>
      </c>
    </row>
    <row r="37" spans="1:9">
      <c r="A37" s="105" t="s">
        <v>394</v>
      </c>
      <c r="B37" s="199">
        <v>2.585</v>
      </c>
      <c r="C37" s="6">
        <f t="shared" si="0"/>
        <v>4.0603067864140424E-4</v>
      </c>
      <c r="D37" s="199">
        <v>2.4569999999999999</v>
      </c>
      <c r="E37" s="6">
        <f t="shared" si="1"/>
        <v>2.638041677622716E-4</v>
      </c>
      <c r="F37" s="199">
        <v>5.0030000000000001</v>
      </c>
      <c r="G37" s="74">
        <f t="shared" si="2"/>
        <v>7.129360195854336E-4</v>
      </c>
      <c r="H37" s="6">
        <f t="shared" si="3"/>
        <v>1.0362230362230362</v>
      </c>
      <c r="I37" s="6">
        <f t="shared" si="4"/>
        <v>0.93539651837524196</v>
      </c>
    </row>
    <row r="38" spans="1:9">
      <c r="A38" s="105" t="s">
        <v>409</v>
      </c>
      <c r="B38" s="199"/>
      <c r="C38" s="6">
        <f t="shared" si="0"/>
        <v>0</v>
      </c>
      <c r="D38" s="199">
        <v>0</v>
      </c>
      <c r="E38" s="6">
        <f t="shared" si="1"/>
        <v>0</v>
      </c>
      <c r="F38" s="199">
        <v>4.141</v>
      </c>
      <c r="G38" s="74">
        <f t="shared" si="2"/>
        <v>5.9009955168964228E-4</v>
      </c>
      <c r="H38" s="6" t="s">
        <v>318</v>
      </c>
      <c r="I38" s="6" t="s">
        <v>318</v>
      </c>
    </row>
    <row r="39" spans="1:9">
      <c r="A39" s="105" t="s">
        <v>440</v>
      </c>
      <c r="B39" s="199">
        <v>1.4730000000000001</v>
      </c>
      <c r="C39" s="6">
        <f t="shared" si="0"/>
        <v>2.3136680450243268E-4</v>
      </c>
      <c r="D39" s="199">
        <v>1.792</v>
      </c>
      <c r="E39" s="6">
        <f t="shared" si="1"/>
        <v>1.9240417933658559E-4</v>
      </c>
      <c r="F39" s="199">
        <v>3.4359999999999999</v>
      </c>
      <c r="G39" s="74">
        <f t="shared" si="2"/>
        <v>4.8963585114842093E-4</v>
      </c>
      <c r="H39" s="6">
        <f t="shared" si="3"/>
        <v>0.91741071428571419</v>
      </c>
      <c r="I39" s="6">
        <f t="shared" si="4"/>
        <v>1.3326544467073997</v>
      </c>
    </row>
    <row r="40" spans="1:9">
      <c r="A40" s="105" t="s">
        <v>399</v>
      </c>
      <c r="B40" s="199">
        <v>1.909</v>
      </c>
      <c r="C40" s="6">
        <f t="shared" si="0"/>
        <v>2.9985012206051864E-4</v>
      </c>
      <c r="D40" s="199">
        <v>0.113</v>
      </c>
      <c r="E40" s="6">
        <f t="shared" si="1"/>
        <v>1.2132629612184247E-5</v>
      </c>
      <c r="F40" s="199">
        <v>3.43</v>
      </c>
      <c r="G40" s="74">
        <f t="shared" si="2"/>
        <v>4.8878084093104883E-4</v>
      </c>
      <c r="H40" s="6">
        <f t="shared" si="3"/>
        <v>29.353982300884955</v>
      </c>
      <c r="I40" s="6">
        <f t="shared" si="4"/>
        <v>0.79675222629649034</v>
      </c>
    </row>
    <row r="41" spans="1:9">
      <c r="A41" s="105" t="s">
        <v>391</v>
      </c>
      <c r="B41" s="199">
        <v>1.9650000000000001</v>
      </c>
      <c r="C41" s="6">
        <f t="shared" si="0"/>
        <v>3.0864614449917189E-4</v>
      </c>
      <c r="D41" s="199">
        <v>9.3469999999999995</v>
      </c>
      <c r="E41" s="6">
        <f t="shared" si="1"/>
        <v>1.0035724688945676E-3</v>
      </c>
      <c r="F41" s="199">
        <v>3.3540000000000001</v>
      </c>
      <c r="G41" s="74">
        <f t="shared" si="2"/>
        <v>4.7795071151100223E-4</v>
      </c>
      <c r="H41" s="6">
        <f t="shared" si="3"/>
        <v>-0.64116828929068148</v>
      </c>
      <c r="I41" s="6">
        <f t="shared" si="4"/>
        <v>0.70687022900763363</v>
      </c>
    </row>
    <row r="42" spans="1:9">
      <c r="A42" s="105" t="s">
        <v>390</v>
      </c>
      <c r="B42" s="199">
        <v>13.224</v>
      </c>
      <c r="C42" s="6">
        <f t="shared" si="0"/>
        <v>2.077117870156259E-3</v>
      </c>
      <c r="D42" s="199">
        <v>10.897</v>
      </c>
      <c r="E42" s="6">
        <f t="shared" si="1"/>
        <v>1.1699934945484224E-3</v>
      </c>
      <c r="F42" s="199">
        <v>3.1840000000000002</v>
      </c>
      <c r="G42" s="74">
        <f t="shared" si="2"/>
        <v>4.5372542201879283E-4</v>
      </c>
      <c r="H42" s="6">
        <f t="shared" si="3"/>
        <v>-0.70780948885014228</v>
      </c>
      <c r="I42" s="6">
        <f t="shared" si="4"/>
        <v>-0.75922565033272837</v>
      </c>
    </row>
    <row r="43" spans="1:9">
      <c r="A43" s="105" t="s">
        <v>455</v>
      </c>
      <c r="B43" s="199">
        <v>0.52200000000000002</v>
      </c>
      <c r="C43" s="6">
        <f t="shared" si="0"/>
        <v>8.1991494874589178E-5</v>
      </c>
      <c r="D43" s="199">
        <v>0.437</v>
      </c>
      <c r="E43" s="6">
        <f t="shared" si="1"/>
        <v>4.6919992394022261E-5</v>
      </c>
      <c r="F43" s="199">
        <v>2.7989999999999999</v>
      </c>
      <c r="G43" s="74">
        <f t="shared" si="2"/>
        <v>3.9886226640408325E-4</v>
      </c>
      <c r="H43" s="6">
        <f t="shared" si="3"/>
        <v>5.4050343249427915</v>
      </c>
      <c r="I43" s="6">
        <f t="shared" si="4"/>
        <v>4.3620689655172411</v>
      </c>
    </row>
    <row r="44" spans="1:9">
      <c r="A44" s="105" t="s">
        <v>408</v>
      </c>
      <c r="B44" s="199">
        <v>3.5310000000000001</v>
      </c>
      <c r="C44" s="6">
        <f t="shared" si="0"/>
        <v>5.5462062912293943E-4</v>
      </c>
      <c r="D44" s="199">
        <v>0.55600000000000005</v>
      </c>
      <c r="E44" s="6">
        <f t="shared" si="1"/>
        <v>5.9696832428092405E-5</v>
      </c>
      <c r="F44" s="199">
        <v>2.681</v>
      </c>
      <c r="G44" s="74">
        <f t="shared" si="2"/>
        <v>3.8204706546243202E-4</v>
      </c>
      <c r="H44" s="6">
        <f t="shared" si="3"/>
        <v>3.821942446043165</v>
      </c>
      <c r="I44" s="6">
        <f t="shared" si="4"/>
        <v>-0.24072500708014732</v>
      </c>
    </row>
    <row r="45" spans="1:9">
      <c r="A45" s="105" t="s">
        <v>456</v>
      </c>
      <c r="B45" s="199"/>
      <c r="C45" s="6">
        <f t="shared" si="0"/>
        <v>0</v>
      </c>
      <c r="D45" s="199">
        <v>2.153</v>
      </c>
      <c r="E45" s="6">
        <f t="shared" si="1"/>
        <v>2.3116417305338657E-4</v>
      </c>
      <c r="F45" s="199">
        <v>2.625</v>
      </c>
      <c r="G45" s="74">
        <f t="shared" si="2"/>
        <v>3.7406697010029246E-4</v>
      </c>
      <c r="H45" s="6">
        <f t="shared" si="3"/>
        <v>0.21922898281467718</v>
      </c>
      <c r="I45" s="6" t="s">
        <v>318</v>
      </c>
    </row>
    <row r="46" spans="1:9">
      <c r="A46" s="105" t="s">
        <v>387</v>
      </c>
      <c r="B46" s="199">
        <v>14.071999999999999</v>
      </c>
      <c r="C46" s="6">
        <f t="shared" si="0"/>
        <v>2.210314781370151E-3</v>
      </c>
      <c r="D46" s="199">
        <v>5.9539999999999997</v>
      </c>
      <c r="E46" s="6">
        <f t="shared" si="1"/>
        <v>6.3927147531809734E-4</v>
      </c>
      <c r="F46" s="199">
        <v>2.2189999999999999</v>
      </c>
      <c r="G46" s="74">
        <f t="shared" si="2"/>
        <v>3.1621127872478056E-4</v>
      </c>
      <c r="H46" s="6">
        <f t="shared" si="3"/>
        <v>-0.62730937185085656</v>
      </c>
      <c r="I46" s="6">
        <f t="shared" si="4"/>
        <v>-0.84231097214326323</v>
      </c>
    </row>
    <row r="47" spans="1:9">
      <c r="A47" s="105" t="s">
        <v>536</v>
      </c>
      <c r="B47" s="199">
        <v>1.87</v>
      </c>
      <c r="C47" s="6">
        <f t="shared" si="0"/>
        <v>2.9372432071931372E-4</v>
      </c>
      <c r="D47" s="199">
        <v>2.9569999999999999</v>
      </c>
      <c r="E47" s="6">
        <f t="shared" si="1"/>
        <v>3.1748836958609572E-4</v>
      </c>
      <c r="F47" s="199">
        <v>2.1459999999999999</v>
      </c>
      <c r="G47" s="74">
        <f t="shared" si="2"/>
        <v>3.0580865441342002E-4</v>
      </c>
      <c r="H47" s="6">
        <f t="shared" si="3"/>
        <v>-0.27426445722015558</v>
      </c>
      <c r="I47" s="6">
        <f t="shared" si="4"/>
        <v>0.14759358288770041</v>
      </c>
    </row>
    <row r="48" spans="1:9">
      <c r="A48" s="105" t="s">
        <v>302</v>
      </c>
      <c r="B48" s="199">
        <v>3.056</v>
      </c>
      <c r="C48" s="6">
        <f t="shared" si="0"/>
        <v>4.8001151022364851E-4</v>
      </c>
      <c r="D48" s="199">
        <v>2.3570000000000002</v>
      </c>
      <c r="E48" s="6">
        <f t="shared" si="1"/>
        <v>2.5306732739750683E-4</v>
      </c>
      <c r="F48" s="199">
        <v>2.1219999999999999</v>
      </c>
      <c r="G48" s="74">
        <f t="shared" si="2"/>
        <v>3.0238861354393165E-4</v>
      </c>
      <c r="H48" s="6">
        <f t="shared" si="3"/>
        <v>-9.9703012303776095E-2</v>
      </c>
      <c r="I48" s="6">
        <f t="shared" si="4"/>
        <v>-0.30562827225130895</v>
      </c>
    </row>
    <row r="49" spans="1:9">
      <c r="A49" s="105" t="s">
        <v>316</v>
      </c>
      <c r="B49" s="199">
        <v>3.14</v>
      </c>
      <c r="C49" s="6">
        <f t="shared" si="0"/>
        <v>4.9320554388162835E-4</v>
      </c>
      <c r="D49" s="199">
        <v>1.3380000000000001</v>
      </c>
      <c r="E49" s="6">
        <f t="shared" si="1"/>
        <v>1.436589240805533E-4</v>
      </c>
      <c r="F49" s="199">
        <v>2.0449999999999999</v>
      </c>
      <c r="G49" s="74">
        <f t="shared" si="2"/>
        <v>2.9141598242098972E-4</v>
      </c>
      <c r="H49" s="6">
        <f t="shared" si="3"/>
        <v>0.5284005979073243</v>
      </c>
      <c r="I49" s="6">
        <f t="shared" si="4"/>
        <v>-0.34872611464968162</v>
      </c>
    </row>
    <row r="50" spans="1:9">
      <c r="A50" s="105" t="s">
        <v>405</v>
      </c>
      <c r="B50" s="199">
        <v>0.65500000000000003</v>
      </c>
      <c r="C50" s="6">
        <f t="shared" si="0"/>
        <v>1.0288204816639063E-4</v>
      </c>
      <c r="D50" s="199">
        <v>3.1E-2</v>
      </c>
      <c r="E50" s="6">
        <f t="shared" si="1"/>
        <v>3.3284205130770943E-6</v>
      </c>
      <c r="F50" s="199">
        <v>1.306</v>
      </c>
      <c r="G50" s="74">
        <f t="shared" si="2"/>
        <v>1.8610722398132646E-4</v>
      </c>
      <c r="H50" s="6">
        <f t="shared" si="3"/>
        <v>41.12903225806452</v>
      </c>
      <c r="I50" s="6">
        <f t="shared" si="4"/>
        <v>0.99389312977099231</v>
      </c>
    </row>
    <row r="51" spans="1:9">
      <c r="A51" s="105" t="s">
        <v>539</v>
      </c>
      <c r="B51" s="199">
        <v>5.2999999999999999E-2</v>
      </c>
      <c r="C51" s="6">
        <f t="shared" si="0"/>
        <v>8.3248069508682498E-6</v>
      </c>
      <c r="D51" s="199">
        <v>18.303999999999998</v>
      </c>
      <c r="E51" s="6">
        <f t="shared" si="1"/>
        <v>1.9652712603665523E-3</v>
      </c>
      <c r="F51" s="199">
        <v>1.3029999999999999</v>
      </c>
      <c r="G51" s="74">
        <f t="shared" si="2"/>
        <v>1.8567971887264041E-4</v>
      </c>
      <c r="H51" s="6">
        <f t="shared" si="3"/>
        <v>-0.92881337412587417</v>
      </c>
      <c r="I51" s="6">
        <f t="shared" si="4"/>
        <v>23.584905660377359</v>
      </c>
    </row>
    <row r="52" spans="1:9">
      <c r="A52" s="105" t="s">
        <v>400</v>
      </c>
      <c r="B52" s="199">
        <v>2.2160000000000002</v>
      </c>
      <c r="C52" s="6">
        <f t="shared" si="0"/>
        <v>3.4807117364384988E-4</v>
      </c>
      <c r="D52" s="199">
        <v>1.681</v>
      </c>
      <c r="E52" s="6">
        <f t="shared" si="1"/>
        <v>1.8048628653169664E-4</v>
      </c>
      <c r="F52" s="199">
        <v>1.254</v>
      </c>
      <c r="G52" s="74">
        <f t="shared" si="2"/>
        <v>1.7869713543076828E-4</v>
      </c>
      <c r="H52" s="6">
        <f t="shared" si="3"/>
        <v>-0.25401546698393818</v>
      </c>
      <c r="I52" s="6">
        <f t="shared" si="4"/>
        <v>-0.43411552346570403</v>
      </c>
    </row>
    <row r="53" spans="1:9">
      <c r="A53" s="105" t="s">
        <v>580</v>
      </c>
      <c r="B53" s="199"/>
      <c r="C53" s="6">
        <f t="shared" si="0"/>
        <v>0</v>
      </c>
      <c r="D53" s="199">
        <v>8.2000000000000003E-2</v>
      </c>
      <c r="E53" s="6">
        <f t="shared" si="1"/>
        <v>8.8042090991071535E-6</v>
      </c>
      <c r="F53" s="199">
        <v>1.125</v>
      </c>
      <c r="G53" s="74">
        <f t="shared" si="2"/>
        <v>1.6031441575726818E-4</v>
      </c>
      <c r="H53" s="6">
        <f t="shared" si="3"/>
        <v>12.719512195121951</v>
      </c>
      <c r="I53" s="6" t="s">
        <v>318</v>
      </c>
    </row>
    <row r="54" spans="1:9">
      <c r="A54" s="105" t="s">
        <v>404</v>
      </c>
      <c r="B54" s="199"/>
      <c r="C54" s="6">
        <f t="shared" si="0"/>
        <v>0</v>
      </c>
      <c r="D54" s="199">
        <v>0.22700000000000001</v>
      </c>
      <c r="E54" s="6">
        <f t="shared" si="1"/>
        <v>2.4372627628016141E-5</v>
      </c>
      <c r="F54" s="199">
        <v>1.02</v>
      </c>
      <c r="G54" s="74">
        <f t="shared" si="2"/>
        <v>1.453517369532565E-4</v>
      </c>
      <c r="H54" s="6">
        <f t="shared" si="3"/>
        <v>3.4933920704845818</v>
      </c>
      <c r="I54" s="6" t="s">
        <v>318</v>
      </c>
    </row>
    <row r="55" spans="1:9">
      <c r="A55" s="105" t="s">
        <v>474</v>
      </c>
      <c r="B55" s="199"/>
      <c r="C55" s="6">
        <f t="shared" si="0"/>
        <v>0</v>
      </c>
      <c r="D55" s="199"/>
      <c r="E55" s="6">
        <f t="shared" si="1"/>
        <v>0</v>
      </c>
      <c r="F55" s="199">
        <v>1.008</v>
      </c>
      <c r="G55" s="74">
        <f t="shared" si="2"/>
        <v>1.4364171651851229E-4</v>
      </c>
      <c r="H55" s="6" t="s">
        <v>318</v>
      </c>
      <c r="I55" s="6" t="s">
        <v>318</v>
      </c>
    </row>
    <row r="56" spans="1:9">
      <c r="A56" s="105" t="s">
        <v>429</v>
      </c>
      <c r="B56" s="199"/>
      <c r="C56" s="6">
        <f t="shared" si="0"/>
        <v>0</v>
      </c>
      <c r="D56" s="199">
        <v>1E-3</v>
      </c>
      <c r="E56" s="6">
        <f t="shared" si="1"/>
        <v>1.073684036476482E-7</v>
      </c>
      <c r="F56" s="199">
        <v>0.85899999999999999</v>
      </c>
      <c r="G56" s="74">
        <f t="shared" si="2"/>
        <v>1.2240896278710523E-4</v>
      </c>
      <c r="H56" s="6">
        <f t="shared" si="3"/>
        <v>858</v>
      </c>
      <c r="I56" s="6" t="s">
        <v>318</v>
      </c>
    </row>
    <row r="57" spans="1:9">
      <c r="A57" s="105" t="s">
        <v>420</v>
      </c>
      <c r="B57" s="199">
        <v>18.265999999999998</v>
      </c>
      <c r="C57" s="6">
        <f t="shared" si="0"/>
        <v>2.8690740332935742E-3</v>
      </c>
      <c r="D57" s="199">
        <v>31.061</v>
      </c>
      <c r="E57" s="6">
        <f t="shared" si="1"/>
        <v>3.3349699856996006E-3</v>
      </c>
      <c r="F57" s="199">
        <v>0.69099999999999995</v>
      </c>
      <c r="G57" s="74">
        <f t="shared" si="2"/>
        <v>9.84686767006865E-5</v>
      </c>
      <c r="H57" s="6">
        <f t="shared" si="3"/>
        <v>-0.97775345288303661</v>
      </c>
      <c r="I57" s="6">
        <f t="shared" si="4"/>
        <v>-0.96217015219533564</v>
      </c>
    </row>
    <row r="58" spans="1:9">
      <c r="A58" s="105" t="s">
        <v>540</v>
      </c>
      <c r="B58" s="199">
        <v>3.6960000000000002</v>
      </c>
      <c r="C58" s="6">
        <f t="shared" si="0"/>
        <v>5.8053748095111422E-4</v>
      </c>
      <c r="D58" s="199">
        <v>0.26300000000000001</v>
      </c>
      <c r="E58" s="6">
        <f t="shared" si="1"/>
        <v>2.8237890159331477E-5</v>
      </c>
      <c r="F58" s="199">
        <v>0.64</v>
      </c>
      <c r="G58" s="74">
        <f t="shared" si="2"/>
        <v>9.1201089853023686E-5</v>
      </c>
      <c r="H58" s="6">
        <f t="shared" si="3"/>
        <v>1.4334600760456273</v>
      </c>
      <c r="I58" s="6">
        <f t="shared" si="4"/>
        <v>-0.82683982683982682</v>
      </c>
    </row>
    <row r="59" spans="1:9">
      <c r="A59" s="105" t="s">
        <v>437</v>
      </c>
      <c r="B59" s="199"/>
      <c r="C59" s="6">
        <f t="shared" si="0"/>
        <v>0</v>
      </c>
      <c r="D59" s="199"/>
      <c r="E59" s="6">
        <f t="shared" si="1"/>
        <v>0</v>
      </c>
      <c r="F59" s="199">
        <v>0.63900000000000001</v>
      </c>
      <c r="G59" s="74">
        <f t="shared" si="2"/>
        <v>9.105858815012834E-5</v>
      </c>
      <c r="H59" s="6" t="s">
        <v>318</v>
      </c>
      <c r="I59" s="6" t="s">
        <v>318</v>
      </c>
    </row>
    <row r="60" spans="1:9">
      <c r="A60" s="105" t="s">
        <v>551</v>
      </c>
      <c r="B60" s="199"/>
      <c r="C60" s="6">
        <f t="shared" si="0"/>
        <v>0</v>
      </c>
      <c r="D60" s="199"/>
      <c r="E60" s="6">
        <f t="shared" si="1"/>
        <v>0</v>
      </c>
      <c r="F60" s="199">
        <v>0.63900000000000001</v>
      </c>
      <c r="G60" s="74">
        <f t="shared" si="2"/>
        <v>9.105858815012834E-5</v>
      </c>
      <c r="H60" s="6" t="s">
        <v>318</v>
      </c>
      <c r="I60" s="6" t="s">
        <v>318</v>
      </c>
    </row>
    <row r="61" spans="1:9">
      <c r="A61" s="105" t="s">
        <v>538</v>
      </c>
      <c r="B61" s="199">
        <v>62.892000000000003</v>
      </c>
      <c r="C61" s="6">
        <f t="shared" si="0"/>
        <v>9.87856148592464E-3</v>
      </c>
      <c r="D61" s="199">
        <v>0.98199999999999998</v>
      </c>
      <c r="E61" s="6">
        <f t="shared" si="1"/>
        <v>1.0543577238199053E-4</v>
      </c>
      <c r="F61" s="199">
        <v>0.56999999999999995</v>
      </c>
      <c r="G61" s="74">
        <f t="shared" si="2"/>
        <v>8.1225970650349209E-5</v>
      </c>
      <c r="H61" s="6">
        <f t="shared" si="3"/>
        <v>-0.41955193482688391</v>
      </c>
      <c r="I61" s="6">
        <f t="shared" si="4"/>
        <v>-0.99093684411371874</v>
      </c>
    </row>
    <row r="62" spans="1:9">
      <c r="A62" s="105" t="s">
        <v>452</v>
      </c>
      <c r="B62" s="199">
        <v>5.2190000000000003</v>
      </c>
      <c r="C62" s="6">
        <f t="shared" si="0"/>
        <v>8.1975787691663008E-4</v>
      </c>
      <c r="D62" s="199">
        <v>21.207999999999998</v>
      </c>
      <c r="E62" s="6">
        <f t="shared" si="1"/>
        <v>2.2770691045593231E-3</v>
      </c>
      <c r="F62" s="199">
        <v>0.51100000000000001</v>
      </c>
      <c r="G62" s="74">
        <f t="shared" si="2"/>
        <v>7.2818370179523597E-5</v>
      </c>
      <c r="H62" s="6">
        <f t="shared" si="3"/>
        <v>-0.97590531874764241</v>
      </c>
      <c r="I62" s="6">
        <f t="shared" si="4"/>
        <v>-0.90208852270549911</v>
      </c>
    </row>
    <row r="63" spans="1:9">
      <c r="A63" s="105" t="s">
        <v>389</v>
      </c>
      <c r="B63" s="199">
        <v>3.3460000000000001</v>
      </c>
      <c r="C63" s="6">
        <f t="shared" si="0"/>
        <v>5.2556234070953137E-4</v>
      </c>
      <c r="D63" s="199">
        <v>18.021000000000001</v>
      </c>
      <c r="E63" s="6">
        <f t="shared" si="1"/>
        <v>1.9348860021342683E-3</v>
      </c>
      <c r="F63" s="199">
        <v>0.46300000000000002</v>
      </c>
      <c r="G63" s="74">
        <f t="shared" si="2"/>
        <v>6.5978288440546822E-5</v>
      </c>
      <c r="H63" s="6">
        <f t="shared" si="3"/>
        <v>-0.97430775206703291</v>
      </c>
      <c r="I63" s="6">
        <f t="shared" si="4"/>
        <v>-0.86162582187686787</v>
      </c>
    </row>
    <row r="64" spans="1:9">
      <c r="A64" s="105" t="s">
        <v>372</v>
      </c>
      <c r="B64" s="199">
        <v>18.783999999999999</v>
      </c>
      <c r="C64" s="6">
        <f t="shared" si="0"/>
        <v>2.9504372408511166E-3</v>
      </c>
      <c r="D64" s="199">
        <v>55.113</v>
      </c>
      <c r="E64" s="6">
        <f t="shared" si="1"/>
        <v>5.917394830232835E-3</v>
      </c>
      <c r="F64" s="199">
        <v>0.435</v>
      </c>
      <c r="G64" s="74">
        <f t="shared" si="2"/>
        <v>6.1988240759477028E-5</v>
      </c>
      <c r="H64" s="6">
        <f t="shared" si="3"/>
        <v>-0.99210712536062273</v>
      </c>
      <c r="I64" s="6">
        <f t="shared" si="4"/>
        <v>-0.97684199318568998</v>
      </c>
    </row>
    <row r="65" spans="1:9">
      <c r="A65" s="105" t="s">
        <v>417</v>
      </c>
      <c r="B65" s="199">
        <v>0.184</v>
      </c>
      <c r="C65" s="6">
        <f t="shared" si="0"/>
        <v>2.8901216584146376E-5</v>
      </c>
      <c r="D65" s="199">
        <v>0.52100000000000002</v>
      </c>
      <c r="E65" s="6">
        <f t="shared" si="1"/>
        <v>5.5938938300424715E-5</v>
      </c>
      <c r="F65" s="199">
        <v>0.38700000000000001</v>
      </c>
      <c r="G65" s="74">
        <f t="shared" si="2"/>
        <v>5.514815902050026E-5</v>
      </c>
      <c r="H65" s="6">
        <f t="shared" si="3"/>
        <v>-0.25719769673704418</v>
      </c>
      <c r="I65" s="6">
        <f t="shared" si="4"/>
        <v>1.1032608695652173</v>
      </c>
    </row>
    <row r="66" spans="1:9">
      <c r="A66" s="105" t="s">
        <v>577</v>
      </c>
      <c r="B66" s="199"/>
      <c r="C66" s="6">
        <f t="shared" si="0"/>
        <v>0</v>
      </c>
      <c r="D66" s="199">
        <v>2.028</v>
      </c>
      <c r="E66" s="6">
        <f t="shared" si="1"/>
        <v>2.1774312259743056E-4</v>
      </c>
      <c r="F66" s="199">
        <v>0.33700000000000002</v>
      </c>
      <c r="G66" s="74">
        <f t="shared" si="2"/>
        <v>4.8023073875732786E-5</v>
      </c>
      <c r="H66" s="6">
        <f t="shared" si="3"/>
        <v>-0.83382642998027612</v>
      </c>
      <c r="I66" s="6" t="s">
        <v>318</v>
      </c>
    </row>
    <row r="67" spans="1:9">
      <c r="A67" s="105" t="s">
        <v>303</v>
      </c>
      <c r="B67" s="199">
        <v>1.2999999999999999E-2</v>
      </c>
      <c r="C67" s="6">
        <f t="shared" si="0"/>
        <v>2.0419337804016461E-6</v>
      </c>
      <c r="D67" s="199"/>
      <c r="E67" s="6">
        <f t="shared" si="1"/>
        <v>0</v>
      </c>
      <c r="F67" s="199">
        <v>0.29299999999999998</v>
      </c>
      <c r="G67" s="74">
        <f t="shared" si="2"/>
        <v>4.1752998948337403E-5</v>
      </c>
      <c r="H67" s="6" t="s">
        <v>318</v>
      </c>
      <c r="I67" s="6">
        <f t="shared" si="4"/>
        <v>21.538461538461537</v>
      </c>
    </row>
    <row r="68" spans="1:9">
      <c r="A68" s="105" t="s">
        <v>449</v>
      </c>
      <c r="B68" s="199"/>
      <c r="C68" s="6">
        <f t="shared" si="0"/>
        <v>0</v>
      </c>
      <c r="D68" s="199">
        <v>3.1440000000000001</v>
      </c>
      <c r="E68" s="6">
        <f t="shared" si="1"/>
        <v>3.3756626106820598E-4</v>
      </c>
      <c r="F68" s="199">
        <v>0.28299999999999997</v>
      </c>
      <c r="G68" s="74">
        <f t="shared" si="2"/>
        <v>4.0327981919383905E-5</v>
      </c>
      <c r="H68" s="6">
        <f t="shared" si="3"/>
        <v>-0.90998727735368956</v>
      </c>
      <c r="I68" s="6" t="s">
        <v>318</v>
      </c>
    </row>
    <row r="69" spans="1:9">
      <c r="A69" s="105" t="s">
        <v>427</v>
      </c>
      <c r="B69" s="199">
        <v>1E-3</v>
      </c>
      <c r="C69" s="6">
        <f t="shared" ref="C69:C125" si="5">B69/$B$126</f>
        <v>1.5707182926166508E-7</v>
      </c>
      <c r="D69" s="199">
        <v>8.5000000000000006E-2</v>
      </c>
      <c r="E69" s="6">
        <f t="shared" ref="E69:E125" si="6">D69/$D$126</f>
        <v>9.1263143100500976E-6</v>
      </c>
      <c r="F69" s="199">
        <v>0.20899999999999999</v>
      </c>
      <c r="G69" s="74">
        <f t="shared" ref="G69:G125" si="7">F69/$F$126</f>
        <v>2.9782855905128046E-5</v>
      </c>
      <c r="H69" s="6">
        <f t="shared" ref="H69:H125" si="8">(F69/D69)-1</f>
        <v>1.4588235294117644</v>
      </c>
      <c r="I69" s="6">
        <f t="shared" ref="I69:I124" si="9">(F69/B69)-1</f>
        <v>208</v>
      </c>
    </row>
    <row r="70" spans="1:9">
      <c r="A70" s="105" t="s">
        <v>407</v>
      </c>
      <c r="B70" s="199">
        <v>7.0000000000000001E-3</v>
      </c>
      <c r="C70" s="6">
        <f t="shared" si="5"/>
        <v>1.0995028048316555E-6</v>
      </c>
      <c r="D70" s="199">
        <v>0.14599999999999999</v>
      </c>
      <c r="E70" s="6">
        <f t="shared" si="6"/>
        <v>1.5675786932556636E-5</v>
      </c>
      <c r="F70" s="199">
        <v>0.20200000000000001</v>
      </c>
      <c r="G70" s="74">
        <f t="shared" si="7"/>
        <v>2.8785343984860601E-5</v>
      </c>
      <c r="H70" s="6">
        <f t="shared" si="8"/>
        <v>0.38356164383561664</v>
      </c>
      <c r="I70" s="6">
        <f t="shared" si="9"/>
        <v>27.857142857142858</v>
      </c>
    </row>
    <row r="71" spans="1:9">
      <c r="A71" s="105" t="s">
        <v>463</v>
      </c>
      <c r="B71" s="199"/>
      <c r="C71" s="6">
        <f t="shared" si="5"/>
        <v>0</v>
      </c>
      <c r="D71" s="199">
        <v>0.26600000000000001</v>
      </c>
      <c r="E71" s="6">
        <f t="shared" si="6"/>
        <v>2.8559995370274423E-5</v>
      </c>
      <c r="F71" s="199">
        <v>0.19700000000000001</v>
      </c>
      <c r="G71" s="74">
        <f t="shared" si="7"/>
        <v>2.8072835470383853E-5</v>
      </c>
      <c r="H71" s="6">
        <f t="shared" si="8"/>
        <v>-0.25939849624060152</v>
      </c>
      <c r="I71" s="6" t="s">
        <v>318</v>
      </c>
    </row>
    <row r="72" spans="1:9">
      <c r="A72" s="105" t="s">
        <v>541</v>
      </c>
      <c r="B72" s="199"/>
      <c r="C72" s="6">
        <f t="shared" si="5"/>
        <v>0</v>
      </c>
      <c r="D72" s="199"/>
      <c r="E72" s="6">
        <f t="shared" si="6"/>
        <v>0</v>
      </c>
      <c r="F72" s="199">
        <v>0.17</v>
      </c>
      <c r="G72" s="74">
        <f t="shared" si="7"/>
        <v>2.4225289492209419E-5</v>
      </c>
      <c r="H72" s="6" t="s">
        <v>318</v>
      </c>
      <c r="I72" s="6" t="s">
        <v>318</v>
      </c>
    </row>
    <row r="73" spans="1:9">
      <c r="A73" s="105" t="s">
        <v>412</v>
      </c>
      <c r="B73" s="199">
        <v>1.839</v>
      </c>
      <c r="C73" s="6">
        <f t="shared" si="5"/>
        <v>2.8885509401220207E-4</v>
      </c>
      <c r="D73" s="199">
        <v>19.143000000000001</v>
      </c>
      <c r="E73" s="6">
        <f t="shared" si="6"/>
        <v>2.0553533510269295E-3</v>
      </c>
      <c r="F73" s="199">
        <v>0.13400000000000001</v>
      </c>
      <c r="G73" s="74">
        <f t="shared" si="7"/>
        <v>1.9095228187976834E-5</v>
      </c>
      <c r="H73" s="6">
        <f t="shared" si="8"/>
        <v>-0.99300005223841614</v>
      </c>
      <c r="I73" s="6">
        <f t="shared" si="9"/>
        <v>-0.92713431212615549</v>
      </c>
    </row>
    <row r="74" spans="1:9">
      <c r="A74" s="105" t="s">
        <v>410</v>
      </c>
      <c r="B74" s="199">
        <v>5.0000000000000001E-3</v>
      </c>
      <c r="C74" s="6">
        <f t="shared" si="5"/>
        <v>7.8535914630832546E-7</v>
      </c>
      <c r="D74" s="199">
        <v>0.17699999999999999</v>
      </c>
      <c r="E74" s="6">
        <f t="shared" si="6"/>
        <v>1.900420744563373E-5</v>
      </c>
      <c r="F74" s="199">
        <v>0.13300000000000001</v>
      </c>
      <c r="G74" s="74">
        <f t="shared" si="7"/>
        <v>1.8952726485081485E-5</v>
      </c>
      <c r="H74" s="6">
        <f t="shared" si="8"/>
        <v>-0.24858757062146886</v>
      </c>
      <c r="I74" s="6">
        <f t="shared" si="9"/>
        <v>25.6</v>
      </c>
    </row>
    <row r="75" spans="1:9">
      <c r="A75" s="105" t="s">
        <v>403</v>
      </c>
      <c r="B75" s="199">
        <v>0</v>
      </c>
      <c r="C75" s="6">
        <f t="shared" si="5"/>
        <v>0</v>
      </c>
      <c r="D75" s="199">
        <v>1.2E-2</v>
      </c>
      <c r="E75" s="6">
        <f t="shared" si="6"/>
        <v>1.2884208437717784E-6</v>
      </c>
      <c r="F75" s="199">
        <v>0.125</v>
      </c>
      <c r="G75" s="74">
        <f t="shared" si="7"/>
        <v>1.781271286191869E-5</v>
      </c>
      <c r="H75" s="6">
        <f t="shared" si="8"/>
        <v>9.4166666666666661</v>
      </c>
      <c r="I75" s="6" t="s">
        <v>318</v>
      </c>
    </row>
    <row r="76" spans="1:9">
      <c r="A76" s="105" t="s">
        <v>430</v>
      </c>
      <c r="B76" s="199"/>
      <c r="C76" s="6">
        <f t="shared" si="5"/>
        <v>0</v>
      </c>
      <c r="D76" s="199">
        <v>0.84899999999999998</v>
      </c>
      <c r="E76" s="6">
        <f t="shared" si="6"/>
        <v>9.1155774696853316E-5</v>
      </c>
      <c r="F76" s="199">
        <v>0.10299999999999999</v>
      </c>
      <c r="G76" s="74">
        <f t="shared" si="7"/>
        <v>1.4677675398220999E-5</v>
      </c>
      <c r="H76" s="6">
        <f t="shared" si="8"/>
        <v>-0.87868080094228507</v>
      </c>
      <c r="I76" s="6" t="s">
        <v>318</v>
      </c>
    </row>
    <row r="77" spans="1:9">
      <c r="A77" s="105" t="s">
        <v>581</v>
      </c>
      <c r="B77" s="199"/>
      <c r="C77" s="6">
        <f t="shared" si="5"/>
        <v>0</v>
      </c>
      <c r="D77" s="199">
        <v>5.7000000000000002E-2</v>
      </c>
      <c r="E77" s="6">
        <f t="shared" si="6"/>
        <v>6.1199990079159477E-6</v>
      </c>
      <c r="F77" s="199">
        <v>8.2000000000000003E-2</v>
      </c>
      <c r="G77" s="74">
        <f t="shared" si="7"/>
        <v>1.168513963741866E-5</v>
      </c>
      <c r="H77" s="6">
        <f t="shared" si="8"/>
        <v>0.43859649122807021</v>
      </c>
      <c r="I77" s="6" t="s">
        <v>318</v>
      </c>
    </row>
    <row r="78" spans="1:9">
      <c r="A78" s="105" t="s">
        <v>588</v>
      </c>
      <c r="B78" s="199"/>
      <c r="C78" s="6">
        <f t="shared" si="5"/>
        <v>0</v>
      </c>
      <c r="D78" s="199"/>
      <c r="E78" s="6">
        <f t="shared" si="6"/>
        <v>0</v>
      </c>
      <c r="F78" s="199">
        <v>6.8000000000000005E-2</v>
      </c>
      <c r="G78" s="74">
        <f t="shared" si="7"/>
        <v>9.690115796883767E-6</v>
      </c>
      <c r="H78" s="6" t="s">
        <v>318</v>
      </c>
      <c r="I78" s="6" t="s">
        <v>318</v>
      </c>
    </row>
    <row r="79" spans="1:9">
      <c r="A79" s="105" t="s">
        <v>436</v>
      </c>
      <c r="B79" s="199"/>
      <c r="C79" s="6">
        <f t="shared" si="5"/>
        <v>0</v>
      </c>
      <c r="D79" s="199">
        <v>0.193</v>
      </c>
      <c r="E79" s="6">
        <f t="shared" si="6"/>
        <v>2.0722101903996101E-5</v>
      </c>
      <c r="F79" s="199">
        <v>5.5E-2</v>
      </c>
      <c r="G79" s="74">
        <f t="shared" si="7"/>
        <v>7.8375936592442234E-6</v>
      </c>
      <c r="H79" s="6">
        <f t="shared" si="8"/>
        <v>-0.71502590673575128</v>
      </c>
      <c r="I79" s="6" t="s">
        <v>318</v>
      </c>
    </row>
    <row r="80" spans="1:9">
      <c r="A80" s="105" t="s">
        <v>460</v>
      </c>
      <c r="B80" s="199">
        <v>1E-3</v>
      </c>
      <c r="C80" s="6">
        <f t="shared" si="5"/>
        <v>1.5707182926166508E-7</v>
      </c>
      <c r="D80" s="199">
        <v>0.14000000000000001</v>
      </c>
      <c r="E80" s="6">
        <f t="shared" si="6"/>
        <v>1.5031576510670749E-5</v>
      </c>
      <c r="F80" s="199">
        <v>0.05</v>
      </c>
      <c r="G80" s="74">
        <f t="shared" si="7"/>
        <v>7.1250851447674755E-6</v>
      </c>
      <c r="H80" s="6">
        <f t="shared" si="8"/>
        <v>-0.64285714285714279</v>
      </c>
      <c r="I80" s="6">
        <f t="shared" si="9"/>
        <v>49</v>
      </c>
    </row>
    <row r="81" spans="1:9">
      <c r="A81" s="105" t="s">
        <v>435</v>
      </c>
      <c r="B81" s="199"/>
      <c r="C81" s="6">
        <f t="shared" si="5"/>
        <v>0</v>
      </c>
      <c r="D81" s="199"/>
      <c r="E81" s="6">
        <f t="shared" si="6"/>
        <v>0</v>
      </c>
      <c r="F81" s="199">
        <v>4.8000000000000001E-2</v>
      </c>
      <c r="G81" s="74">
        <f t="shared" si="7"/>
        <v>6.8400817389767768E-6</v>
      </c>
      <c r="H81" s="6" t="s">
        <v>318</v>
      </c>
      <c r="I81" s="6" t="s">
        <v>318</v>
      </c>
    </row>
    <row r="82" spans="1:9">
      <c r="A82" s="105" t="s">
        <v>406</v>
      </c>
      <c r="B82" s="199">
        <v>2.1659999999999999</v>
      </c>
      <c r="C82" s="6">
        <f t="shared" si="5"/>
        <v>3.4021758218076657E-4</v>
      </c>
      <c r="D82" s="199">
        <v>1.837</v>
      </c>
      <c r="E82" s="6">
        <f t="shared" si="6"/>
        <v>1.9723575750072974E-4</v>
      </c>
      <c r="F82" s="199">
        <v>4.8000000000000001E-2</v>
      </c>
      <c r="G82" s="74">
        <f t="shared" si="7"/>
        <v>6.8400817389767768E-6</v>
      </c>
      <c r="H82" s="6">
        <f t="shared" si="8"/>
        <v>-0.97387044093630915</v>
      </c>
      <c r="I82" s="6">
        <f t="shared" si="9"/>
        <v>-0.97783933518005539</v>
      </c>
    </row>
    <row r="83" spans="1:9">
      <c r="A83" s="105" t="s">
        <v>308</v>
      </c>
      <c r="B83" s="199">
        <v>1.2999999999999999E-2</v>
      </c>
      <c r="C83" s="6">
        <f t="shared" si="5"/>
        <v>2.0419337804016461E-6</v>
      </c>
      <c r="D83" s="199">
        <v>3.3000000000000002E-2</v>
      </c>
      <c r="E83" s="6">
        <f t="shared" si="6"/>
        <v>3.5431573203723908E-6</v>
      </c>
      <c r="F83" s="199">
        <v>4.3999999999999997E-2</v>
      </c>
      <c r="G83" s="74">
        <f t="shared" si="7"/>
        <v>6.2700749273953777E-6</v>
      </c>
      <c r="H83" s="6">
        <f t="shared" si="8"/>
        <v>0.33333333333333326</v>
      </c>
      <c r="I83" s="6">
        <f t="shared" si="9"/>
        <v>2.3846153846153846</v>
      </c>
    </row>
    <row r="84" spans="1:9">
      <c r="A84" s="105" t="s">
        <v>424</v>
      </c>
      <c r="B84" s="199">
        <v>0.185</v>
      </c>
      <c r="C84" s="6">
        <f t="shared" si="5"/>
        <v>2.905828841340804E-5</v>
      </c>
      <c r="D84" s="199">
        <v>0.621</v>
      </c>
      <c r="E84" s="6">
        <f t="shared" si="6"/>
        <v>6.6675778665189532E-5</v>
      </c>
      <c r="F84" s="199">
        <v>0.04</v>
      </c>
      <c r="G84" s="74">
        <f t="shared" si="7"/>
        <v>5.7000681158139804E-6</v>
      </c>
      <c r="H84" s="6">
        <f t="shared" si="8"/>
        <v>-0.93558776167471813</v>
      </c>
      <c r="I84" s="6">
        <f t="shared" si="9"/>
        <v>-0.78378378378378377</v>
      </c>
    </row>
    <row r="85" spans="1:9">
      <c r="A85" s="105" t="s">
        <v>395</v>
      </c>
      <c r="B85" s="199">
        <v>0.156</v>
      </c>
      <c r="C85" s="6">
        <f t="shared" si="5"/>
        <v>2.4503205364819753E-5</v>
      </c>
      <c r="D85" s="199">
        <v>5.0000000000000001E-3</v>
      </c>
      <c r="E85" s="6">
        <f t="shared" si="6"/>
        <v>5.3684201823824098E-7</v>
      </c>
      <c r="F85" s="199">
        <v>3.9E-2</v>
      </c>
      <c r="G85" s="74">
        <f t="shared" si="7"/>
        <v>5.5575664129186306E-6</v>
      </c>
      <c r="H85" s="6">
        <f t="shared" si="8"/>
        <v>6.8</v>
      </c>
      <c r="I85" s="6">
        <f t="shared" si="9"/>
        <v>-0.75</v>
      </c>
    </row>
    <row r="86" spans="1:9">
      <c r="A86" s="105" t="s">
        <v>443</v>
      </c>
      <c r="B86" s="199"/>
      <c r="C86" s="6">
        <f t="shared" si="5"/>
        <v>0</v>
      </c>
      <c r="D86" s="199">
        <v>1.9319999999999999</v>
      </c>
      <c r="E86" s="6">
        <f t="shared" si="6"/>
        <v>2.0743575584725632E-4</v>
      </c>
      <c r="F86" s="199">
        <v>2.1999999999999999E-2</v>
      </c>
      <c r="G86" s="74">
        <f t="shared" si="7"/>
        <v>3.1350374636976889E-6</v>
      </c>
      <c r="H86" s="6">
        <f t="shared" si="8"/>
        <v>-0.98861283643892339</v>
      </c>
      <c r="I86" s="6" t="s">
        <v>318</v>
      </c>
    </row>
    <row r="87" spans="1:9">
      <c r="A87" s="105" t="s">
        <v>415</v>
      </c>
      <c r="B87" s="199">
        <v>9.1489999999999991</v>
      </c>
      <c r="C87" s="6">
        <f t="shared" si="5"/>
        <v>1.4370501659149736E-3</v>
      </c>
      <c r="D87" s="199"/>
      <c r="E87" s="6">
        <f t="shared" si="6"/>
        <v>0</v>
      </c>
      <c r="F87" s="199">
        <v>0.01</v>
      </c>
      <c r="G87" s="74">
        <f t="shared" si="7"/>
        <v>1.4250170289534951E-6</v>
      </c>
      <c r="H87" s="6" t="s">
        <v>318</v>
      </c>
      <c r="I87" s="6">
        <f t="shared" si="9"/>
        <v>-0.99890698436987646</v>
      </c>
    </row>
    <row r="88" spans="1:9">
      <c r="A88" s="105" t="s">
        <v>367</v>
      </c>
      <c r="B88" s="199">
        <v>72.799000000000007</v>
      </c>
      <c r="C88" s="6">
        <f t="shared" si="5"/>
        <v>1.1434672098419958E-2</v>
      </c>
      <c r="D88" s="199">
        <v>39.226999999999997</v>
      </c>
      <c r="E88" s="6">
        <f t="shared" si="6"/>
        <v>4.2117403698862955E-3</v>
      </c>
      <c r="F88" s="199">
        <v>7.0000000000000001E-3</v>
      </c>
      <c r="G88" s="74">
        <f t="shared" si="7"/>
        <v>9.9751192026744665E-7</v>
      </c>
      <c r="H88" s="6">
        <f t="shared" si="8"/>
        <v>-0.99982155148239737</v>
      </c>
      <c r="I88" s="6">
        <f t="shared" si="9"/>
        <v>-0.99990384483303341</v>
      </c>
    </row>
    <row r="89" spans="1:9">
      <c r="A89" s="105" t="s">
        <v>769</v>
      </c>
      <c r="B89" s="199"/>
      <c r="C89" s="6">
        <f t="shared" si="5"/>
        <v>0</v>
      </c>
      <c r="D89" s="199"/>
      <c r="E89" s="6">
        <f t="shared" si="6"/>
        <v>0</v>
      </c>
      <c r="F89" s="199">
        <v>7.0000000000000001E-3</v>
      </c>
      <c r="G89" s="74">
        <f t="shared" si="7"/>
        <v>9.9751192026744665E-7</v>
      </c>
      <c r="H89" s="6" t="s">
        <v>318</v>
      </c>
      <c r="I89" s="6" t="s">
        <v>318</v>
      </c>
    </row>
    <row r="90" spans="1:9">
      <c r="A90" s="105" t="s">
        <v>307</v>
      </c>
      <c r="B90" s="199">
        <v>4.0000000000000001E-3</v>
      </c>
      <c r="C90" s="6">
        <f t="shared" si="5"/>
        <v>6.2828731704666032E-7</v>
      </c>
      <c r="D90" s="199">
        <v>0.43</v>
      </c>
      <c r="E90" s="6">
        <f t="shared" si="6"/>
        <v>4.6168413568488723E-5</v>
      </c>
      <c r="F90" s="199">
        <v>5.0000000000000001E-3</v>
      </c>
      <c r="G90" s="74">
        <f t="shared" si="7"/>
        <v>7.1250851447674755E-7</v>
      </c>
      <c r="H90" s="6">
        <f t="shared" si="8"/>
        <v>-0.98837209302325579</v>
      </c>
      <c r="I90" s="6">
        <f t="shared" si="9"/>
        <v>0.25</v>
      </c>
    </row>
    <row r="91" spans="1:9">
      <c r="A91" s="105" t="s">
        <v>419</v>
      </c>
      <c r="B91" s="199"/>
      <c r="C91" s="6">
        <f t="shared" si="5"/>
        <v>0</v>
      </c>
      <c r="D91" s="199">
        <v>1.2E-2</v>
      </c>
      <c r="E91" s="6">
        <f t="shared" si="6"/>
        <v>1.2884208437717784E-6</v>
      </c>
      <c r="F91" s="199">
        <v>3.0000000000000001E-3</v>
      </c>
      <c r="G91" s="74">
        <f t="shared" si="7"/>
        <v>4.2750510868604855E-7</v>
      </c>
      <c r="H91" s="6">
        <f t="shared" si="8"/>
        <v>-0.75</v>
      </c>
      <c r="I91" s="6" t="s">
        <v>318</v>
      </c>
    </row>
    <row r="92" spans="1:9">
      <c r="A92" s="105" t="s">
        <v>442</v>
      </c>
      <c r="B92" s="199">
        <v>8.0000000000000002E-3</v>
      </c>
      <c r="C92" s="6">
        <f t="shared" si="5"/>
        <v>1.2565746340933206E-6</v>
      </c>
      <c r="D92" s="199"/>
      <c r="E92" s="6">
        <f t="shared" si="6"/>
        <v>0</v>
      </c>
      <c r="F92" s="199">
        <v>2E-3</v>
      </c>
      <c r="G92" s="74">
        <f t="shared" si="7"/>
        <v>2.85003405790699E-7</v>
      </c>
      <c r="H92" s="6" t="s">
        <v>318</v>
      </c>
      <c r="I92" s="6">
        <f t="shared" si="9"/>
        <v>-0.75</v>
      </c>
    </row>
    <row r="93" spans="1:9">
      <c r="A93" s="105" t="s">
        <v>448</v>
      </c>
      <c r="B93" s="199">
        <v>0.32100000000000001</v>
      </c>
      <c r="C93" s="6">
        <f t="shared" si="5"/>
        <v>5.042005719299449E-5</v>
      </c>
      <c r="D93" s="199"/>
      <c r="E93" s="6">
        <f t="shared" si="6"/>
        <v>0</v>
      </c>
      <c r="F93" s="199">
        <v>2E-3</v>
      </c>
      <c r="G93" s="74">
        <f t="shared" si="7"/>
        <v>2.85003405790699E-7</v>
      </c>
      <c r="H93" s="6" t="s">
        <v>318</v>
      </c>
      <c r="I93" s="6">
        <f t="shared" si="9"/>
        <v>-0.99376947040498442</v>
      </c>
    </row>
    <row r="94" spans="1:9">
      <c r="A94" s="105" t="s">
        <v>402</v>
      </c>
      <c r="B94" s="199">
        <v>0</v>
      </c>
      <c r="C94" s="6">
        <f t="shared" si="5"/>
        <v>0</v>
      </c>
      <c r="D94" s="199"/>
      <c r="E94" s="6">
        <f t="shared" si="6"/>
        <v>0</v>
      </c>
      <c r="F94" s="199">
        <v>2E-3</v>
      </c>
      <c r="G94" s="74">
        <f t="shared" si="7"/>
        <v>2.85003405790699E-7</v>
      </c>
      <c r="H94" s="6" t="s">
        <v>318</v>
      </c>
      <c r="I94" s="6" t="s">
        <v>318</v>
      </c>
    </row>
    <row r="95" spans="1:9">
      <c r="A95" s="105" t="s">
        <v>304</v>
      </c>
      <c r="B95" s="199">
        <v>4.9000000000000002E-2</v>
      </c>
      <c r="C95" s="6">
        <f t="shared" si="5"/>
        <v>7.6965196338215901E-6</v>
      </c>
      <c r="D95" s="199"/>
      <c r="E95" s="6">
        <f t="shared" si="6"/>
        <v>0</v>
      </c>
      <c r="F95" s="199">
        <v>1E-3</v>
      </c>
      <c r="G95" s="74">
        <f t="shared" si="7"/>
        <v>1.425017028953495E-7</v>
      </c>
      <c r="H95" s="6" t="s">
        <v>318</v>
      </c>
      <c r="I95" s="6">
        <f t="shared" si="9"/>
        <v>-0.97959183673469385</v>
      </c>
    </row>
    <row r="96" spans="1:9">
      <c r="A96" s="105" t="s">
        <v>433</v>
      </c>
      <c r="B96" s="199">
        <v>1E-3</v>
      </c>
      <c r="C96" s="6">
        <f t="shared" si="5"/>
        <v>1.5707182926166508E-7</v>
      </c>
      <c r="D96" s="199">
        <v>1E-3</v>
      </c>
      <c r="E96" s="6">
        <f t="shared" si="6"/>
        <v>1.073684036476482E-7</v>
      </c>
      <c r="F96" s="199">
        <v>1E-3</v>
      </c>
      <c r="G96" s="74">
        <f t="shared" si="7"/>
        <v>1.425017028953495E-7</v>
      </c>
      <c r="H96" s="6">
        <f t="shared" si="8"/>
        <v>0</v>
      </c>
      <c r="I96" s="6">
        <f t="shared" si="9"/>
        <v>0</v>
      </c>
    </row>
    <row r="97" spans="1:9">
      <c r="A97" s="105" t="s">
        <v>492</v>
      </c>
      <c r="B97" s="199"/>
      <c r="C97" s="6">
        <f t="shared" si="5"/>
        <v>0</v>
      </c>
      <c r="D97" s="199">
        <v>1.4E-2</v>
      </c>
      <c r="E97" s="6">
        <f t="shared" si="6"/>
        <v>1.5031576510670749E-6</v>
      </c>
      <c r="F97" s="199">
        <v>1E-3</v>
      </c>
      <c r="G97" s="74">
        <f t="shared" si="7"/>
        <v>1.425017028953495E-7</v>
      </c>
      <c r="H97" s="6">
        <f t="shared" si="8"/>
        <v>-0.9285714285714286</v>
      </c>
      <c r="I97" s="6" t="s">
        <v>318</v>
      </c>
    </row>
    <row r="98" spans="1:9">
      <c r="A98" s="105" t="s">
        <v>401</v>
      </c>
      <c r="B98" s="199">
        <v>0.29299999999999998</v>
      </c>
      <c r="C98" s="6">
        <f t="shared" si="5"/>
        <v>4.6022045973667867E-5</v>
      </c>
      <c r="D98" s="199">
        <v>0.60499999999999998</v>
      </c>
      <c r="E98" s="6">
        <f t="shared" si="6"/>
        <v>6.4957884206827163E-5</v>
      </c>
      <c r="F98" s="199">
        <v>1E-3</v>
      </c>
      <c r="G98" s="74">
        <f t="shared" si="7"/>
        <v>1.425017028953495E-7</v>
      </c>
      <c r="H98" s="6">
        <f t="shared" si="8"/>
        <v>-0.99834710743801658</v>
      </c>
      <c r="I98" s="6">
        <f t="shared" si="9"/>
        <v>-0.9965870307167235</v>
      </c>
    </row>
    <row r="99" spans="1:9">
      <c r="A99" s="105" t="s">
        <v>537</v>
      </c>
      <c r="B99" s="199">
        <v>1.736</v>
      </c>
      <c r="C99" s="6">
        <f t="shared" si="5"/>
        <v>2.7267669559825057E-4</v>
      </c>
      <c r="D99" s="199">
        <v>8.7999999999999995E-2</v>
      </c>
      <c r="E99" s="6">
        <f t="shared" si="6"/>
        <v>9.4484195209930416E-6</v>
      </c>
      <c r="F99" s="199">
        <v>1E-3</v>
      </c>
      <c r="G99" s="74">
        <f t="shared" si="7"/>
        <v>1.425017028953495E-7</v>
      </c>
      <c r="H99" s="6">
        <f t="shared" si="8"/>
        <v>-0.98863636363636365</v>
      </c>
      <c r="I99" s="6">
        <f t="shared" si="9"/>
        <v>-0.99942396313364057</v>
      </c>
    </row>
    <row r="100" spans="1:9">
      <c r="A100" s="105" t="s">
        <v>425</v>
      </c>
      <c r="B100" s="199"/>
      <c r="C100" s="6">
        <f t="shared" si="5"/>
        <v>0</v>
      </c>
      <c r="D100" s="199">
        <v>5.0000000000000001E-3</v>
      </c>
      <c r="E100" s="6">
        <f t="shared" si="6"/>
        <v>5.3684201823824098E-7</v>
      </c>
      <c r="F100" s="144">
        <v>0</v>
      </c>
      <c r="G100" s="74">
        <f t="shared" si="7"/>
        <v>0</v>
      </c>
      <c r="H100" s="6">
        <f t="shared" si="8"/>
        <v>-1</v>
      </c>
      <c r="I100" s="6" t="s">
        <v>318</v>
      </c>
    </row>
    <row r="101" spans="1:9">
      <c r="A101" s="105" t="s">
        <v>535</v>
      </c>
      <c r="B101" s="199">
        <v>1.4139999999999999</v>
      </c>
      <c r="C101" s="6">
        <f t="shared" si="5"/>
        <v>2.2209956657599442E-4</v>
      </c>
      <c r="D101" s="199"/>
      <c r="E101" s="6">
        <f t="shared" si="6"/>
        <v>0</v>
      </c>
      <c r="F101" s="144">
        <v>0</v>
      </c>
      <c r="G101" s="74">
        <f t="shared" si="7"/>
        <v>0</v>
      </c>
      <c r="H101" s="6" t="s">
        <v>318</v>
      </c>
      <c r="I101" s="6">
        <f t="shared" si="9"/>
        <v>-1</v>
      </c>
    </row>
    <row r="102" spans="1:9">
      <c r="A102" s="105" t="s">
        <v>582</v>
      </c>
      <c r="B102" s="199"/>
      <c r="C102" s="6">
        <f t="shared" si="5"/>
        <v>0</v>
      </c>
      <c r="D102" s="199">
        <v>0.01</v>
      </c>
      <c r="E102" s="6">
        <f t="shared" si="6"/>
        <v>1.073684036476482E-6</v>
      </c>
      <c r="F102" s="144">
        <v>0</v>
      </c>
      <c r="G102" s="74">
        <f t="shared" si="7"/>
        <v>0</v>
      </c>
      <c r="H102" s="6">
        <f t="shared" si="8"/>
        <v>-1</v>
      </c>
      <c r="I102" s="6" t="s">
        <v>318</v>
      </c>
    </row>
    <row r="103" spans="1:9">
      <c r="A103" s="105" t="s">
        <v>441</v>
      </c>
      <c r="B103" s="199">
        <v>10.436</v>
      </c>
      <c r="C103" s="6">
        <f t="shared" si="5"/>
        <v>1.6392016101747368E-3</v>
      </c>
      <c r="D103" s="199"/>
      <c r="E103" s="6">
        <f t="shared" si="6"/>
        <v>0</v>
      </c>
      <c r="F103" s="110"/>
      <c r="G103" s="74">
        <f t="shared" si="7"/>
        <v>0</v>
      </c>
      <c r="H103" s="6" t="s">
        <v>318</v>
      </c>
      <c r="I103" s="6">
        <f t="shared" si="9"/>
        <v>-1</v>
      </c>
    </row>
    <row r="104" spans="1:9">
      <c r="A104" s="105" t="s">
        <v>422</v>
      </c>
      <c r="B104" s="199">
        <v>0.621</v>
      </c>
      <c r="C104" s="6">
        <f t="shared" si="5"/>
        <v>9.7541605971494019E-5</v>
      </c>
      <c r="D104" s="199">
        <v>10.195</v>
      </c>
      <c r="E104" s="6">
        <f t="shared" si="6"/>
        <v>1.0946208751877735E-3</v>
      </c>
      <c r="F104" s="110"/>
      <c r="G104" s="74">
        <f t="shared" si="7"/>
        <v>0</v>
      </c>
      <c r="H104" s="6">
        <f t="shared" si="8"/>
        <v>-1</v>
      </c>
      <c r="I104" s="6">
        <f t="shared" si="9"/>
        <v>-1</v>
      </c>
    </row>
    <row r="105" spans="1:9">
      <c r="A105" s="105" t="s">
        <v>578</v>
      </c>
      <c r="B105" s="199">
        <v>8.0000000000000002E-3</v>
      </c>
      <c r="C105" s="6">
        <f t="shared" si="5"/>
        <v>1.2565746340933206E-6</v>
      </c>
      <c r="D105" s="199">
        <v>0.55700000000000005</v>
      </c>
      <c r="E105" s="6">
        <f t="shared" si="6"/>
        <v>5.9804200831740051E-5</v>
      </c>
      <c r="F105" s="110"/>
      <c r="G105" s="74">
        <f t="shared" si="7"/>
        <v>0</v>
      </c>
      <c r="H105" s="6">
        <f t="shared" si="8"/>
        <v>-1</v>
      </c>
      <c r="I105" s="6">
        <f t="shared" si="9"/>
        <v>-1</v>
      </c>
    </row>
    <row r="106" spans="1:9">
      <c r="A106" s="105" t="s">
        <v>468</v>
      </c>
      <c r="B106" s="199">
        <v>0.06</v>
      </c>
      <c r="C106" s="6">
        <f t="shared" si="5"/>
        <v>9.4243097556999038E-6</v>
      </c>
      <c r="D106" s="199"/>
      <c r="E106" s="6">
        <f t="shared" si="6"/>
        <v>0</v>
      </c>
      <c r="F106" s="110"/>
      <c r="G106" s="74">
        <f t="shared" si="7"/>
        <v>0</v>
      </c>
      <c r="H106" s="6" t="s">
        <v>318</v>
      </c>
      <c r="I106" s="6">
        <f t="shared" si="9"/>
        <v>-1</v>
      </c>
    </row>
    <row r="107" spans="1:9">
      <c r="A107" s="105" t="s">
        <v>543</v>
      </c>
      <c r="B107" s="199">
        <v>1.919</v>
      </c>
      <c r="C107" s="6">
        <f t="shared" si="5"/>
        <v>3.0142084035313527E-4</v>
      </c>
      <c r="D107" s="199"/>
      <c r="E107" s="6">
        <f t="shared" si="6"/>
        <v>0</v>
      </c>
      <c r="F107" s="110"/>
      <c r="G107" s="74">
        <f t="shared" si="7"/>
        <v>0</v>
      </c>
      <c r="H107" s="6" t="s">
        <v>318</v>
      </c>
      <c r="I107" s="6">
        <f t="shared" si="9"/>
        <v>-1</v>
      </c>
    </row>
    <row r="108" spans="1:9">
      <c r="A108" s="105" t="s">
        <v>310</v>
      </c>
      <c r="B108" s="199">
        <v>8.2000000000000003E-2</v>
      </c>
      <c r="C108" s="6">
        <f t="shared" si="5"/>
        <v>1.2879889999456538E-5</v>
      </c>
      <c r="D108" s="199"/>
      <c r="E108" s="6">
        <f t="shared" si="6"/>
        <v>0</v>
      </c>
      <c r="F108" s="110"/>
      <c r="G108" s="74">
        <f t="shared" si="7"/>
        <v>0</v>
      </c>
      <c r="H108" s="6" t="s">
        <v>318</v>
      </c>
      <c r="I108" s="6">
        <f t="shared" si="9"/>
        <v>-1</v>
      </c>
    </row>
    <row r="109" spans="1:9">
      <c r="A109" s="105" t="s">
        <v>469</v>
      </c>
      <c r="B109" s="199"/>
      <c r="C109" s="6">
        <f t="shared" si="5"/>
        <v>0</v>
      </c>
      <c r="D109" s="199">
        <v>0.109</v>
      </c>
      <c r="E109" s="6">
        <f t="shared" si="6"/>
        <v>1.1703155997593654E-5</v>
      </c>
      <c r="F109" s="110"/>
      <c r="G109" s="74">
        <f t="shared" si="7"/>
        <v>0</v>
      </c>
      <c r="H109" s="6">
        <f t="shared" si="8"/>
        <v>-1</v>
      </c>
      <c r="I109" s="6" t="s">
        <v>318</v>
      </c>
    </row>
    <row r="110" spans="1:9">
      <c r="A110" s="105" t="s">
        <v>445</v>
      </c>
      <c r="B110" s="199"/>
      <c r="C110" s="6">
        <f t="shared" si="5"/>
        <v>0</v>
      </c>
      <c r="D110" s="199">
        <v>2E-3</v>
      </c>
      <c r="E110" s="6">
        <f t="shared" si="6"/>
        <v>2.147368072952964E-7</v>
      </c>
      <c r="F110" s="110"/>
      <c r="G110" s="74">
        <f t="shared" si="7"/>
        <v>0</v>
      </c>
      <c r="H110" s="6">
        <f t="shared" si="8"/>
        <v>-1</v>
      </c>
      <c r="I110" s="6" t="s">
        <v>318</v>
      </c>
    </row>
    <row r="111" spans="1:9">
      <c r="A111" s="105" t="s">
        <v>770</v>
      </c>
      <c r="B111" s="199">
        <v>1E-3</v>
      </c>
      <c r="C111" s="6">
        <f t="shared" si="5"/>
        <v>1.5707182926166508E-7</v>
      </c>
      <c r="D111" s="199"/>
      <c r="E111" s="6">
        <f t="shared" si="6"/>
        <v>0</v>
      </c>
      <c r="F111" s="110"/>
      <c r="G111" s="74">
        <f t="shared" si="7"/>
        <v>0</v>
      </c>
      <c r="H111" s="6" t="s">
        <v>318</v>
      </c>
      <c r="I111" s="6">
        <f t="shared" si="9"/>
        <v>-1</v>
      </c>
    </row>
    <row r="112" spans="1:9">
      <c r="A112" s="105" t="s">
        <v>589</v>
      </c>
      <c r="B112" s="199">
        <v>3.0000000000000001E-3</v>
      </c>
      <c r="C112" s="6">
        <f t="shared" si="5"/>
        <v>4.7121548778499524E-7</v>
      </c>
      <c r="D112" s="199"/>
      <c r="E112" s="6">
        <f t="shared" si="6"/>
        <v>0</v>
      </c>
      <c r="F112" s="110"/>
      <c r="G112" s="74">
        <f t="shared" si="7"/>
        <v>0</v>
      </c>
      <c r="H112" s="6" t="s">
        <v>318</v>
      </c>
      <c r="I112" s="6">
        <f t="shared" si="9"/>
        <v>-1</v>
      </c>
    </row>
    <row r="113" spans="1:9">
      <c r="A113" s="105" t="s">
        <v>432</v>
      </c>
      <c r="B113" s="199">
        <v>0.27900000000000003</v>
      </c>
      <c r="C113" s="6">
        <f t="shared" si="5"/>
        <v>4.3823040364004562E-5</v>
      </c>
      <c r="D113" s="199">
        <v>0</v>
      </c>
      <c r="E113" s="6">
        <f t="shared" si="6"/>
        <v>0</v>
      </c>
      <c r="F113" s="110"/>
      <c r="G113" s="74">
        <f t="shared" si="7"/>
        <v>0</v>
      </c>
      <c r="H113" s="6" t="s">
        <v>318</v>
      </c>
      <c r="I113" s="6">
        <f t="shared" si="9"/>
        <v>-1</v>
      </c>
    </row>
    <row r="114" spans="1:9">
      <c r="A114" s="105" t="s">
        <v>388</v>
      </c>
      <c r="B114" s="199">
        <v>8.7070000000000007</v>
      </c>
      <c r="C114" s="6">
        <f t="shared" si="5"/>
        <v>1.3676244173813179E-3</v>
      </c>
      <c r="D114" s="199">
        <v>6.1420000000000003</v>
      </c>
      <c r="E114" s="6">
        <f t="shared" si="6"/>
        <v>6.5945673520385526E-4</v>
      </c>
      <c r="F114" s="110"/>
      <c r="G114" s="74">
        <f t="shared" si="7"/>
        <v>0</v>
      </c>
      <c r="H114" s="6">
        <f t="shared" si="8"/>
        <v>-1</v>
      </c>
      <c r="I114" s="6">
        <f t="shared" si="9"/>
        <v>-1</v>
      </c>
    </row>
    <row r="115" spans="1:9">
      <c r="A115" s="105" t="s">
        <v>579</v>
      </c>
      <c r="B115" s="199"/>
      <c r="C115" s="6">
        <f t="shared" si="5"/>
        <v>0</v>
      </c>
      <c r="D115" s="199">
        <v>0.51700000000000002</v>
      </c>
      <c r="E115" s="6">
        <f t="shared" si="6"/>
        <v>5.5509464685834123E-5</v>
      </c>
      <c r="F115" s="110"/>
      <c r="G115" s="74">
        <f t="shared" si="7"/>
        <v>0</v>
      </c>
      <c r="H115" s="6">
        <f t="shared" si="8"/>
        <v>-1</v>
      </c>
      <c r="I115" s="6" t="s">
        <v>318</v>
      </c>
    </row>
    <row r="116" spans="1:9">
      <c r="A116" s="105" t="s">
        <v>423</v>
      </c>
      <c r="B116" s="199">
        <v>2.7E-2</v>
      </c>
      <c r="C116" s="6">
        <f t="shared" si="5"/>
        <v>4.2409393900649576E-6</v>
      </c>
      <c r="D116" s="199">
        <v>1.7000000000000001E-2</v>
      </c>
      <c r="E116" s="6">
        <f t="shared" si="6"/>
        <v>1.8252628620100194E-6</v>
      </c>
      <c r="F116" s="110"/>
      <c r="G116" s="74">
        <f t="shared" si="7"/>
        <v>0</v>
      </c>
      <c r="H116" s="6">
        <f t="shared" si="8"/>
        <v>-1</v>
      </c>
      <c r="I116" s="6">
        <f t="shared" si="9"/>
        <v>-1</v>
      </c>
    </row>
    <row r="117" spans="1:9">
      <c r="A117" s="105" t="s">
        <v>771</v>
      </c>
      <c r="B117" s="199">
        <v>8.9999999999999993E-3</v>
      </c>
      <c r="C117" s="6">
        <f t="shared" si="5"/>
        <v>1.4136464633549856E-6</v>
      </c>
      <c r="D117" s="199"/>
      <c r="E117" s="6">
        <f t="shared" si="6"/>
        <v>0</v>
      </c>
      <c r="F117" s="110"/>
      <c r="G117" s="74">
        <f t="shared" si="7"/>
        <v>0</v>
      </c>
      <c r="H117" s="6" t="s">
        <v>318</v>
      </c>
      <c r="I117" s="6">
        <f t="shared" si="9"/>
        <v>-1</v>
      </c>
    </row>
    <row r="118" spans="1:9">
      <c r="A118" s="105" t="s">
        <v>451</v>
      </c>
      <c r="B118" s="199"/>
      <c r="C118" s="6">
        <f t="shared" si="5"/>
        <v>0</v>
      </c>
      <c r="D118" s="199">
        <v>7.5999999999999998E-2</v>
      </c>
      <c r="E118" s="6">
        <f t="shared" si="6"/>
        <v>8.1599986772212636E-6</v>
      </c>
      <c r="F118" s="110"/>
      <c r="G118" s="74">
        <f t="shared" si="7"/>
        <v>0</v>
      </c>
      <c r="H118" s="6">
        <f t="shared" si="8"/>
        <v>-1</v>
      </c>
      <c r="I118" s="6" t="s">
        <v>318</v>
      </c>
    </row>
    <row r="119" spans="1:9">
      <c r="A119" s="105" t="s">
        <v>413</v>
      </c>
      <c r="B119" s="199">
        <v>0.11700000000000001</v>
      </c>
      <c r="C119" s="6">
        <f t="shared" si="5"/>
        <v>1.8377404023614817E-5</v>
      </c>
      <c r="D119" s="199"/>
      <c r="E119" s="6">
        <f t="shared" si="6"/>
        <v>0</v>
      </c>
      <c r="F119" s="110"/>
      <c r="G119" s="74">
        <f t="shared" si="7"/>
        <v>0</v>
      </c>
      <c r="H119" s="6" t="s">
        <v>318</v>
      </c>
      <c r="I119" s="6">
        <f t="shared" si="9"/>
        <v>-1</v>
      </c>
    </row>
    <row r="120" spans="1:9" s="9" customFormat="1">
      <c r="A120" s="105" t="s">
        <v>313</v>
      </c>
      <c r="B120" s="199">
        <v>1.07</v>
      </c>
      <c r="C120" s="6">
        <f t="shared" si="5"/>
        <v>1.6806685730998166E-4</v>
      </c>
      <c r="D120" s="199"/>
      <c r="E120" s="6">
        <f t="shared" si="6"/>
        <v>0</v>
      </c>
      <c r="F120" s="126"/>
      <c r="G120" s="74">
        <f t="shared" si="7"/>
        <v>0</v>
      </c>
      <c r="H120" s="6" t="s">
        <v>318</v>
      </c>
      <c r="I120" s="6">
        <f t="shared" si="9"/>
        <v>-1</v>
      </c>
    </row>
    <row r="121" spans="1:9">
      <c r="A121" s="105" t="s">
        <v>554</v>
      </c>
      <c r="B121" s="199"/>
      <c r="C121" s="6">
        <f t="shared" si="5"/>
        <v>0</v>
      </c>
      <c r="D121" s="199">
        <v>2E-3</v>
      </c>
      <c r="E121" s="6">
        <f t="shared" si="6"/>
        <v>2.147368072952964E-7</v>
      </c>
      <c r="F121" s="20"/>
      <c r="G121" s="74">
        <f t="shared" si="7"/>
        <v>0</v>
      </c>
      <c r="H121" s="6">
        <f t="shared" si="8"/>
        <v>-1</v>
      </c>
      <c r="I121" s="6" t="s">
        <v>318</v>
      </c>
    </row>
    <row r="122" spans="1:9">
      <c r="A122" s="105" t="s">
        <v>465</v>
      </c>
      <c r="B122" s="199"/>
      <c r="C122" s="6">
        <f t="shared" si="5"/>
        <v>0</v>
      </c>
      <c r="D122" s="199">
        <v>4.0000000000000001E-3</v>
      </c>
      <c r="E122" s="6">
        <f t="shared" si="6"/>
        <v>4.294736145905928E-7</v>
      </c>
      <c r="F122" s="20"/>
      <c r="G122" s="74">
        <f t="shared" si="7"/>
        <v>0</v>
      </c>
      <c r="H122" s="6">
        <f t="shared" si="8"/>
        <v>-1</v>
      </c>
      <c r="I122" s="6" t="s">
        <v>318</v>
      </c>
    </row>
    <row r="123" spans="1:9" s="9" customFormat="1">
      <c r="A123" s="105" t="s">
        <v>314</v>
      </c>
      <c r="B123" s="199">
        <v>4.0000000000000001E-3</v>
      </c>
      <c r="C123" s="6">
        <f t="shared" si="5"/>
        <v>6.2828731704666032E-7</v>
      </c>
      <c r="D123" s="199">
        <v>9.8000000000000004E-2</v>
      </c>
      <c r="E123" s="6">
        <f t="shared" si="6"/>
        <v>1.0522103557469524E-5</v>
      </c>
      <c r="F123" s="20"/>
      <c r="G123" s="74">
        <f t="shared" si="7"/>
        <v>0</v>
      </c>
      <c r="H123" s="6">
        <f t="shared" si="8"/>
        <v>-1</v>
      </c>
      <c r="I123" s="6">
        <f t="shared" si="9"/>
        <v>-1</v>
      </c>
    </row>
    <row r="124" spans="1:9">
      <c r="A124" s="105" t="s">
        <v>418</v>
      </c>
      <c r="B124" s="199">
        <v>0.10299999999999999</v>
      </c>
      <c r="C124" s="6">
        <f t="shared" si="5"/>
        <v>1.6178398413951502E-5</v>
      </c>
      <c r="D124" s="199">
        <v>4.0000000000000001E-3</v>
      </c>
      <c r="E124" s="6">
        <f t="shared" si="6"/>
        <v>4.294736145905928E-7</v>
      </c>
      <c r="F124" s="20"/>
      <c r="G124" s="74">
        <f t="shared" si="7"/>
        <v>0</v>
      </c>
      <c r="H124" s="6">
        <f t="shared" si="8"/>
        <v>-1</v>
      </c>
      <c r="I124" s="6">
        <f t="shared" si="9"/>
        <v>-1</v>
      </c>
    </row>
    <row r="125" spans="1:9">
      <c r="A125" s="105" t="s">
        <v>457</v>
      </c>
      <c r="B125" s="199">
        <v>0</v>
      </c>
      <c r="C125" s="6">
        <f t="shared" si="5"/>
        <v>0</v>
      </c>
      <c r="D125" s="199">
        <v>3.5999999999999997E-2</v>
      </c>
      <c r="E125" s="6">
        <f t="shared" si="6"/>
        <v>3.8652625313153349E-6</v>
      </c>
      <c r="F125" s="20"/>
      <c r="G125" s="74">
        <f t="shared" si="7"/>
        <v>0</v>
      </c>
      <c r="H125" s="6">
        <f t="shared" si="8"/>
        <v>-1</v>
      </c>
      <c r="I125" s="6" t="s">
        <v>318</v>
      </c>
    </row>
    <row r="126" spans="1:9">
      <c r="A126" s="7" t="s">
        <v>293</v>
      </c>
      <c r="B126" s="8">
        <f t="shared" ref="B126:G126" si="10">SUM(B4:B125)</f>
        <v>6366.5139999999974</v>
      </c>
      <c r="C126" s="149">
        <f t="shared" si="10"/>
        <v>1.0000000000000009</v>
      </c>
      <c r="D126" s="8">
        <f t="shared" si="10"/>
        <v>9313.7270000000044</v>
      </c>
      <c r="E126" s="149">
        <f t="shared" si="10"/>
        <v>0.99999999999999944</v>
      </c>
      <c r="F126" s="8">
        <f>SUM(F4:F125)</f>
        <v>7017.4600000000046</v>
      </c>
      <c r="G126" s="201">
        <f t="shared" si="10"/>
        <v>0.99999999999999989</v>
      </c>
      <c r="H126" s="54">
        <f t="shared" ref="H126" si="11">(F126/D126)-1</f>
        <v>-0.24654652213877415</v>
      </c>
      <c r="I126" s="54">
        <f t="shared" ref="I126" si="12">(F126/B126)-1</f>
        <v>0.10224527897056501</v>
      </c>
    </row>
    <row r="127" spans="1:9">
      <c r="B127" s="112"/>
      <c r="C127" s="21"/>
      <c r="D127" s="112"/>
      <c r="E127" s="21"/>
      <c r="F127" s="112"/>
      <c r="G127" s="16"/>
      <c r="H127" s="111"/>
      <c r="I127" s="21"/>
    </row>
    <row r="128" spans="1:9">
      <c r="B128" s="112"/>
      <c r="C128" s="21"/>
      <c r="D128" s="112"/>
      <c r="E128" s="21"/>
      <c r="F128" s="112"/>
      <c r="G128" s="16"/>
      <c r="H128" s="111"/>
      <c r="I128" s="21"/>
    </row>
    <row r="129" spans="1:9">
      <c r="B129" s="112"/>
      <c r="C129" s="21"/>
      <c r="D129" s="112"/>
      <c r="E129" s="21"/>
      <c r="F129" s="112"/>
      <c r="G129" s="16"/>
      <c r="H129" s="21"/>
      <c r="I129" s="21"/>
    </row>
    <row r="130" spans="1:9">
      <c r="A130" s="9"/>
      <c r="B130" s="113"/>
      <c r="C130" s="55"/>
      <c r="D130" s="113"/>
      <c r="E130" s="55"/>
      <c r="F130" s="113"/>
      <c r="G130" s="114"/>
      <c r="H130" s="55"/>
      <c r="I130" s="55"/>
    </row>
  </sheetData>
  <mergeCells count="6">
    <mergeCell ref="I2:I3"/>
    <mergeCell ref="A2:A3"/>
    <mergeCell ref="B2:C2"/>
    <mergeCell ref="D2:E2"/>
    <mergeCell ref="F2:G2"/>
    <mergeCell ref="H2:H3"/>
  </mergeCells>
  <hyperlinks>
    <hyperlink ref="K1" location="'Table of Content'!A1" display="Table of Content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72"/>
  <sheetViews>
    <sheetView zoomScaleNormal="100" workbookViewId="0"/>
  </sheetViews>
  <sheetFormatPr defaultColWidth="9.1796875" defaultRowHeight="15.5"/>
  <cols>
    <col min="1" max="1" width="23.54296875" style="1" customWidth="1"/>
    <col min="2" max="2" width="13.6328125" style="1" bestFit="1" customWidth="1"/>
    <col min="3" max="3" width="8.453125" style="27" bestFit="1" customWidth="1"/>
    <col min="4" max="4" width="13.6328125" style="1" bestFit="1" customWidth="1"/>
    <col min="5" max="5" width="8.453125" style="27" bestFit="1" customWidth="1"/>
    <col min="6" max="6" width="13.6328125" style="1" bestFit="1" customWidth="1"/>
    <col min="7" max="7" width="8.453125" style="27" bestFit="1" customWidth="1"/>
    <col min="8" max="8" width="12.90625" style="1" bestFit="1" customWidth="1"/>
    <col min="9" max="9" width="12.81640625" style="1" bestFit="1" customWidth="1"/>
    <col min="10" max="16384" width="9.1796875" style="1"/>
  </cols>
  <sheetData>
    <row r="1" spans="1:18">
      <c r="A1" s="9" t="s">
        <v>564</v>
      </c>
      <c r="B1" s="9"/>
      <c r="C1" s="9"/>
      <c r="D1" s="69"/>
      <c r="K1" s="24" t="s">
        <v>317</v>
      </c>
      <c r="Q1" s="276"/>
      <c r="R1" s="276"/>
    </row>
    <row r="2" spans="1:18" ht="14.5" customHeight="1">
      <c r="A2" s="273" t="s">
        <v>296</v>
      </c>
      <c r="B2" s="275">
        <v>44562</v>
      </c>
      <c r="C2" s="275"/>
      <c r="D2" s="275">
        <v>44896</v>
      </c>
      <c r="E2" s="275"/>
      <c r="F2" s="275">
        <v>44947</v>
      </c>
      <c r="G2" s="275"/>
      <c r="H2" s="273" t="s">
        <v>297</v>
      </c>
      <c r="I2" s="273" t="s">
        <v>549</v>
      </c>
    </row>
    <row r="3" spans="1:18">
      <c r="A3" s="274"/>
      <c r="B3" s="2" t="s">
        <v>298</v>
      </c>
      <c r="C3" s="2" t="s">
        <v>299</v>
      </c>
      <c r="D3" s="2" t="s">
        <v>298</v>
      </c>
      <c r="E3" s="2" t="s">
        <v>299</v>
      </c>
      <c r="F3" s="2" t="s">
        <v>298</v>
      </c>
      <c r="G3" s="2" t="s">
        <v>299</v>
      </c>
      <c r="H3" s="274"/>
      <c r="I3" s="274"/>
    </row>
    <row r="4" spans="1:18">
      <c r="A4" s="104" t="s">
        <v>300</v>
      </c>
      <c r="B4" s="198">
        <v>3692.6379999999999</v>
      </c>
      <c r="C4" s="5">
        <f>B4/$B$164</f>
        <v>0.35373843244313052</v>
      </c>
      <c r="D4" s="198">
        <v>4022.0479999999998</v>
      </c>
      <c r="E4" s="5">
        <f>D4/$D$164</f>
        <v>0.37956543013677685</v>
      </c>
      <c r="F4" s="198">
        <v>3577.6509999999998</v>
      </c>
      <c r="G4" s="5">
        <f>F4/$F$164</f>
        <v>0.35898251741129705</v>
      </c>
      <c r="H4" s="5">
        <f>(F4/D4)-1</f>
        <v>-0.11049022786401352</v>
      </c>
      <c r="I4" s="5">
        <f>(F4/B4)-1</f>
        <v>-3.1139526809830786E-2</v>
      </c>
    </row>
    <row r="5" spans="1:18" ht="14.5" customHeight="1">
      <c r="A5" s="105" t="s">
        <v>391</v>
      </c>
      <c r="B5" s="199">
        <v>113.47199999999999</v>
      </c>
      <c r="C5" s="6">
        <f t="shared" ref="C5:C68" si="0">B5/$B$164</f>
        <v>1.0870117083284878E-2</v>
      </c>
      <c r="D5" s="199">
        <v>696.54499999999996</v>
      </c>
      <c r="E5" s="6">
        <f t="shared" ref="E5:E68" si="1">D5/$D$164</f>
        <v>6.5733776060012516E-2</v>
      </c>
      <c r="F5" s="199">
        <v>1725.6179999999999</v>
      </c>
      <c r="G5" s="6">
        <f t="shared" ref="G5:G68" si="2">F5/$F$164</f>
        <v>0.17314900020439322</v>
      </c>
      <c r="H5" s="6">
        <f t="shared" ref="H5:H68" si="3">(F5/D5)-1</f>
        <v>1.4773962916968753</v>
      </c>
      <c r="I5" s="6">
        <f t="shared" ref="I5:I68" si="4">(F5/B5)-1</f>
        <v>14.20743443316413</v>
      </c>
    </row>
    <row r="6" spans="1:18">
      <c r="A6" s="105" t="s">
        <v>363</v>
      </c>
      <c r="B6" s="199">
        <v>519.01400000000001</v>
      </c>
      <c r="C6" s="6">
        <f t="shared" si="0"/>
        <v>4.9719251867103936E-2</v>
      </c>
      <c r="D6" s="199">
        <v>945.10500000000002</v>
      </c>
      <c r="E6" s="6">
        <f t="shared" si="1"/>
        <v>8.9190677448259828E-2</v>
      </c>
      <c r="F6" s="199">
        <v>784.74900000000002</v>
      </c>
      <c r="G6" s="6">
        <f t="shared" si="2"/>
        <v>7.8741937532754866E-2</v>
      </c>
      <c r="H6" s="6">
        <f t="shared" si="3"/>
        <v>-0.16967003666259306</v>
      </c>
      <c r="I6" s="6">
        <f t="shared" si="4"/>
        <v>0.51199967630930954</v>
      </c>
      <c r="J6" s="70"/>
    </row>
    <row r="7" spans="1:18">
      <c r="A7" s="105" t="s">
        <v>452</v>
      </c>
      <c r="B7" s="199">
        <v>9.5120000000000005</v>
      </c>
      <c r="C7" s="6">
        <f t="shared" si="0"/>
        <v>9.112076432618247E-4</v>
      </c>
      <c r="D7" s="199">
        <v>275.267</v>
      </c>
      <c r="E7" s="6">
        <f t="shared" si="1"/>
        <v>2.5977272587860752E-2</v>
      </c>
      <c r="F7" s="199">
        <v>542.27700000000004</v>
      </c>
      <c r="G7" s="6">
        <f t="shared" si="2"/>
        <v>5.4412228189458942E-2</v>
      </c>
      <c r="H7" s="6">
        <f t="shared" si="3"/>
        <v>0.97000366916484748</v>
      </c>
      <c r="I7" s="6">
        <f t="shared" si="4"/>
        <v>56.009777123633306</v>
      </c>
    </row>
    <row r="8" spans="1:18">
      <c r="A8" s="105" t="s">
        <v>397</v>
      </c>
      <c r="B8" s="199">
        <v>389.25</v>
      </c>
      <c r="C8" s="6">
        <f t="shared" si="0"/>
        <v>3.7288433046642686E-2</v>
      </c>
      <c r="D8" s="199">
        <v>169.583</v>
      </c>
      <c r="E8" s="6">
        <f t="shared" si="1"/>
        <v>1.6003748423411415E-2</v>
      </c>
      <c r="F8" s="199">
        <v>383.18200000000002</v>
      </c>
      <c r="G8" s="6">
        <f>F8/$F$164</f>
        <v>3.8448590705660125E-2</v>
      </c>
      <c r="H8" s="6">
        <f t="shared" si="3"/>
        <v>1.259554318534287</v>
      </c>
      <c r="I8" s="6">
        <f t="shared" si="4"/>
        <v>-1.5588953114964665E-2</v>
      </c>
    </row>
    <row r="9" spans="1:18">
      <c r="A9" s="105" t="s">
        <v>386</v>
      </c>
      <c r="B9" s="199">
        <v>8.0679999999999996</v>
      </c>
      <c r="C9" s="6">
        <f t="shared" si="0"/>
        <v>7.728788126404963E-4</v>
      </c>
      <c r="D9" s="199">
        <v>5.8220000000000001</v>
      </c>
      <c r="E9" s="6">
        <f t="shared" si="1"/>
        <v>5.4942903074660344E-4</v>
      </c>
      <c r="F9" s="199">
        <v>374.31900000000002</v>
      </c>
      <c r="G9" s="6">
        <f t="shared" si="2"/>
        <v>3.7559274768522506E-2</v>
      </c>
      <c r="H9" s="6">
        <f t="shared" si="3"/>
        <v>63.293885262796294</v>
      </c>
      <c r="I9" s="6">
        <f t="shared" si="4"/>
        <v>45.395513138324247</v>
      </c>
    </row>
    <row r="10" spans="1:18">
      <c r="A10" s="105" t="s">
        <v>458</v>
      </c>
      <c r="B10" s="199">
        <v>334.68</v>
      </c>
      <c r="C10" s="6">
        <f t="shared" si="0"/>
        <v>3.206086775093224E-2</v>
      </c>
      <c r="D10" s="199">
        <v>532.1</v>
      </c>
      <c r="E10" s="6">
        <f t="shared" si="1"/>
        <v>5.021490677778559E-2</v>
      </c>
      <c r="F10" s="199">
        <v>285.666</v>
      </c>
      <c r="G10" s="6">
        <f t="shared" si="2"/>
        <v>2.8663807570614236E-2</v>
      </c>
      <c r="H10" s="6">
        <f t="shared" si="3"/>
        <v>-0.46313474910731067</v>
      </c>
      <c r="I10" s="6">
        <f t="shared" si="4"/>
        <v>-0.14645034062387952</v>
      </c>
    </row>
    <row r="11" spans="1:18" ht="12.5" customHeight="1">
      <c r="A11" s="105" t="s">
        <v>373</v>
      </c>
      <c r="B11" s="199">
        <v>198.45</v>
      </c>
      <c r="C11" s="6">
        <f t="shared" si="0"/>
        <v>1.9010634651525346E-2</v>
      </c>
      <c r="D11" s="199">
        <v>394.49099999999999</v>
      </c>
      <c r="E11" s="6">
        <f t="shared" si="1"/>
        <v>3.7228582577852685E-2</v>
      </c>
      <c r="F11" s="199">
        <v>246.78700000000001</v>
      </c>
      <c r="G11" s="6">
        <f t="shared" si="2"/>
        <v>2.4762677668778137E-2</v>
      </c>
      <c r="H11" s="6">
        <f t="shared" si="3"/>
        <v>-0.37441665335837826</v>
      </c>
      <c r="I11" s="6">
        <f t="shared" si="4"/>
        <v>0.24357268833459322</v>
      </c>
    </row>
    <row r="12" spans="1:18">
      <c r="A12" s="105" t="s">
        <v>377</v>
      </c>
      <c r="B12" s="199">
        <v>281.11900000000003</v>
      </c>
      <c r="C12" s="6">
        <f t="shared" si="0"/>
        <v>2.6929960204596395E-2</v>
      </c>
      <c r="D12" s="199">
        <v>59.927</v>
      </c>
      <c r="E12" s="6">
        <f t="shared" si="1"/>
        <v>5.6553819178206295E-3</v>
      </c>
      <c r="F12" s="199">
        <v>218.50899999999999</v>
      </c>
      <c r="G12" s="6">
        <f t="shared" si="2"/>
        <v>2.1925255117680599E-2</v>
      </c>
      <c r="H12" s="6">
        <f t="shared" si="3"/>
        <v>2.6462529410783118</v>
      </c>
      <c r="I12" s="6">
        <f t="shared" si="4"/>
        <v>-0.22271706999526908</v>
      </c>
    </row>
    <row r="13" spans="1:18">
      <c r="A13" s="105" t="s">
        <v>440</v>
      </c>
      <c r="B13" s="199">
        <v>29.76</v>
      </c>
      <c r="C13" s="6">
        <f t="shared" si="0"/>
        <v>2.8508767308107552E-3</v>
      </c>
      <c r="D13" s="199">
        <v>37.106000000000002</v>
      </c>
      <c r="E13" s="6">
        <f t="shared" si="1"/>
        <v>3.5017371375615715E-3</v>
      </c>
      <c r="F13" s="199">
        <v>216.90700000000001</v>
      </c>
      <c r="G13" s="6">
        <f t="shared" si="2"/>
        <v>2.1764509982704357E-2</v>
      </c>
      <c r="H13" s="6">
        <f t="shared" si="3"/>
        <v>4.8456044844499546</v>
      </c>
      <c r="I13" s="6">
        <f t="shared" si="4"/>
        <v>6.2885416666666663</v>
      </c>
    </row>
    <row r="14" spans="1:18">
      <c r="A14" s="105" t="s">
        <v>376</v>
      </c>
      <c r="B14" s="199">
        <v>114.776</v>
      </c>
      <c r="C14" s="6">
        <f t="shared" si="0"/>
        <v>1.0995034531435995E-2</v>
      </c>
      <c r="D14" s="199">
        <v>140.06700000000001</v>
      </c>
      <c r="E14" s="6">
        <f t="shared" si="1"/>
        <v>1.3218288569148834E-2</v>
      </c>
      <c r="F14" s="199">
        <v>159.042</v>
      </c>
      <c r="G14" s="6">
        <f t="shared" si="2"/>
        <v>1.5958319448746542E-2</v>
      </c>
      <c r="H14" s="6">
        <f t="shared" si="3"/>
        <v>0.13547088179228517</v>
      </c>
      <c r="I14" s="6">
        <f t="shared" si="4"/>
        <v>0.38567296298877829</v>
      </c>
    </row>
    <row r="15" spans="1:18">
      <c r="A15" s="105" t="s">
        <v>382</v>
      </c>
      <c r="B15" s="199">
        <v>80.194000000000003</v>
      </c>
      <c r="C15" s="6">
        <f t="shared" si="0"/>
        <v>7.6822314701155137E-3</v>
      </c>
      <c r="D15" s="199">
        <v>118.14400000000001</v>
      </c>
      <c r="E15" s="6">
        <f t="shared" si="1"/>
        <v>1.1149389111735953E-2</v>
      </c>
      <c r="F15" s="199">
        <v>143.37200000000001</v>
      </c>
      <c r="G15" s="6">
        <f t="shared" si="2"/>
        <v>1.4385987198385894E-2</v>
      </c>
      <c r="H15" s="6">
        <f t="shared" si="3"/>
        <v>0.21353602383531967</v>
      </c>
      <c r="I15" s="6">
        <f t="shared" si="4"/>
        <v>0.78781454971693665</v>
      </c>
    </row>
    <row r="16" spans="1:18">
      <c r="A16" s="105" t="s">
        <v>379</v>
      </c>
      <c r="B16" s="199">
        <v>159.839</v>
      </c>
      <c r="C16" s="6">
        <f t="shared" si="0"/>
        <v>1.5311871161829981E-2</v>
      </c>
      <c r="D16" s="199">
        <v>209.661</v>
      </c>
      <c r="E16" s="6">
        <f t="shared" si="1"/>
        <v>1.9785956718544079E-2</v>
      </c>
      <c r="F16" s="199">
        <v>142.85300000000001</v>
      </c>
      <c r="G16" s="6">
        <f t="shared" si="2"/>
        <v>1.4333910590987221E-2</v>
      </c>
      <c r="H16" s="6">
        <f t="shared" si="3"/>
        <v>-0.3186477217985223</v>
      </c>
      <c r="I16" s="6">
        <f t="shared" si="4"/>
        <v>-0.10626943361757768</v>
      </c>
      <c r="J16" s="53"/>
    </row>
    <row r="17" spans="1:9">
      <c r="A17" s="105" t="s">
        <v>368</v>
      </c>
      <c r="B17" s="199">
        <v>47.722000000000001</v>
      </c>
      <c r="C17" s="6">
        <f t="shared" si="0"/>
        <v>4.5715571017389397E-3</v>
      </c>
      <c r="D17" s="199">
        <v>58.378999999999998</v>
      </c>
      <c r="E17" s="6">
        <f t="shared" si="1"/>
        <v>5.509295325653721E-3</v>
      </c>
      <c r="F17" s="199">
        <v>96.701999999999998</v>
      </c>
      <c r="G17" s="6">
        <f t="shared" si="2"/>
        <v>9.7031061438656949E-3</v>
      </c>
      <c r="H17" s="6">
        <f t="shared" si="3"/>
        <v>0.65645180630021072</v>
      </c>
      <c r="I17" s="6">
        <f t="shared" si="4"/>
        <v>1.0263610075017811</v>
      </c>
    </row>
    <row r="18" spans="1:9">
      <c r="A18" s="105" t="s">
        <v>371</v>
      </c>
      <c r="B18" s="199">
        <v>18.933</v>
      </c>
      <c r="C18" s="6">
        <f t="shared" si="0"/>
        <v>1.8136978879180114E-3</v>
      </c>
      <c r="D18" s="199">
        <v>27.245000000000001</v>
      </c>
      <c r="E18" s="6">
        <f t="shared" si="1"/>
        <v>2.5711428963743066E-3</v>
      </c>
      <c r="F18" s="199">
        <v>84.016000000000005</v>
      </c>
      <c r="G18" s="6">
        <f t="shared" si="2"/>
        <v>8.4301893009764046E-3</v>
      </c>
      <c r="H18" s="6">
        <f t="shared" si="3"/>
        <v>2.083721783813544</v>
      </c>
      <c r="I18" s="6">
        <f t="shared" si="4"/>
        <v>3.4375429144879313</v>
      </c>
    </row>
    <row r="19" spans="1:9">
      <c r="A19" s="105" t="s">
        <v>389</v>
      </c>
      <c r="B19" s="199">
        <v>100.59</v>
      </c>
      <c r="C19" s="6">
        <f t="shared" si="0"/>
        <v>9.6360783048472388E-3</v>
      </c>
      <c r="D19" s="199">
        <v>73.521000000000001</v>
      </c>
      <c r="E19" s="6">
        <f t="shared" si="1"/>
        <v>6.9382637872760274E-3</v>
      </c>
      <c r="F19" s="199">
        <v>66.363</v>
      </c>
      <c r="G19" s="6">
        <f t="shared" si="2"/>
        <v>6.6588822674335498E-3</v>
      </c>
      <c r="H19" s="6">
        <f t="shared" si="3"/>
        <v>-9.7359937976904565E-2</v>
      </c>
      <c r="I19" s="6">
        <f t="shared" si="4"/>
        <v>-0.34026245153593804</v>
      </c>
    </row>
    <row r="20" spans="1:9">
      <c r="A20" s="105" t="s">
        <v>378</v>
      </c>
      <c r="B20" s="199">
        <v>27.228999999999999</v>
      </c>
      <c r="C20" s="6">
        <f t="shared" si="0"/>
        <v>2.6084180948671384E-3</v>
      </c>
      <c r="D20" s="199">
        <v>72.120999999999995</v>
      </c>
      <c r="E20" s="6">
        <f t="shared" si="1"/>
        <v>6.806144130277531E-3</v>
      </c>
      <c r="F20" s="199">
        <v>66.269000000000005</v>
      </c>
      <c r="G20" s="6">
        <f t="shared" si="2"/>
        <v>6.6494502807370667E-3</v>
      </c>
      <c r="H20" s="6">
        <f t="shared" si="3"/>
        <v>-8.1141415121809057E-2</v>
      </c>
      <c r="I20" s="6">
        <f t="shared" si="4"/>
        <v>1.433765470637923</v>
      </c>
    </row>
    <row r="21" spans="1:9">
      <c r="A21" s="105" t="s">
        <v>362</v>
      </c>
      <c r="B21" s="199">
        <v>52.286000000000001</v>
      </c>
      <c r="C21" s="6">
        <f t="shared" si="0"/>
        <v>5.0087681702678469E-3</v>
      </c>
      <c r="D21" s="199">
        <v>81.775000000000006</v>
      </c>
      <c r="E21" s="6">
        <f t="shared" si="1"/>
        <v>7.7172035364657336E-3</v>
      </c>
      <c r="F21" s="199">
        <v>62.497999999999998</v>
      </c>
      <c r="G21" s="6">
        <f t="shared" si="2"/>
        <v>6.2710670697536577E-3</v>
      </c>
      <c r="H21" s="6">
        <f t="shared" si="3"/>
        <v>-0.23573219199021711</v>
      </c>
      <c r="I21" s="6">
        <f t="shared" si="4"/>
        <v>0.19531040813984624</v>
      </c>
    </row>
    <row r="22" spans="1:9">
      <c r="A22" s="105" t="s">
        <v>412</v>
      </c>
      <c r="B22" s="199">
        <v>142.251</v>
      </c>
      <c r="C22" s="6">
        <f t="shared" si="0"/>
        <v>1.3627018341215078E-2</v>
      </c>
      <c r="D22" s="199">
        <v>62.807000000000002</v>
      </c>
      <c r="E22" s="6">
        <f t="shared" si="1"/>
        <v>5.9271709265032507E-3</v>
      </c>
      <c r="F22" s="199">
        <v>59.152999999999999</v>
      </c>
      <c r="G22" s="6">
        <f t="shared" si="2"/>
        <v>5.935428819756442E-3</v>
      </c>
      <c r="H22" s="6">
        <f t="shared" si="3"/>
        <v>-5.8178228541404642E-2</v>
      </c>
      <c r="I22" s="6">
        <f t="shared" si="4"/>
        <v>-0.58416461044210588</v>
      </c>
    </row>
    <row r="23" spans="1:9">
      <c r="A23" s="105" t="s">
        <v>381</v>
      </c>
      <c r="B23" s="199">
        <v>3.5270000000000001</v>
      </c>
      <c r="C23" s="6">
        <f t="shared" si="0"/>
        <v>3.3787104266026655E-4</v>
      </c>
      <c r="D23" s="199">
        <v>10.47</v>
      </c>
      <c r="E23" s="6">
        <f t="shared" si="1"/>
        <v>9.8806629198161088E-4</v>
      </c>
      <c r="F23" s="199">
        <v>56.369</v>
      </c>
      <c r="G23" s="6">
        <f t="shared" si="2"/>
        <v>5.656081469086114E-3</v>
      </c>
      <c r="H23" s="6">
        <f t="shared" si="3"/>
        <v>4.3838586437440306</v>
      </c>
      <c r="I23" s="6">
        <f t="shared" si="4"/>
        <v>14.982137794159341</v>
      </c>
    </row>
    <row r="24" spans="1:9">
      <c r="A24" s="105" t="s">
        <v>416</v>
      </c>
      <c r="B24" s="199">
        <v>1.4999999999999999E-2</v>
      </c>
      <c r="C24" s="6">
        <f t="shared" si="0"/>
        <v>1.4369338360941304E-6</v>
      </c>
      <c r="D24" s="199">
        <v>0.79500000000000004</v>
      </c>
      <c r="E24" s="6">
        <f t="shared" si="1"/>
        <v>7.5025090938431773E-5</v>
      </c>
      <c r="F24" s="199">
        <v>53.863999999999997</v>
      </c>
      <c r="G24" s="6">
        <f t="shared" si="2"/>
        <v>5.4047290576532212E-3</v>
      </c>
      <c r="H24" s="6">
        <f t="shared" si="3"/>
        <v>66.753459119496853</v>
      </c>
      <c r="I24" s="6">
        <f t="shared" si="4"/>
        <v>3589.9333333333334</v>
      </c>
    </row>
    <row r="25" spans="1:9">
      <c r="A25" s="105" t="s">
        <v>364</v>
      </c>
      <c r="B25" s="199">
        <v>53.765000000000001</v>
      </c>
      <c r="C25" s="6">
        <f t="shared" si="0"/>
        <v>5.1504498465067281E-3</v>
      </c>
      <c r="D25" s="199">
        <v>43.203000000000003</v>
      </c>
      <c r="E25" s="6">
        <f t="shared" si="1"/>
        <v>4.0771182437900223E-3</v>
      </c>
      <c r="F25" s="199">
        <v>46.26</v>
      </c>
      <c r="G25" s="6">
        <f t="shared" si="2"/>
        <v>4.641741538078086E-3</v>
      </c>
      <c r="H25" s="6">
        <f t="shared" si="3"/>
        <v>7.0758975071175456E-2</v>
      </c>
      <c r="I25" s="6">
        <f t="shared" si="4"/>
        <v>-0.13958895192039433</v>
      </c>
    </row>
    <row r="26" spans="1:9">
      <c r="A26" s="105" t="s">
        <v>402</v>
      </c>
      <c r="B26" s="199">
        <v>35.029000000000003</v>
      </c>
      <c r="C26" s="6">
        <f t="shared" si="0"/>
        <v>3.3556236896360868E-3</v>
      </c>
      <c r="D26" s="199">
        <v>38.356000000000002</v>
      </c>
      <c r="E26" s="6">
        <f t="shared" si="1"/>
        <v>3.6197011170245146E-3</v>
      </c>
      <c r="F26" s="199">
        <v>45.698</v>
      </c>
      <c r="G26" s="6">
        <f t="shared" si="2"/>
        <v>4.5853502984671939E-3</v>
      </c>
      <c r="H26" s="6">
        <f t="shared" si="3"/>
        <v>0.19141724893106682</v>
      </c>
      <c r="I26" s="6">
        <f t="shared" si="4"/>
        <v>0.304576208284564</v>
      </c>
    </row>
    <row r="27" spans="1:9">
      <c r="A27" s="105" t="s">
        <v>470</v>
      </c>
      <c r="B27" s="199">
        <v>0.23200000000000001</v>
      </c>
      <c r="C27" s="6">
        <f t="shared" si="0"/>
        <v>2.2224576664922553E-5</v>
      </c>
      <c r="D27" s="199">
        <v>2.8000000000000001E-2</v>
      </c>
      <c r="E27" s="6">
        <f t="shared" si="1"/>
        <v>2.642393139969924E-6</v>
      </c>
      <c r="F27" s="199">
        <v>45.496000000000002</v>
      </c>
      <c r="G27" s="6">
        <f t="shared" si="2"/>
        <v>4.5650815610981544E-3</v>
      </c>
      <c r="H27" s="6">
        <f t="shared" si="3"/>
        <v>1623.8571428571429</v>
      </c>
      <c r="I27" s="6">
        <f t="shared" si="4"/>
        <v>195.10344827586206</v>
      </c>
    </row>
    <row r="28" spans="1:9">
      <c r="A28" s="105" t="s">
        <v>407</v>
      </c>
      <c r="B28" s="199">
        <v>4.5170000000000003</v>
      </c>
      <c r="C28" s="6">
        <f t="shared" si="0"/>
        <v>4.3270867584247922E-4</v>
      </c>
      <c r="D28" s="199">
        <v>38.07</v>
      </c>
      <c r="E28" s="6">
        <f t="shared" si="1"/>
        <v>3.5927109585233929E-3</v>
      </c>
      <c r="F28" s="199">
        <v>44.033000000000001</v>
      </c>
      <c r="G28" s="6">
        <f t="shared" si="2"/>
        <v>4.4182837255986249E-3</v>
      </c>
      <c r="H28" s="6">
        <f t="shared" si="3"/>
        <v>0.15663251904386666</v>
      </c>
      <c r="I28" s="6">
        <f t="shared" si="4"/>
        <v>8.7482842594642456</v>
      </c>
    </row>
    <row r="29" spans="1:9">
      <c r="A29" s="105" t="s">
        <v>365</v>
      </c>
      <c r="B29" s="199">
        <v>58.636000000000003</v>
      </c>
      <c r="C29" s="6">
        <f t="shared" si="0"/>
        <v>5.617070160881029E-3</v>
      </c>
      <c r="D29" s="199">
        <v>115.608</v>
      </c>
      <c r="E29" s="6">
        <f t="shared" si="1"/>
        <v>1.0910063790201536E-2</v>
      </c>
      <c r="F29" s="199">
        <v>41.72</v>
      </c>
      <c r="G29" s="6">
        <f t="shared" si="2"/>
        <v>4.18619664869472E-3</v>
      </c>
      <c r="H29" s="6">
        <f t="shared" si="3"/>
        <v>-0.63912532004705558</v>
      </c>
      <c r="I29" s="6">
        <f t="shared" si="4"/>
        <v>-0.28849171157650599</v>
      </c>
    </row>
    <row r="30" spans="1:9">
      <c r="A30" s="105" t="s">
        <v>383</v>
      </c>
      <c r="B30" s="199">
        <v>42.048000000000002</v>
      </c>
      <c r="C30" s="6">
        <f t="shared" si="0"/>
        <v>4.0280129293390667E-3</v>
      </c>
      <c r="D30" s="199">
        <v>51.399000000000001</v>
      </c>
      <c r="E30" s="6">
        <f t="shared" si="1"/>
        <v>4.8505844643326468E-3</v>
      </c>
      <c r="F30" s="199">
        <v>32.427999999999997</v>
      </c>
      <c r="G30" s="6">
        <f t="shared" si="2"/>
        <v>3.2538347297188966E-3</v>
      </c>
      <c r="H30" s="6">
        <f t="shared" si="3"/>
        <v>-0.36909278390630174</v>
      </c>
      <c r="I30" s="6">
        <f t="shared" si="4"/>
        <v>-0.22878614916286155</v>
      </c>
    </row>
    <row r="31" spans="1:9">
      <c r="A31" s="105" t="s">
        <v>370</v>
      </c>
      <c r="B31" s="199">
        <v>530.15200000000004</v>
      </c>
      <c r="C31" s="6">
        <f t="shared" si="0"/>
        <v>5.0786223138198368E-2</v>
      </c>
      <c r="D31" s="199">
        <v>1639.9870000000001</v>
      </c>
      <c r="E31" s="6">
        <f t="shared" si="1"/>
        <v>0.15476751422999485</v>
      </c>
      <c r="F31" s="199">
        <v>28.812000000000001</v>
      </c>
      <c r="G31" s="6">
        <f t="shared" si="2"/>
        <v>2.8910042627562868E-3</v>
      </c>
      <c r="H31" s="6">
        <f t="shared" si="3"/>
        <v>-0.98243156805511267</v>
      </c>
      <c r="I31" s="6">
        <f t="shared" si="4"/>
        <v>-0.9456533220661244</v>
      </c>
    </row>
    <row r="32" spans="1:9">
      <c r="A32" s="105" t="s">
        <v>424</v>
      </c>
      <c r="B32" s="199">
        <v>3.2000000000000001E-2</v>
      </c>
      <c r="C32" s="6">
        <f t="shared" si="0"/>
        <v>3.0654588503341453E-6</v>
      </c>
      <c r="D32" s="199">
        <v>7.0000000000000001E-3</v>
      </c>
      <c r="E32" s="6">
        <f t="shared" si="1"/>
        <v>6.6059828499248099E-7</v>
      </c>
      <c r="F32" s="199">
        <v>26.831</v>
      </c>
      <c r="G32" s="6">
        <f t="shared" si="2"/>
        <v>2.6922301601420909E-3</v>
      </c>
      <c r="H32" s="6">
        <f t="shared" si="3"/>
        <v>3832</v>
      </c>
      <c r="I32" s="6">
        <f t="shared" si="4"/>
        <v>837.46875</v>
      </c>
    </row>
    <row r="33" spans="1:9">
      <c r="A33" s="105" t="s">
        <v>413</v>
      </c>
      <c r="B33" s="199">
        <v>8.6129999999999995</v>
      </c>
      <c r="C33" s="6">
        <f t="shared" si="0"/>
        <v>8.2508740868524966E-4</v>
      </c>
      <c r="D33" s="199">
        <v>21.352</v>
      </c>
      <c r="E33" s="6">
        <f t="shared" si="1"/>
        <v>2.0150135115942079E-3</v>
      </c>
      <c r="F33" s="199">
        <v>22.312000000000001</v>
      </c>
      <c r="G33" s="6">
        <f t="shared" si="2"/>
        <v>2.2387924167228332E-3</v>
      </c>
      <c r="H33" s="6">
        <f t="shared" si="3"/>
        <v>4.4960659423004978E-2</v>
      </c>
      <c r="I33" s="6">
        <f t="shared" si="4"/>
        <v>1.5905027284337634</v>
      </c>
    </row>
    <row r="34" spans="1:9">
      <c r="A34" s="105" t="s">
        <v>403</v>
      </c>
      <c r="B34" s="199">
        <v>60.582999999999998</v>
      </c>
      <c r="C34" s="6">
        <f t="shared" si="0"/>
        <v>5.8035841728060469E-3</v>
      </c>
      <c r="D34" s="199">
        <v>7.5149999999999997</v>
      </c>
      <c r="E34" s="6">
        <f t="shared" si="1"/>
        <v>7.0919944453121347E-4</v>
      </c>
      <c r="F34" s="199">
        <v>21.193999999999999</v>
      </c>
      <c r="G34" s="6">
        <f t="shared" si="2"/>
        <v>2.126611979205079E-3</v>
      </c>
      <c r="H34" s="6">
        <f t="shared" si="3"/>
        <v>1.8202262142381902</v>
      </c>
      <c r="I34" s="6">
        <f t="shared" si="4"/>
        <v>-0.65016588812042975</v>
      </c>
    </row>
    <row r="35" spans="1:9">
      <c r="A35" s="105" t="s">
        <v>393</v>
      </c>
      <c r="B35" s="199">
        <v>2.9529999999999998</v>
      </c>
      <c r="C35" s="6">
        <f t="shared" si="0"/>
        <v>2.8288437453239778E-4</v>
      </c>
      <c r="D35" s="199">
        <v>12.601000000000001</v>
      </c>
      <c r="E35" s="6">
        <f t="shared" si="1"/>
        <v>1.1891712841700362E-3</v>
      </c>
      <c r="F35" s="199">
        <v>20.469000000000001</v>
      </c>
      <c r="G35" s="6">
        <f t="shared" si="2"/>
        <v>2.0538652733013479E-3</v>
      </c>
      <c r="H35" s="6">
        <f t="shared" si="3"/>
        <v>0.62439488929450038</v>
      </c>
      <c r="I35" s="6">
        <f t="shared" si="4"/>
        <v>5.9315949881476469</v>
      </c>
    </row>
    <row r="36" spans="1:9">
      <c r="A36" s="105" t="s">
        <v>460</v>
      </c>
      <c r="B36" s="199">
        <v>3.2839999999999998</v>
      </c>
      <c r="C36" s="6">
        <f t="shared" si="0"/>
        <v>3.1459271451554161E-4</v>
      </c>
      <c r="D36" s="199">
        <v>101.876</v>
      </c>
      <c r="E36" s="6">
        <f t="shared" si="1"/>
        <v>9.6141586974134285E-3</v>
      </c>
      <c r="F36" s="199">
        <v>19.911999999999999</v>
      </c>
      <c r="G36" s="6">
        <f t="shared" si="2"/>
        <v>1.9979757351104811E-3</v>
      </c>
      <c r="H36" s="6">
        <f t="shared" si="3"/>
        <v>-0.80454670383603599</v>
      </c>
      <c r="I36" s="6">
        <f t="shared" si="4"/>
        <v>5.0633373934226551</v>
      </c>
    </row>
    <row r="37" spans="1:9">
      <c r="A37" s="105" t="s">
        <v>414</v>
      </c>
      <c r="B37" s="199">
        <v>15.852</v>
      </c>
      <c r="C37" s="6">
        <f t="shared" si="0"/>
        <v>1.5185516779842772E-3</v>
      </c>
      <c r="D37" s="199">
        <v>10.510999999999999</v>
      </c>
      <c r="E37" s="6">
        <f t="shared" si="1"/>
        <v>9.9193551050799525E-4</v>
      </c>
      <c r="F37" s="199">
        <v>19.709</v>
      </c>
      <c r="G37" s="6">
        <f t="shared" si="2"/>
        <v>1.9776066574574364E-3</v>
      </c>
      <c r="H37" s="6">
        <f t="shared" si="3"/>
        <v>0.87508324612310928</v>
      </c>
      <c r="I37" s="6">
        <f t="shared" si="4"/>
        <v>0.24331314660610648</v>
      </c>
    </row>
    <row r="38" spans="1:9">
      <c r="A38" s="105" t="s">
        <v>375</v>
      </c>
      <c r="B38" s="199">
        <v>24.004999999999999</v>
      </c>
      <c r="C38" s="6">
        <f t="shared" si="0"/>
        <v>2.2995731156959733E-3</v>
      </c>
      <c r="D38" s="199">
        <v>22.736000000000001</v>
      </c>
      <c r="E38" s="6">
        <f t="shared" si="1"/>
        <v>2.1456232296555781E-3</v>
      </c>
      <c r="F38" s="199">
        <v>19.617999999999999</v>
      </c>
      <c r="G38" s="6">
        <f t="shared" si="2"/>
        <v>1.9684756916129678E-3</v>
      </c>
      <c r="H38" s="6">
        <f t="shared" si="3"/>
        <v>-0.13713933849401838</v>
      </c>
      <c r="I38" s="6">
        <f t="shared" si="4"/>
        <v>-0.1827535930014581</v>
      </c>
    </row>
    <row r="39" spans="1:9">
      <c r="A39" s="105" t="s">
        <v>308</v>
      </c>
      <c r="B39" s="199">
        <v>6.8979999999999997</v>
      </c>
      <c r="C39" s="6">
        <f t="shared" si="0"/>
        <v>6.6079797342515414E-4</v>
      </c>
      <c r="D39" s="199">
        <v>8.9239999999999995</v>
      </c>
      <c r="E39" s="6">
        <f t="shared" si="1"/>
        <v>8.4216844218184281E-4</v>
      </c>
      <c r="F39" s="199">
        <v>16.89</v>
      </c>
      <c r="G39" s="6">
        <f t="shared" si="2"/>
        <v>1.6947473968469276E-3</v>
      </c>
      <c r="H39" s="6">
        <f t="shared" si="3"/>
        <v>0.89264903630658909</v>
      </c>
      <c r="I39" s="6">
        <f t="shared" si="4"/>
        <v>1.4485358074804293</v>
      </c>
    </row>
    <row r="40" spans="1:9">
      <c r="A40" s="105" t="s">
        <v>384</v>
      </c>
      <c r="B40" s="199">
        <v>88.745000000000005</v>
      </c>
      <c r="C40" s="6">
        <f t="shared" si="0"/>
        <v>8.5013795522782404E-3</v>
      </c>
      <c r="D40" s="199">
        <v>17.042999999999999</v>
      </c>
      <c r="E40" s="6">
        <f t="shared" si="1"/>
        <v>1.6083680815895504E-3</v>
      </c>
      <c r="F40" s="199">
        <v>15.398999999999999</v>
      </c>
      <c r="G40" s="6">
        <f t="shared" si="2"/>
        <v>1.545140033395254E-3</v>
      </c>
      <c r="H40" s="6">
        <f t="shared" si="3"/>
        <v>-9.646189051223375E-2</v>
      </c>
      <c r="I40" s="6">
        <f t="shared" si="4"/>
        <v>-0.8264803650909911</v>
      </c>
    </row>
    <row r="41" spans="1:9">
      <c r="A41" s="105" t="s">
        <v>369</v>
      </c>
      <c r="B41" s="199">
        <v>45.341000000000001</v>
      </c>
      <c r="C41" s="6">
        <f t="shared" si="0"/>
        <v>4.3434678041562652E-3</v>
      </c>
      <c r="D41" s="199">
        <v>21.625</v>
      </c>
      <c r="E41" s="6">
        <f t="shared" si="1"/>
        <v>2.0407768447089146E-3</v>
      </c>
      <c r="F41" s="199">
        <v>14.506</v>
      </c>
      <c r="G41" s="6">
        <f t="shared" si="2"/>
        <v>1.4555361597786581E-3</v>
      </c>
      <c r="H41" s="6">
        <f t="shared" si="3"/>
        <v>-0.3292023121387283</v>
      </c>
      <c r="I41" s="6">
        <f t="shared" si="4"/>
        <v>-0.68006881189210655</v>
      </c>
    </row>
    <row r="42" spans="1:9">
      <c r="A42" s="105" t="s">
        <v>394</v>
      </c>
      <c r="B42" s="199">
        <v>15.581</v>
      </c>
      <c r="C42" s="6">
        <f t="shared" si="0"/>
        <v>1.4925910733455097E-3</v>
      </c>
      <c r="D42" s="199">
        <v>14.595000000000001</v>
      </c>
      <c r="E42" s="6">
        <f t="shared" si="1"/>
        <v>1.377347424209323E-3</v>
      </c>
      <c r="F42" s="199">
        <v>13.452999999999999</v>
      </c>
      <c r="G42" s="6">
        <f t="shared" si="2"/>
        <v>1.3498778407212385E-3</v>
      </c>
      <c r="H42" s="6">
        <f t="shared" si="3"/>
        <v>-7.8245974648852412E-2</v>
      </c>
      <c r="I42" s="6">
        <f t="shared" si="4"/>
        <v>-0.13657659970476865</v>
      </c>
    </row>
    <row r="43" spans="1:9">
      <c r="A43" s="105" t="s">
        <v>387</v>
      </c>
      <c r="B43" s="199">
        <v>21.331</v>
      </c>
      <c r="C43" s="6">
        <f t="shared" si="0"/>
        <v>2.0434157105149267E-3</v>
      </c>
      <c r="D43" s="199">
        <v>47.558</v>
      </c>
      <c r="E43" s="6">
        <f t="shared" si="1"/>
        <v>4.4881047482389158E-3</v>
      </c>
      <c r="F43" s="199">
        <v>11.673999999999999</v>
      </c>
      <c r="G43" s="6">
        <f t="shared" si="2"/>
        <v>1.1713724754760825E-3</v>
      </c>
      <c r="H43" s="6">
        <f t="shared" si="3"/>
        <v>-0.75453130913831534</v>
      </c>
      <c r="I43" s="6">
        <f t="shared" si="4"/>
        <v>-0.45272139140218459</v>
      </c>
    </row>
    <row r="44" spans="1:9">
      <c r="A44" s="105" t="s">
        <v>395</v>
      </c>
      <c r="B44" s="199">
        <v>10.163</v>
      </c>
      <c r="C44" s="6">
        <f t="shared" si="0"/>
        <v>9.7357057174830993E-4</v>
      </c>
      <c r="D44" s="199">
        <v>12.077</v>
      </c>
      <c r="E44" s="6">
        <f t="shared" si="1"/>
        <v>1.1397207839791703E-3</v>
      </c>
      <c r="F44" s="199">
        <v>11.641</v>
      </c>
      <c r="G44" s="6">
        <f t="shared" si="2"/>
        <v>1.1680612461039126E-3</v>
      </c>
      <c r="H44" s="6">
        <f t="shared" si="3"/>
        <v>-3.6101680881013509E-2</v>
      </c>
      <c r="I44" s="6">
        <f t="shared" si="4"/>
        <v>0.14542949916363268</v>
      </c>
    </row>
    <row r="45" spans="1:9">
      <c r="A45" s="105" t="s">
        <v>367</v>
      </c>
      <c r="B45" s="199">
        <v>70.716999999999999</v>
      </c>
      <c r="C45" s="6">
        <f t="shared" si="0"/>
        <v>6.7743766724712414E-3</v>
      </c>
      <c r="D45" s="199">
        <v>2.61</v>
      </c>
      <c r="E45" s="6">
        <f t="shared" si="1"/>
        <v>2.4630878911862503E-4</v>
      </c>
      <c r="F45" s="199">
        <v>9.8610000000000007</v>
      </c>
      <c r="G45" s="6">
        <f t="shared" si="2"/>
        <v>9.8945554057475161E-4</v>
      </c>
      <c r="H45" s="6">
        <f t="shared" si="3"/>
        <v>2.7781609195402304</v>
      </c>
      <c r="I45" s="6">
        <f t="shared" si="4"/>
        <v>-0.86055686751417615</v>
      </c>
    </row>
    <row r="46" spans="1:9">
      <c r="A46" s="105" t="s">
        <v>409</v>
      </c>
      <c r="B46" s="199">
        <v>5.9390000000000001</v>
      </c>
      <c r="C46" s="6">
        <f t="shared" si="0"/>
        <v>5.6893000350420272E-4</v>
      </c>
      <c r="D46" s="199">
        <v>1.97</v>
      </c>
      <c r="E46" s="6">
        <f t="shared" si="1"/>
        <v>1.8591123163359821E-4</v>
      </c>
      <c r="F46" s="199">
        <v>9.0920000000000005</v>
      </c>
      <c r="G46" s="6">
        <f t="shared" si="2"/>
        <v>9.122938621747938E-4</v>
      </c>
      <c r="H46" s="6">
        <f t="shared" si="3"/>
        <v>3.6152284263959391</v>
      </c>
      <c r="I46" s="6">
        <f t="shared" si="4"/>
        <v>0.53089745748442496</v>
      </c>
    </row>
    <row r="47" spans="1:9">
      <c r="A47" s="105" t="s">
        <v>309</v>
      </c>
      <c r="B47" s="199">
        <v>6.5529999999999999</v>
      </c>
      <c r="C47" s="6">
        <f t="shared" si="0"/>
        <v>6.2774849519498909E-4</v>
      </c>
      <c r="D47" s="199">
        <v>4.6879999999999997</v>
      </c>
      <c r="E47" s="6">
        <f t="shared" si="1"/>
        <v>4.4241210857782153E-4</v>
      </c>
      <c r="F47" s="199">
        <v>8.9559999999999995</v>
      </c>
      <c r="G47" s="6">
        <f t="shared" si="2"/>
        <v>8.986475835500938E-4</v>
      </c>
      <c r="H47" s="6">
        <f t="shared" si="3"/>
        <v>0.91040955631399312</v>
      </c>
      <c r="I47" s="6">
        <f t="shared" si="4"/>
        <v>0.36670227376773989</v>
      </c>
    </row>
    <row r="48" spans="1:9">
      <c r="A48" s="105" t="s">
        <v>302</v>
      </c>
      <c r="B48" s="199">
        <v>5.33</v>
      </c>
      <c r="C48" s="6">
        <f t="shared" si="0"/>
        <v>5.1059048975878106E-4</v>
      </c>
      <c r="D48" s="199">
        <v>7.8570000000000002</v>
      </c>
      <c r="E48" s="6">
        <f t="shared" si="1"/>
        <v>7.414743893122748E-4</v>
      </c>
      <c r="F48" s="199">
        <v>8.4830000000000005</v>
      </c>
      <c r="G48" s="6">
        <f t="shared" si="2"/>
        <v>8.5118662921565948E-4</v>
      </c>
      <c r="H48" s="6">
        <f t="shared" si="3"/>
        <v>7.9674175894107302E-2</v>
      </c>
      <c r="I48" s="6">
        <f t="shared" si="4"/>
        <v>0.59155722326454052</v>
      </c>
    </row>
    <row r="49" spans="1:9">
      <c r="A49" s="105" t="s">
        <v>437</v>
      </c>
      <c r="B49" s="199">
        <v>6.8860000000000001</v>
      </c>
      <c r="C49" s="6">
        <f t="shared" si="0"/>
        <v>6.5964842635627882E-4</v>
      </c>
      <c r="D49" s="199">
        <v>9.7729999999999997</v>
      </c>
      <c r="E49" s="6">
        <f t="shared" si="1"/>
        <v>9.2228957703307374E-4</v>
      </c>
      <c r="F49" s="199">
        <v>5.423</v>
      </c>
      <c r="G49" s="6">
        <f t="shared" si="2"/>
        <v>5.4414536015991058E-4</v>
      </c>
      <c r="H49" s="6">
        <f t="shared" si="3"/>
        <v>-0.44510385756676552</v>
      </c>
      <c r="I49" s="6">
        <f t="shared" si="4"/>
        <v>-0.21246006389776362</v>
      </c>
    </row>
    <row r="50" spans="1:9">
      <c r="A50" s="105" t="s">
        <v>542</v>
      </c>
      <c r="B50" s="199"/>
      <c r="C50" s="6">
        <f t="shared" si="0"/>
        <v>0</v>
      </c>
      <c r="D50" s="199"/>
      <c r="E50" s="6">
        <f t="shared" si="1"/>
        <v>0</v>
      </c>
      <c r="F50" s="199">
        <v>4.2930000000000001</v>
      </c>
      <c r="G50" s="6">
        <f t="shared" si="2"/>
        <v>4.3076083923409479E-4</v>
      </c>
      <c r="H50" s="6" t="s">
        <v>318</v>
      </c>
      <c r="I50" s="6" t="s">
        <v>318</v>
      </c>
    </row>
    <row r="51" spans="1:9">
      <c r="A51" s="105" t="s">
        <v>398</v>
      </c>
      <c r="B51" s="199">
        <v>137.351</v>
      </c>
      <c r="C51" s="6">
        <f t="shared" si="0"/>
        <v>1.3157619954757661E-2</v>
      </c>
      <c r="D51" s="199">
        <v>79.173000000000002</v>
      </c>
      <c r="E51" s="6">
        <f t="shared" si="1"/>
        <v>7.4716497168156714E-3</v>
      </c>
      <c r="F51" s="199">
        <v>3.9</v>
      </c>
      <c r="G51" s="6">
        <f t="shared" si="2"/>
        <v>3.913271076200721E-4</v>
      </c>
      <c r="H51" s="6">
        <f t="shared" si="3"/>
        <v>-0.95074078284263575</v>
      </c>
      <c r="I51" s="6">
        <f t="shared" si="4"/>
        <v>-0.97160559442595973</v>
      </c>
    </row>
    <row r="52" spans="1:9">
      <c r="A52" s="105" t="s">
        <v>392</v>
      </c>
      <c r="B52" s="199">
        <v>2.6909999999999998</v>
      </c>
      <c r="C52" s="6">
        <f t="shared" si="0"/>
        <v>2.5778593019528702E-4</v>
      </c>
      <c r="D52" s="199">
        <v>4.1319999999999997</v>
      </c>
      <c r="E52" s="6">
        <f t="shared" si="1"/>
        <v>3.8994173051270446E-4</v>
      </c>
      <c r="F52" s="199">
        <v>3.9</v>
      </c>
      <c r="G52" s="6">
        <f t="shared" si="2"/>
        <v>3.913271076200721E-4</v>
      </c>
      <c r="H52" s="6">
        <f t="shared" si="3"/>
        <v>-5.6147144240077385E-2</v>
      </c>
      <c r="I52" s="6">
        <f t="shared" si="4"/>
        <v>0.44927536231884058</v>
      </c>
    </row>
    <row r="53" spans="1:9">
      <c r="A53" s="105" t="s">
        <v>426</v>
      </c>
      <c r="B53" s="199">
        <v>0.30099999999999999</v>
      </c>
      <c r="C53" s="6">
        <f t="shared" si="0"/>
        <v>2.8834472310955553E-5</v>
      </c>
      <c r="D53" s="199">
        <v>1.0740000000000001</v>
      </c>
      <c r="E53" s="6">
        <f t="shared" si="1"/>
        <v>1.0135465115456066E-4</v>
      </c>
      <c r="F53" s="199">
        <v>3.8479999999999999</v>
      </c>
      <c r="G53" s="6">
        <f t="shared" si="2"/>
        <v>3.8610941285180449E-4</v>
      </c>
      <c r="H53" s="6">
        <f t="shared" si="3"/>
        <v>2.582867783985102</v>
      </c>
      <c r="I53" s="6">
        <f t="shared" si="4"/>
        <v>11.784053156146179</v>
      </c>
    </row>
    <row r="54" spans="1:9">
      <c r="A54" s="105" t="s">
        <v>305</v>
      </c>
      <c r="B54" s="199">
        <v>2.7829999999999999</v>
      </c>
      <c r="C54" s="6">
        <f t="shared" si="0"/>
        <v>2.6659912438999766E-4</v>
      </c>
      <c r="D54" s="199">
        <v>6.8040000000000003</v>
      </c>
      <c r="E54" s="6">
        <f t="shared" si="1"/>
        <v>6.4210153301269156E-4</v>
      </c>
      <c r="F54" s="199">
        <v>3.7879999999999998</v>
      </c>
      <c r="G54" s="6">
        <f t="shared" si="2"/>
        <v>3.8008899581149565E-4</v>
      </c>
      <c r="H54" s="6">
        <f t="shared" si="3"/>
        <v>-0.44326866549088773</v>
      </c>
      <c r="I54" s="6">
        <f t="shared" si="4"/>
        <v>0.36112109234638878</v>
      </c>
    </row>
    <row r="55" spans="1:9">
      <c r="A55" s="105" t="s">
        <v>438</v>
      </c>
      <c r="B55" s="199">
        <v>2.3250000000000002</v>
      </c>
      <c r="C55" s="6">
        <f t="shared" si="0"/>
        <v>2.2272474459459024E-4</v>
      </c>
      <c r="D55" s="199">
        <v>2.1309999999999998</v>
      </c>
      <c r="E55" s="6">
        <f t="shared" si="1"/>
        <v>2.0110499218842527E-4</v>
      </c>
      <c r="F55" s="199">
        <v>3.399</v>
      </c>
      <c r="G55" s="6">
        <f t="shared" si="2"/>
        <v>3.410566253334936E-4</v>
      </c>
      <c r="H55" s="6">
        <f t="shared" si="3"/>
        <v>0.59502580947911787</v>
      </c>
      <c r="I55" s="6">
        <f t="shared" si="4"/>
        <v>0.46193548387096772</v>
      </c>
    </row>
    <row r="56" spans="1:9">
      <c r="A56" s="105" t="s">
        <v>441</v>
      </c>
      <c r="B56" s="199">
        <v>431.22199999999998</v>
      </c>
      <c r="C56" s="6">
        <f t="shared" si="0"/>
        <v>4.1309165511212206E-2</v>
      </c>
      <c r="D56" s="199">
        <v>6.6349999999999998</v>
      </c>
      <c r="E56" s="6">
        <f t="shared" si="1"/>
        <v>6.2615280298930162E-4</v>
      </c>
      <c r="F56" s="199">
        <v>2.6640000000000001</v>
      </c>
      <c r="G56" s="6">
        <f t="shared" si="2"/>
        <v>2.6730651658971082E-4</v>
      </c>
      <c r="H56" s="6">
        <f t="shared" si="3"/>
        <v>-0.59849284099472488</v>
      </c>
      <c r="I56" s="6">
        <f t="shared" si="4"/>
        <v>-0.99382220758681139</v>
      </c>
    </row>
    <row r="57" spans="1:9">
      <c r="A57" s="105" t="s">
        <v>429</v>
      </c>
      <c r="B57" s="199">
        <v>0.437</v>
      </c>
      <c r="C57" s="6">
        <f t="shared" si="0"/>
        <v>4.1862672424875668E-5</v>
      </c>
      <c r="D57" s="199">
        <v>0.23799999999999999</v>
      </c>
      <c r="E57" s="6">
        <f t="shared" si="1"/>
        <v>2.2460341689744351E-5</v>
      </c>
      <c r="F57" s="199">
        <v>2.5049999999999999</v>
      </c>
      <c r="G57" s="6">
        <f t="shared" si="2"/>
        <v>2.5135241143289246E-4</v>
      </c>
      <c r="H57" s="6">
        <f t="shared" si="3"/>
        <v>9.5252100840336134</v>
      </c>
      <c r="I57" s="6">
        <f t="shared" si="4"/>
        <v>4.7322654462242557</v>
      </c>
    </row>
    <row r="58" spans="1:9">
      <c r="A58" s="105" t="s">
        <v>430</v>
      </c>
      <c r="B58" s="199">
        <v>99.283000000000001</v>
      </c>
      <c r="C58" s="6">
        <f t="shared" si="0"/>
        <v>9.5108734699289044E-3</v>
      </c>
      <c r="D58" s="199">
        <v>94.731999999999999</v>
      </c>
      <c r="E58" s="6">
        <f t="shared" si="1"/>
        <v>8.9399709619868151E-3</v>
      </c>
      <c r="F58" s="199">
        <v>2.423</v>
      </c>
      <c r="G58" s="6">
        <f t="shared" si="2"/>
        <v>2.4312450814447046E-4</v>
      </c>
      <c r="H58" s="6">
        <f t="shared" si="3"/>
        <v>-0.97442258159861506</v>
      </c>
      <c r="I58" s="6">
        <f t="shared" si="4"/>
        <v>-0.9755950162666317</v>
      </c>
    </row>
    <row r="59" spans="1:9">
      <c r="A59" s="105" t="s">
        <v>455</v>
      </c>
      <c r="B59" s="199">
        <v>3.59</v>
      </c>
      <c r="C59" s="6">
        <f t="shared" si="0"/>
        <v>3.439061647718619E-4</v>
      </c>
      <c r="D59" s="199">
        <v>1.123</v>
      </c>
      <c r="E59" s="6">
        <f t="shared" si="1"/>
        <v>1.0597883914950803E-4</v>
      </c>
      <c r="F59" s="199">
        <v>2.3479999999999999</v>
      </c>
      <c r="G59" s="6">
        <f t="shared" si="2"/>
        <v>2.3559898684408443E-4</v>
      </c>
      <c r="H59" s="6">
        <f t="shared" si="3"/>
        <v>1.0908281389136243</v>
      </c>
      <c r="I59" s="6">
        <f t="shared" si="4"/>
        <v>-0.34596100278551534</v>
      </c>
    </row>
    <row r="60" spans="1:9">
      <c r="A60" s="105" t="s">
        <v>374</v>
      </c>
      <c r="B60" s="199">
        <v>2.706</v>
      </c>
      <c r="C60" s="6">
        <f t="shared" si="0"/>
        <v>2.5922286403138114E-4</v>
      </c>
      <c r="D60" s="199">
        <v>6.0389999999999997</v>
      </c>
      <c r="E60" s="6">
        <f t="shared" si="1"/>
        <v>5.6990757758137035E-4</v>
      </c>
      <c r="F60" s="199">
        <v>2.3140000000000001</v>
      </c>
      <c r="G60" s="6">
        <f t="shared" si="2"/>
        <v>2.3218741718790945E-4</v>
      </c>
      <c r="H60" s="6">
        <f t="shared" si="3"/>
        <v>-0.61682397747971518</v>
      </c>
      <c r="I60" s="6">
        <f t="shared" si="4"/>
        <v>-0.14486326681448625</v>
      </c>
    </row>
    <row r="61" spans="1:9">
      <c r="A61" s="105" t="s">
        <v>401</v>
      </c>
      <c r="B61" s="199">
        <v>2.2109999999999999</v>
      </c>
      <c r="C61" s="6">
        <f t="shared" si="0"/>
        <v>2.1180404744027483E-4</v>
      </c>
      <c r="D61" s="199">
        <v>2.593</v>
      </c>
      <c r="E61" s="6">
        <f t="shared" si="1"/>
        <v>2.4470447899792904E-4</v>
      </c>
      <c r="F61" s="199">
        <v>2.19</v>
      </c>
      <c r="G61" s="6">
        <f t="shared" si="2"/>
        <v>2.1974522197127126E-4</v>
      </c>
      <c r="H61" s="6">
        <f t="shared" si="3"/>
        <v>-0.15541843424604707</v>
      </c>
      <c r="I61" s="6">
        <f t="shared" si="4"/>
        <v>-9.4979647218452756E-3</v>
      </c>
    </row>
    <row r="62" spans="1:9">
      <c r="A62" s="105" t="s">
        <v>390</v>
      </c>
      <c r="B62" s="199">
        <v>1.546</v>
      </c>
      <c r="C62" s="6">
        <f t="shared" si="0"/>
        <v>1.4809998070676838E-4</v>
      </c>
      <c r="D62" s="199">
        <v>7.1059999999999999</v>
      </c>
      <c r="E62" s="6">
        <f t="shared" si="1"/>
        <v>6.7060163045093858E-4</v>
      </c>
      <c r="F62" s="199">
        <v>2.032</v>
      </c>
      <c r="G62" s="6">
        <f t="shared" si="2"/>
        <v>2.0389145709845809E-4</v>
      </c>
      <c r="H62" s="6">
        <f t="shared" si="3"/>
        <v>-0.71404446946242617</v>
      </c>
      <c r="I62" s="6">
        <f t="shared" si="4"/>
        <v>0.31435963777490294</v>
      </c>
    </row>
    <row r="63" spans="1:9">
      <c r="A63" s="105" t="s">
        <v>314</v>
      </c>
      <c r="B63" s="199">
        <v>1.1359999999999999</v>
      </c>
      <c r="C63" s="6">
        <f t="shared" si="0"/>
        <v>1.0882378918686214E-4</v>
      </c>
      <c r="D63" s="199">
        <v>11.35</v>
      </c>
      <c r="E63" s="6">
        <f t="shared" si="1"/>
        <v>1.0711129335235227E-3</v>
      </c>
      <c r="F63" s="199">
        <v>1.9610000000000001</v>
      </c>
      <c r="G63" s="6">
        <f t="shared" si="2"/>
        <v>1.9676729693409267E-4</v>
      </c>
      <c r="H63" s="6">
        <f t="shared" si="3"/>
        <v>-0.82722466960352425</v>
      </c>
      <c r="I63" s="6">
        <f t="shared" si="4"/>
        <v>0.72623239436619746</v>
      </c>
    </row>
    <row r="64" spans="1:9">
      <c r="A64" s="105" t="s">
        <v>408</v>
      </c>
      <c r="B64" s="199">
        <v>14.593999999999999</v>
      </c>
      <c r="C64" s="6">
        <f t="shared" si="0"/>
        <v>1.3980408269305159E-3</v>
      </c>
      <c r="D64" s="199">
        <v>9.7379999999999995</v>
      </c>
      <c r="E64" s="6">
        <f t="shared" si="1"/>
        <v>9.1898658560811137E-4</v>
      </c>
      <c r="F64" s="199">
        <v>1.88</v>
      </c>
      <c r="G64" s="6">
        <f t="shared" si="2"/>
        <v>1.8863973392967579E-4</v>
      </c>
      <c r="H64" s="6">
        <f t="shared" si="3"/>
        <v>-0.80694187718217292</v>
      </c>
      <c r="I64" s="6">
        <f t="shared" si="4"/>
        <v>-0.87117993696039475</v>
      </c>
    </row>
    <row r="65" spans="1:9">
      <c r="A65" s="105" t="s">
        <v>538</v>
      </c>
      <c r="B65" s="199"/>
      <c r="C65" s="6">
        <f t="shared" si="0"/>
        <v>0</v>
      </c>
      <c r="D65" s="199"/>
      <c r="E65" s="6">
        <f t="shared" si="1"/>
        <v>0</v>
      </c>
      <c r="F65" s="199">
        <v>1.843</v>
      </c>
      <c r="G65" s="6">
        <f t="shared" si="2"/>
        <v>1.8492714342148537E-4</v>
      </c>
      <c r="H65" s="6" t="s">
        <v>318</v>
      </c>
      <c r="I65" s="6" t="s">
        <v>318</v>
      </c>
    </row>
    <row r="66" spans="1:9">
      <c r="A66" s="105" t="s">
        <v>428</v>
      </c>
      <c r="B66" s="199">
        <v>1.143</v>
      </c>
      <c r="C66" s="6">
        <f t="shared" si="0"/>
        <v>1.0949435831037275E-4</v>
      </c>
      <c r="D66" s="199">
        <v>0.30199999999999999</v>
      </c>
      <c r="E66" s="6">
        <f t="shared" si="1"/>
        <v>2.8500097438247034E-5</v>
      </c>
      <c r="F66" s="199">
        <v>1.7789999999999999</v>
      </c>
      <c r="G66" s="6">
        <f t="shared" si="2"/>
        <v>1.7850536524515595E-4</v>
      </c>
      <c r="H66" s="6">
        <f t="shared" si="3"/>
        <v>4.8907284768211916</v>
      </c>
      <c r="I66" s="6">
        <f t="shared" si="4"/>
        <v>0.55643044619422555</v>
      </c>
    </row>
    <row r="67" spans="1:9">
      <c r="A67" s="105" t="s">
        <v>311</v>
      </c>
      <c r="B67" s="199">
        <v>0.77800000000000002</v>
      </c>
      <c r="C67" s="6">
        <f t="shared" si="0"/>
        <v>7.452896829874891E-5</v>
      </c>
      <c r="D67" s="199">
        <v>3.1030000000000002</v>
      </c>
      <c r="E67" s="6">
        <f t="shared" si="1"/>
        <v>2.9283378261880981E-4</v>
      </c>
      <c r="F67" s="199">
        <v>1.7749999999999999</v>
      </c>
      <c r="G67" s="6">
        <f t="shared" si="2"/>
        <v>1.7810400410913537E-4</v>
      </c>
      <c r="H67" s="6">
        <f t="shared" si="3"/>
        <v>-0.42797292942313891</v>
      </c>
      <c r="I67" s="6">
        <f t="shared" si="4"/>
        <v>1.2814910025706938</v>
      </c>
    </row>
    <row r="68" spans="1:9">
      <c r="A68" s="105" t="s">
        <v>410</v>
      </c>
      <c r="B68" s="199">
        <v>2.1869999999999998</v>
      </c>
      <c r="C68" s="6">
        <f t="shared" si="0"/>
        <v>2.0950495330252422E-4</v>
      </c>
      <c r="D68" s="199">
        <v>1.966</v>
      </c>
      <c r="E68" s="6">
        <f t="shared" si="1"/>
        <v>1.855337468993168E-4</v>
      </c>
      <c r="F68" s="199">
        <v>1.4450000000000001</v>
      </c>
      <c r="G68" s="6">
        <f t="shared" si="2"/>
        <v>1.4499171038743699E-4</v>
      </c>
      <c r="H68" s="6">
        <f t="shared" si="3"/>
        <v>-0.26500508646998977</v>
      </c>
      <c r="I68" s="6">
        <f t="shared" si="4"/>
        <v>-0.33927754915409225</v>
      </c>
    </row>
    <row r="69" spans="1:9">
      <c r="A69" s="105" t="s">
        <v>432</v>
      </c>
      <c r="B69" s="199">
        <v>3.044</v>
      </c>
      <c r="C69" s="6">
        <f t="shared" ref="C69:C132" si="5">B69/$B$164</f>
        <v>2.9160177313803553E-4</v>
      </c>
      <c r="D69" s="199">
        <v>3.0910000000000002</v>
      </c>
      <c r="E69" s="6">
        <f t="shared" ref="E69:E132" si="6">D69/$D$164</f>
        <v>2.9170132841596554E-4</v>
      </c>
      <c r="F69" s="199">
        <v>1.2769999999999999</v>
      </c>
      <c r="G69" s="6">
        <f t="shared" ref="G69:G132" si="7">F69/$F$164</f>
        <v>1.2813454267457232E-4</v>
      </c>
      <c r="H69" s="6">
        <f t="shared" ref="H69:H132" si="8">(F69/D69)-1</f>
        <v>-0.58686509220317062</v>
      </c>
      <c r="I69" s="6">
        <f t="shared" ref="I69:I132" si="9">(F69/B69)-1</f>
        <v>-0.58048620236530879</v>
      </c>
    </row>
    <row r="70" spans="1:9">
      <c r="A70" s="105" t="s">
        <v>431</v>
      </c>
      <c r="B70" s="199">
        <v>514.84400000000005</v>
      </c>
      <c r="C70" s="6">
        <f t="shared" si="5"/>
        <v>4.9319784260669776E-2</v>
      </c>
      <c r="D70" s="199">
        <v>2.4119999999999999</v>
      </c>
      <c r="E70" s="6">
        <f t="shared" si="6"/>
        <v>2.2762329477169486E-4</v>
      </c>
      <c r="F70" s="199">
        <v>1.159</v>
      </c>
      <c r="G70" s="6">
        <f t="shared" si="7"/>
        <v>1.1629438916196502E-4</v>
      </c>
      <c r="H70" s="6">
        <f t="shared" si="8"/>
        <v>-0.51948590381426207</v>
      </c>
      <c r="I70" s="6">
        <f t="shared" si="9"/>
        <v>-0.99774883265610559</v>
      </c>
    </row>
    <row r="71" spans="1:9">
      <c r="A71" s="105" t="s">
        <v>449</v>
      </c>
      <c r="B71" s="199">
        <v>41.548000000000002</v>
      </c>
      <c r="C71" s="6">
        <f t="shared" si="5"/>
        <v>3.9801151348025955E-3</v>
      </c>
      <c r="D71" s="199">
        <v>1.6E-2</v>
      </c>
      <c r="E71" s="6">
        <f t="shared" si="6"/>
        <v>1.5099389371256709E-6</v>
      </c>
      <c r="F71" s="199">
        <v>0.91100000000000003</v>
      </c>
      <c r="G71" s="6">
        <f t="shared" si="7"/>
        <v>9.1409998728688636E-5</v>
      </c>
      <c r="H71" s="6">
        <f t="shared" si="8"/>
        <v>55.9375</v>
      </c>
      <c r="I71" s="6">
        <f t="shared" si="9"/>
        <v>-0.97807355348031189</v>
      </c>
    </row>
    <row r="72" spans="1:9">
      <c r="A72" s="105" t="s">
        <v>372</v>
      </c>
      <c r="B72" s="199">
        <v>5.4610000000000003</v>
      </c>
      <c r="C72" s="6">
        <f t="shared" si="5"/>
        <v>5.2313971192733647E-4</v>
      </c>
      <c r="D72" s="199">
        <v>4.2910000000000004</v>
      </c>
      <c r="E72" s="6">
        <f t="shared" si="6"/>
        <v>4.0494674870039085E-4</v>
      </c>
      <c r="F72" s="199">
        <v>0.60399999999999998</v>
      </c>
      <c r="G72" s="6">
        <f t="shared" si="7"/>
        <v>6.0605531539108599E-5</v>
      </c>
      <c r="H72" s="6">
        <f t="shared" si="8"/>
        <v>-0.85924027033325567</v>
      </c>
      <c r="I72" s="6">
        <f t="shared" si="9"/>
        <v>-0.889397546236953</v>
      </c>
    </row>
    <row r="73" spans="1:9">
      <c r="A73" s="105" t="s">
        <v>405</v>
      </c>
      <c r="B73" s="199">
        <v>0.46200000000000002</v>
      </c>
      <c r="C73" s="6">
        <f t="shared" si="5"/>
        <v>4.4257562151699221E-5</v>
      </c>
      <c r="D73" s="199">
        <v>0.96899999999999997</v>
      </c>
      <c r="E73" s="6">
        <f t="shared" si="6"/>
        <v>9.1445676879673435E-5</v>
      </c>
      <c r="F73" s="199">
        <v>0.52400000000000002</v>
      </c>
      <c r="G73" s="6">
        <f t="shared" si="7"/>
        <v>5.2578308818696869E-5</v>
      </c>
      <c r="H73" s="6">
        <f t="shared" si="8"/>
        <v>-0.45923632610939114</v>
      </c>
      <c r="I73" s="6">
        <f t="shared" si="9"/>
        <v>0.13419913419913421</v>
      </c>
    </row>
    <row r="74" spans="1:9">
      <c r="A74" s="105" t="s">
        <v>406</v>
      </c>
      <c r="B74" s="199">
        <v>3.4729999999999999</v>
      </c>
      <c r="C74" s="6">
        <f t="shared" si="5"/>
        <v>3.3269808085032766E-4</v>
      </c>
      <c r="D74" s="199">
        <v>5.1999999999999998E-2</v>
      </c>
      <c r="E74" s="6">
        <f t="shared" si="6"/>
        <v>4.9073015456584296E-6</v>
      </c>
      <c r="F74" s="199">
        <v>0.51800000000000002</v>
      </c>
      <c r="G74" s="6">
        <f t="shared" si="7"/>
        <v>5.197626711466599E-5</v>
      </c>
      <c r="H74" s="6">
        <f t="shared" si="8"/>
        <v>8.9615384615384617</v>
      </c>
      <c r="I74" s="6">
        <f t="shared" si="9"/>
        <v>-0.85084940973222001</v>
      </c>
    </row>
    <row r="75" spans="1:9">
      <c r="A75" s="105" t="s">
        <v>454</v>
      </c>
      <c r="B75" s="199">
        <v>1.8180000000000001</v>
      </c>
      <c r="C75" s="6">
        <f t="shared" si="5"/>
        <v>1.7415638093460861E-4</v>
      </c>
      <c r="D75" s="199">
        <v>0.54600000000000004</v>
      </c>
      <c r="E75" s="6">
        <f t="shared" si="6"/>
        <v>5.1526666229413523E-5</v>
      </c>
      <c r="F75" s="199">
        <v>0.50700000000000001</v>
      </c>
      <c r="G75" s="6">
        <f t="shared" si="7"/>
        <v>5.0872523990609376E-5</v>
      </c>
      <c r="H75" s="6">
        <f t="shared" si="8"/>
        <v>-7.1428571428571508E-2</v>
      </c>
      <c r="I75" s="6">
        <f t="shared" si="9"/>
        <v>-0.72112211221122113</v>
      </c>
    </row>
    <row r="76" spans="1:9">
      <c r="A76" s="105" t="s">
        <v>385</v>
      </c>
      <c r="B76" s="199">
        <v>3.6419999999999999</v>
      </c>
      <c r="C76" s="6">
        <f t="shared" si="5"/>
        <v>3.4888753540365488E-4</v>
      </c>
      <c r="D76" s="199">
        <v>2.0720000000000001</v>
      </c>
      <c r="E76" s="6">
        <f t="shared" si="6"/>
        <v>1.9553709235777436E-4</v>
      </c>
      <c r="F76" s="199">
        <v>0.44</v>
      </c>
      <c r="G76" s="6">
        <f t="shared" si="7"/>
        <v>4.4149724962264543E-5</v>
      </c>
      <c r="H76" s="6">
        <f t="shared" si="8"/>
        <v>-0.78764478764478763</v>
      </c>
      <c r="I76" s="6">
        <f t="shared" si="9"/>
        <v>-0.87918725974739154</v>
      </c>
    </row>
    <row r="77" spans="1:9">
      <c r="A77" s="105" t="s">
        <v>467</v>
      </c>
      <c r="B77" s="199">
        <v>5.1999999999999998E-2</v>
      </c>
      <c r="C77" s="6">
        <f t="shared" si="5"/>
        <v>4.9813706317929856E-6</v>
      </c>
      <c r="D77" s="199">
        <v>2E-3</v>
      </c>
      <c r="E77" s="6">
        <f t="shared" si="6"/>
        <v>1.8874236714070887E-7</v>
      </c>
      <c r="F77" s="199">
        <v>0.42099999999999999</v>
      </c>
      <c r="G77" s="6">
        <f t="shared" si="7"/>
        <v>4.224325956616676E-5</v>
      </c>
      <c r="H77" s="6">
        <f t="shared" si="8"/>
        <v>209.5</v>
      </c>
      <c r="I77" s="6">
        <f t="shared" si="9"/>
        <v>7.0961538461538467</v>
      </c>
    </row>
    <row r="78" spans="1:9">
      <c r="A78" s="105" t="s">
        <v>469</v>
      </c>
      <c r="B78" s="199">
        <v>7.0000000000000001E-3</v>
      </c>
      <c r="C78" s="6">
        <f t="shared" si="5"/>
        <v>6.7056912351059421E-7</v>
      </c>
      <c r="D78" s="199">
        <v>0.14299999999999999</v>
      </c>
      <c r="E78" s="6">
        <f t="shared" si="6"/>
        <v>1.3495079250560682E-5</v>
      </c>
      <c r="F78" s="199">
        <v>0.38500000000000001</v>
      </c>
      <c r="G78" s="6">
        <f t="shared" si="7"/>
        <v>3.8631009341981476E-5</v>
      </c>
      <c r="H78" s="6">
        <f t="shared" si="8"/>
        <v>1.6923076923076925</v>
      </c>
      <c r="I78" s="6">
        <f t="shared" si="9"/>
        <v>54</v>
      </c>
    </row>
    <row r="79" spans="1:9">
      <c r="A79" s="105" t="s">
        <v>479</v>
      </c>
      <c r="B79" s="199">
        <v>5.0000000000000001E-3</v>
      </c>
      <c r="C79" s="6">
        <f t="shared" si="5"/>
        <v>4.7897794536471018E-7</v>
      </c>
      <c r="D79" s="199">
        <v>5.3999999999999999E-2</v>
      </c>
      <c r="E79" s="6">
        <f t="shared" si="6"/>
        <v>5.0960439127991392E-6</v>
      </c>
      <c r="F79" s="199">
        <v>0.36</v>
      </c>
      <c r="G79" s="6">
        <f t="shared" si="7"/>
        <v>3.6122502241852806E-5</v>
      </c>
      <c r="H79" s="6">
        <f t="shared" si="8"/>
        <v>5.6666666666666661</v>
      </c>
      <c r="I79" s="6">
        <f t="shared" si="9"/>
        <v>71</v>
      </c>
    </row>
    <row r="80" spans="1:9">
      <c r="A80" s="105" t="s">
        <v>464</v>
      </c>
      <c r="B80" s="199">
        <v>0.372</v>
      </c>
      <c r="C80" s="6">
        <f t="shared" si="5"/>
        <v>3.5635959135134434E-5</v>
      </c>
      <c r="D80" s="199">
        <v>0.154</v>
      </c>
      <c r="E80" s="6">
        <f t="shared" si="6"/>
        <v>1.4533162269834581E-5</v>
      </c>
      <c r="F80" s="199">
        <v>0.34799999999999998</v>
      </c>
      <c r="G80" s="6">
        <f t="shared" si="7"/>
        <v>3.4918418833791048E-5</v>
      </c>
      <c r="H80" s="6">
        <f t="shared" si="8"/>
        <v>1.2597402597402598</v>
      </c>
      <c r="I80" s="6">
        <f t="shared" si="9"/>
        <v>-6.4516129032258118E-2</v>
      </c>
    </row>
    <row r="81" spans="1:9">
      <c r="A81" s="105" t="s">
        <v>310</v>
      </c>
      <c r="B81" s="199">
        <v>3.0000000000000001E-3</v>
      </c>
      <c r="C81" s="6">
        <f t="shared" si="5"/>
        <v>2.873867672188261E-7</v>
      </c>
      <c r="D81" s="199">
        <v>1.835</v>
      </c>
      <c r="E81" s="6">
        <f t="shared" si="6"/>
        <v>1.7317112185160036E-4</v>
      </c>
      <c r="F81" s="199">
        <v>0.25</v>
      </c>
      <c r="G81" s="6">
        <f t="shared" si="7"/>
        <v>2.5085071001286672E-5</v>
      </c>
      <c r="H81" s="6">
        <f t="shared" si="8"/>
        <v>-0.86376021798365121</v>
      </c>
      <c r="I81" s="6">
        <f t="shared" si="9"/>
        <v>82.333333333333329</v>
      </c>
    </row>
    <row r="82" spans="1:9">
      <c r="A82" s="105" t="s">
        <v>380</v>
      </c>
      <c r="B82" s="199">
        <v>6.0000000000000001E-3</v>
      </c>
      <c r="C82" s="6">
        <f t="shared" si="5"/>
        <v>5.747735344376522E-7</v>
      </c>
      <c r="D82" s="199">
        <v>5.0000000000000001E-3</v>
      </c>
      <c r="E82" s="6">
        <f t="shared" si="6"/>
        <v>4.7185591785177215E-7</v>
      </c>
      <c r="F82" s="199">
        <v>0.20799999999999999</v>
      </c>
      <c r="G82" s="6">
        <f t="shared" si="7"/>
        <v>2.0870779073070513E-5</v>
      </c>
      <c r="H82" s="6">
        <f t="shared" si="8"/>
        <v>40.599999999999994</v>
      </c>
      <c r="I82" s="6">
        <f t="shared" si="9"/>
        <v>33.666666666666664</v>
      </c>
    </row>
    <row r="83" spans="1:9">
      <c r="A83" s="105" t="s">
        <v>457</v>
      </c>
      <c r="B83" s="199">
        <v>0.99299999999999999</v>
      </c>
      <c r="C83" s="6">
        <f t="shared" si="5"/>
        <v>9.5125019949431438E-5</v>
      </c>
      <c r="D83" s="199">
        <v>0.40500000000000003</v>
      </c>
      <c r="E83" s="6">
        <f t="shared" si="6"/>
        <v>3.8220329345993548E-5</v>
      </c>
      <c r="F83" s="199">
        <v>0.20799999999999999</v>
      </c>
      <c r="G83" s="6">
        <f t="shared" si="7"/>
        <v>2.0870779073070513E-5</v>
      </c>
      <c r="H83" s="6">
        <f t="shared" si="8"/>
        <v>-0.48641975308641983</v>
      </c>
      <c r="I83" s="6">
        <f t="shared" si="9"/>
        <v>-0.79053373615307154</v>
      </c>
    </row>
    <row r="84" spans="1:9">
      <c r="A84" s="105" t="s">
        <v>462</v>
      </c>
      <c r="B84" s="199">
        <v>1.6E-2</v>
      </c>
      <c r="C84" s="6">
        <f t="shared" si="5"/>
        <v>1.5327294251670727E-6</v>
      </c>
      <c r="D84" s="199">
        <v>0.57599999999999996</v>
      </c>
      <c r="E84" s="6">
        <f t="shared" si="6"/>
        <v>5.4357801736524143E-5</v>
      </c>
      <c r="F84" s="199">
        <v>0.20300000000000001</v>
      </c>
      <c r="G84" s="6">
        <f t="shared" si="7"/>
        <v>2.0369077653044779E-5</v>
      </c>
      <c r="H84" s="6">
        <f t="shared" si="8"/>
        <v>-0.64756944444444442</v>
      </c>
      <c r="I84" s="6">
        <f t="shared" si="9"/>
        <v>11.6875</v>
      </c>
    </row>
    <row r="85" spans="1:9">
      <c r="A85" s="105" t="s">
        <v>445</v>
      </c>
      <c r="B85" s="199">
        <v>9.2999999999999999E-2</v>
      </c>
      <c r="C85" s="6">
        <f t="shared" si="5"/>
        <v>8.9089897837836084E-6</v>
      </c>
      <c r="D85" s="199">
        <v>4.0720000000000001</v>
      </c>
      <c r="E85" s="6">
        <f t="shared" si="6"/>
        <v>3.8427945949848322E-4</v>
      </c>
      <c r="F85" s="199">
        <v>0.17799999999999999</v>
      </c>
      <c r="G85" s="6">
        <f t="shared" si="7"/>
        <v>1.7860570552916112E-5</v>
      </c>
      <c r="H85" s="6">
        <f t="shared" si="8"/>
        <v>-0.95628683693516703</v>
      </c>
      <c r="I85" s="6">
        <f t="shared" si="9"/>
        <v>0.91397849462365577</v>
      </c>
    </row>
    <row r="86" spans="1:9">
      <c r="A86" s="105" t="s">
        <v>421</v>
      </c>
      <c r="B86" s="199">
        <v>1.1499999999999999</v>
      </c>
      <c r="C86" s="6">
        <f t="shared" si="5"/>
        <v>1.1016492743388332E-4</v>
      </c>
      <c r="D86" s="199">
        <v>68.046000000000006</v>
      </c>
      <c r="E86" s="6">
        <f t="shared" si="6"/>
        <v>6.4215815572283381E-3</v>
      </c>
      <c r="F86" s="199">
        <v>0.155</v>
      </c>
      <c r="G86" s="6">
        <f t="shared" si="7"/>
        <v>1.5552744020797737E-5</v>
      </c>
      <c r="H86" s="6">
        <f t="shared" si="8"/>
        <v>-0.99772212914792935</v>
      </c>
      <c r="I86" s="6">
        <f t="shared" si="9"/>
        <v>-0.86521739130434783</v>
      </c>
    </row>
    <row r="87" spans="1:9">
      <c r="A87" s="105" t="s">
        <v>388</v>
      </c>
      <c r="B87" s="199">
        <v>0.44900000000000001</v>
      </c>
      <c r="C87" s="6">
        <f t="shared" si="5"/>
        <v>4.3012219493750975E-5</v>
      </c>
      <c r="D87" s="199">
        <v>3.4000000000000002E-2</v>
      </c>
      <c r="E87" s="6">
        <f t="shared" si="6"/>
        <v>3.2086202413920506E-6</v>
      </c>
      <c r="F87" s="199">
        <v>0.11799999999999999</v>
      </c>
      <c r="G87" s="6">
        <f t="shared" si="7"/>
        <v>1.184015351260731E-5</v>
      </c>
      <c r="H87" s="6">
        <f t="shared" si="8"/>
        <v>2.4705882352941173</v>
      </c>
      <c r="I87" s="6">
        <f t="shared" si="9"/>
        <v>-0.73719376391982183</v>
      </c>
    </row>
    <row r="88" spans="1:9">
      <c r="A88" s="105" t="s">
        <v>443</v>
      </c>
      <c r="B88" s="199">
        <v>2.1999999999999999E-2</v>
      </c>
      <c r="C88" s="6">
        <f t="shared" si="5"/>
        <v>2.1075029596047248E-6</v>
      </c>
      <c r="D88" s="199">
        <v>0</v>
      </c>
      <c r="E88" s="6">
        <f t="shared" si="6"/>
        <v>0</v>
      </c>
      <c r="F88" s="199">
        <v>0.115</v>
      </c>
      <c r="G88" s="6">
        <f t="shared" si="7"/>
        <v>1.153913266059187E-5</v>
      </c>
      <c r="H88" s="6" t="s">
        <v>318</v>
      </c>
      <c r="I88" s="6">
        <f t="shared" si="9"/>
        <v>4.2272727272727275</v>
      </c>
    </row>
    <row r="89" spans="1:9">
      <c r="A89" s="105" t="s">
        <v>466</v>
      </c>
      <c r="B89" s="199">
        <v>5.3999999999999999E-2</v>
      </c>
      <c r="C89" s="6">
        <f t="shared" si="5"/>
        <v>5.1729618099388701E-6</v>
      </c>
      <c r="D89" s="199">
        <v>0.109</v>
      </c>
      <c r="E89" s="6">
        <f t="shared" si="6"/>
        <v>1.0286459009168632E-5</v>
      </c>
      <c r="F89" s="199">
        <v>0.111</v>
      </c>
      <c r="G89" s="6">
        <f t="shared" si="7"/>
        <v>1.1137771524571283E-5</v>
      </c>
      <c r="H89" s="6">
        <f t="shared" si="8"/>
        <v>1.8348623853211121E-2</v>
      </c>
      <c r="I89" s="6">
        <f t="shared" si="9"/>
        <v>1.0555555555555558</v>
      </c>
    </row>
    <row r="90" spans="1:9">
      <c r="A90" s="105" t="s">
        <v>461</v>
      </c>
      <c r="B90" s="199">
        <v>1.4999999999999999E-2</v>
      </c>
      <c r="C90" s="6">
        <f t="shared" si="5"/>
        <v>1.4369338360941304E-6</v>
      </c>
      <c r="D90" s="199">
        <v>0.124</v>
      </c>
      <c r="E90" s="6">
        <f t="shared" si="6"/>
        <v>1.1702026762723948E-5</v>
      </c>
      <c r="F90" s="199">
        <v>0.10299999999999999</v>
      </c>
      <c r="G90" s="6">
        <f t="shared" si="7"/>
        <v>1.0335049252530109E-5</v>
      </c>
      <c r="H90" s="6">
        <f t="shared" si="8"/>
        <v>-0.16935483870967749</v>
      </c>
      <c r="I90" s="6">
        <f t="shared" si="9"/>
        <v>5.8666666666666663</v>
      </c>
    </row>
    <row r="91" spans="1:9">
      <c r="A91" s="105" t="s">
        <v>434</v>
      </c>
      <c r="B91" s="199">
        <v>247.834</v>
      </c>
      <c r="C91" s="6">
        <f t="shared" si="5"/>
        <v>2.3741404022303517E-2</v>
      </c>
      <c r="D91" s="199">
        <v>0.105</v>
      </c>
      <c r="E91" s="6">
        <f t="shared" si="6"/>
        <v>9.9089742748872145E-6</v>
      </c>
      <c r="F91" s="199">
        <v>8.5999999999999993E-2</v>
      </c>
      <c r="G91" s="6">
        <f t="shared" si="7"/>
        <v>8.6292644244426148E-6</v>
      </c>
      <c r="H91" s="6">
        <f t="shared" si="8"/>
        <v>-0.18095238095238098</v>
      </c>
      <c r="I91" s="6">
        <f t="shared" si="9"/>
        <v>-0.9996529935359959</v>
      </c>
    </row>
    <row r="92" spans="1:9">
      <c r="A92" s="105" t="s">
        <v>411</v>
      </c>
      <c r="B92" s="199"/>
      <c r="C92" s="6">
        <f t="shared" si="5"/>
        <v>0</v>
      </c>
      <c r="D92" s="199"/>
      <c r="E92" s="6">
        <f t="shared" si="6"/>
        <v>0</v>
      </c>
      <c r="F92" s="199">
        <v>7.5999999999999998E-2</v>
      </c>
      <c r="G92" s="6">
        <f t="shared" si="7"/>
        <v>7.6258615843911485E-6</v>
      </c>
      <c r="H92" s="6" t="s">
        <v>318</v>
      </c>
      <c r="I92" s="6" t="s">
        <v>318</v>
      </c>
    </row>
    <row r="93" spans="1:9">
      <c r="A93" s="105" t="s">
        <v>427</v>
      </c>
      <c r="B93" s="199">
        <v>0.56599999999999995</v>
      </c>
      <c r="C93" s="6">
        <f t="shared" si="5"/>
        <v>5.4220303415285185E-5</v>
      </c>
      <c r="D93" s="199">
        <v>0.05</v>
      </c>
      <c r="E93" s="6">
        <f t="shared" si="6"/>
        <v>4.7185591785177217E-6</v>
      </c>
      <c r="F93" s="199">
        <v>7.5999999999999998E-2</v>
      </c>
      <c r="G93" s="6">
        <f t="shared" si="7"/>
        <v>7.6258615843911485E-6</v>
      </c>
      <c r="H93" s="6">
        <f t="shared" si="8"/>
        <v>0.5199999999999998</v>
      </c>
      <c r="I93" s="6">
        <f t="shared" si="9"/>
        <v>-0.86572438162544163</v>
      </c>
    </row>
    <row r="94" spans="1:9">
      <c r="A94" s="105" t="s">
        <v>772</v>
      </c>
      <c r="B94" s="199"/>
      <c r="C94" s="6">
        <f t="shared" si="5"/>
        <v>0</v>
      </c>
      <c r="D94" s="199"/>
      <c r="E94" s="6">
        <f t="shared" si="6"/>
        <v>0</v>
      </c>
      <c r="F94" s="199">
        <v>6.2E-2</v>
      </c>
      <c r="G94" s="6">
        <f t="shared" si="7"/>
        <v>6.2210976083190953E-6</v>
      </c>
      <c r="H94" s="6" t="s">
        <v>318</v>
      </c>
      <c r="I94" s="6" t="s">
        <v>318</v>
      </c>
    </row>
    <row r="95" spans="1:9">
      <c r="A95" s="105" t="s">
        <v>471</v>
      </c>
      <c r="B95" s="199">
        <v>6.0000000000000001E-3</v>
      </c>
      <c r="C95" s="6">
        <f t="shared" si="5"/>
        <v>5.747735344376522E-7</v>
      </c>
      <c r="D95" s="199">
        <v>7.0999999999999994E-2</v>
      </c>
      <c r="E95" s="6">
        <f t="shared" si="6"/>
        <v>6.7003540334951634E-6</v>
      </c>
      <c r="F95" s="199">
        <v>3.5999999999999997E-2</v>
      </c>
      <c r="G95" s="6">
        <f t="shared" si="7"/>
        <v>3.6122502241852808E-6</v>
      </c>
      <c r="H95" s="6">
        <f t="shared" si="8"/>
        <v>-0.49295774647887325</v>
      </c>
      <c r="I95" s="6">
        <f t="shared" si="9"/>
        <v>4.9999999999999991</v>
      </c>
    </row>
    <row r="96" spans="1:9">
      <c r="A96" s="105" t="s">
        <v>465</v>
      </c>
      <c r="B96" s="199">
        <v>0.46200000000000002</v>
      </c>
      <c r="C96" s="6">
        <f t="shared" si="5"/>
        <v>4.4257562151699221E-5</v>
      </c>
      <c r="D96" s="199">
        <v>0.48499999999999999</v>
      </c>
      <c r="E96" s="6">
        <f t="shared" si="6"/>
        <v>4.5770024031621898E-5</v>
      </c>
      <c r="F96" s="199">
        <v>3.5000000000000003E-2</v>
      </c>
      <c r="G96" s="6">
        <f t="shared" si="7"/>
        <v>3.5119099401801345E-6</v>
      </c>
      <c r="H96" s="6">
        <f t="shared" si="8"/>
        <v>-0.92783505154639179</v>
      </c>
      <c r="I96" s="6">
        <f t="shared" si="9"/>
        <v>-0.9242424242424242</v>
      </c>
    </row>
    <row r="97" spans="1:9">
      <c r="A97" s="105" t="s">
        <v>442</v>
      </c>
      <c r="B97" s="199">
        <v>8.0000000000000002E-3</v>
      </c>
      <c r="C97" s="6">
        <f t="shared" si="5"/>
        <v>7.6636471258353633E-7</v>
      </c>
      <c r="D97" s="199">
        <v>1E-3</v>
      </c>
      <c r="E97" s="6">
        <f t="shared" si="6"/>
        <v>9.4371183570354433E-8</v>
      </c>
      <c r="F97" s="199">
        <v>3.2000000000000001E-2</v>
      </c>
      <c r="G97" s="6">
        <f t="shared" si="7"/>
        <v>3.2108890881646944E-6</v>
      </c>
      <c r="H97" s="6">
        <f t="shared" si="8"/>
        <v>31</v>
      </c>
      <c r="I97" s="6">
        <f t="shared" si="9"/>
        <v>3</v>
      </c>
    </row>
    <row r="98" spans="1:9">
      <c r="A98" s="105" t="s">
        <v>399</v>
      </c>
      <c r="B98" s="199">
        <v>2E-3</v>
      </c>
      <c r="C98" s="6">
        <f t="shared" si="5"/>
        <v>1.9159117814588408E-7</v>
      </c>
      <c r="D98" s="199">
        <v>0.59299999999999997</v>
      </c>
      <c r="E98" s="6">
        <f t="shared" si="6"/>
        <v>5.5962111857220173E-5</v>
      </c>
      <c r="F98" s="199">
        <v>3.1E-2</v>
      </c>
      <c r="G98" s="6">
        <f t="shared" si="7"/>
        <v>3.1105488041595477E-6</v>
      </c>
      <c r="H98" s="6">
        <f t="shared" si="8"/>
        <v>-0.94772344013490728</v>
      </c>
      <c r="I98" s="6">
        <f t="shared" si="9"/>
        <v>14.5</v>
      </c>
    </row>
    <row r="99" spans="1:9">
      <c r="A99" s="105" t="s">
        <v>420</v>
      </c>
      <c r="B99" s="199">
        <v>4.1000000000000002E-2</v>
      </c>
      <c r="C99" s="6">
        <f t="shared" si="5"/>
        <v>3.9276191519906237E-6</v>
      </c>
      <c r="D99" s="199">
        <v>0.18099999999999999</v>
      </c>
      <c r="E99" s="6">
        <f t="shared" si="6"/>
        <v>1.708118422623415E-5</v>
      </c>
      <c r="F99" s="199">
        <v>2.8000000000000001E-2</v>
      </c>
      <c r="G99" s="6">
        <f t="shared" si="7"/>
        <v>2.8095279521441075E-6</v>
      </c>
      <c r="H99" s="6">
        <f t="shared" si="8"/>
        <v>-0.84530386740331487</v>
      </c>
      <c r="I99" s="6">
        <f t="shared" si="9"/>
        <v>-0.31707317073170738</v>
      </c>
    </row>
    <row r="100" spans="1:9">
      <c r="A100" s="105" t="s">
        <v>425</v>
      </c>
      <c r="B100" s="199">
        <v>202.922</v>
      </c>
      <c r="C100" s="6">
        <f t="shared" si="5"/>
        <v>1.9439032525859542E-2</v>
      </c>
      <c r="D100" s="199">
        <v>3.0000000000000001E-3</v>
      </c>
      <c r="E100" s="6">
        <f t="shared" si="6"/>
        <v>2.8311355071106326E-7</v>
      </c>
      <c r="F100" s="199">
        <v>2.4E-2</v>
      </c>
      <c r="G100" s="6">
        <f t="shared" si="7"/>
        <v>2.4081668161235207E-6</v>
      </c>
      <c r="H100" s="6">
        <f t="shared" si="8"/>
        <v>7</v>
      </c>
      <c r="I100" s="6">
        <f t="shared" si="9"/>
        <v>-0.99988172795458352</v>
      </c>
    </row>
    <row r="101" spans="1:9">
      <c r="A101" s="105" t="s">
        <v>450</v>
      </c>
      <c r="B101" s="199">
        <v>2.1999999999999999E-2</v>
      </c>
      <c r="C101" s="6">
        <f t="shared" si="5"/>
        <v>2.1075029596047248E-6</v>
      </c>
      <c r="D101" s="199">
        <v>1.7999999999999999E-2</v>
      </c>
      <c r="E101" s="6">
        <f t="shared" si="6"/>
        <v>1.6986813042663795E-6</v>
      </c>
      <c r="F101" s="199">
        <v>2.1000000000000001E-2</v>
      </c>
      <c r="G101" s="6">
        <f t="shared" si="7"/>
        <v>2.1071459641080805E-6</v>
      </c>
      <c r="H101" s="6">
        <f t="shared" si="8"/>
        <v>0.16666666666666674</v>
      </c>
      <c r="I101" s="6">
        <f t="shared" si="9"/>
        <v>-4.5454545454545303E-2</v>
      </c>
    </row>
    <row r="102" spans="1:9">
      <c r="A102" s="105" t="s">
        <v>422</v>
      </c>
      <c r="B102" s="199"/>
      <c r="C102" s="6">
        <f t="shared" si="5"/>
        <v>0</v>
      </c>
      <c r="D102" s="199">
        <v>9.0999999999999998E-2</v>
      </c>
      <c r="E102" s="6">
        <f t="shared" si="6"/>
        <v>8.5877777049022533E-6</v>
      </c>
      <c r="F102" s="199">
        <v>0.02</v>
      </c>
      <c r="G102" s="6">
        <f t="shared" si="7"/>
        <v>2.0068056801029338E-6</v>
      </c>
      <c r="H102" s="6">
        <f t="shared" si="8"/>
        <v>-0.78021978021978022</v>
      </c>
      <c r="I102" s="6" t="s">
        <v>318</v>
      </c>
    </row>
    <row r="103" spans="1:9">
      <c r="A103" s="105" t="s">
        <v>456</v>
      </c>
      <c r="B103" s="199">
        <v>2.4E-2</v>
      </c>
      <c r="C103" s="6">
        <f t="shared" si="5"/>
        <v>2.2990941377506088E-6</v>
      </c>
      <c r="D103" s="199">
        <v>2E-3</v>
      </c>
      <c r="E103" s="6">
        <f t="shared" si="6"/>
        <v>1.8874236714070887E-7</v>
      </c>
      <c r="F103" s="199">
        <v>1.7999999999999999E-2</v>
      </c>
      <c r="G103" s="6">
        <f t="shared" si="7"/>
        <v>1.8061251120926404E-6</v>
      </c>
      <c r="H103" s="6">
        <f t="shared" si="8"/>
        <v>8</v>
      </c>
      <c r="I103" s="6">
        <f t="shared" si="9"/>
        <v>-0.25000000000000011</v>
      </c>
    </row>
    <row r="104" spans="1:9">
      <c r="A104" s="105" t="s">
        <v>444</v>
      </c>
      <c r="B104" s="199"/>
      <c r="C104" s="6">
        <f t="shared" si="5"/>
        <v>0</v>
      </c>
      <c r="D104" s="199">
        <v>1.079</v>
      </c>
      <c r="E104" s="6">
        <f t="shared" si="6"/>
        <v>1.0182650707241242E-4</v>
      </c>
      <c r="F104" s="199">
        <v>1.4999999999999999E-2</v>
      </c>
      <c r="G104" s="6">
        <f t="shared" si="7"/>
        <v>1.5051042600772003E-6</v>
      </c>
      <c r="H104" s="6">
        <f t="shared" si="8"/>
        <v>-0.98609823911028727</v>
      </c>
      <c r="I104" s="6" t="s">
        <v>318</v>
      </c>
    </row>
    <row r="105" spans="1:9">
      <c r="A105" s="105" t="s">
        <v>472</v>
      </c>
      <c r="B105" s="199">
        <v>2.5999999999999999E-2</v>
      </c>
      <c r="C105" s="6">
        <f t="shared" si="5"/>
        <v>2.4906853158964928E-6</v>
      </c>
      <c r="D105" s="199">
        <v>2.1000000000000001E-2</v>
      </c>
      <c r="E105" s="6">
        <f t="shared" si="6"/>
        <v>1.981794854977443E-6</v>
      </c>
      <c r="F105" s="199">
        <v>1.4999999999999999E-2</v>
      </c>
      <c r="G105" s="6">
        <f t="shared" si="7"/>
        <v>1.5051042600772003E-6</v>
      </c>
      <c r="H105" s="6">
        <f t="shared" si="8"/>
        <v>-0.28571428571428581</v>
      </c>
      <c r="I105" s="6">
        <f t="shared" si="9"/>
        <v>-0.42307692307692302</v>
      </c>
    </row>
    <row r="106" spans="1:9">
      <c r="A106" s="105" t="s">
        <v>552</v>
      </c>
      <c r="B106" s="199">
        <v>6.0000000000000001E-3</v>
      </c>
      <c r="C106" s="6">
        <f t="shared" si="5"/>
        <v>5.747735344376522E-7</v>
      </c>
      <c r="D106" s="199"/>
      <c r="E106" s="6">
        <f t="shared" si="6"/>
        <v>0</v>
      </c>
      <c r="F106" s="199">
        <v>1.4E-2</v>
      </c>
      <c r="G106" s="6">
        <f t="shared" si="7"/>
        <v>1.4047639760720538E-6</v>
      </c>
      <c r="H106" s="6" t="s">
        <v>318</v>
      </c>
      <c r="I106" s="6">
        <f t="shared" si="9"/>
        <v>1.3333333333333335</v>
      </c>
    </row>
    <row r="107" spans="1:9">
      <c r="A107" s="105" t="s">
        <v>468</v>
      </c>
      <c r="B107" s="199">
        <v>3.4000000000000002E-2</v>
      </c>
      <c r="C107" s="6">
        <f t="shared" si="5"/>
        <v>3.2570500284800294E-6</v>
      </c>
      <c r="D107" s="199">
        <v>6.5000000000000002E-2</v>
      </c>
      <c r="E107" s="6">
        <f t="shared" si="6"/>
        <v>6.1341269320730381E-6</v>
      </c>
      <c r="F107" s="199">
        <v>0.01</v>
      </c>
      <c r="G107" s="6">
        <f t="shared" si="7"/>
        <v>1.0034028400514669E-6</v>
      </c>
      <c r="H107" s="6">
        <f t="shared" si="8"/>
        <v>-0.84615384615384615</v>
      </c>
      <c r="I107" s="6">
        <f t="shared" si="9"/>
        <v>-0.70588235294117641</v>
      </c>
    </row>
    <row r="108" spans="1:9">
      <c r="A108" s="105" t="s">
        <v>446</v>
      </c>
      <c r="B108" s="199"/>
      <c r="C108" s="6">
        <f t="shared" si="5"/>
        <v>0</v>
      </c>
      <c r="D108" s="199"/>
      <c r="E108" s="6">
        <f t="shared" si="6"/>
        <v>0</v>
      </c>
      <c r="F108" s="199">
        <v>8.9999999999999993E-3</v>
      </c>
      <c r="G108" s="6">
        <f t="shared" si="7"/>
        <v>9.030625560463202E-7</v>
      </c>
      <c r="H108" s="6" t="s">
        <v>318</v>
      </c>
      <c r="I108" s="6" t="s">
        <v>318</v>
      </c>
    </row>
    <row r="109" spans="1:9">
      <c r="A109" s="105" t="s">
        <v>773</v>
      </c>
      <c r="B109" s="199"/>
      <c r="C109" s="6">
        <f t="shared" si="5"/>
        <v>0</v>
      </c>
      <c r="D109" s="199"/>
      <c r="E109" s="6">
        <f t="shared" si="6"/>
        <v>0</v>
      </c>
      <c r="F109" s="199">
        <v>8.0000000000000002E-3</v>
      </c>
      <c r="G109" s="6">
        <f t="shared" si="7"/>
        <v>8.027222720411736E-7</v>
      </c>
      <c r="H109" s="6" t="s">
        <v>318</v>
      </c>
      <c r="I109" s="6" t="s">
        <v>318</v>
      </c>
    </row>
    <row r="110" spans="1:9">
      <c r="A110" s="105" t="s">
        <v>433</v>
      </c>
      <c r="B110" s="199">
        <v>5.0000000000000001E-3</v>
      </c>
      <c r="C110" s="6">
        <f t="shared" si="5"/>
        <v>4.7897794536471018E-7</v>
      </c>
      <c r="D110" s="199">
        <v>6.0000000000000001E-3</v>
      </c>
      <c r="E110" s="6">
        <f t="shared" si="6"/>
        <v>5.6622710142212652E-7</v>
      </c>
      <c r="F110" s="199">
        <v>7.0000000000000001E-3</v>
      </c>
      <c r="G110" s="6">
        <f t="shared" si="7"/>
        <v>7.0238198803602688E-7</v>
      </c>
      <c r="H110" s="6">
        <f t="shared" si="8"/>
        <v>0.16666666666666674</v>
      </c>
      <c r="I110" s="6">
        <f t="shared" si="9"/>
        <v>0.39999999999999991</v>
      </c>
    </row>
    <row r="111" spans="1:9">
      <c r="A111" s="105" t="s">
        <v>478</v>
      </c>
      <c r="B111" s="199"/>
      <c r="C111" s="6">
        <f t="shared" si="5"/>
        <v>0</v>
      </c>
      <c r="D111" s="199">
        <v>1.4999999999999999E-2</v>
      </c>
      <c r="E111" s="6">
        <f t="shared" si="6"/>
        <v>1.4155677535553164E-6</v>
      </c>
      <c r="F111" s="199">
        <v>5.0000000000000001E-3</v>
      </c>
      <c r="G111" s="6">
        <f t="shared" si="7"/>
        <v>5.0170142002573346E-7</v>
      </c>
      <c r="H111" s="6">
        <f t="shared" si="8"/>
        <v>-0.66666666666666663</v>
      </c>
      <c r="I111" s="6" t="s">
        <v>318</v>
      </c>
    </row>
    <row r="112" spans="1:9">
      <c r="A112" s="105" t="s">
        <v>436</v>
      </c>
      <c r="B112" s="199"/>
      <c r="C112" s="6">
        <f t="shared" si="5"/>
        <v>0</v>
      </c>
      <c r="D112" s="199"/>
      <c r="E112" s="6">
        <f t="shared" si="6"/>
        <v>0</v>
      </c>
      <c r="F112" s="199">
        <v>5.0000000000000001E-3</v>
      </c>
      <c r="G112" s="6">
        <f t="shared" si="7"/>
        <v>5.0170142002573346E-7</v>
      </c>
      <c r="H112" s="6" t="s">
        <v>318</v>
      </c>
      <c r="I112" s="6" t="s">
        <v>318</v>
      </c>
    </row>
    <row r="113" spans="1:9">
      <c r="A113" s="105" t="s">
        <v>582</v>
      </c>
      <c r="B113" s="199">
        <v>1E-3</v>
      </c>
      <c r="C113" s="6">
        <f t="shared" si="5"/>
        <v>9.5795589072942041E-8</v>
      </c>
      <c r="D113" s="199">
        <v>0.111</v>
      </c>
      <c r="E113" s="6">
        <f t="shared" si="6"/>
        <v>1.0475201376309341E-5</v>
      </c>
      <c r="F113" s="199">
        <v>4.0000000000000001E-3</v>
      </c>
      <c r="G113" s="6">
        <f t="shared" si="7"/>
        <v>4.013611360205868E-7</v>
      </c>
      <c r="H113" s="6">
        <f t="shared" si="8"/>
        <v>-0.963963963963964</v>
      </c>
      <c r="I113" s="6">
        <f t="shared" si="9"/>
        <v>3</v>
      </c>
    </row>
    <row r="114" spans="1:9">
      <c r="A114" s="105" t="s">
        <v>415</v>
      </c>
      <c r="B114" s="199"/>
      <c r="C114" s="6">
        <f t="shared" si="5"/>
        <v>0</v>
      </c>
      <c r="D114" s="199">
        <v>0.14099999999999999</v>
      </c>
      <c r="E114" s="6">
        <f t="shared" si="6"/>
        <v>1.3306336883419973E-5</v>
      </c>
      <c r="F114" s="199">
        <v>4.0000000000000001E-3</v>
      </c>
      <c r="G114" s="6">
        <f t="shared" si="7"/>
        <v>4.013611360205868E-7</v>
      </c>
      <c r="H114" s="6">
        <f t="shared" si="8"/>
        <v>-0.97163120567375882</v>
      </c>
      <c r="I114" s="6" t="s">
        <v>318</v>
      </c>
    </row>
    <row r="115" spans="1:9">
      <c r="A115" s="105" t="s">
        <v>474</v>
      </c>
      <c r="B115" s="199"/>
      <c r="C115" s="6">
        <f t="shared" si="5"/>
        <v>0</v>
      </c>
      <c r="D115" s="199"/>
      <c r="E115" s="6">
        <f t="shared" si="6"/>
        <v>0</v>
      </c>
      <c r="F115" s="199">
        <v>3.0000000000000001E-3</v>
      </c>
      <c r="G115" s="6">
        <f t="shared" si="7"/>
        <v>3.0102085201544009E-7</v>
      </c>
      <c r="H115" s="6" t="s">
        <v>318</v>
      </c>
      <c r="I115" s="6" t="s">
        <v>318</v>
      </c>
    </row>
    <row r="116" spans="1:9">
      <c r="A116" s="105" t="s">
        <v>312</v>
      </c>
      <c r="B116" s="199">
        <v>5.3999999999999999E-2</v>
      </c>
      <c r="C116" s="6">
        <f t="shared" si="5"/>
        <v>5.1729618099388701E-6</v>
      </c>
      <c r="D116" s="199">
        <v>3.2000000000000001E-2</v>
      </c>
      <c r="E116" s="6">
        <f t="shared" si="6"/>
        <v>3.0198778742513419E-6</v>
      </c>
      <c r="F116" s="199">
        <v>3.0000000000000001E-3</v>
      </c>
      <c r="G116" s="6">
        <f t="shared" si="7"/>
        <v>3.0102085201544009E-7</v>
      </c>
      <c r="H116" s="6">
        <f t="shared" si="8"/>
        <v>-0.90625</v>
      </c>
      <c r="I116" s="6">
        <f t="shared" si="9"/>
        <v>-0.94444444444444442</v>
      </c>
    </row>
    <row r="117" spans="1:9">
      <c r="A117" s="105" t="s">
        <v>308</v>
      </c>
      <c r="B117" s="199"/>
      <c r="C117" s="6">
        <f t="shared" si="5"/>
        <v>0</v>
      </c>
      <c r="D117" s="199"/>
      <c r="E117" s="6">
        <f t="shared" si="6"/>
        <v>0</v>
      </c>
      <c r="F117" s="199">
        <v>2E-3</v>
      </c>
      <c r="G117" s="6">
        <f t="shared" si="7"/>
        <v>2.006805680102934E-7</v>
      </c>
      <c r="H117" s="6" t="s">
        <v>318</v>
      </c>
      <c r="I117" s="6" t="s">
        <v>318</v>
      </c>
    </row>
    <row r="118" spans="1:9">
      <c r="A118" s="105" t="s">
        <v>400</v>
      </c>
      <c r="B118" s="199">
        <v>0.45400000000000001</v>
      </c>
      <c r="C118" s="6">
        <f t="shared" si="5"/>
        <v>4.3491197439115683E-5</v>
      </c>
      <c r="D118" s="199">
        <v>0.313</v>
      </c>
      <c r="E118" s="6">
        <f t="shared" si="6"/>
        <v>2.9538180457520936E-5</v>
      </c>
      <c r="F118" s="199">
        <v>2E-3</v>
      </c>
      <c r="G118" s="6">
        <f t="shared" si="7"/>
        <v>2.006805680102934E-7</v>
      </c>
      <c r="H118" s="6">
        <f t="shared" si="8"/>
        <v>-0.99361022364217255</v>
      </c>
      <c r="I118" s="6">
        <f t="shared" si="9"/>
        <v>-0.99559471365638763</v>
      </c>
    </row>
    <row r="119" spans="1:9">
      <c r="A119" s="105" t="s">
        <v>774</v>
      </c>
      <c r="B119" s="199"/>
      <c r="C119" s="6">
        <f t="shared" si="5"/>
        <v>0</v>
      </c>
      <c r="D119" s="199"/>
      <c r="E119" s="6">
        <f t="shared" si="6"/>
        <v>0</v>
      </c>
      <c r="F119" s="199">
        <v>2E-3</v>
      </c>
      <c r="G119" s="6">
        <f t="shared" si="7"/>
        <v>2.006805680102934E-7</v>
      </c>
      <c r="H119" s="6" t="s">
        <v>318</v>
      </c>
      <c r="I119" s="6" t="s">
        <v>318</v>
      </c>
    </row>
    <row r="120" spans="1:9">
      <c r="A120" s="105" t="s">
        <v>315</v>
      </c>
      <c r="B120" s="199">
        <v>0.01</v>
      </c>
      <c r="C120" s="6">
        <f t="shared" si="5"/>
        <v>9.5795589072942036E-7</v>
      </c>
      <c r="D120" s="199">
        <v>1.2E-2</v>
      </c>
      <c r="E120" s="6">
        <f t="shared" si="6"/>
        <v>1.132454202844253E-6</v>
      </c>
      <c r="F120" s="199">
        <v>2E-3</v>
      </c>
      <c r="G120" s="6">
        <f t="shared" si="7"/>
        <v>2.006805680102934E-7</v>
      </c>
      <c r="H120" s="6">
        <f t="shared" si="8"/>
        <v>-0.83333333333333337</v>
      </c>
      <c r="I120" s="6">
        <f t="shared" si="9"/>
        <v>-0.8</v>
      </c>
    </row>
    <row r="121" spans="1:9">
      <c r="A121" s="105" t="s">
        <v>306</v>
      </c>
      <c r="B121" s="199">
        <v>5.0000000000000001E-3</v>
      </c>
      <c r="C121" s="6">
        <f t="shared" si="5"/>
        <v>4.7897794536471018E-7</v>
      </c>
      <c r="D121" s="199"/>
      <c r="E121" s="6">
        <f t="shared" si="6"/>
        <v>0</v>
      </c>
      <c r="F121" s="199">
        <v>1E-3</v>
      </c>
      <c r="G121" s="6">
        <f t="shared" si="7"/>
        <v>1.003402840051467E-7</v>
      </c>
      <c r="H121" s="6" t="s">
        <v>318</v>
      </c>
      <c r="I121" s="6">
        <f t="shared" si="9"/>
        <v>-0.8</v>
      </c>
    </row>
    <row r="122" spans="1:9">
      <c r="A122" s="105" t="s">
        <v>742</v>
      </c>
      <c r="B122" s="199"/>
      <c r="C122" s="6">
        <f t="shared" si="5"/>
        <v>0</v>
      </c>
      <c r="D122" s="199"/>
      <c r="E122" s="6">
        <f t="shared" si="6"/>
        <v>0</v>
      </c>
      <c r="F122" s="199">
        <v>1E-3</v>
      </c>
      <c r="G122" s="6">
        <f t="shared" si="7"/>
        <v>1.003402840051467E-7</v>
      </c>
      <c r="H122" s="6" t="s">
        <v>318</v>
      </c>
      <c r="I122" s="6" t="s">
        <v>318</v>
      </c>
    </row>
    <row r="123" spans="1:9">
      <c r="A123" s="105" t="s">
        <v>447</v>
      </c>
      <c r="B123" s="199">
        <v>0.02</v>
      </c>
      <c r="C123" s="6">
        <f t="shared" si="5"/>
        <v>1.9159117814588407E-6</v>
      </c>
      <c r="D123" s="199"/>
      <c r="E123" s="6">
        <f t="shared" si="6"/>
        <v>0</v>
      </c>
      <c r="F123" s="199">
        <v>1E-3</v>
      </c>
      <c r="G123" s="6">
        <f t="shared" si="7"/>
        <v>1.003402840051467E-7</v>
      </c>
      <c r="H123" s="6" t="s">
        <v>318</v>
      </c>
      <c r="I123" s="6">
        <f t="shared" si="9"/>
        <v>-0.95</v>
      </c>
    </row>
    <row r="124" spans="1:9">
      <c r="A124" s="105" t="s">
        <v>584</v>
      </c>
      <c r="B124" s="199"/>
      <c r="C124" s="6">
        <f t="shared" si="5"/>
        <v>0</v>
      </c>
      <c r="D124" s="199">
        <v>0.03</v>
      </c>
      <c r="E124" s="6">
        <f t="shared" si="6"/>
        <v>2.8311355071106327E-6</v>
      </c>
      <c r="F124" s="199">
        <v>1E-3</v>
      </c>
      <c r="G124" s="6">
        <f t="shared" si="7"/>
        <v>1.003402840051467E-7</v>
      </c>
      <c r="H124" s="6">
        <f t="shared" si="8"/>
        <v>-0.96666666666666667</v>
      </c>
      <c r="I124" s="6" t="s">
        <v>318</v>
      </c>
    </row>
    <row r="125" spans="1:9">
      <c r="A125" s="105" t="s">
        <v>775</v>
      </c>
      <c r="B125" s="199"/>
      <c r="C125" s="6">
        <f t="shared" si="5"/>
        <v>0</v>
      </c>
      <c r="D125" s="199"/>
      <c r="E125" s="6">
        <f t="shared" si="6"/>
        <v>0</v>
      </c>
      <c r="F125" s="199">
        <v>1E-3</v>
      </c>
      <c r="G125" s="6">
        <f t="shared" si="7"/>
        <v>1.003402840051467E-7</v>
      </c>
      <c r="H125" s="6" t="s">
        <v>318</v>
      </c>
      <c r="I125" s="6" t="s">
        <v>318</v>
      </c>
    </row>
    <row r="126" spans="1:9">
      <c r="A126" s="105" t="s">
        <v>536</v>
      </c>
      <c r="B126" s="199">
        <v>0</v>
      </c>
      <c r="C126" s="6">
        <f t="shared" si="5"/>
        <v>0</v>
      </c>
      <c r="D126" s="199">
        <v>1E-3</v>
      </c>
      <c r="E126" s="6">
        <f t="shared" si="6"/>
        <v>9.4371183570354433E-8</v>
      </c>
      <c r="F126" s="199">
        <v>1E-3</v>
      </c>
      <c r="G126" s="6">
        <f t="shared" si="7"/>
        <v>1.003402840051467E-7</v>
      </c>
      <c r="H126" s="6">
        <f t="shared" si="8"/>
        <v>0</v>
      </c>
      <c r="I126" s="6" t="s">
        <v>318</v>
      </c>
    </row>
    <row r="127" spans="1:9">
      <c r="A127" s="105" t="s">
        <v>435</v>
      </c>
      <c r="B127" s="199">
        <v>0.01</v>
      </c>
      <c r="C127" s="6">
        <f t="shared" si="5"/>
        <v>9.5795589072942036E-7</v>
      </c>
      <c r="D127" s="199"/>
      <c r="E127" s="6">
        <f t="shared" si="6"/>
        <v>0</v>
      </c>
      <c r="F127" s="199">
        <v>0</v>
      </c>
      <c r="G127" s="6">
        <f t="shared" si="7"/>
        <v>0</v>
      </c>
      <c r="H127" s="6" t="s">
        <v>318</v>
      </c>
      <c r="I127" s="6">
        <f t="shared" si="9"/>
        <v>-1</v>
      </c>
    </row>
    <row r="128" spans="1:9">
      <c r="A128" s="105" t="s">
        <v>366</v>
      </c>
      <c r="B128" s="199">
        <v>115.929</v>
      </c>
      <c r="C128" s="6">
        <f t="shared" si="5"/>
        <v>1.1105486845637096E-2</v>
      </c>
      <c r="D128" s="199">
        <v>8.0000000000000002E-3</v>
      </c>
      <c r="E128" s="6">
        <f t="shared" si="6"/>
        <v>7.5496946856283547E-7</v>
      </c>
      <c r="F128" s="199">
        <v>0</v>
      </c>
      <c r="G128" s="6">
        <f t="shared" si="7"/>
        <v>0</v>
      </c>
      <c r="H128" s="6">
        <f t="shared" si="8"/>
        <v>-1</v>
      </c>
      <c r="I128" s="6">
        <f t="shared" si="9"/>
        <v>-1</v>
      </c>
    </row>
    <row r="129" spans="1:9">
      <c r="A129" s="105" t="s">
        <v>481</v>
      </c>
      <c r="B129" s="199">
        <v>4.2000000000000003E-2</v>
      </c>
      <c r="C129" s="6">
        <f t="shared" si="5"/>
        <v>4.0234147410635659E-6</v>
      </c>
      <c r="D129" s="199"/>
      <c r="E129" s="6">
        <f t="shared" si="6"/>
        <v>0</v>
      </c>
      <c r="F129" s="199">
        <v>0</v>
      </c>
      <c r="G129" s="6">
        <f t="shared" si="7"/>
        <v>0</v>
      </c>
      <c r="H129" s="6" t="s">
        <v>318</v>
      </c>
      <c r="I129" s="6">
        <f t="shared" si="9"/>
        <v>-1</v>
      </c>
    </row>
    <row r="130" spans="1:9">
      <c r="A130" s="105" t="s">
        <v>477</v>
      </c>
      <c r="B130" s="199">
        <v>1E-3</v>
      </c>
      <c r="C130" s="6">
        <f t="shared" si="5"/>
        <v>9.5795589072942041E-8</v>
      </c>
      <c r="D130" s="199">
        <v>1.2E-2</v>
      </c>
      <c r="E130" s="6">
        <f t="shared" si="6"/>
        <v>1.132454202844253E-6</v>
      </c>
      <c r="F130" s="199">
        <v>0</v>
      </c>
      <c r="G130" s="6">
        <f t="shared" si="7"/>
        <v>0</v>
      </c>
      <c r="H130" s="6">
        <f t="shared" si="8"/>
        <v>-1</v>
      </c>
      <c r="I130" s="6">
        <f t="shared" si="9"/>
        <v>-1</v>
      </c>
    </row>
    <row r="131" spans="1:9">
      <c r="A131" s="105" t="s">
        <v>423</v>
      </c>
      <c r="B131" s="199">
        <v>1E-3</v>
      </c>
      <c r="C131" s="6">
        <f t="shared" si="5"/>
        <v>9.5795589072942041E-8</v>
      </c>
      <c r="D131" s="199">
        <v>0.02</v>
      </c>
      <c r="E131" s="6">
        <f t="shared" si="6"/>
        <v>1.8874236714070886E-6</v>
      </c>
      <c r="F131" s="199">
        <v>0</v>
      </c>
      <c r="G131" s="6">
        <f t="shared" si="7"/>
        <v>0</v>
      </c>
      <c r="H131" s="6">
        <f t="shared" si="8"/>
        <v>-1</v>
      </c>
      <c r="I131" s="6">
        <f t="shared" si="9"/>
        <v>-1</v>
      </c>
    </row>
    <row r="132" spans="1:9">
      <c r="A132" s="105" t="s">
        <v>396</v>
      </c>
      <c r="B132" s="199">
        <v>1E-3</v>
      </c>
      <c r="C132" s="6">
        <f t="shared" si="5"/>
        <v>9.5795589072942041E-8</v>
      </c>
      <c r="D132" s="199">
        <v>3.0000000000000001E-3</v>
      </c>
      <c r="E132" s="6">
        <f t="shared" si="6"/>
        <v>2.8311355071106326E-7</v>
      </c>
      <c r="F132" s="199">
        <v>0</v>
      </c>
      <c r="G132" s="6">
        <f t="shared" si="7"/>
        <v>0</v>
      </c>
      <c r="H132" s="6">
        <f t="shared" si="8"/>
        <v>-1</v>
      </c>
      <c r="I132" s="6">
        <f t="shared" si="9"/>
        <v>-1</v>
      </c>
    </row>
    <row r="133" spans="1:9">
      <c r="A133" s="105" t="s">
        <v>453</v>
      </c>
      <c r="B133" s="199">
        <v>950.66899999999998</v>
      </c>
      <c r="C133" s="6">
        <f t="shared" ref="C133:C163" si="10">B133/$B$164</f>
        <v>9.1069896868384723E-2</v>
      </c>
      <c r="D133" s="199">
        <v>1E-3</v>
      </c>
      <c r="E133" s="6">
        <f t="shared" ref="E133:E163" si="11">D133/$D$164</f>
        <v>9.4371183570354433E-8</v>
      </c>
      <c r="F133" s="199">
        <v>0</v>
      </c>
      <c r="G133" s="6">
        <f t="shared" ref="G133:G163" si="12">F133/$F$164</f>
        <v>0</v>
      </c>
      <c r="H133" s="6">
        <f t="shared" ref="H133:H161" si="13">(F133/D133)-1</f>
        <v>-1</v>
      </c>
      <c r="I133" s="6">
        <f t="shared" ref="I133:I163" si="14">(F133/B133)-1</f>
        <v>-1</v>
      </c>
    </row>
    <row r="134" spans="1:9">
      <c r="A134" s="105" t="s">
        <v>490</v>
      </c>
      <c r="B134" s="199"/>
      <c r="C134" s="6">
        <f t="shared" si="10"/>
        <v>0</v>
      </c>
      <c r="D134" s="199">
        <v>0.20499999999999999</v>
      </c>
      <c r="E134" s="6">
        <f t="shared" si="11"/>
        <v>1.9346092631922655E-5</v>
      </c>
      <c r="F134" s="199"/>
      <c r="G134" s="6">
        <f t="shared" si="12"/>
        <v>0</v>
      </c>
      <c r="H134" s="6">
        <f t="shared" si="13"/>
        <v>-1</v>
      </c>
      <c r="I134" s="6" t="s">
        <v>318</v>
      </c>
    </row>
    <row r="135" spans="1:9">
      <c r="A135" s="105" t="s">
        <v>491</v>
      </c>
      <c r="B135" s="199">
        <v>5.0000000000000001E-3</v>
      </c>
      <c r="C135" s="6">
        <f t="shared" si="10"/>
        <v>4.7897794536471018E-7</v>
      </c>
      <c r="D135" s="199">
        <v>0</v>
      </c>
      <c r="E135" s="6">
        <f t="shared" si="11"/>
        <v>0</v>
      </c>
      <c r="F135" s="199"/>
      <c r="G135" s="6">
        <f t="shared" si="12"/>
        <v>0</v>
      </c>
      <c r="H135" s="6" t="s">
        <v>318</v>
      </c>
      <c r="I135" s="6">
        <f t="shared" si="14"/>
        <v>-1</v>
      </c>
    </row>
    <row r="136" spans="1:9">
      <c r="A136" s="105" t="s">
        <v>755</v>
      </c>
      <c r="B136" s="199">
        <v>6.0999999999999999E-2</v>
      </c>
      <c r="C136" s="6">
        <f t="shared" si="10"/>
        <v>5.843530933449464E-6</v>
      </c>
      <c r="D136" s="199"/>
      <c r="E136" s="6">
        <f t="shared" si="11"/>
        <v>0</v>
      </c>
      <c r="F136" s="199"/>
      <c r="G136" s="6">
        <f t="shared" si="12"/>
        <v>0</v>
      </c>
      <c r="H136" s="6" t="s">
        <v>318</v>
      </c>
      <c r="I136" s="6">
        <f t="shared" si="14"/>
        <v>-1</v>
      </c>
    </row>
    <row r="137" spans="1:9">
      <c r="A137" s="105" t="s">
        <v>439</v>
      </c>
      <c r="B137" s="199">
        <v>0</v>
      </c>
      <c r="C137" s="6">
        <f t="shared" si="10"/>
        <v>0</v>
      </c>
      <c r="D137" s="199">
        <v>2E-3</v>
      </c>
      <c r="E137" s="6">
        <f t="shared" si="11"/>
        <v>1.8874236714070887E-7</v>
      </c>
      <c r="F137" s="199"/>
      <c r="G137" s="6">
        <f t="shared" si="12"/>
        <v>0</v>
      </c>
      <c r="H137" s="6">
        <f t="shared" si="13"/>
        <v>-1</v>
      </c>
      <c r="I137" s="6" t="s">
        <v>318</v>
      </c>
    </row>
    <row r="138" spans="1:9">
      <c r="A138" s="105" t="s">
        <v>535</v>
      </c>
      <c r="B138" s="199"/>
      <c r="C138" s="6">
        <f t="shared" si="10"/>
        <v>0</v>
      </c>
      <c r="D138" s="199">
        <v>5.0000000000000001E-3</v>
      </c>
      <c r="E138" s="6">
        <f t="shared" si="11"/>
        <v>4.7185591785177215E-7</v>
      </c>
      <c r="F138" s="199"/>
      <c r="G138" s="6">
        <f t="shared" si="12"/>
        <v>0</v>
      </c>
      <c r="H138" s="6">
        <f t="shared" si="13"/>
        <v>-1</v>
      </c>
      <c r="I138" s="6" t="s">
        <v>318</v>
      </c>
    </row>
    <row r="139" spans="1:9">
      <c r="A139" s="105" t="s">
        <v>304</v>
      </c>
      <c r="B139" s="199"/>
      <c r="C139" s="6">
        <f t="shared" si="10"/>
        <v>0</v>
      </c>
      <c r="D139" s="199">
        <v>0.29599999999999999</v>
      </c>
      <c r="E139" s="6">
        <f t="shared" si="11"/>
        <v>2.793387033682491E-5</v>
      </c>
      <c r="F139" s="199"/>
      <c r="G139" s="6">
        <f t="shared" si="12"/>
        <v>0</v>
      </c>
      <c r="H139" s="6">
        <f t="shared" si="13"/>
        <v>-1</v>
      </c>
      <c r="I139" s="6" t="s">
        <v>318</v>
      </c>
    </row>
    <row r="140" spans="1:9">
      <c r="A140" s="105" t="s">
        <v>585</v>
      </c>
      <c r="B140" s="199"/>
      <c r="C140" s="6">
        <f t="shared" si="10"/>
        <v>0</v>
      </c>
      <c r="D140" s="199">
        <v>1.4E-2</v>
      </c>
      <c r="E140" s="6">
        <f t="shared" si="11"/>
        <v>1.321196569984962E-6</v>
      </c>
      <c r="F140" s="199"/>
      <c r="G140" s="6">
        <f t="shared" si="12"/>
        <v>0</v>
      </c>
      <c r="H140" s="6">
        <f t="shared" si="13"/>
        <v>-1</v>
      </c>
      <c r="I140" s="6" t="s">
        <v>318</v>
      </c>
    </row>
    <row r="141" spans="1:9">
      <c r="A141" s="105" t="s">
        <v>480</v>
      </c>
      <c r="B141" s="199">
        <v>1E-3</v>
      </c>
      <c r="C141" s="6">
        <f t="shared" si="10"/>
        <v>9.5795589072942041E-8</v>
      </c>
      <c r="D141" s="199">
        <v>2.1000000000000001E-2</v>
      </c>
      <c r="E141" s="6">
        <f t="shared" si="11"/>
        <v>1.981794854977443E-6</v>
      </c>
      <c r="F141" s="199"/>
      <c r="G141" s="6">
        <f t="shared" si="12"/>
        <v>0</v>
      </c>
      <c r="H141" s="6">
        <f t="shared" si="13"/>
        <v>-1</v>
      </c>
      <c r="I141" s="6">
        <f t="shared" si="14"/>
        <v>-1</v>
      </c>
    </row>
    <row r="142" spans="1:9">
      <c r="A142" s="105" t="s">
        <v>586</v>
      </c>
      <c r="B142" s="199"/>
      <c r="C142" s="6">
        <f t="shared" si="10"/>
        <v>0</v>
      </c>
      <c r="D142" s="199">
        <v>1.4E-2</v>
      </c>
      <c r="E142" s="6">
        <f t="shared" si="11"/>
        <v>1.321196569984962E-6</v>
      </c>
      <c r="F142" s="199"/>
      <c r="G142" s="6">
        <f t="shared" si="12"/>
        <v>0</v>
      </c>
      <c r="H142" s="6">
        <f t="shared" si="13"/>
        <v>-1</v>
      </c>
      <c r="I142" s="6" t="s">
        <v>318</v>
      </c>
    </row>
    <row r="143" spans="1:9">
      <c r="A143" s="105" t="s">
        <v>301</v>
      </c>
      <c r="B143" s="199">
        <v>0.11</v>
      </c>
      <c r="C143" s="6">
        <f t="shared" si="10"/>
        <v>1.0537514798023623E-5</v>
      </c>
      <c r="D143" s="199"/>
      <c r="E143" s="6">
        <f t="shared" si="11"/>
        <v>0</v>
      </c>
      <c r="F143" s="199"/>
      <c r="G143" s="6">
        <f t="shared" si="12"/>
        <v>0</v>
      </c>
      <c r="H143" s="6" t="s">
        <v>318</v>
      </c>
      <c r="I143" s="6">
        <f t="shared" si="14"/>
        <v>-1</v>
      </c>
    </row>
    <row r="144" spans="1:9">
      <c r="A144" s="105" t="s">
        <v>463</v>
      </c>
      <c r="B144" s="199">
        <v>3.2000000000000001E-2</v>
      </c>
      <c r="C144" s="6">
        <f t="shared" si="10"/>
        <v>3.0654588503341453E-6</v>
      </c>
      <c r="D144" s="199">
        <v>1E-3</v>
      </c>
      <c r="E144" s="6">
        <f t="shared" si="11"/>
        <v>9.4371183570354433E-8</v>
      </c>
      <c r="F144" s="199"/>
      <c r="G144" s="6">
        <f t="shared" si="12"/>
        <v>0</v>
      </c>
      <c r="H144" s="6">
        <f t="shared" si="13"/>
        <v>-1</v>
      </c>
      <c r="I144" s="6">
        <f t="shared" si="14"/>
        <v>-1</v>
      </c>
    </row>
    <row r="145" spans="1:9">
      <c r="A145" s="105" t="s">
        <v>482</v>
      </c>
      <c r="B145" s="199">
        <v>1.7000000000000001E-2</v>
      </c>
      <c r="C145" s="6">
        <f t="shared" si="10"/>
        <v>1.6285250142400147E-6</v>
      </c>
      <c r="D145" s="199">
        <v>0</v>
      </c>
      <c r="E145" s="6">
        <f t="shared" si="11"/>
        <v>0</v>
      </c>
      <c r="F145" s="199"/>
      <c r="G145" s="6">
        <f t="shared" si="12"/>
        <v>0</v>
      </c>
      <c r="H145" s="6" t="s">
        <v>318</v>
      </c>
      <c r="I145" s="6">
        <f t="shared" si="14"/>
        <v>-1</v>
      </c>
    </row>
    <row r="146" spans="1:9">
      <c r="A146" s="105" t="s">
        <v>553</v>
      </c>
      <c r="B146" s="199"/>
      <c r="C146" s="6">
        <f t="shared" si="10"/>
        <v>0</v>
      </c>
      <c r="D146" s="199">
        <v>5.0000000000000001E-3</v>
      </c>
      <c r="E146" s="6">
        <f t="shared" si="11"/>
        <v>4.7185591785177215E-7</v>
      </c>
      <c r="F146" s="199"/>
      <c r="G146" s="6">
        <f t="shared" si="12"/>
        <v>0</v>
      </c>
      <c r="H146" s="6">
        <f t="shared" si="13"/>
        <v>-1</v>
      </c>
      <c r="I146" s="6" t="s">
        <v>318</v>
      </c>
    </row>
    <row r="147" spans="1:9">
      <c r="A147" s="105" t="s">
        <v>579</v>
      </c>
      <c r="B147" s="199">
        <v>1.4E-2</v>
      </c>
      <c r="C147" s="6">
        <f t="shared" si="10"/>
        <v>1.3411382470211884E-6</v>
      </c>
      <c r="D147" s="199"/>
      <c r="E147" s="6">
        <f t="shared" si="11"/>
        <v>0</v>
      </c>
      <c r="F147" s="199"/>
      <c r="G147" s="6">
        <f t="shared" si="12"/>
        <v>0</v>
      </c>
      <c r="H147" s="6" t="s">
        <v>318</v>
      </c>
      <c r="I147" s="6">
        <f t="shared" si="14"/>
        <v>-1</v>
      </c>
    </row>
    <row r="148" spans="1:9">
      <c r="A148" s="105" t="s">
        <v>451</v>
      </c>
      <c r="B148" s="199"/>
      <c r="C148" s="6">
        <f t="shared" si="10"/>
        <v>0</v>
      </c>
      <c r="D148" s="199">
        <v>4.0000000000000001E-3</v>
      </c>
      <c r="E148" s="6">
        <f t="shared" si="11"/>
        <v>3.7748473428141773E-7</v>
      </c>
      <c r="F148" s="199"/>
      <c r="G148" s="6">
        <f t="shared" si="12"/>
        <v>0</v>
      </c>
      <c r="H148" s="6">
        <f t="shared" si="13"/>
        <v>-1</v>
      </c>
      <c r="I148" s="6" t="s">
        <v>318</v>
      </c>
    </row>
    <row r="149" spans="1:9">
      <c r="A149" s="105" t="s">
        <v>551</v>
      </c>
      <c r="B149" s="199"/>
      <c r="C149" s="6">
        <f t="shared" si="10"/>
        <v>0</v>
      </c>
      <c r="D149" s="199">
        <v>19.579999999999998</v>
      </c>
      <c r="E149" s="6">
        <f t="shared" si="11"/>
        <v>1.8477877743075396E-3</v>
      </c>
      <c r="F149" s="199"/>
      <c r="G149" s="6">
        <f t="shared" si="12"/>
        <v>0</v>
      </c>
      <c r="H149" s="6">
        <f t="shared" si="13"/>
        <v>-1</v>
      </c>
      <c r="I149" s="6" t="s">
        <v>318</v>
      </c>
    </row>
    <row r="150" spans="1:9">
      <c r="A150" s="105" t="s">
        <v>476</v>
      </c>
      <c r="B150" s="199"/>
      <c r="C150" s="6">
        <f t="shared" si="10"/>
        <v>0</v>
      </c>
      <c r="D150" s="199">
        <v>0.123</v>
      </c>
      <c r="E150" s="6">
        <f t="shared" si="11"/>
        <v>1.1607655579153595E-5</v>
      </c>
      <c r="F150" s="199"/>
      <c r="G150" s="6">
        <f t="shared" si="12"/>
        <v>0</v>
      </c>
      <c r="H150" s="6">
        <f t="shared" si="13"/>
        <v>-1</v>
      </c>
      <c r="I150" s="6" t="s">
        <v>318</v>
      </c>
    </row>
    <row r="151" spans="1:9">
      <c r="A151" s="105" t="s">
        <v>484</v>
      </c>
      <c r="B151" s="199"/>
      <c r="C151" s="6">
        <f t="shared" si="10"/>
        <v>0</v>
      </c>
      <c r="D151" s="199">
        <v>1.4999999999999999E-2</v>
      </c>
      <c r="E151" s="6">
        <f t="shared" si="11"/>
        <v>1.4155677535553164E-6</v>
      </c>
      <c r="F151" s="199"/>
      <c r="G151" s="6">
        <f t="shared" si="12"/>
        <v>0</v>
      </c>
      <c r="H151" s="6">
        <f t="shared" si="13"/>
        <v>-1</v>
      </c>
      <c r="I151" s="6" t="s">
        <v>318</v>
      </c>
    </row>
    <row r="152" spans="1:9">
      <c r="A152" s="105" t="s">
        <v>313</v>
      </c>
      <c r="B152" s="199">
        <v>186.86099999999999</v>
      </c>
      <c r="C152" s="6">
        <f t="shared" si="10"/>
        <v>1.7900459569759022E-2</v>
      </c>
      <c r="D152" s="199"/>
      <c r="E152" s="6">
        <f t="shared" si="11"/>
        <v>0</v>
      </c>
      <c r="F152" s="199"/>
      <c r="G152" s="6">
        <f t="shared" si="12"/>
        <v>0</v>
      </c>
      <c r="H152" s="6" t="s">
        <v>318</v>
      </c>
      <c r="I152" s="6">
        <f t="shared" si="14"/>
        <v>-1</v>
      </c>
    </row>
    <row r="153" spans="1:9">
      <c r="A153" s="105" t="s">
        <v>417</v>
      </c>
      <c r="B153" s="199">
        <v>0.17299999999999999</v>
      </c>
      <c r="C153" s="6">
        <f t="shared" si="10"/>
        <v>1.6572636909618971E-5</v>
      </c>
      <c r="D153" s="199">
        <v>0.307</v>
      </c>
      <c r="E153" s="6">
        <f t="shared" si="11"/>
        <v>2.8971953356098808E-5</v>
      </c>
      <c r="F153" s="199"/>
      <c r="G153" s="6">
        <f t="shared" si="12"/>
        <v>0</v>
      </c>
      <c r="H153" s="6">
        <f t="shared" si="13"/>
        <v>-1</v>
      </c>
      <c r="I153" s="6">
        <f t="shared" si="14"/>
        <v>-1</v>
      </c>
    </row>
    <row r="154" spans="1:9">
      <c r="A154" s="105" t="s">
        <v>475</v>
      </c>
      <c r="B154" s="199">
        <v>1.8029999999999999</v>
      </c>
      <c r="C154" s="6">
        <f t="shared" si="10"/>
        <v>1.7271944709851449E-4</v>
      </c>
      <c r="D154" s="199">
        <v>5.2999999999999999E-2</v>
      </c>
      <c r="E154" s="6">
        <f t="shared" si="11"/>
        <v>5.0016727292287848E-6</v>
      </c>
      <c r="F154" s="199"/>
      <c r="G154" s="6">
        <f t="shared" si="12"/>
        <v>0</v>
      </c>
      <c r="H154" s="6">
        <f t="shared" si="13"/>
        <v>-1</v>
      </c>
      <c r="I154" s="6">
        <f t="shared" si="14"/>
        <v>-1</v>
      </c>
    </row>
    <row r="155" spans="1:9">
      <c r="A155" s="105" t="s">
        <v>776</v>
      </c>
      <c r="B155" s="199">
        <v>0.28399999999999997</v>
      </c>
      <c r="C155" s="6">
        <f t="shared" si="10"/>
        <v>2.7205947296715535E-5</v>
      </c>
      <c r="D155" s="199"/>
      <c r="E155" s="6">
        <f t="shared" si="11"/>
        <v>0</v>
      </c>
      <c r="F155" s="199"/>
      <c r="G155" s="6">
        <f t="shared" si="12"/>
        <v>0</v>
      </c>
      <c r="H155" s="6" t="s">
        <v>318</v>
      </c>
      <c r="I155" s="6">
        <f t="shared" si="14"/>
        <v>-1</v>
      </c>
    </row>
    <row r="156" spans="1:9">
      <c r="A156" s="105" t="s">
        <v>583</v>
      </c>
      <c r="B156" s="199"/>
      <c r="C156" s="6">
        <f t="shared" si="10"/>
        <v>0</v>
      </c>
      <c r="D156" s="199">
        <v>0.13</v>
      </c>
      <c r="E156" s="6">
        <f t="shared" si="11"/>
        <v>1.2268253864146076E-5</v>
      </c>
      <c r="F156" s="199"/>
      <c r="G156" s="6">
        <f t="shared" si="12"/>
        <v>0</v>
      </c>
      <c r="H156" s="6">
        <f t="shared" si="13"/>
        <v>-1</v>
      </c>
      <c r="I156" s="6" t="s">
        <v>318</v>
      </c>
    </row>
    <row r="157" spans="1:9">
      <c r="A157" s="105" t="s">
        <v>473</v>
      </c>
      <c r="B157" s="199">
        <v>1.4E-2</v>
      </c>
      <c r="C157" s="6">
        <f t="shared" si="10"/>
        <v>1.3411382470211884E-6</v>
      </c>
      <c r="D157" s="199">
        <v>1E-3</v>
      </c>
      <c r="E157" s="6">
        <f t="shared" si="11"/>
        <v>9.4371183570354433E-8</v>
      </c>
      <c r="F157" s="199"/>
      <c r="G157" s="6">
        <f t="shared" si="12"/>
        <v>0</v>
      </c>
      <c r="H157" s="6">
        <f t="shared" si="13"/>
        <v>-1</v>
      </c>
      <c r="I157" s="6">
        <f t="shared" si="14"/>
        <v>-1</v>
      </c>
    </row>
    <row r="158" spans="1:9">
      <c r="A158" s="105" t="s">
        <v>485</v>
      </c>
      <c r="B158" s="199">
        <v>7.0000000000000001E-3</v>
      </c>
      <c r="C158" s="6">
        <f t="shared" si="10"/>
        <v>6.7056912351059421E-7</v>
      </c>
      <c r="D158" s="199"/>
      <c r="E158" s="6">
        <f t="shared" si="11"/>
        <v>0</v>
      </c>
      <c r="F158" s="199"/>
      <c r="G158" s="6">
        <f t="shared" si="12"/>
        <v>0</v>
      </c>
      <c r="H158" s="6" t="s">
        <v>318</v>
      </c>
      <c r="I158" s="6">
        <f t="shared" si="14"/>
        <v>-1</v>
      </c>
    </row>
    <row r="159" spans="1:9">
      <c r="A159" s="105" t="s">
        <v>587</v>
      </c>
      <c r="B159" s="199"/>
      <c r="C159" s="6">
        <f t="shared" si="10"/>
        <v>0</v>
      </c>
      <c r="D159" s="199">
        <v>1E-3</v>
      </c>
      <c r="E159" s="6">
        <f t="shared" si="11"/>
        <v>9.4371183570354433E-8</v>
      </c>
      <c r="F159" s="199"/>
      <c r="G159" s="6">
        <f t="shared" si="12"/>
        <v>0</v>
      </c>
      <c r="H159" s="6">
        <f t="shared" si="13"/>
        <v>-1</v>
      </c>
      <c r="I159" s="6" t="s">
        <v>318</v>
      </c>
    </row>
    <row r="160" spans="1:9">
      <c r="A160" s="105" t="s">
        <v>577</v>
      </c>
      <c r="B160" s="199">
        <v>5.0000000000000001E-3</v>
      </c>
      <c r="C160" s="6">
        <f t="shared" si="10"/>
        <v>4.7897794536471018E-7</v>
      </c>
      <c r="D160" s="199"/>
      <c r="E160" s="6">
        <f t="shared" si="11"/>
        <v>0</v>
      </c>
      <c r="F160" s="199"/>
      <c r="G160" s="6">
        <f t="shared" si="12"/>
        <v>0</v>
      </c>
      <c r="H160" s="6" t="s">
        <v>318</v>
      </c>
      <c r="I160" s="6">
        <f t="shared" si="14"/>
        <v>-1</v>
      </c>
    </row>
    <row r="161" spans="1:9">
      <c r="A161" s="105" t="s">
        <v>459</v>
      </c>
      <c r="B161" s="199"/>
      <c r="C161" s="6">
        <f t="shared" si="10"/>
        <v>0</v>
      </c>
      <c r="D161" s="199">
        <v>1.2999999999999999E-2</v>
      </c>
      <c r="E161" s="6">
        <f t="shared" si="11"/>
        <v>1.2268253864146074E-6</v>
      </c>
      <c r="F161" s="199"/>
      <c r="G161" s="6">
        <f t="shared" si="12"/>
        <v>0</v>
      </c>
      <c r="H161" s="6">
        <f t="shared" si="13"/>
        <v>-1</v>
      </c>
      <c r="I161" s="6" t="s">
        <v>318</v>
      </c>
    </row>
    <row r="162" spans="1:9">
      <c r="A162" s="105" t="s">
        <v>777</v>
      </c>
      <c r="B162" s="199">
        <v>2E-3</v>
      </c>
      <c r="C162" s="6">
        <f t="shared" si="10"/>
        <v>1.9159117814588408E-7</v>
      </c>
      <c r="D162" s="199"/>
      <c r="E162" s="6">
        <f t="shared" si="11"/>
        <v>0</v>
      </c>
      <c r="F162" s="199"/>
      <c r="G162" s="6">
        <f t="shared" si="12"/>
        <v>0</v>
      </c>
      <c r="H162" s="6" t="s">
        <v>318</v>
      </c>
      <c r="I162" s="6">
        <f t="shared" si="14"/>
        <v>-1</v>
      </c>
    </row>
    <row r="163" spans="1:9">
      <c r="A163" s="105" t="s">
        <v>778</v>
      </c>
      <c r="B163" s="199">
        <v>2.7E-2</v>
      </c>
      <c r="C163" s="6">
        <f t="shared" si="10"/>
        <v>2.586480904969435E-6</v>
      </c>
      <c r="D163" s="199"/>
      <c r="E163" s="6">
        <f t="shared" si="11"/>
        <v>0</v>
      </c>
      <c r="F163" s="199"/>
      <c r="G163" s="6">
        <f t="shared" si="12"/>
        <v>0</v>
      </c>
      <c r="H163" s="6" t="s">
        <v>318</v>
      </c>
      <c r="I163" s="6">
        <f t="shared" si="14"/>
        <v>-1</v>
      </c>
    </row>
    <row r="164" spans="1:9">
      <c r="A164" s="7" t="s">
        <v>293</v>
      </c>
      <c r="B164" s="117">
        <f t="shared" ref="B164:G164" si="15">SUM(B4:B163)</f>
        <v>10438.893999999998</v>
      </c>
      <c r="C164" s="149">
        <f t="shared" si="15"/>
        <v>1.0000000000000002</v>
      </c>
      <c r="D164" s="117">
        <f t="shared" si="15"/>
        <v>10596.455</v>
      </c>
      <c r="E164" s="149">
        <f t="shared" si="15"/>
        <v>1.0000000000000002</v>
      </c>
      <c r="F164" s="117">
        <f t="shared" si="15"/>
        <v>9966.0869999999959</v>
      </c>
      <c r="G164" s="149">
        <f t="shared" si="15"/>
        <v>0.99999999999999967</v>
      </c>
      <c r="H164" s="54">
        <f t="shared" ref="H164" si="16">(F164/D164)-1</f>
        <v>-5.9488574244877523E-2</v>
      </c>
      <c r="I164" s="54">
        <f t="shared" ref="I164" si="17">(F164/B164)-1</f>
        <v>-4.5292825082810739E-2</v>
      </c>
    </row>
    <row r="165" spans="1:9">
      <c r="B165" s="112"/>
      <c r="C165" s="21"/>
      <c r="D165" s="112"/>
      <c r="E165" s="21"/>
      <c r="F165" s="112"/>
      <c r="G165" s="21"/>
      <c r="H165" s="111"/>
      <c r="I165" s="111"/>
    </row>
    <row r="166" spans="1:9">
      <c r="B166" s="112"/>
      <c r="C166" s="21"/>
      <c r="D166" s="112"/>
      <c r="E166" s="21"/>
      <c r="F166" s="112"/>
      <c r="G166" s="21"/>
      <c r="H166" s="111"/>
      <c r="I166" s="111"/>
    </row>
    <row r="167" spans="1:9">
      <c r="B167" s="112"/>
      <c r="C167" s="21"/>
      <c r="D167" s="112"/>
      <c r="E167" s="21"/>
      <c r="F167" s="112"/>
      <c r="G167" s="21"/>
      <c r="H167" s="111"/>
      <c r="I167" s="111"/>
    </row>
    <row r="168" spans="1:9">
      <c r="B168" s="112"/>
      <c r="C168" s="21"/>
      <c r="D168" s="112"/>
      <c r="E168" s="21"/>
      <c r="F168" s="112"/>
      <c r="G168" s="21"/>
      <c r="H168" s="111"/>
      <c r="I168" s="111"/>
    </row>
    <row r="169" spans="1:9">
      <c r="B169" s="112"/>
      <c r="C169" s="21"/>
      <c r="D169" s="112"/>
      <c r="E169" s="21"/>
      <c r="F169" s="112"/>
      <c r="G169" s="21"/>
      <c r="H169" s="111"/>
      <c r="I169" s="111"/>
    </row>
    <row r="170" spans="1:9">
      <c r="B170" s="112"/>
      <c r="C170" s="21"/>
      <c r="D170" s="112"/>
      <c r="E170" s="21"/>
      <c r="F170" s="112"/>
      <c r="G170" s="21"/>
      <c r="H170" s="111"/>
      <c r="I170" s="111"/>
    </row>
    <row r="171" spans="1:9">
      <c r="B171" s="112"/>
      <c r="C171" s="21"/>
      <c r="D171" s="112"/>
      <c r="E171" s="21"/>
      <c r="F171" s="112"/>
      <c r="G171" s="21"/>
      <c r="H171" s="111"/>
      <c r="I171" s="111"/>
    </row>
    <row r="172" spans="1:9">
      <c r="A172" s="9"/>
      <c r="B172" s="113"/>
      <c r="C172" s="55"/>
      <c r="D172" s="113"/>
      <c r="E172" s="55"/>
      <c r="F172" s="113"/>
      <c r="G172" s="55"/>
      <c r="H172" s="116"/>
      <c r="I172" s="116"/>
    </row>
  </sheetData>
  <mergeCells count="7">
    <mergeCell ref="Q1:R1"/>
    <mergeCell ref="A2:A3"/>
    <mergeCell ref="B2:C2"/>
    <mergeCell ref="D2:E2"/>
    <mergeCell ref="F2:G2"/>
    <mergeCell ref="H2:H3"/>
    <mergeCell ref="I2:I3"/>
  </mergeCells>
  <hyperlinks>
    <hyperlink ref="K1" location="'Table of Content'!A1" display="Table of Content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68"/>
  <sheetViews>
    <sheetView zoomScaleNormal="100" workbookViewId="0">
      <selection activeCell="K175" sqref="K175"/>
    </sheetView>
  </sheetViews>
  <sheetFormatPr defaultColWidth="9.1796875" defaultRowHeight="15.5"/>
  <cols>
    <col min="1" max="1" width="32.453125" style="1" customWidth="1"/>
    <col min="2" max="2" width="13.54296875" style="1" bestFit="1" customWidth="1"/>
    <col min="3" max="3" width="9.36328125" style="1" bestFit="1" customWidth="1"/>
    <col min="4" max="4" width="13.54296875" style="1" bestFit="1" customWidth="1"/>
    <col min="5" max="5" width="8.54296875" style="27" bestFit="1" customWidth="1"/>
    <col min="6" max="6" width="13.54296875" style="1" bestFit="1" customWidth="1"/>
    <col min="7" max="7" width="8.26953125" style="1" bestFit="1" customWidth="1"/>
    <col min="8" max="8" width="12.26953125" style="1" bestFit="1" customWidth="1"/>
    <col min="9" max="9" width="13.36328125" style="1" bestFit="1" customWidth="1"/>
    <col min="10" max="16384" width="9.1796875" style="1"/>
  </cols>
  <sheetData>
    <row r="1" spans="1:12">
      <c r="A1" s="9" t="s">
        <v>505</v>
      </c>
      <c r="E1" s="1"/>
      <c r="K1" s="265" t="s">
        <v>317</v>
      </c>
      <c r="L1" s="265"/>
    </row>
    <row r="2" spans="1:12" ht="13.5" customHeight="1">
      <c r="A2" s="273" t="s">
        <v>544</v>
      </c>
      <c r="B2" s="275">
        <v>44562</v>
      </c>
      <c r="C2" s="275"/>
      <c r="D2" s="275">
        <v>44896</v>
      </c>
      <c r="E2" s="275"/>
      <c r="F2" s="275">
        <v>44927</v>
      </c>
      <c r="G2" s="275"/>
      <c r="H2" s="273" t="s">
        <v>297</v>
      </c>
      <c r="I2" s="273" t="s">
        <v>549</v>
      </c>
    </row>
    <row r="3" spans="1:12" ht="14" customHeight="1">
      <c r="A3" s="274"/>
      <c r="B3" s="80" t="s">
        <v>298</v>
      </c>
      <c r="C3" s="2" t="s">
        <v>299</v>
      </c>
      <c r="D3" s="2" t="s">
        <v>298</v>
      </c>
      <c r="E3" s="2" t="s">
        <v>299</v>
      </c>
      <c r="F3" s="2" t="s">
        <v>298</v>
      </c>
      <c r="G3" s="2" t="s">
        <v>299</v>
      </c>
      <c r="H3" s="274"/>
      <c r="I3" s="274"/>
    </row>
    <row r="4" spans="1:12">
      <c r="A4" s="104" t="s">
        <v>590</v>
      </c>
      <c r="B4" s="169">
        <v>975.81363540999996</v>
      </c>
      <c r="C4" s="68">
        <f>B4/$B$243</f>
        <v>0.15327279611762448</v>
      </c>
      <c r="D4" s="169">
        <v>1185.61504648</v>
      </c>
      <c r="E4" s="68">
        <f>D4/$D$243</f>
        <v>0.12729752229924712</v>
      </c>
      <c r="F4" s="169">
        <v>1497.5005708800002</v>
      </c>
      <c r="G4" s="68">
        <f>F4/$F$243</f>
        <v>0.21339646390703715</v>
      </c>
      <c r="H4" s="68">
        <f>(F4/D4)-1</f>
        <v>0.26305800126775059</v>
      </c>
      <c r="I4" s="68">
        <f>(F4/B4)-1</f>
        <v>0.53461738649594404</v>
      </c>
    </row>
    <row r="5" spans="1:12">
      <c r="A5" s="105" t="s">
        <v>612</v>
      </c>
      <c r="B5" s="106">
        <v>839.53410199999996</v>
      </c>
      <c r="C5" s="66">
        <f t="shared" ref="C5:C68" si="0">B5/$B$243</f>
        <v>0.13186712562750103</v>
      </c>
      <c r="D5" s="106">
        <v>791.92970000000003</v>
      </c>
      <c r="E5" s="66">
        <f t="shared" ref="E5:E68" si="1">D5/$D$243</f>
        <v>8.5028179209166818E-2</v>
      </c>
      <c r="F5" s="106">
        <v>1248.34994467</v>
      </c>
      <c r="G5" s="66">
        <f t="shared" ref="G5:G68" si="2">F5/$F$243</f>
        <v>0.17789206167352473</v>
      </c>
      <c r="H5" s="66">
        <f t="shared" ref="H5:H68" si="3">(F5/D5)-1</f>
        <v>0.57633934510853679</v>
      </c>
      <c r="I5" s="66">
        <f t="shared" ref="I5:I68" si="4">(F5/B5)-1</f>
        <v>0.48695561228077433</v>
      </c>
    </row>
    <row r="6" spans="1:12">
      <c r="A6" s="105" t="s">
        <v>560</v>
      </c>
      <c r="B6" s="106">
        <v>946.12518525999997</v>
      </c>
      <c r="C6" s="66">
        <f t="shared" si="0"/>
        <v>0.14860957805859695</v>
      </c>
      <c r="D6" s="106">
        <v>959.17165046000002</v>
      </c>
      <c r="E6" s="66">
        <f t="shared" si="1"/>
        <v>0.10298467021462283</v>
      </c>
      <c r="F6" s="106">
        <v>1086.7488374500001</v>
      </c>
      <c r="G6" s="66">
        <f t="shared" si="2"/>
        <v>0.15486361980525556</v>
      </c>
      <c r="H6" s="66">
        <f t="shared" si="3"/>
        <v>0.13300767065917407</v>
      </c>
      <c r="I6" s="66">
        <f t="shared" si="4"/>
        <v>0.14863112660018252</v>
      </c>
    </row>
    <row r="7" spans="1:12">
      <c r="A7" s="105" t="s">
        <v>594</v>
      </c>
      <c r="B7" s="106">
        <v>31.25434478</v>
      </c>
      <c r="C7" s="66">
        <f t="shared" si="0"/>
        <v>4.909175934236786E-3</v>
      </c>
      <c r="D7" s="106">
        <v>283.45451106999997</v>
      </c>
      <c r="E7" s="66">
        <f t="shared" si="1"/>
        <v>3.043404100756256E-2</v>
      </c>
      <c r="F7" s="106">
        <v>470.31460536000003</v>
      </c>
      <c r="G7" s="66">
        <f t="shared" si="2"/>
        <v>6.7020658061371877E-2</v>
      </c>
      <c r="H7" s="66">
        <f t="shared" si="3"/>
        <v>0.65922427406298856</v>
      </c>
      <c r="I7" s="66">
        <f t="shared" si="4"/>
        <v>14.047975206984967</v>
      </c>
    </row>
    <row r="8" spans="1:12">
      <c r="A8" s="105" t="s">
        <v>613</v>
      </c>
      <c r="B8" s="106">
        <v>728.95748161999995</v>
      </c>
      <c r="C8" s="66">
        <f t="shared" si="0"/>
        <v>0.11449865773992264</v>
      </c>
      <c r="D8" s="106">
        <v>2433.5579947199999</v>
      </c>
      <c r="E8" s="66">
        <f t="shared" si="1"/>
        <v>0.26128708809753287</v>
      </c>
      <c r="F8" s="106">
        <v>429.97214044999998</v>
      </c>
      <c r="G8" s="66">
        <f t="shared" si="2"/>
        <v>6.1271785890973478E-2</v>
      </c>
      <c r="H8" s="66">
        <f t="shared" si="3"/>
        <v>-0.82331543304786881</v>
      </c>
      <c r="I8" s="66">
        <f t="shared" si="4"/>
        <v>-0.41015470546450716</v>
      </c>
    </row>
    <row r="9" spans="1:12">
      <c r="A9" s="105" t="s">
        <v>80</v>
      </c>
      <c r="B9" s="106">
        <v>306.85906799000003</v>
      </c>
      <c r="C9" s="66">
        <f t="shared" si="0"/>
        <v>4.8198903620683672E-2</v>
      </c>
      <c r="D9" s="106">
        <v>520.59726114</v>
      </c>
      <c r="E9" s="66">
        <f t="shared" si="1"/>
        <v>5.5895665001594631E-2</v>
      </c>
      <c r="F9" s="106">
        <v>361.63692104</v>
      </c>
      <c r="G9" s="66">
        <f t="shared" si="2"/>
        <v>5.1533896993985494E-2</v>
      </c>
      <c r="H9" s="66">
        <f t="shared" si="3"/>
        <v>-0.30534225199708087</v>
      </c>
      <c r="I9" s="66">
        <f t="shared" si="4"/>
        <v>0.17851143656535218</v>
      </c>
    </row>
    <row r="10" spans="1:12">
      <c r="A10" s="105" t="s">
        <v>123</v>
      </c>
      <c r="B10" s="106">
        <v>60.10263896</v>
      </c>
      <c r="C10" s="66">
        <f t="shared" si="0"/>
        <v>9.4404291897158196E-3</v>
      </c>
      <c r="D10" s="106">
        <v>108.91241187</v>
      </c>
      <c r="E10" s="66">
        <f t="shared" si="1"/>
        <v>1.1693745132408782E-2</v>
      </c>
      <c r="F10" s="106">
        <v>150.50641431</v>
      </c>
      <c r="G10" s="66">
        <f t="shared" si="2"/>
        <v>2.1447428624489773E-2</v>
      </c>
      <c r="H10" s="66">
        <f t="shared" si="3"/>
        <v>0.38190323513951219</v>
      </c>
      <c r="I10" s="66">
        <f t="shared" si="4"/>
        <v>1.5041565048444254</v>
      </c>
    </row>
    <row r="11" spans="1:12">
      <c r="A11" s="105" t="s">
        <v>250</v>
      </c>
      <c r="B11" s="106">
        <v>27.380176329999998</v>
      </c>
      <c r="C11" s="66">
        <f t="shared" si="0"/>
        <v>4.3006533542948797E-3</v>
      </c>
      <c r="D11" s="106">
        <v>190.22401749000002</v>
      </c>
      <c r="E11" s="66">
        <f t="shared" si="1"/>
        <v>2.0424037448055557E-2</v>
      </c>
      <c r="F11" s="106">
        <v>148.33962883000001</v>
      </c>
      <c r="G11" s="66">
        <f t="shared" si="2"/>
        <v>2.1138657884452332E-2</v>
      </c>
      <c r="H11" s="66">
        <f t="shared" si="3"/>
        <v>-0.22018454458413406</v>
      </c>
      <c r="I11" s="66">
        <f t="shared" si="4"/>
        <v>4.4177747813649679</v>
      </c>
    </row>
    <row r="12" spans="1:12">
      <c r="A12" s="105" t="s">
        <v>11</v>
      </c>
      <c r="B12" s="106">
        <v>85.434188390000003</v>
      </c>
      <c r="C12" s="66">
        <f t="shared" si="0"/>
        <v>1.3419301046222087E-2</v>
      </c>
      <c r="D12" s="106">
        <v>140.49119680999999</v>
      </c>
      <c r="E12" s="66">
        <f t="shared" si="1"/>
        <v>1.5084306927333329E-2</v>
      </c>
      <c r="F12" s="106">
        <v>101.62609904999999</v>
      </c>
      <c r="G12" s="66">
        <f t="shared" si="2"/>
        <v>1.448189776995693E-2</v>
      </c>
      <c r="H12" s="66">
        <f t="shared" si="3"/>
        <v>-0.27663724590915884</v>
      </c>
      <c r="I12" s="66">
        <f t="shared" si="4"/>
        <v>0.1895249544138613</v>
      </c>
    </row>
    <row r="13" spans="1:12">
      <c r="A13" s="105" t="s">
        <v>0</v>
      </c>
      <c r="B13" s="106">
        <v>94.003207000000003</v>
      </c>
      <c r="C13" s="66">
        <f t="shared" si="0"/>
        <v>1.4765252152743385E-2</v>
      </c>
      <c r="D13" s="106">
        <v>99.750575499999997</v>
      </c>
      <c r="E13" s="66">
        <f t="shared" si="1"/>
        <v>1.071005394775764E-2</v>
      </c>
      <c r="F13" s="106">
        <v>100.55896300000001</v>
      </c>
      <c r="G13" s="66">
        <f t="shared" si="2"/>
        <v>1.4329829006841936E-2</v>
      </c>
      <c r="H13" s="66">
        <f t="shared" si="3"/>
        <v>8.1040885824263942E-3</v>
      </c>
      <c r="I13" s="66">
        <f t="shared" si="4"/>
        <v>6.9739705795356599E-2</v>
      </c>
    </row>
    <row r="14" spans="1:12">
      <c r="A14" s="105" t="s">
        <v>47</v>
      </c>
      <c r="B14" s="106">
        <v>97.344175250000006</v>
      </c>
      <c r="C14" s="66">
        <f t="shared" si="0"/>
        <v>1.5290024021915464E-2</v>
      </c>
      <c r="D14" s="106">
        <v>93.903556969999997</v>
      </c>
      <c r="E14" s="66">
        <f t="shared" si="1"/>
        <v>1.0082269260040841E-2</v>
      </c>
      <c r="F14" s="106">
        <v>97.033343729999999</v>
      </c>
      <c r="G14" s="66">
        <f t="shared" si="2"/>
        <v>1.3827422062944484E-2</v>
      </c>
      <c r="H14" s="66">
        <f t="shared" si="3"/>
        <v>3.332979986050888E-2</v>
      </c>
      <c r="I14" s="66">
        <f t="shared" si="4"/>
        <v>-3.1931188404620281E-3</v>
      </c>
    </row>
    <row r="15" spans="1:12">
      <c r="A15" s="105" t="s">
        <v>157</v>
      </c>
      <c r="B15" s="106">
        <v>93.031842139999995</v>
      </c>
      <c r="C15" s="66">
        <f t="shared" si="0"/>
        <v>1.4612678133750454E-2</v>
      </c>
      <c r="D15" s="106">
        <v>89.860956819999998</v>
      </c>
      <c r="E15" s="66">
        <f t="shared" si="1"/>
        <v>9.6482219828327703E-3</v>
      </c>
      <c r="F15" s="106">
        <v>89.143372450000001</v>
      </c>
      <c r="G15" s="66">
        <f t="shared" si="2"/>
        <v>1.2703087285235073E-2</v>
      </c>
      <c r="H15" s="66">
        <f t="shared" si="3"/>
        <v>-7.9854966538737138E-3</v>
      </c>
      <c r="I15" s="66">
        <f t="shared" si="4"/>
        <v>-4.1797191161155212E-2</v>
      </c>
    </row>
    <row r="16" spans="1:12">
      <c r="A16" s="105" t="s">
        <v>129</v>
      </c>
      <c r="B16" s="106">
        <v>70.945464729999998</v>
      </c>
      <c r="C16" s="66">
        <f t="shared" si="0"/>
        <v>1.1143531260928282E-2</v>
      </c>
      <c r="D16" s="106">
        <v>7.3139633600000007</v>
      </c>
      <c r="E16" s="66">
        <f t="shared" si="1"/>
        <v>7.8528812254845335E-4</v>
      </c>
      <c r="F16" s="106">
        <v>83.687231439999991</v>
      </c>
      <c r="G16" s="66">
        <f t="shared" si="2"/>
        <v>1.1925577599594043E-2</v>
      </c>
      <c r="H16" s="66">
        <f t="shared" si="3"/>
        <v>10.442117949029482</v>
      </c>
      <c r="I16" s="66">
        <f t="shared" si="4"/>
        <v>0.17959945372818176</v>
      </c>
    </row>
    <row r="17" spans="1:9">
      <c r="A17" s="105" t="s">
        <v>64</v>
      </c>
      <c r="B17" s="106">
        <v>73.87179098</v>
      </c>
      <c r="C17" s="66">
        <f t="shared" si="0"/>
        <v>1.1603174568229936E-2</v>
      </c>
      <c r="D17" s="106">
        <v>97.224988909999993</v>
      </c>
      <c r="E17" s="66">
        <f t="shared" si="1"/>
        <v>1.0438885901928839E-2</v>
      </c>
      <c r="F17" s="106">
        <v>80.928647439999992</v>
      </c>
      <c r="G17" s="66">
        <f t="shared" si="2"/>
        <v>1.153247453009431E-2</v>
      </c>
      <c r="H17" s="66">
        <f t="shared" si="3"/>
        <v>-0.16761474238979168</v>
      </c>
      <c r="I17" s="66">
        <f t="shared" si="4"/>
        <v>9.5528433335406282E-2</v>
      </c>
    </row>
    <row r="18" spans="1:9">
      <c r="A18" s="105" t="s">
        <v>37</v>
      </c>
      <c r="B18" s="106">
        <v>135.47299515</v>
      </c>
      <c r="C18" s="66">
        <f t="shared" si="0"/>
        <v>2.1278986080518845E-2</v>
      </c>
      <c r="D18" s="106">
        <v>159.72131300999999</v>
      </c>
      <c r="E18" s="66">
        <f t="shared" si="1"/>
        <v>1.7149012628441269E-2</v>
      </c>
      <c r="F18" s="106">
        <v>79.683927799999992</v>
      </c>
      <c r="G18" s="66">
        <f t="shared" si="2"/>
        <v>1.1355099793218217E-2</v>
      </c>
      <c r="H18" s="66">
        <f t="shared" si="3"/>
        <v>-0.50110648166903649</v>
      </c>
      <c r="I18" s="66">
        <f t="shared" si="4"/>
        <v>-0.41180950704034103</v>
      </c>
    </row>
    <row r="19" spans="1:9">
      <c r="A19" s="105" t="s">
        <v>2</v>
      </c>
      <c r="B19" s="106">
        <v>82.737728310000008</v>
      </c>
      <c r="C19" s="66">
        <f t="shared" si="0"/>
        <v>1.2995763230102616E-2</v>
      </c>
      <c r="D19" s="106">
        <v>58.767203330000001</v>
      </c>
      <c r="E19" s="66">
        <f t="shared" si="1"/>
        <v>6.3097372107205792E-3</v>
      </c>
      <c r="F19" s="106">
        <v>68.128252529999997</v>
      </c>
      <c r="G19" s="66">
        <f t="shared" si="2"/>
        <v>9.7083957527470365E-3</v>
      </c>
      <c r="H19" s="66">
        <f t="shared" si="3"/>
        <v>0.15929036383498074</v>
      </c>
      <c r="I19" s="66">
        <f t="shared" si="4"/>
        <v>-0.17657574214826799</v>
      </c>
    </row>
    <row r="20" spans="1:9">
      <c r="A20" s="105" t="s">
        <v>216</v>
      </c>
      <c r="B20" s="106">
        <v>19.016300749999999</v>
      </c>
      <c r="C20" s="66">
        <f t="shared" si="0"/>
        <v>2.9869244310585397E-3</v>
      </c>
      <c r="D20" s="106">
        <v>50.747583210000002</v>
      </c>
      <c r="E20" s="66">
        <f t="shared" si="1"/>
        <v>5.4486838915272211E-3</v>
      </c>
      <c r="F20" s="106">
        <v>58.285263369999996</v>
      </c>
      <c r="G20" s="66">
        <f t="shared" si="2"/>
        <v>8.3057524937965761E-3</v>
      </c>
      <c r="H20" s="66">
        <f t="shared" si="3"/>
        <v>0.1485327907894276</v>
      </c>
      <c r="I20" s="66">
        <f t="shared" si="4"/>
        <v>2.0650158585654466</v>
      </c>
    </row>
    <row r="21" spans="1:9">
      <c r="A21" s="105" t="s">
        <v>189</v>
      </c>
      <c r="B21" s="106">
        <v>9.8340700000000003E-2</v>
      </c>
      <c r="C21" s="66">
        <f t="shared" si="0"/>
        <v>1.5446549949910661E-5</v>
      </c>
      <c r="D21" s="106">
        <v>5.5468499999999997E-2</v>
      </c>
      <c r="E21" s="66">
        <f t="shared" si="1"/>
        <v>5.9555609020139905E-6</v>
      </c>
      <c r="F21" s="106">
        <v>54.079956930000002</v>
      </c>
      <c r="G21" s="66">
        <f t="shared" si="2"/>
        <v>7.7064889333064868E-3</v>
      </c>
      <c r="H21" s="66">
        <f t="shared" si="3"/>
        <v>973.96699802590672</v>
      </c>
      <c r="I21" s="66">
        <f t="shared" si="4"/>
        <v>548.92446596373622</v>
      </c>
    </row>
    <row r="22" spans="1:9">
      <c r="A22" s="105" t="s">
        <v>23</v>
      </c>
      <c r="B22" s="106">
        <v>108.14093129000001</v>
      </c>
      <c r="C22" s="66">
        <f t="shared" si="0"/>
        <v>1.6985889838091874E-2</v>
      </c>
      <c r="D22" s="106">
        <v>715.07215870000005</v>
      </c>
      <c r="E22" s="66">
        <f t="shared" si="1"/>
        <v>7.6776112396629875E-2</v>
      </c>
      <c r="F22" s="106">
        <v>53.367281009999999</v>
      </c>
      <c r="G22" s="66">
        <f t="shared" si="2"/>
        <v>7.6049313618457137E-3</v>
      </c>
      <c r="H22" s="66">
        <f t="shared" si="3"/>
        <v>-0.92536797809745297</v>
      </c>
      <c r="I22" s="66">
        <f t="shared" si="4"/>
        <v>-0.50650248362587413</v>
      </c>
    </row>
    <row r="23" spans="1:9">
      <c r="A23" s="105" t="s">
        <v>219</v>
      </c>
      <c r="B23" s="106">
        <v>46.237295830000001</v>
      </c>
      <c r="C23" s="66">
        <f t="shared" si="0"/>
        <v>7.2625749012045961E-3</v>
      </c>
      <c r="D23" s="106">
        <v>149.12659557000001</v>
      </c>
      <c r="E23" s="66">
        <f t="shared" si="1"/>
        <v>1.6011475378406571E-2</v>
      </c>
      <c r="F23" s="106">
        <v>47.275287970000001</v>
      </c>
      <c r="G23" s="66">
        <f t="shared" si="2"/>
        <v>6.7368116441227774E-3</v>
      </c>
      <c r="H23" s="66">
        <f t="shared" si="3"/>
        <v>-0.68298553461036415</v>
      </c>
      <c r="I23" s="66">
        <f t="shared" si="4"/>
        <v>2.2449239761260564E-2</v>
      </c>
    </row>
    <row r="24" spans="1:9">
      <c r="A24" s="105" t="s">
        <v>12</v>
      </c>
      <c r="B24" s="106">
        <v>10.772188199999999</v>
      </c>
      <c r="C24" s="66">
        <f t="shared" si="0"/>
        <v>1.6920069015284433E-3</v>
      </c>
      <c r="D24" s="106">
        <v>15.36308062</v>
      </c>
      <c r="E24" s="66">
        <f t="shared" si="1"/>
        <v>1.6495085007700021E-3</v>
      </c>
      <c r="F24" s="106">
        <v>32.993385440000004</v>
      </c>
      <c r="G24" s="66">
        <f t="shared" si="2"/>
        <v>4.7016154264839464E-3</v>
      </c>
      <c r="H24" s="66">
        <f t="shared" si="3"/>
        <v>1.147576144139248</v>
      </c>
      <c r="I24" s="66">
        <f t="shared" si="4"/>
        <v>2.0628303950352453</v>
      </c>
    </row>
    <row r="25" spans="1:9">
      <c r="A25" s="105" t="s">
        <v>218</v>
      </c>
      <c r="B25" s="106">
        <v>9.2395441500000004</v>
      </c>
      <c r="C25" s="66">
        <f t="shared" si="0"/>
        <v>1.4512717544961529E-3</v>
      </c>
      <c r="D25" s="106">
        <v>12.727945230000001</v>
      </c>
      <c r="E25" s="66">
        <f t="shared" si="1"/>
        <v>1.3665783818701332E-3</v>
      </c>
      <c r="F25" s="106">
        <v>32.330326069999998</v>
      </c>
      <c r="G25" s="66">
        <f t="shared" si="2"/>
        <v>4.6071283006224317E-3</v>
      </c>
      <c r="H25" s="66">
        <f t="shared" si="3"/>
        <v>1.5401056875855206</v>
      </c>
      <c r="I25" s="66">
        <f t="shared" si="4"/>
        <v>2.4991256651985365</v>
      </c>
    </row>
    <row r="26" spans="1:9">
      <c r="A26" s="105" t="s">
        <v>162</v>
      </c>
      <c r="B26" s="106">
        <v>368.56453654000001</v>
      </c>
      <c r="C26" s="66">
        <f t="shared" si="0"/>
        <v>5.7891092125953773E-2</v>
      </c>
      <c r="D26" s="106">
        <v>0.62932519999999992</v>
      </c>
      <c r="E26" s="66">
        <f t="shared" si="1"/>
        <v>6.7569603572696844E-5</v>
      </c>
      <c r="F26" s="106">
        <v>31.971155929999998</v>
      </c>
      <c r="G26" s="66">
        <f t="shared" si="2"/>
        <v>4.5559459242631656E-3</v>
      </c>
      <c r="H26" s="66">
        <f t="shared" si="3"/>
        <v>49.802281443679682</v>
      </c>
      <c r="I26" s="66">
        <f t="shared" si="4"/>
        <v>-0.91325493160536297</v>
      </c>
    </row>
    <row r="27" spans="1:9">
      <c r="A27" s="105" t="s">
        <v>20</v>
      </c>
      <c r="B27" s="106">
        <v>22.553120670000002</v>
      </c>
      <c r="C27" s="66">
        <f t="shared" si="0"/>
        <v>3.5424590729526795E-3</v>
      </c>
      <c r="D27" s="106">
        <v>36.292635689999997</v>
      </c>
      <c r="E27" s="66">
        <f t="shared" si="1"/>
        <v>3.8966801364089809E-3</v>
      </c>
      <c r="F27" s="106">
        <v>30.604244440000002</v>
      </c>
      <c r="G27" s="66">
        <f t="shared" si="2"/>
        <v>4.3611586339528281E-3</v>
      </c>
      <c r="H27" s="66">
        <f t="shared" si="3"/>
        <v>-0.15673679086270842</v>
      </c>
      <c r="I27" s="66">
        <f t="shared" si="4"/>
        <v>0.35698491077155214</v>
      </c>
    </row>
    <row r="28" spans="1:9">
      <c r="A28" s="105" t="s">
        <v>1</v>
      </c>
      <c r="B28" s="106">
        <v>25.852375420000001</v>
      </c>
      <c r="C28" s="66">
        <f t="shared" si="0"/>
        <v>4.0606789279400346E-3</v>
      </c>
      <c r="D28" s="106">
        <v>62.232813100000001</v>
      </c>
      <c r="E28" s="66">
        <f t="shared" si="1"/>
        <v>6.6818339872306651E-3</v>
      </c>
      <c r="F28" s="106">
        <v>28.675044059999998</v>
      </c>
      <c r="G28" s="66">
        <f t="shared" si="2"/>
        <v>4.0862441883321573E-3</v>
      </c>
      <c r="H28" s="66">
        <f t="shared" si="3"/>
        <v>-0.53922950559983607</v>
      </c>
      <c r="I28" s="66">
        <f t="shared" si="4"/>
        <v>0.10918411148463814</v>
      </c>
    </row>
    <row r="29" spans="1:9">
      <c r="A29" s="105" t="s">
        <v>176</v>
      </c>
      <c r="B29" s="106">
        <v>13.93672216</v>
      </c>
      <c r="C29" s="66">
        <f t="shared" si="0"/>
        <v>2.1890659206459458E-3</v>
      </c>
      <c r="D29" s="106">
        <v>45.788945579999996</v>
      </c>
      <c r="E29" s="66">
        <f t="shared" si="1"/>
        <v>4.9162831884888604E-3</v>
      </c>
      <c r="F29" s="106">
        <v>28.184156940000001</v>
      </c>
      <c r="G29" s="66">
        <f t="shared" si="2"/>
        <v>4.0162919107687841E-3</v>
      </c>
      <c r="H29" s="66">
        <f t="shared" si="3"/>
        <v>-0.3844768298768062</v>
      </c>
      <c r="I29" s="66">
        <f t="shared" si="4"/>
        <v>1.0222945263909891</v>
      </c>
    </row>
    <row r="30" spans="1:9">
      <c r="A30" s="105" t="s">
        <v>114</v>
      </c>
      <c r="B30" s="106">
        <v>87.718172260000003</v>
      </c>
      <c r="C30" s="66">
        <f t="shared" si="0"/>
        <v>1.3778050484986966E-2</v>
      </c>
      <c r="D30" s="106">
        <v>45.012169399999998</v>
      </c>
      <c r="E30" s="66">
        <f t="shared" si="1"/>
        <v>4.8328820176040555E-3</v>
      </c>
      <c r="F30" s="106">
        <v>25.835513160000001</v>
      </c>
      <c r="G30" s="66">
        <f t="shared" si="2"/>
        <v>3.6816060432804439E-3</v>
      </c>
      <c r="H30" s="66">
        <f t="shared" si="3"/>
        <v>-0.42603270394694637</v>
      </c>
      <c r="I30" s="66">
        <f t="shared" si="4"/>
        <v>-0.70547136933698806</v>
      </c>
    </row>
    <row r="31" spans="1:9">
      <c r="A31" s="105" t="s">
        <v>71</v>
      </c>
      <c r="B31" s="106">
        <v>465.32843677</v>
      </c>
      <c r="C31" s="66">
        <f t="shared" si="0"/>
        <v>7.30899713107762E-2</v>
      </c>
      <c r="D31" s="106">
        <v>277.87542166000003</v>
      </c>
      <c r="E31" s="66">
        <f t="shared" si="1"/>
        <v>2.9835023425348585E-2</v>
      </c>
      <c r="F31" s="106">
        <v>25.35499398</v>
      </c>
      <c r="G31" s="66">
        <f t="shared" si="2"/>
        <v>3.6131312153935657E-3</v>
      </c>
      <c r="H31" s="66">
        <f t="shared" si="3"/>
        <v>-0.90875409624740544</v>
      </c>
      <c r="I31" s="66">
        <f t="shared" si="4"/>
        <v>-0.94551161722245591</v>
      </c>
    </row>
    <row r="32" spans="1:9">
      <c r="A32" s="105" t="s">
        <v>26</v>
      </c>
      <c r="B32" s="106">
        <v>0.21141373000000002</v>
      </c>
      <c r="C32" s="66">
        <f t="shared" si="0"/>
        <v>3.320713336941801E-5</v>
      </c>
      <c r="D32" s="106">
        <v>2.7945231400000003</v>
      </c>
      <c r="E32" s="66">
        <f t="shared" si="1"/>
        <v>3.0004331742083116E-4</v>
      </c>
      <c r="F32" s="106">
        <v>24.442353879999999</v>
      </c>
      <c r="G32" s="66">
        <f t="shared" si="2"/>
        <v>3.4830783967523559E-3</v>
      </c>
      <c r="H32" s="66">
        <f t="shared" si="3"/>
        <v>7.7465204814872273</v>
      </c>
      <c r="I32" s="66">
        <f t="shared" si="4"/>
        <v>114.61384343391508</v>
      </c>
    </row>
    <row r="33" spans="1:9">
      <c r="A33" s="105" t="s">
        <v>145</v>
      </c>
      <c r="B33" s="106">
        <v>14.767200839999999</v>
      </c>
      <c r="C33" s="66">
        <f t="shared" si="0"/>
        <v>2.3195106949149501E-3</v>
      </c>
      <c r="D33" s="106">
        <v>20.67214534</v>
      </c>
      <c r="E33" s="66">
        <f t="shared" si="1"/>
        <v>2.2195339796038244E-3</v>
      </c>
      <c r="F33" s="106">
        <v>23.50828825</v>
      </c>
      <c r="G33" s="66">
        <f t="shared" si="2"/>
        <v>3.3499724024207709E-3</v>
      </c>
      <c r="H33" s="66">
        <f t="shared" si="3"/>
        <v>0.13719635109724893</v>
      </c>
      <c r="I33" s="66">
        <f t="shared" si="4"/>
        <v>0.59192581618602813</v>
      </c>
    </row>
    <row r="34" spans="1:9">
      <c r="A34" s="105" t="s">
        <v>98</v>
      </c>
      <c r="B34" s="106">
        <v>7.8166139100000001</v>
      </c>
      <c r="C34" s="66">
        <f t="shared" si="0"/>
        <v>1.2277695521791228E-3</v>
      </c>
      <c r="D34" s="106">
        <v>7.5679061699999997</v>
      </c>
      <c r="E34" s="66">
        <f t="shared" si="1"/>
        <v>8.1255354112987456E-4</v>
      </c>
      <c r="F34" s="106">
        <v>22.619050940000001</v>
      </c>
      <c r="G34" s="66">
        <f t="shared" si="2"/>
        <v>3.2232545224958947E-3</v>
      </c>
      <c r="H34" s="66">
        <f t="shared" si="3"/>
        <v>1.9888122859747352</v>
      </c>
      <c r="I34" s="66">
        <f t="shared" si="4"/>
        <v>1.8937147466197422</v>
      </c>
    </row>
    <row r="35" spans="1:9">
      <c r="A35" s="105" t="s">
        <v>72</v>
      </c>
      <c r="B35" s="106">
        <v>19.928035659999999</v>
      </c>
      <c r="C35" s="66">
        <f t="shared" si="0"/>
        <v>3.1301322669636355E-3</v>
      </c>
      <c r="D35" s="106">
        <v>12.821728140000001</v>
      </c>
      <c r="E35" s="66">
        <f t="shared" si="1"/>
        <v>1.3766476974649861E-3</v>
      </c>
      <c r="F35" s="106">
        <v>21.84920473</v>
      </c>
      <c r="G35" s="66">
        <f t="shared" si="2"/>
        <v>3.1135500842066361E-3</v>
      </c>
      <c r="H35" s="66">
        <f t="shared" si="3"/>
        <v>0.70407643115103502</v>
      </c>
      <c r="I35" s="66">
        <f t="shared" si="4"/>
        <v>9.6405340836287934E-2</v>
      </c>
    </row>
    <row r="36" spans="1:9">
      <c r="A36" s="105" t="s">
        <v>62</v>
      </c>
      <c r="B36" s="106">
        <v>21.68803892</v>
      </c>
      <c r="C36" s="66">
        <f t="shared" si="0"/>
        <v>3.4065791324790901E-3</v>
      </c>
      <c r="D36" s="106">
        <v>22.884807300000002</v>
      </c>
      <c r="E36" s="66">
        <f t="shared" si="1"/>
        <v>2.4571038266043678E-3</v>
      </c>
      <c r="F36" s="106">
        <v>21.489760059999998</v>
      </c>
      <c r="G36" s="66">
        <f t="shared" si="2"/>
        <v>3.0623285868397552E-3</v>
      </c>
      <c r="H36" s="66">
        <f t="shared" si="3"/>
        <v>-6.0959536242195189E-2</v>
      </c>
      <c r="I36" s="66">
        <f t="shared" si="4"/>
        <v>-9.1423139146599164E-3</v>
      </c>
    </row>
    <row r="37" spans="1:9">
      <c r="A37" s="105" t="s">
        <v>109</v>
      </c>
      <c r="B37" s="106">
        <v>33.106305140000003</v>
      </c>
      <c r="C37" s="66">
        <f t="shared" si="0"/>
        <v>5.2000666662124027E-3</v>
      </c>
      <c r="D37" s="106">
        <v>0.16693072</v>
      </c>
      <c r="E37" s="66">
        <f t="shared" si="1"/>
        <v>1.7923074706852447E-5</v>
      </c>
      <c r="F37" s="106">
        <v>19.356463780000002</v>
      </c>
      <c r="G37" s="66">
        <f t="shared" si="2"/>
        <v>2.7583301166752218E-3</v>
      </c>
      <c r="H37" s="66">
        <f t="shared" si="3"/>
        <v>114.95507273915791</v>
      </c>
      <c r="I37" s="66">
        <f t="shared" si="4"/>
        <v>-0.41532394816801954</v>
      </c>
    </row>
    <row r="38" spans="1:9">
      <c r="A38" s="105" t="s">
        <v>66</v>
      </c>
      <c r="B38" s="106">
        <v>22.078214129999999</v>
      </c>
      <c r="C38" s="66">
        <f t="shared" si="0"/>
        <v>3.4678646518061015E-3</v>
      </c>
      <c r="D38" s="106">
        <v>25.695423659999999</v>
      </c>
      <c r="E38" s="66">
        <f t="shared" si="1"/>
        <v>2.7588750463809412E-3</v>
      </c>
      <c r="F38" s="106">
        <v>18.780467210000001</v>
      </c>
      <c r="G38" s="66">
        <f t="shared" si="2"/>
        <v>2.67624959286724E-3</v>
      </c>
      <c r="H38" s="66">
        <f t="shared" si="3"/>
        <v>-0.26911237352994077</v>
      </c>
      <c r="I38" s="66">
        <f t="shared" si="4"/>
        <v>-0.14936656110781177</v>
      </c>
    </row>
    <row r="39" spans="1:9">
      <c r="A39" s="105" t="s">
        <v>33</v>
      </c>
      <c r="B39" s="106">
        <v>8.1663917300000008</v>
      </c>
      <c r="C39" s="66">
        <f t="shared" si="0"/>
        <v>1.282709781077238E-3</v>
      </c>
      <c r="D39" s="106">
        <v>11.27188462</v>
      </c>
      <c r="E39" s="66">
        <f t="shared" si="1"/>
        <v>1.2102435676985105E-3</v>
      </c>
      <c r="F39" s="106">
        <v>18.46592888</v>
      </c>
      <c r="G39" s="66">
        <f t="shared" si="2"/>
        <v>2.6314273278942243E-3</v>
      </c>
      <c r="H39" s="66">
        <f t="shared" si="3"/>
        <v>0.63822905419342391</v>
      </c>
      <c r="I39" s="66">
        <f t="shared" si="4"/>
        <v>1.2612102738304469</v>
      </c>
    </row>
    <row r="40" spans="1:9">
      <c r="A40" s="105" t="s">
        <v>61</v>
      </c>
      <c r="B40" s="106">
        <v>30.860070030000003</v>
      </c>
      <c r="C40" s="66">
        <f t="shared" si="0"/>
        <v>4.8472464928166663E-3</v>
      </c>
      <c r="D40" s="106">
        <v>23.02000013</v>
      </c>
      <c r="E40" s="66">
        <f t="shared" si="1"/>
        <v>2.4716192566697315E-3</v>
      </c>
      <c r="F40" s="106">
        <v>18.297862690000002</v>
      </c>
      <c r="G40" s="66">
        <f t="shared" si="2"/>
        <v>2.6074776003644031E-3</v>
      </c>
      <c r="H40" s="66">
        <f t="shared" si="3"/>
        <v>-0.20513194671298196</v>
      </c>
      <c r="I40" s="66">
        <f t="shared" si="4"/>
        <v>-0.40706995569964366</v>
      </c>
    </row>
    <row r="41" spans="1:9">
      <c r="A41" s="105" t="s">
        <v>254</v>
      </c>
      <c r="B41" s="106">
        <v>11.605443939999999</v>
      </c>
      <c r="C41" s="66">
        <f t="shared" si="0"/>
        <v>1.8228878735874155E-3</v>
      </c>
      <c r="D41" s="106">
        <v>20.870221079999997</v>
      </c>
      <c r="E41" s="66">
        <f t="shared" si="1"/>
        <v>2.2408010434829895E-3</v>
      </c>
      <c r="F41" s="106">
        <v>17.040120239999997</v>
      </c>
      <c r="G41" s="66">
        <f t="shared" si="2"/>
        <v>2.4282470901696379E-3</v>
      </c>
      <c r="H41" s="66">
        <f t="shared" si="3"/>
        <v>-0.18351989781605138</v>
      </c>
      <c r="I41" s="66">
        <f t="shared" si="4"/>
        <v>0.46828680816496182</v>
      </c>
    </row>
    <row r="42" spans="1:9">
      <c r="A42" s="105" t="s">
        <v>21</v>
      </c>
      <c r="B42" s="106">
        <v>0.51937371999999993</v>
      </c>
      <c r="C42" s="66">
        <f t="shared" si="0"/>
        <v>8.1578960782777743E-5</v>
      </c>
      <c r="D42" s="106">
        <v>6.93157785</v>
      </c>
      <c r="E42" s="66">
        <f t="shared" si="1"/>
        <v>7.4423202417094752E-4</v>
      </c>
      <c r="F42" s="106">
        <v>17.011739120000001</v>
      </c>
      <c r="G42" s="66">
        <f t="shared" si="2"/>
        <v>2.4242027306765656E-3</v>
      </c>
      <c r="H42" s="66">
        <f t="shared" si="3"/>
        <v>1.4542376192168138</v>
      </c>
      <c r="I42" s="66">
        <f t="shared" si="4"/>
        <v>31.754331736307343</v>
      </c>
    </row>
    <row r="43" spans="1:9">
      <c r="A43" s="105" t="s">
        <v>185</v>
      </c>
      <c r="B43" s="106">
        <v>25.737020609999998</v>
      </c>
      <c r="C43" s="66">
        <f t="shared" si="0"/>
        <v>4.0425599412475715E-3</v>
      </c>
      <c r="D43" s="106">
        <v>80.11903679000001</v>
      </c>
      <c r="E43" s="66">
        <f t="shared" si="1"/>
        <v>8.6022481771373775E-3</v>
      </c>
      <c r="F43" s="106">
        <v>14.04171923</v>
      </c>
      <c r="G43" s="66">
        <f t="shared" si="2"/>
        <v>2.0009696751545078E-3</v>
      </c>
      <c r="H43" s="66">
        <f t="shared" si="3"/>
        <v>-0.82473929052835793</v>
      </c>
      <c r="I43" s="66">
        <f t="shared" si="4"/>
        <v>-0.45441551130653579</v>
      </c>
    </row>
    <row r="44" spans="1:9">
      <c r="A44" s="105" t="s">
        <v>10</v>
      </c>
      <c r="B44" s="106">
        <v>7.3037671500000005</v>
      </c>
      <c r="C44" s="66">
        <f t="shared" si="0"/>
        <v>1.1472157926981567E-3</v>
      </c>
      <c r="D44" s="106">
        <v>4.7251537099999998</v>
      </c>
      <c r="E44" s="66">
        <f t="shared" si="1"/>
        <v>5.0733192156417347E-4</v>
      </c>
      <c r="F44" s="106">
        <v>13.98882087</v>
      </c>
      <c r="G44" s="66">
        <f t="shared" si="2"/>
        <v>1.9934315658609349E-3</v>
      </c>
      <c r="H44" s="66">
        <f t="shared" si="3"/>
        <v>1.9605007008332858</v>
      </c>
      <c r="I44" s="66">
        <f t="shared" si="4"/>
        <v>0.91528845083731869</v>
      </c>
    </row>
    <row r="45" spans="1:9">
      <c r="A45" s="105" t="s">
        <v>199</v>
      </c>
      <c r="B45" s="106">
        <v>0.4872842</v>
      </c>
      <c r="C45" s="66">
        <f t="shared" si="0"/>
        <v>7.6538602380319187E-5</v>
      </c>
      <c r="D45" s="106">
        <v>6.76729951</v>
      </c>
      <c r="E45" s="66">
        <f t="shared" si="1"/>
        <v>7.2659373110818646E-4</v>
      </c>
      <c r="F45" s="106">
        <v>13.526089519999999</v>
      </c>
      <c r="G45" s="66">
        <f t="shared" si="2"/>
        <v>1.9274915350194759E-3</v>
      </c>
      <c r="H45" s="66">
        <f t="shared" si="3"/>
        <v>0.99874255602438966</v>
      </c>
      <c r="I45" s="66">
        <f t="shared" si="4"/>
        <v>26.758112247431786</v>
      </c>
    </row>
    <row r="46" spans="1:9">
      <c r="A46" s="105" t="s">
        <v>251</v>
      </c>
      <c r="B46" s="106">
        <v>10.28910159</v>
      </c>
      <c r="C46" s="66">
        <f t="shared" si="0"/>
        <v>1.6161276221304116E-3</v>
      </c>
      <c r="D46" s="106">
        <v>8.9606549999999991</v>
      </c>
      <c r="E46" s="66">
        <f t="shared" si="1"/>
        <v>9.6209067442667778E-4</v>
      </c>
      <c r="F46" s="106">
        <v>12.877549199999999</v>
      </c>
      <c r="G46" s="66">
        <f t="shared" si="2"/>
        <v>1.8350733993069731E-3</v>
      </c>
      <c r="H46" s="66">
        <f t="shared" si="3"/>
        <v>0.43712141578935926</v>
      </c>
      <c r="I46" s="66">
        <f t="shared" si="4"/>
        <v>0.25157178081667664</v>
      </c>
    </row>
    <row r="47" spans="1:9">
      <c r="A47" s="105" t="s">
        <v>35</v>
      </c>
      <c r="B47" s="106">
        <v>17.285566530000001</v>
      </c>
      <c r="C47" s="66">
        <f t="shared" si="0"/>
        <v>2.7150749060983791E-3</v>
      </c>
      <c r="D47" s="106">
        <v>21.002982429999999</v>
      </c>
      <c r="E47" s="66">
        <f t="shared" si="1"/>
        <v>2.2550554095711042E-3</v>
      </c>
      <c r="F47" s="106">
        <v>10.919729310000001</v>
      </c>
      <c r="G47" s="66">
        <f t="shared" si="2"/>
        <v>1.5560806231991482E-3</v>
      </c>
      <c r="H47" s="66">
        <f t="shared" si="3"/>
        <v>-0.48008672833042021</v>
      </c>
      <c r="I47" s="66">
        <f t="shared" si="4"/>
        <v>-0.36827472266828842</v>
      </c>
    </row>
    <row r="48" spans="1:9">
      <c r="A48" s="105" t="s">
        <v>75</v>
      </c>
      <c r="B48" s="106">
        <v>6.1226641299999995</v>
      </c>
      <c r="C48" s="66">
        <f t="shared" si="0"/>
        <v>9.61697825117894E-4</v>
      </c>
      <c r="D48" s="106">
        <v>4.7963336999999999</v>
      </c>
      <c r="E48" s="66">
        <f t="shared" si="1"/>
        <v>5.1497439910457477E-4</v>
      </c>
      <c r="F48" s="106">
        <v>9.2950271999999998</v>
      </c>
      <c r="G48" s="66">
        <f t="shared" si="2"/>
        <v>1.3245577163513984E-3</v>
      </c>
      <c r="H48" s="66">
        <f t="shared" si="3"/>
        <v>0.93794422602413996</v>
      </c>
      <c r="I48" s="66">
        <f t="shared" si="4"/>
        <v>0.51813442688387368</v>
      </c>
    </row>
    <row r="49" spans="1:9">
      <c r="A49" s="105" t="s">
        <v>182</v>
      </c>
      <c r="B49" s="106">
        <v>3.5707361500000001</v>
      </c>
      <c r="C49" s="66">
        <f t="shared" si="0"/>
        <v>5.6086192490928659E-4</v>
      </c>
      <c r="D49" s="106">
        <v>0.20611407000000001</v>
      </c>
      <c r="E49" s="66">
        <f t="shared" si="1"/>
        <v>2.2130126047161451E-5</v>
      </c>
      <c r="F49" s="106">
        <v>9.1805087299999997</v>
      </c>
      <c r="G49" s="66">
        <f t="shared" si="2"/>
        <v>1.3082386330567034E-3</v>
      </c>
      <c r="H49" s="66">
        <f t="shared" si="3"/>
        <v>43.540912369543719</v>
      </c>
      <c r="I49" s="66">
        <f t="shared" si="4"/>
        <v>1.5710409126700666</v>
      </c>
    </row>
    <row r="50" spans="1:9">
      <c r="A50" s="105" t="s">
        <v>135</v>
      </c>
      <c r="B50" s="106">
        <v>18.80159196</v>
      </c>
      <c r="C50" s="66">
        <f t="shared" si="0"/>
        <v>2.9531997367110326E-3</v>
      </c>
      <c r="D50" s="106">
        <v>1.64701725</v>
      </c>
      <c r="E50" s="66">
        <f t="shared" si="1"/>
        <v>1.7683751208420279E-4</v>
      </c>
      <c r="F50" s="106">
        <v>8.50630636</v>
      </c>
      <c r="G50" s="66">
        <f t="shared" si="2"/>
        <v>1.2121636101061627E-3</v>
      </c>
      <c r="H50" s="66">
        <f t="shared" si="3"/>
        <v>4.1646735090358042</v>
      </c>
      <c r="I50" s="66">
        <f t="shared" si="4"/>
        <v>-0.54757520649863101</v>
      </c>
    </row>
    <row r="51" spans="1:9">
      <c r="A51" s="105" t="s">
        <v>108</v>
      </c>
      <c r="B51" s="106">
        <v>16.78015371</v>
      </c>
      <c r="C51" s="66">
        <f t="shared" si="0"/>
        <v>2.6356888088928964E-3</v>
      </c>
      <c r="D51" s="106">
        <v>26.17250087</v>
      </c>
      <c r="E51" s="66">
        <f t="shared" si="1"/>
        <v>2.8100980356292162E-3</v>
      </c>
      <c r="F51" s="106">
        <v>8.1470027300000005</v>
      </c>
      <c r="G51" s="66">
        <f t="shared" si="2"/>
        <v>1.1609622111872259E-3</v>
      </c>
      <c r="H51" s="66">
        <f t="shared" si="3"/>
        <v>-0.688718981404699</v>
      </c>
      <c r="I51" s="66">
        <f t="shared" si="4"/>
        <v>-0.51448581039249608</v>
      </c>
    </row>
    <row r="52" spans="1:9">
      <c r="A52" s="105" t="s">
        <v>195</v>
      </c>
      <c r="B52" s="106">
        <v>2.0060899299999999</v>
      </c>
      <c r="C52" s="66">
        <f t="shared" si="0"/>
        <v>3.1510013969554595E-4</v>
      </c>
      <c r="D52" s="106">
        <v>4.3239560300000006</v>
      </c>
      <c r="E52" s="66">
        <f t="shared" si="1"/>
        <v>4.6425599167627826E-4</v>
      </c>
      <c r="F52" s="106">
        <v>7.5720063200000007</v>
      </c>
      <c r="G52" s="66">
        <f t="shared" si="2"/>
        <v>1.0790242119374926E-3</v>
      </c>
      <c r="H52" s="66">
        <f t="shared" si="3"/>
        <v>0.75117560573343756</v>
      </c>
      <c r="I52" s="66">
        <f t="shared" si="4"/>
        <v>2.7745099094336219</v>
      </c>
    </row>
    <row r="53" spans="1:9">
      <c r="A53" s="105" t="s">
        <v>225</v>
      </c>
      <c r="B53" s="106">
        <v>0.21470298000000002</v>
      </c>
      <c r="C53" s="66">
        <f t="shared" si="0"/>
        <v>3.3723781760396959E-5</v>
      </c>
      <c r="D53" s="106">
        <v>0.11922000000000001</v>
      </c>
      <c r="E53" s="66">
        <f t="shared" si="1"/>
        <v>1.2800453784366047E-5</v>
      </c>
      <c r="F53" s="106">
        <v>6.5485290000000003</v>
      </c>
      <c r="G53" s="66">
        <f t="shared" si="2"/>
        <v>9.3317689459810368E-4</v>
      </c>
      <c r="H53" s="66">
        <f t="shared" si="3"/>
        <v>53.928107700050326</v>
      </c>
      <c r="I53" s="66">
        <f t="shared" si="4"/>
        <v>29.500410380889914</v>
      </c>
    </row>
    <row r="54" spans="1:9">
      <c r="A54" s="105" t="s">
        <v>186</v>
      </c>
      <c r="B54" s="106">
        <v>0.82594588000000002</v>
      </c>
      <c r="C54" s="66">
        <f t="shared" si="0"/>
        <v>1.2973279925140776E-4</v>
      </c>
      <c r="D54" s="106">
        <v>0.35651453999999999</v>
      </c>
      <c r="E54" s="66">
        <f t="shared" si="1"/>
        <v>3.8278375211579602E-5</v>
      </c>
      <c r="F54" s="106">
        <v>6.3147991799999996</v>
      </c>
      <c r="G54" s="66">
        <f t="shared" si="2"/>
        <v>8.9986998435878521E-4</v>
      </c>
      <c r="H54" s="66">
        <f t="shared" si="3"/>
        <v>16.71259926733984</v>
      </c>
      <c r="I54" s="66">
        <f t="shared" si="4"/>
        <v>6.6455362668556432</v>
      </c>
    </row>
    <row r="55" spans="1:9">
      <c r="A55" s="105" t="s">
        <v>81</v>
      </c>
      <c r="B55" s="106">
        <v>5.7000000000000002E-2</v>
      </c>
      <c r="C55" s="66">
        <f t="shared" si="0"/>
        <v>8.9530921291480288E-6</v>
      </c>
      <c r="D55" s="106">
        <v>18.479864039999999</v>
      </c>
      <c r="E55" s="66">
        <f t="shared" si="1"/>
        <v>1.9841523702850863E-3</v>
      </c>
      <c r="F55" s="106">
        <v>5.8660675599999994</v>
      </c>
      <c r="G55" s="66">
        <f t="shared" si="2"/>
        <v>8.3592493965339008E-4</v>
      </c>
      <c r="H55" s="66">
        <f t="shared" si="3"/>
        <v>-0.6825697663520256</v>
      </c>
      <c r="I55" s="66">
        <f t="shared" si="4"/>
        <v>101.91346596491226</v>
      </c>
    </row>
    <row r="56" spans="1:9">
      <c r="A56" s="105" t="s">
        <v>125</v>
      </c>
      <c r="B56" s="106">
        <v>6.5911187</v>
      </c>
      <c r="C56" s="66">
        <f t="shared" si="0"/>
        <v>1.0352788237763227E-3</v>
      </c>
      <c r="D56" s="106">
        <v>5.5052142599999998</v>
      </c>
      <c r="E56" s="66">
        <f t="shared" si="1"/>
        <v>5.9108572981180104E-4</v>
      </c>
      <c r="F56" s="106">
        <v>5.6128304699999996</v>
      </c>
      <c r="G56" s="66">
        <f t="shared" si="2"/>
        <v>7.9983820914593406E-4</v>
      </c>
      <c r="H56" s="66">
        <f t="shared" si="3"/>
        <v>1.9548051159774538E-2</v>
      </c>
      <c r="I56" s="66">
        <f t="shared" si="4"/>
        <v>-0.14842521801344599</v>
      </c>
    </row>
    <row r="57" spans="1:9">
      <c r="A57" s="105" t="s">
        <v>230</v>
      </c>
      <c r="B57" s="106">
        <v>1.6799105700000001</v>
      </c>
      <c r="C57" s="66">
        <f t="shared" si="0"/>
        <v>2.6386656319192243E-4</v>
      </c>
      <c r="D57" s="106">
        <v>5.9755712800000005</v>
      </c>
      <c r="E57" s="66">
        <f t="shared" si="1"/>
        <v>6.4158718339896886E-4</v>
      </c>
      <c r="F57" s="106">
        <v>5.5498540099999998</v>
      </c>
      <c r="G57" s="66">
        <f t="shared" si="2"/>
        <v>7.9086395288539347E-4</v>
      </c>
      <c r="H57" s="66">
        <f t="shared" si="3"/>
        <v>-7.1242940641484731E-2</v>
      </c>
      <c r="I57" s="66">
        <f t="shared" si="4"/>
        <v>2.3036603906837727</v>
      </c>
    </row>
    <row r="58" spans="1:9">
      <c r="A58" s="105" t="s">
        <v>220</v>
      </c>
      <c r="B58" s="106">
        <v>4.5060882300000005</v>
      </c>
      <c r="C58" s="66">
        <f t="shared" si="0"/>
        <v>7.0777935202209785E-4</v>
      </c>
      <c r="D58" s="106">
        <v>7.74993117</v>
      </c>
      <c r="E58" s="66">
        <f t="shared" si="1"/>
        <v>8.3209726366048381E-4</v>
      </c>
      <c r="F58" s="106">
        <v>4.8685243200000006</v>
      </c>
      <c r="G58" s="66">
        <f t="shared" si="2"/>
        <v>6.9377327430525924E-4</v>
      </c>
      <c r="H58" s="66">
        <f t="shared" si="3"/>
        <v>-0.37179773430168406</v>
      </c>
      <c r="I58" s="66">
        <f t="shared" si="4"/>
        <v>8.0432532942214419E-2</v>
      </c>
    </row>
    <row r="59" spans="1:9">
      <c r="A59" s="105" t="s">
        <v>197</v>
      </c>
      <c r="B59" s="106">
        <v>1.6134196000000001</v>
      </c>
      <c r="C59" s="66">
        <f t="shared" si="0"/>
        <v>2.5342270739952915E-4</v>
      </c>
      <c r="D59" s="106">
        <v>2.9258899</v>
      </c>
      <c r="E59" s="66">
        <f t="shared" si="1"/>
        <v>3.1414794869227808E-4</v>
      </c>
      <c r="F59" s="106">
        <v>4.70611289</v>
      </c>
      <c r="G59" s="66">
        <f t="shared" si="2"/>
        <v>6.7062936001631923E-4</v>
      </c>
      <c r="H59" s="66">
        <f t="shared" si="3"/>
        <v>0.60843813364269095</v>
      </c>
      <c r="I59" s="66">
        <f t="shared" si="4"/>
        <v>1.9168561544684346</v>
      </c>
    </row>
    <row r="60" spans="1:9">
      <c r="A60" s="105" t="s">
        <v>142</v>
      </c>
      <c r="B60" s="106">
        <v>1.01314473</v>
      </c>
      <c r="C60" s="66">
        <f t="shared" si="0"/>
        <v>1.5913645803247026E-4</v>
      </c>
      <c r="D60" s="106">
        <v>1.77041834</v>
      </c>
      <c r="E60" s="66">
        <f t="shared" si="1"/>
        <v>1.9008688257141464E-4</v>
      </c>
      <c r="F60" s="106">
        <v>4.2364093199999999</v>
      </c>
      <c r="G60" s="66">
        <f t="shared" si="2"/>
        <v>6.0369577556792738E-4</v>
      </c>
      <c r="H60" s="66">
        <f t="shared" si="3"/>
        <v>1.3928860339302629</v>
      </c>
      <c r="I60" s="66">
        <f t="shared" si="4"/>
        <v>3.1814453498662525</v>
      </c>
    </row>
    <row r="61" spans="1:9">
      <c r="A61" s="105" t="s">
        <v>49</v>
      </c>
      <c r="B61" s="106">
        <v>4.8437009900000003</v>
      </c>
      <c r="C61" s="66">
        <f t="shared" si="0"/>
        <v>7.6080879314939509E-4</v>
      </c>
      <c r="D61" s="106">
        <v>2.9015370200000001</v>
      </c>
      <c r="E61" s="66">
        <f t="shared" si="1"/>
        <v>3.1153322033330966E-4</v>
      </c>
      <c r="F61" s="106">
        <v>4.1894102899999996</v>
      </c>
      <c r="G61" s="66">
        <f t="shared" si="2"/>
        <v>5.9699833117018194E-4</v>
      </c>
      <c r="H61" s="66">
        <f t="shared" si="3"/>
        <v>0.44385898271254853</v>
      </c>
      <c r="I61" s="66">
        <f t="shared" si="4"/>
        <v>-0.1350807370956234</v>
      </c>
    </row>
    <row r="62" spans="1:9">
      <c r="A62" s="105" t="s">
        <v>5</v>
      </c>
      <c r="B62" s="106">
        <v>2.1995280799999999</v>
      </c>
      <c r="C62" s="66">
        <f t="shared" si="0"/>
        <v>3.4548381650680834E-4</v>
      </c>
      <c r="D62" s="106">
        <v>0.61329752000000004</v>
      </c>
      <c r="E62" s="66">
        <f t="shared" si="1"/>
        <v>6.5848738138117019E-5</v>
      </c>
      <c r="F62" s="106">
        <v>4.02756954</v>
      </c>
      <c r="G62" s="66">
        <f t="shared" si="2"/>
        <v>5.7393573978447871E-4</v>
      </c>
      <c r="H62" s="66">
        <f t="shared" si="3"/>
        <v>5.5670729273452793</v>
      </c>
      <c r="I62" s="66">
        <f t="shared" si="4"/>
        <v>0.8311062162025229</v>
      </c>
    </row>
    <row r="63" spans="1:9">
      <c r="A63" s="105" t="s">
        <v>217</v>
      </c>
      <c r="B63" s="106">
        <v>1.8794348300000001</v>
      </c>
      <c r="C63" s="66">
        <f t="shared" si="0"/>
        <v>2.9520619620560814E-4</v>
      </c>
      <c r="D63" s="106">
        <v>8.2446286000000004</v>
      </c>
      <c r="E63" s="66">
        <f t="shared" si="1"/>
        <v>8.8521210672338991E-4</v>
      </c>
      <c r="F63" s="106">
        <v>3.7323860899999999</v>
      </c>
      <c r="G63" s="66">
        <f t="shared" si="2"/>
        <v>5.3187157923670467E-4</v>
      </c>
      <c r="H63" s="66">
        <f t="shared" si="3"/>
        <v>-0.54729481810739178</v>
      </c>
      <c r="I63" s="66">
        <f t="shared" si="4"/>
        <v>0.98590875853886328</v>
      </c>
    </row>
    <row r="64" spans="1:9">
      <c r="A64" s="105" t="s">
        <v>76</v>
      </c>
      <c r="B64" s="106">
        <v>0</v>
      </c>
      <c r="C64" s="66">
        <f t="shared" si="0"/>
        <v>0</v>
      </c>
      <c r="D64" s="106">
        <v>23.827286399999998</v>
      </c>
      <c r="E64" s="66">
        <f t="shared" si="1"/>
        <v>2.5582962453451902E-3</v>
      </c>
      <c r="F64" s="106">
        <v>3.690588</v>
      </c>
      <c r="G64" s="66">
        <f t="shared" si="2"/>
        <v>5.2591527793204029E-4</v>
      </c>
      <c r="H64" s="66">
        <f t="shared" si="3"/>
        <v>-0.84511085576240852</v>
      </c>
      <c r="I64" s="66" t="s">
        <v>318</v>
      </c>
    </row>
    <row r="65" spans="1:9">
      <c r="A65" s="105" t="s">
        <v>104</v>
      </c>
      <c r="B65" s="106">
        <v>3.3278839599999999</v>
      </c>
      <c r="C65" s="66">
        <f t="shared" si="0"/>
        <v>5.2271669629813992E-4</v>
      </c>
      <c r="D65" s="106">
        <v>2.1447501099999999</v>
      </c>
      <c r="E65" s="66">
        <f t="shared" si="1"/>
        <v>2.302782642347676E-4</v>
      </c>
      <c r="F65" s="106">
        <v>3.2589032000000002</v>
      </c>
      <c r="G65" s="66">
        <f t="shared" si="2"/>
        <v>4.6439943504439287E-4</v>
      </c>
      <c r="H65" s="66">
        <f t="shared" si="3"/>
        <v>0.51947920869904984</v>
      </c>
      <c r="I65" s="66">
        <f t="shared" si="4"/>
        <v>-2.0728114570436995E-2</v>
      </c>
    </row>
    <row r="66" spans="1:9">
      <c r="A66" s="105" t="s">
        <v>198</v>
      </c>
      <c r="B66" s="106">
        <v>4.1660438399999995</v>
      </c>
      <c r="C66" s="66">
        <f t="shared" si="0"/>
        <v>6.5436797041385311E-4</v>
      </c>
      <c r="D66" s="106">
        <v>17.807267239999998</v>
      </c>
      <c r="E66" s="66">
        <f t="shared" si="1"/>
        <v>1.9119367667461457E-3</v>
      </c>
      <c r="F66" s="106">
        <v>3.2367651</v>
      </c>
      <c r="G66" s="66">
        <f t="shared" si="2"/>
        <v>4.6124471687634282E-4</v>
      </c>
      <c r="H66" s="66">
        <f t="shared" si="3"/>
        <v>-0.81823347421162196</v>
      </c>
      <c r="I66" s="66">
        <f t="shared" si="4"/>
        <v>-0.22306024028782179</v>
      </c>
    </row>
    <row r="67" spans="1:9">
      <c r="A67" s="105" t="s">
        <v>190</v>
      </c>
      <c r="B67" s="106">
        <v>16.925979719999997</v>
      </c>
      <c r="C67" s="66">
        <f t="shared" si="0"/>
        <v>2.6585939615658095E-3</v>
      </c>
      <c r="D67" s="106">
        <v>10.542728070000001</v>
      </c>
      <c r="E67" s="66">
        <f t="shared" si="1"/>
        <v>1.1319552375538807E-3</v>
      </c>
      <c r="F67" s="106">
        <v>3.2135350099999997</v>
      </c>
      <c r="G67" s="66">
        <f t="shared" si="2"/>
        <v>4.5793438821361036E-4</v>
      </c>
      <c r="H67" s="66">
        <f t="shared" si="3"/>
        <v>-0.69518942453383414</v>
      </c>
      <c r="I67" s="66">
        <f t="shared" si="4"/>
        <v>-0.81014186102309704</v>
      </c>
    </row>
    <row r="68" spans="1:9">
      <c r="A68" s="105" t="s">
        <v>51</v>
      </c>
      <c r="B68" s="106">
        <v>2.9953078</v>
      </c>
      <c r="C68" s="66">
        <f t="shared" si="0"/>
        <v>4.7047836295711752E-4</v>
      </c>
      <c r="D68" s="106">
        <v>2.1152565000000001</v>
      </c>
      <c r="E68" s="66">
        <f t="shared" si="1"/>
        <v>2.2711158421682501E-4</v>
      </c>
      <c r="F68" s="106">
        <v>3.11111446</v>
      </c>
      <c r="G68" s="66">
        <f t="shared" si="2"/>
        <v>4.4333927978665988E-4</v>
      </c>
      <c r="H68" s="66">
        <f t="shared" si="3"/>
        <v>0.47079773067710695</v>
      </c>
      <c r="I68" s="66">
        <f t="shared" si="4"/>
        <v>3.8662691026277951E-2</v>
      </c>
    </row>
    <row r="69" spans="1:9">
      <c r="A69" s="105" t="s">
        <v>179</v>
      </c>
      <c r="B69" s="106">
        <v>5.1187621399999994</v>
      </c>
      <c r="C69" s="66">
        <f t="shared" ref="C69:C132" si="5">B69/$B$243</f>
        <v>8.0401314081780556E-4</v>
      </c>
      <c r="D69" s="106">
        <v>10.3011865</v>
      </c>
      <c r="E69" s="66">
        <f t="shared" ref="E69:E132" si="6">D69/$D$243</f>
        <v>1.1060213195553214E-3</v>
      </c>
      <c r="F69" s="106">
        <v>3.0247298599999999</v>
      </c>
      <c r="G69" s="66">
        <f t="shared" ref="G69:G132" si="7">F69/$F$243</f>
        <v>4.3102932242538081E-4</v>
      </c>
      <c r="H69" s="66">
        <f t="shared" ref="H69:H132" si="8">(F69/D69)-1</f>
        <v>-0.70637073117742311</v>
      </c>
      <c r="I69" s="66">
        <f t="shared" ref="I69:I132" si="9">(F69/B69)-1</f>
        <v>-0.40908958508472515</v>
      </c>
    </row>
    <row r="70" spans="1:9">
      <c r="A70" s="105" t="s">
        <v>243</v>
      </c>
      <c r="B70" s="106">
        <v>4.5441367300000008</v>
      </c>
      <c r="C70" s="66">
        <f t="shared" si="5"/>
        <v>7.1375569809009598E-4</v>
      </c>
      <c r="D70" s="106">
        <v>0.42604268000000001</v>
      </c>
      <c r="E70" s="66">
        <f t="shared" si="6"/>
        <v>4.5743496355539778E-5</v>
      </c>
      <c r="F70" s="106">
        <v>2.9363589000000001</v>
      </c>
      <c r="G70" s="66">
        <f t="shared" si="7"/>
        <v>4.1843630527214643E-4</v>
      </c>
      <c r="H70" s="66">
        <f t="shared" si="8"/>
        <v>5.892170756225644</v>
      </c>
      <c r="I70" s="66">
        <f t="shared" si="9"/>
        <v>-0.35381370005563195</v>
      </c>
    </row>
    <row r="71" spans="1:9">
      <c r="A71" s="105" t="s">
        <v>169</v>
      </c>
      <c r="B71" s="106">
        <v>6.9746881500000004</v>
      </c>
      <c r="C71" s="66">
        <f t="shared" si="5"/>
        <v>1.095526764544334E-3</v>
      </c>
      <c r="D71" s="106">
        <v>2.5225778599999997</v>
      </c>
      <c r="E71" s="66">
        <f t="shared" si="6"/>
        <v>2.7084500347588492E-4</v>
      </c>
      <c r="F71" s="106">
        <v>2.6691637900000003</v>
      </c>
      <c r="G71" s="66">
        <f t="shared" si="7"/>
        <v>3.8036053237695139E-4</v>
      </c>
      <c r="H71" s="66">
        <f t="shared" si="8"/>
        <v>5.8109576050905609E-2</v>
      </c>
      <c r="I71" s="66">
        <f t="shared" si="9"/>
        <v>-0.61730707773651505</v>
      </c>
    </row>
    <row r="72" spans="1:9">
      <c r="A72" s="105" t="s">
        <v>112</v>
      </c>
      <c r="B72" s="106">
        <v>0</v>
      </c>
      <c r="C72" s="66">
        <f t="shared" si="5"/>
        <v>0</v>
      </c>
      <c r="D72" s="106">
        <v>3.5381774700000004</v>
      </c>
      <c r="E72" s="66">
        <f t="shared" si="6"/>
        <v>3.7988825017295911E-4</v>
      </c>
      <c r="F72" s="106">
        <v>2.59168463</v>
      </c>
      <c r="G72" s="66">
        <f t="shared" si="7"/>
        <v>3.6931961587114228E-4</v>
      </c>
      <c r="H72" s="66">
        <f t="shared" si="8"/>
        <v>-0.26750858260368726</v>
      </c>
      <c r="I72" s="66" t="s">
        <v>318</v>
      </c>
    </row>
    <row r="73" spans="1:9">
      <c r="A73" s="105" t="s">
        <v>133</v>
      </c>
      <c r="B73" s="106">
        <v>2.93151984</v>
      </c>
      <c r="C73" s="66">
        <f t="shared" si="5"/>
        <v>4.6045907378851385E-4</v>
      </c>
      <c r="D73" s="106">
        <v>6.5473028499999995</v>
      </c>
      <c r="E73" s="66">
        <f t="shared" si="6"/>
        <v>7.029730543841058E-4</v>
      </c>
      <c r="F73" s="106">
        <v>2.3750461899999999</v>
      </c>
      <c r="G73" s="66">
        <f t="shared" si="7"/>
        <v>3.3844825732790642E-4</v>
      </c>
      <c r="H73" s="66">
        <f t="shared" si="8"/>
        <v>-0.63724815478789099</v>
      </c>
      <c r="I73" s="66">
        <f t="shared" si="9"/>
        <v>-0.18982428241045102</v>
      </c>
    </row>
    <row r="74" spans="1:9">
      <c r="A74" s="105" t="s">
        <v>215</v>
      </c>
      <c r="B74" s="106">
        <v>0.57059531999999991</v>
      </c>
      <c r="C74" s="66">
        <f t="shared" si="5"/>
        <v>8.9624429270538598E-5</v>
      </c>
      <c r="D74" s="106">
        <v>3.7392703799999998</v>
      </c>
      <c r="E74" s="66">
        <f t="shared" si="6"/>
        <v>4.0147926259385052E-4</v>
      </c>
      <c r="F74" s="106">
        <v>2.2469297699999999</v>
      </c>
      <c r="G74" s="66">
        <f t="shared" si="7"/>
        <v>3.201914422534635E-4</v>
      </c>
      <c r="H74" s="66">
        <f t="shared" si="8"/>
        <v>-0.39909941200882082</v>
      </c>
      <c r="I74" s="66">
        <f t="shared" si="9"/>
        <v>2.9378692590748909</v>
      </c>
    </row>
    <row r="75" spans="1:9">
      <c r="A75" s="105" t="s">
        <v>149</v>
      </c>
      <c r="B75" s="106">
        <v>3.0891864</v>
      </c>
      <c r="C75" s="66">
        <f t="shared" si="5"/>
        <v>4.8522404286510765E-4</v>
      </c>
      <c r="D75" s="106">
        <v>2.37647751</v>
      </c>
      <c r="E75" s="66">
        <f t="shared" si="6"/>
        <v>2.5515845106811186E-4</v>
      </c>
      <c r="F75" s="106">
        <v>2.2427614999999999</v>
      </c>
      <c r="G75" s="66">
        <f t="shared" si="7"/>
        <v>3.1959745645078225E-4</v>
      </c>
      <c r="H75" s="66">
        <f t="shared" si="8"/>
        <v>-5.6266473988218046E-2</v>
      </c>
      <c r="I75" s="66">
        <f t="shared" si="9"/>
        <v>-0.27399605928603088</v>
      </c>
    </row>
    <row r="76" spans="1:9">
      <c r="A76" s="105" t="s">
        <v>238</v>
      </c>
      <c r="B76" s="106">
        <v>1.3604279500000001</v>
      </c>
      <c r="C76" s="66">
        <f t="shared" si="5"/>
        <v>2.1368485563891208E-4</v>
      </c>
      <c r="D76" s="106">
        <v>0.30442978000000004</v>
      </c>
      <c r="E76" s="66">
        <f t="shared" si="6"/>
        <v>3.2686120864575772E-5</v>
      </c>
      <c r="F76" s="106">
        <v>1.96563632</v>
      </c>
      <c r="G76" s="66">
        <f t="shared" si="7"/>
        <v>2.8010663112385155E-4</v>
      </c>
      <c r="H76" s="66">
        <f t="shared" si="8"/>
        <v>5.4567806736909894</v>
      </c>
      <c r="I76" s="66">
        <f t="shared" si="9"/>
        <v>0.44486616876696772</v>
      </c>
    </row>
    <row r="77" spans="1:9">
      <c r="A77" s="105" t="s">
        <v>134</v>
      </c>
      <c r="B77" s="106">
        <v>0.44387096000000004</v>
      </c>
      <c r="C77" s="66">
        <f t="shared" si="5"/>
        <v>6.9719606988304916E-5</v>
      </c>
      <c r="D77" s="106">
        <v>1.8040923899999999</v>
      </c>
      <c r="E77" s="66">
        <f t="shared" si="6"/>
        <v>1.9370240950278042E-4</v>
      </c>
      <c r="F77" s="106">
        <v>1.9430836899999999</v>
      </c>
      <c r="G77" s="66">
        <f t="shared" si="7"/>
        <v>2.7689284170207148E-4</v>
      </c>
      <c r="H77" s="66">
        <f t="shared" si="8"/>
        <v>7.7042229527945594E-2</v>
      </c>
      <c r="I77" s="66">
        <f t="shared" si="9"/>
        <v>3.3775868779520959</v>
      </c>
    </row>
    <row r="78" spans="1:9">
      <c r="A78" s="105" t="s">
        <v>196</v>
      </c>
      <c r="B78" s="106">
        <v>4.4971733299999999</v>
      </c>
      <c r="C78" s="66">
        <f t="shared" si="5"/>
        <v>7.0637907270591988E-4</v>
      </c>
      <c r="D78" s="106">
        <v>1.1322372599999999</v>
      </c>
      <c r="E78" s="66">
        <f t="shared" si="6"/>
        <v>1.2156643784236907E-4</v>
      </c>
      <c r="F78" s="106">
        <v>1.7792223</v>
      </c>
      <c r="G78" s="66">
        <f t="shared" si="7"/>
        <v>2.5354230556414971E-4</v>
      </c>
      <c r="H78" s="66">
        <f t="shared" si="8"/>
        <v>0.57142178839795488</v>
      </c>
      <c r="I78" s="66">
        <f t="shared" si="9"/>
        <v>-0.60436875133740953</v>
      </c>
    </row>
    <row r="79" spans="1:9">
      <c r="A79" s="105" t="s">
        <v>132</v>
      </c>
      <c r="B79" s="106">
        <v>7.6335280000000005E-2</v>
      </c>
      <c r="C79" s="66">
        <f t="shared" si="5"/>
        <v>1.1990119202531772E-5</v>
      </c>
      <c r="D79" s="106">
        <v>0.35590548999999999</v>
      </c>
      <c r="E79" s="66">
        <f t="shared" si="6"/>
        <v>3.8212982522623319E-5</v>
      </c>
      <c r="F79" s="106">
        <v>1.7698833700000001</v>
      </c>
      <c r="G79" s="66">
        <f t="shared" si="7"/>
        <v>2.5221149162161865E-4</v>
      </c>
      <c r="H79" s="66">
        <f t="shared" si="8"/>
        <v>3.9729026939146124</v>
      </c>
      <c r="I79" s="66">
        <f t="shared" si="9"/>
        <v>22.185653737040067</v>
      </c>
    </row>
    <row r="80" spans="1:9">
      <c r="A80" s="105" t="s">
        <v>155</v>
      </c>
      <c r="B80" s="106">
        <v>6.1669449999999994E-2</v>
      </c>
      <c r="C80" s="66">
        <f t="shared" si="5"/>
        <v>9.6865310070857518E-6</v>
      </c>
      <c r="D80" s="106">
        <v>4.4805480800000002</v>
      </c>
      <c r="E80" s="66">
        <f t="shared" si="6"/>
        <v>4.8106902052231186E-4</v>
      </c>
      <c r="F80" s="106">
        <v>1.7594308799999998</v>
      </c>
      <c r="G80" s="66">
        <f t="shared" si="7"/>
        <v>2.5072199342148573E-4</v>
      </c>
      <c r="H80" s="66">
        <f t="shared" si="8"/>
        <v>-0.60731793330069572</v>
      </c>
      <c r="I80" s="66">
        <f t="shared" si="9"/>
        <v>27.530023861085187</v>
      </c>
    </row>
    <row r="81" spans="1:9">
      <c r="A81" s="105" t="s">
        <v>221</v>
      </c>
      <c r="B81" s="106">
        <v>10.685464939999999</v>
      </c>
      <c r="C81" s="66">
        <f t="shared" si="5"/>
        <v>1.6783851236947581E-3</v>
      </c>
      <c r="D81" s="106">
        <v>5.60415201</v>
      </c>
      <c r="E81" s="66">
        <f t="shared" si="6"/>
        <v>6.0170851203293976E-4</v>
      </c>
      <c r="F81" s="106">
        <v>1.63671331</v>
      </c>
      <c r="G81" s="66">
        <f t="shared" si="7"/>
        <v>2.332345239630432E-4</v>
      </c>
      <c r="H81" s="66">
        <f t="shared" si="8"/>
        <v>-0.7079463035478939</v>
      </c>
      <c r="I81" s="66">
        <f t="shared" si="9"/>
        <v>-0.84682806792307908</v>
      </c>
    </row>
    <row r="82" spans="1:9">
      <c r="A82" s="105" t="s">
        <v>60</v>
      </c>
      <c r="B82" s="106">
        <v>1.0987573100000001</v>
      </c>
      <c r="C82" s="66">
        <f t="shared" si="5"/>
        <v>1.7258377936850633E-4</v>
      </c>
      <c r="D82" s="106">
        <v>1.9434011599999998</v>
      </c>
      <c r="E82" s="66">
        <f t="shared" si="6"/>
        <v>2.0865976122348063E-4</v>
      </c>
      <c r="F82" s="106">
        <v>1.56998076</v>
      </c>
      <c r="G82" s="66">
        <f t="shared" si="7"/>
        <v>2.237250182744202E-4</v>
      </c>
      <c r="H82" s="66">
        <f t="shared" si="8"/>
        <v>-0.192147873370622</v>
      </c>
      <c r="I82" s="66">
        <f t="shared" si="9"/>
        <v>0.42886945616771355</v>
      </c>
    </row>
    <row r="83" spans="1:9">
      <c r="A83" s="105" t="s">
        <v>205</v>
      </c>
      <c r="B83" s="106">
        <v>1.2221143999999999</v>
      </c>
      <c r="C83" s="66">
        <f t="shared" si="5"/>
        <v>1.9195969851856957E-4</v>
      </c>
      <c r="D83" s="106">
        <v>0.46661569000000003</v>
      </c>
      <c r="E83" s="66">
        <f t="shared" si="6"/>
        <v>5.0099753186588445E-5</v>
      </c>
      <c r="F83" s="106">
        <v>1.40942294</v>
      </c>
      <c r="G83" s="66">
        <f t="shared" si="7"/>
        <v>2.0084524666906558E-4</v>
      </c>
      <c r="H83" s="66">
        <f t="shared" si="8"/>
        <v>2.0205219631598754</v>
      </c>
      <c r="I83" s="66">
        <f t="shared" si="9"/>
        <v>0.15326596266274262</v>
      </c>
    </row>
    <row r="84" spans="1:9">
      <c r="A84" s="105" t="s">
        <v>4</v>
      </c>
      <c r="B84" s="106">
        <v>1.8674258899999998</v>
      </c>
      <c r="C84" s="66">
        <f t="shared" si="5"/>
        <v>2.9331993048291668E-4</v>
      </c>
      <c r="D84" s="106">
        <v>1.1351158600000002</v>
      </c>
      <c r="E84" s="66">
        <f t="shared" si="6"/>
        <v>1.2187550835288477E-4</v>
      </c>
      <c r="F84" s="106">
        <v>1.3866897300000001</v>
      </c>
      <c r="G84" s="66">
        <f t="shared" si="7"/>
        <v>1.9760572427983183E-4</v>
      </c>
      <c r="H84" s="66">
        <f t="shared" si="8"/>
        <v>0.2216283631170477</v>
      </c>
      <c r="I84" s="66">
        <f t="shared" si="9"/>
        <v>-0.25743252386845716</v>
      </c>
    </row>
    <row r="85" spans="1:9">
      <c r="A85" s="105" t="s">
        <v>148</v>
      </c>
      <c r="B85" s="106">
        <v>0.46182264000000001</v>
      </c>
      <c r="C85" s="66">
        <f t="shared" si="5"/>
        <v>7.2539309530637955E-5</v>
      </c>
      <c r="D85" s="106">
        <v>0.48539600999999999</v>
      </c>
      <c r="E85" s="66">
        <f t="shared" si="6"/>
        <v>5.2116165015271589E-5</v>
      </c>
      <c r="F85" s="106">
        <v>1.31586504</v>
      </c>
      <c r="G85" s="66">
        <f t="shared" si="7"/>
        <v>1.8751308144736162E-4</v>
      </c>
      <c r="H85" s="66">
        <f t="shared" si="8"/>
        <v>1.710910293638384</v>
      </c>
      <c r="I85" s="66">
        <f t="shared" si="9"/>
        <v>1.8492865572809509</v>
      </c>
    </row>
    <row r="86" spans="1:9">
      <c r="A86" s="105" t="s">
        <v>130</v>
      </c>
      <c r="B86" s="106">
        <v>1.76015404</v>
      </c>
      <c r="C86" s="66">
        <f t="shared" si="5"/>
        <v>2.7647054880021237E-4</v>
      </c>
      <c r="D86" s="106">
        <v>1.2760014099999999</v>
      </c>
      <c r="E86" s="66">
        <f t="shared" si="6"/>
        <v>1.3700215632855988E-4</v>
      </c>
      <c r="F86" s="106">
        <v>1.1542377800000001</v>
      </c>
      <c r="G86" s="66">
        <f t="shared" si="7"/>
        <v>1.6448091276196673E-4</v>
      </c>
      <c r="H86" s="66">
        <f t="shared" si="8"/>
        <v>-9.5425936872593153E-2</v>
      </c>
      <c r="I86" s="66">
        <f t="shared" si="9"/>
        <v>-0.34424047340765696</v>
      </c>
    </row>
    <row r="87" spans="1:9">
      <c r="A87" s="105" t="s">
        <v>181</v>
      </c>
      <c r="B87" s="106">
        <v>2.3933372999999998</v>
      </c>
      <c r="C87" s="66">
        <f t="shared" si="5"/>
        <v>3.7592577794783147E-4</v>
      </c>
      <c r="D87" s="106">
        <v>1.92678028</v>
      </c>
      <c r="E87" s="66">
        <f t="shared" si="6"/>
        <v>2.0687520488817202E-4</v>
      </c>
      <c r="F87" s="106">
        <v>1.1307243899999999</v>
      </c>
      <c r="G87" s="66">
        <f t="shared" si="7"/>
        <v>1.6113021335120224E-4</v>
      </c>
      <c r="H87" s="66">
        <f t="shared" si="8"/>
        <v>-0.41315343439159558</v>
      </c>
      <c r="I87" s="66">
        <f t="shared" si="9"/>
        <v>-0.52755326631143884</v>
      </c>
    </row>
    <row r="88" spans="1:9">
      <c r="A88" s="105" t="s">
        <v>223</v>
      </c>
      <c r="B88" s="106">
        <v>1.4190891799999998</v>
      </c>
      <c r="C88" s="66">
        <f t="shared" si="5"/>
        <v>2.2289888014065138E-4</v>
      </c>
      <c r="D88" s="106">
        <v>2.2046048499999999</v>
      </c>
      <c r="E88" s="66">
        <f t="shared" si="6"/>
        <v>2.3670476845507666E-4</v>
      </c>
      <c r="F88" s="106">
        <v>1.12240103</v>
      </c>
      <c r="G88" s="66">
        <f t="shared" si="7"/>
        <v>1.5994411991900975E-4</v>
      </c>
      <c r="H88" s="66">
        <f t="shared" si="8"/>
        <v>-0.49088335263346627</v>
      </c>
      <c r="I88" s="66">
        <f t="shared" si="9"/>
        <v>-0.20906941873801044</v>
      </c>
    </row>
    <row r="89" spans="1:9">
      <c r="A89" s="105" t="s">
        <v>210</v>
      </c>
      <c r="B89" s="106">
        <v>0.27243365000000003</v>
      </c>
      <c r="C89" s="66">
        <f t="shared" si="5"/>
        <v>4.2791641535615251E-5</v>
      </c>
      <c r="D89" s="106">
        <v>77.174023790000007</v>
      </c>
      <c r="E89" s="66">
        <f t="shared" si="6"/>
        <v>8.286047012895998E-3</v>
      </c>
      <c r="F89" s="106">
        <v>1.0158915100000001</v>
      </c>
      <c r="G89" s="66">
        <f t="shared" si="7"/>
        <v>1.447663260787848E-4</v>
      </c>
      <c r="H89" s="66">
        <f t="shared" si="8"/>
        <v>-0.98683635425354566</v>
      </c>
      <c r="I89" s="66">
        <f t="shared" si="9"/>
        <v>2.7289501865867156</v>
      </c>
    </row>
    <row r="90" spans="1:9">
      <c r="A90" s="105" t="s">
        <v>147</v>
      </c>
      <c r="B90" s="106">
        <v>1.1454879499999999</v>
      </c>
      <c r="C90" s="66">
        <f t="shared" si="5"/>
        <v>1.7992384472243701E-4</v>
      </c>
      <c r="D90" s="106">
        <v>0.68789381000000005</v>
      </c>
      <c r="E90" s="66">
        <f t="shared" si="6"/>
        <v>7.385801814675791E-5</v>
      </c>
      <c r="F90" s="106">
        <v>0.99396424999999999</v>
      </c>
      <c r="G90" s="66">
        <f t="shared" si="7"/>
        <v>1.4164165298138453E-4</v>
      </c>
      <c r="H90" s="66">
        <f t="shared" si="8"/>
        <v>0.44493850002807833</v>
      </c>
      <c r="I90" s="66">
        <f t="shared" si="9"/>
        <v>-0.13227873763316322</v>
      </c>
    </row>
    <row r="91" spans="1:9">
      <c r="A91" s="105" t="s">
        <v>191</v>
      </c>
      <c r="B91" s="106">
        <v>1.090345E-2</v>
      </c>
      <c r="C91" s="66">
        <f t="shared" si="5"/>
        <v>1.7126244276413874E-6</v>
      </c>
      <c r="D91" s="106">
        <v>7.8725900000000005E-3</v>
      </c>
      <c r="E91" s="66">
        <f t="shared" si="6"/>
        <v>8.4526693892184449E-7</v>
      </c>
      <c r="F91" s="106">
        <v>0.94397391000000008</v>
      </c>
      <c r="G91" s="66">
        <f t="shared" si="7"/>
        <v>1.3451794165001481E-4</v>
      </c>
      <c r="H91" s="66">
        <f t="shared" si="8"/>
        <v>118.90639802148975</v>
      </c>
      <c r="I91" s="66">
        <f t="shared" si="9"/>
        <v>85.575708605991693</v>
      </c>
    </row>
    <row r="92" spans="1:9">
      <c r="A92" s="105" t="s">
        <v>188</v>
      </c>
      <c r="B92" s="106">
        <v>2.5200000000000001E-3</v>
      </c>
      <c r="C92" s="66">
        <f t="shared" si="5"/>
        <v>3.9582091518338654E-7</v>
      </c>
      <c r="D92" s="106">
        <v>1.2354770000000001E-2</v>
      </c>
      <c r="E92" s="66">
        <f t="shared" si="6"/>
        <v>1.3265111759895328E-6</v>
      </c>
      <c r="F92" s="106">
        <v>0.94078660999999997</v>
      </c>
      <c r="G92" s="66">
        <f t="shared" si="7"/>
        <v>1.3406374579684647E-4</v>
      </c>
      <c r="H92" s="66">
        <f t="shared" si="8"/>
        <v>75.147642570440397</v>
      </c>
      <c r="I92" s="66">
        <f t="shared" si="9"/>
        <v>372.32801984126979</v>
      </c>
    </row>
    <row r="93" spans="1:9">
      <c r="A93" s="105" t="s">
        <v>160</v>
      </c>
      <c r="B93" s="106">
        <v>2.1607402000000002</v>
      </c>
      <c r="C93" s="66">
        <f t="shared" si="5"/>
        <v>3.3939133469743402E-4</v>
      </c>
      <c r="D93" s="106">
        <v>1.10256022</v>
      </c>
      <c r="E93" s="66">
        <f t="shared" si="6"/>
        <v>1.1838006324937477E-4</v>
      </c>
      <c r="F93" s="106">
        <v>0.92520504000000003</v>
      </c>
      <c r="G93" s="66">
        <f t="shared" si="7"/>
        <v>1.3184334467996009E-4</v>
      </c>
      <c r="H93" s="66">
        <f t="shared" si="8"/>
        <v>-0.16085759016410006</v>
      </c>
      <c r="I93" s="66">
        <f t="shared" si="9"/>
        <v>-0.57181106733701714</v>
      </c>
    </row>
    <row r="94" spans="1:9">
      <c r="A94" s="105" t="s">
        <v>241</v>
      </c>
      <c r="B94" s="106">
        <v>0.48414661999999997</v>
      </c>
      <c r="C94" s="66">
        <f t="shared" si="5"/>
        <v>7.6045777067993361E-5</v>
      </c>
      <c r="D94" s="106">
        <v>2.9828914900000001</v>
      </c>
      <c r="E94" s="66">
        <f t="shared" si="6"/>
        <v>3.202681149263863E-4</v>
      </c>
      <c r="F94" s="106">
        <v>0.91434413000000003</v>
      </c>
      <c r="G94" s="66">
        <f t="shared" si="7"/>
        <v>1.3029564591183834E-4</v>
      </c>
      <c r="H94" s="66">
        <f t="shared" si="8"/>
        <v>-0.6934705358658555</v>
      </c>
      <c r="I94" s="66">
        <f t="shared" si="9"/>
        <v>0.88856865302498678</v>
      </c>
    </row>
    <row r="95" spans="1:9">
      <c r="A95" s="105" t="s">
        <v>184</v>
      </c>
      <c r="B95" s="106">
        <v>2.5866658300000003</v>
      </c>
      <c r="C95" s="66">
        <f t="shared" si="5"/>
        <v>4.0629223654928346E-4</v>
      </c>
      <c r="D95" s="106">
        <v>0.14049908</v>
      </c>
      <c r="E95" s="66">
        <f t="shared" si="6"/>
        <v>1.5085153332376679E-5</v>
      </c>
      <c r="F95" s="106">
        <v>0.91151939000000004</v>
      </c>
      <c r="G95" s="66">
        <f t="shared" si="7"/>
        <v>1.2989311549603855E-4</v>
      </c>
      <c r="H95" s="66">
        <f t="shared" si="8"/>
        <v>5.4877249730033819</v>
      </c>
      <c r="I95" s="66">
        <f t="shared" si="9"/>
        <v>-0.64760836926507825</v>
      </c>
    </row>
    <row r="96" spans="1:9">
      <c r="A96" s="105" t="s">
        <v>92</v>
      </c>
      <c r="B96" s="106">
        <v>1.0632000000000001E-2</v>
      </c>
      <c r="C96" s="66">
        <f t="shared" si="5"/>
        <v>1.6699872897737168E-6</v>
      </c>
      <c r="D96" s="106">
        <v>6.3392970000000007E-2</v>
      </c>
      <c r="E96" s="66">
        <f t="shared" si="6"/>
        <v>6.8063981105410447E-6</v>
      </c>
      <c r="F96" s="106">
        <v>0.90811856000000002</v>
      </c>
      <c r="G96" s="66">
        <f t="shared" si="7"/>
        <v>1.294084912424915E-4</v>
      </c>
      <c r="H96" s="66">
        <f t="shared" si="8"/>
        <v>13.325225021007849</v>
      </c>
      <c r="I96" s="66">
        <f t="shared" si="9"/>
        <v>84.413709556057185</v>
      </c>
    </row>
    <row r="97" spans="1:9">
      <c r="A97" s="105" t="s">
        <v>143</v>
      </c>
      <c r="B97" s="106">
        <v>2.0322275800000003</v>
      </c>
      <c r="C97" s="66">
        <f t="shared" si="5"/>
        <v>3.1920562721290437E-4</v>
      </c>
      <c r="D97" s="106">
        <v>3.5614906800000004</v>
      </c>
      <c r="E97" s="66">
        <f t="shared" si="6"/>
        <v>3.8239135088735454E-4</v>
      </c>
      <c r="F97" s="106">
        <v>0.88884898000000001</v>
      </c>
      <c r="G97" s="66">
        <f t="shared" si="7"/>
        <v>1.2666254221720512E-4</v>
      </c>
      <c r="H97" s="66">
        <f t="shared" si="8"/>
        <v>-0.75042782366624083</v>
      </c>
      <c r="I97" s="66">
        <f t="shared" si="9"/>
        <v>-0.56262330619487022</v>
      </c>
    </row>
    <row r="98" spans="1:9">
      <c r="A98" s="105" t="s">
        <v>103</v>
      </c>
      <c r="B98" s="106">
        <v>0.56563423000000002</v>
      </c>
      <c r="C98" s="66">
        <f t="shared" si="5"/>
        <v>8.8845181975258003E-5</v>
      </c>
      <c r="D98" s="106">
        <v>0.71966156000000003</v>
      </c>
      <c r="E98" s="66">
        <f t="shared" si="6"/>
        <v>7.7268868806951627E-5</v>
      </c>
      <c r="F98" s="106">
        <v>0.88809934999999995</v>
      </c>
      <c r="G98" s="66">
        <f t="shared" si="7"/>
        <v>1.2655571862438028E-4</v>
      </c>
      <c r="H98" s="66">
        <f t="shared" si="8"/>
        <v>0.23405139215716897</v>
      </c>
      <c r="I98" s="66">
        <f t="shared" si="9"/>
        <v>0.57009477661915886</v>
      </c>
    </row>
    <row r="99" spans="1:9">
      <c r="A99" s="105" t="s">
        <v>119</v>
      </c>
      <c r="B99" s="106">
        <v>0.21534133</v>
      </c>
      <c r="C99" s="66">
        <f t="shared" si="5"/>
        <v>3.382404853865383E-5</v>
      </c>
      <c r="D99" s="106">
        <v>0.33413230999999999</v>
      </c>
      <c r="E99" s="66">
        <f t="shared" si="6"/>
        <v>3.5875232276618591E-5</v>
      </c>
      <c r="F99" s="106">
        <v>0.87039723000000002</v>
      </c>
      <c r="G99" s="66">
        <f t="shared" si="7"/>
        <v>1.2403313540463689E-4</v>
      </c>
      <c r="H99" s="66">
        <f t="shared" si="8"/>
        <v>1.6049478124399283</v>
      </c>
      <c r="I99" s="66">
        <f t="shared" si="9"/>
        <v>3.0419422969106771</v>
      </c>
    </row>
    <row r="100" spans="1:9">
      <c r="A100" s="105" t="s">
        <v>212</v>
      </c>
      <c r="B100" s="106">
        <v>1.4339291399999998</v>
      </c>
      <c r="C100" s="66">
        <f t="shared" si="5"/>
        <v>2.25229819247193E-4</v>
      </c>
      <c r="D100" s="106">
        <v>3.5612769599999998</v>
      </c>
      <c r="E100" s="66">
        <f t="shared" si="6"/>
        <v>3.8236840412521057E-4</v>
      </c>
      <c r="F100" s="106">
        <v>0.84339562999999995</v>
      </c>
      <c r="G100" s="66">
        <f t="shared" si="7"/>
        <v>1.2018535993671421E-4</v>
      </c>
      <c r="H100" s="66">
        <f t="shared" si="8"/>
        <v>-0.7631760631164165</v>
      </c>
      <c r="I100" s="66">
        <f t="shared" si="9"/>
        <v>-0.41182893458738135</v>
      </c>
    </row>
    <row r="101" spans="1:9">
      <c r="A101" s="105" t="s">
        <v>50</v>
      </c>
      <c r="B101" s="106">
        <v>1.7162334299999999</v>
      </c>
      <c r="C101" s="66">
        <f t="shared" si="5"/>
        <v>2.6957185989322322E-4</v>
      </c>
      <c r="D101" s="106">
        <v>1.54733827</v>
      </c>
      <c r="E101" s="66">
        <f t="shared" si="6"/>
        <v>1.6613514522660552E-4</v>
      </c>
      <c r="F101" s="106">
        <v>0.80178603000000004</v>
      </c>
      <c r="G101" s="66">
        <f t="shared" si="7"/>
        <v>1.1425591878840912E-4</v>
      </c>
      <c r="H101" s="66">
        <f t="shared" si="8"/>
        <v>-0.48182886344561227</v>
      </c>
      <c r="I101" s="66">
        <f t="shared" si="9"/>
        <v>-0.53282227464826848</v>
      </c>
    </row>
    <row r="102" spans="1:9">
      <c r="A102" s="105" t="s">
        <v>36</v>
      </c>
      <c r="B102" s="106">
        <v>1.0404357200000001</v>
      </c>
      <c r="C102" s="66">
        <f t="shared" si="5"/>
        <v>1.6342310273011339E-4</v>
      </c>
      <c r="D102" s="106">
        <v>0.67241499000000005</v>
      </c>
      <c r="E102" s="66">
        <f t="shared" si="6"/>
        <v>7.2196082900603575E-5</v>
      </c>
      <c r="F102" s="106">
        <v>0.78853008999999996</v>
      </c>
      <c r="G102" s="66">
        <f t="shared" si="7"/>
        <v>1.1236692403490359E-4</v>
      </c>
      <c r="H102" s="66">
        <f t="shared" si="8"/>
        <v>0.17268368749483098</v>
      </c>
      <c r="I102" s="66">
        <f t="shared" si="9"/>
        <v>-0.24211551483449656</v>
      </c>
    </row>
    <row r="103" spans="1:9">
      <c r="A103" s="105" t="s">
        <v>105</v>
      </c>
      <c r="B103" s="106">
        <v>1.0367671000000001</v>
      </c>
      <c r="C103" s="66">
        <f t="shared" si="5"/>
        <v>1.6284686601350225E-4</v>
      </c>
      <c r="D103" s="106">
        <v>1.40084611</v>
      </c>
      <c r="E103" s="66">
        <f t="shared" si="6"/>
        <v>1.5040652482858544E-4</v>
      </c>
      <c r="F103" s="106">
        <v>0.76256546999999997</v>
      </c>
      <c r="G103" s="66">
        <f t="shared" si="7"/>
        <v>1.0866692003995758E-4</v>
      </c>
      <c r="H103" s="66">
        <f t="shared" si="8"/>
        <v>-0.45563937069432991</v>
      </c>
      <c r="I103" s="66">
        <f t="shared" si="9"/>
        <v>-0.26447755720643529</v>
      </c>
    </row>
    <row r="104" spans="1:9">
      <c r="A104" s="105" t="s">
        <v>117</v>
      </c>
      <c r="B104" s="106">
        <v>1.7296006900000001</v>
      </c>
      <c r="C104" s="66">
        <f t="shared" si="5"/>
        <v>2.7167147937207016E-4</v>
      </c>
      <c r="D104" s="106">
        <v>0.31883929999999999</v>
      </c>
      <c r="E104" s="66">
        <f t="shared" si="6"/>
        <v>3.4233247142170955E-5</v>
      </c>
      <c r="F104" s="106">
        <v>0.73640936999999995</v>
      </c>
      <c r="G104" s="66">
        <f t="shared" si="7"/>
        <v>1.0493962980839603E-4</v>
      </c>
      <c r="H104" s="66">
        <f t="shared" si="8"/>
        <v>1.3096568396681336</v>
      </c>
      <c r="I104" s="66">
        <f t="shared" si="9"/>
        <v>-0.57423157017820103</v>
      </c>
    </row>
    <row r="105" spans="1:9">
      <c r="A105" s="105" t="s">
        <v>207</v>
      </c>
      <c r="B105" s="106">
        <v>0.11104700000000001</v>
      </c>
      <c r="C105" s="66">
        <f t="shared" si="5"/>
        <v>1.7442351257289497E-5</v>
      </c>
      <c r="D105" s="106">
        <v>1.2794168600000002</v>
      </c>
      <c r="E105" s="66">
        <f t="shared" si="6"/>
        <v>1.3736886753370849E-4</v>
      </c>
      <c r="F105" s="106">
        <v>0.71276048000000003</v>
      </c>
      <c r="G105" s="66">
        <f t="shared" si="7"/>
        <v>1.0156962140942704E-4</v>
      </c>
      <c r="H105" s="66">
        <f t="shared" si="8"/>
        <v>-0.44290207337114507</v>
      </c>
      <c r="I105" s="66">
        <f t="shared" si="9"/>
        <v>5.4185478220933474</v>
      </c>
    </row>
    <row r="106" spans="1:9">
      <c r="A106" s="105" t="s">
        <v>97</v>
      </c>
      <c r="B106" s="106">
        <v>73.281775540000012</v>
      </c>
      <c r="C106" s="66">
        <f t="shared" si="5"/>
        <v>1.1510499785915205E-2</v>
      </c>
      <c r="D106" s="106">
        <v>41.323260929999996</v>
      </c>
      <c r="E106" s="66">
        <f t="shared" si="6"/>
        <v>4.4368100298084554E-3</v>
      </c>
      <c r="F106" s="106">
        <v>0.70585643999999992</v>
      </c>
      <c r="G106" s="66">
        <f t="shared" si="7"/>
        <v>1.0058578357235229E-4</v>
      </c>
      <c r="H106" s="66">
        <f t="shared" si="8"/>
        <v>-0.98291866556234042</v>
      </c>
      <c r="I106" s="66">
        <f t="shared" si="9"/>
        <v>-0.99036791296610005</v>
      </c>
    </row>
    <row r="107" spans="1:9">
      <c r="A107" s="105" t="s">
        <v>3</v>
      </c>
      <c r="B107" s="106">
        <v>0.40791100000000002</v>
      </c>
      <c r="C107" s="66">
        <f t="shared" si="5"/>
        <v>6.4071311640226351E-5</v>
      </c>
      <c r="D107" s="106">
        <v>0.76203098000000002</v>
      </c>
      <c r="E107" s="66">
        <f t="shared" si="6"/>
        <v>8.181800320202287E-5</v>
      </c>
      <c r="F107" s="106">
        <v>0.68769142000000005</v>
      </c>
      <c r="G107" s="66">
        <f t="shared" si="7"/>
        <v>9.7997236288845983E-5</v>
      </c>
      <c r="H107" s="66">
        <f t="shared" si="8"/>
        <v>-9.7554511497682128E-2</v>
      </c>
      <c r="I107" s="66">
        <f t="shared" si="9"/>
        <v>0.68588594080571497</v>
      </c>
    </row>
    <row r="108" spans="1:9">
      <c r="A108" s="105" t="s">
        <v>120</v>
      </c>
      <c r="B108" s="106">
        <v>0.21843764999999998</v>
      </c>
      <c r="C108" s="66">
        <f t="shared" si="5"/>
        <v>3.4310393068852486E-5</v>
      </c>
      <c r="D108" s="106">
        <v>4.17723595</v>
      </c>
      <c r="E108" s="66">
        <f t="shared" si="6"/>
        <v>4.4850289988565171E-4</v>
      </c>
      <c r="F108" s="106">
        <v>0.68708820999999998</v>
      </c>
      <c r="G108" s="66">
        <f t="shared" si="7"/>
        <v>9.7911277803422673E-5</v>
      </c>
      <c r="H108" s="66">
        <f t="shared" si="8"/>
        <v>-0.83551606415720903</v>
      </c>
      <c r="I108" s="66">
        <f t="shared" si="9"/>
        <v>2.1454660403094432</v>
      </c>
    </row>
    <row r="109" spans="1:9">
      <c r="A109" s="105" t="s">
        <v>202</v>
      </c>
      <c r="B109" s="106">
        <v>4.1562155199999999</v>
      </c>
      <c r="C109" s="66">
        <f t="shared" si="5"/>
        <v>6.5282421858166458E-4</v>
      </c>
      <c r="D109" s="106">
        <v>4.9844586299999998</v>
      </c>
      <c r="E109" s="66">
        <f t="shared" si="6"/>
        <v>5.3517306100821585E-4</v>
      </c>
      <c r="F109" s="106">
        <v>0.6657189</v>
      </c>
      <c r="G109" s="66">
        <f t="shared" si="7"/>
        <v>9.4866113561880165E-5</v>
      </c>
      <c r="H109" s="66">
        <f t="shared" si="8"/>
        <v>-0.8664410822886095</v>
      </c>
      <c r="I109" s="66">
        <f t="shared" si="9"/>
        <v>-0.83982570278261215</v>
      </c>
    </row>
    <row r="110" spans="1:9">
      <c r="A110" s="105" t="s">
        <v>173</v>
      </c>
      <c r="B110" s="106">
        <v>0.70853318999999992</v>
      </c>
      <c r="C110" s="66">
        <f t="shared" si="5"/>
        <v>1.1129057766016043E-4</v>
      </c>
      <c r="D110" s="106">
        <v>2.3524516499999999</v>
      </c>
      <c r="E110" s="66">
        <f t="shared" si="6"/>
        <v>2.5257883430448454E-4</v>
      </c>
      <c r="F110" s="106">
        <v>0.63612919999999995</v>
      </c>
      <c r="G110" s="66">
        <f t="shared" si="7"/>
        <v>9.0649529294163002E-5</v>
      </c>
      <c r="H110" s="66">
        <f t="shared" si="8"/>
        <v>-0.7295888312943648</v>
      </c>
      <c r="I110" s="66">
        <f t="shared" si="9"/>
        <v>-0.10218856508330965</v>
      </c>
    </row>
    <row r="111" spans="1:9">
      <c r="A111" s="105" t="s">
        <v>175</v>
      </c>
      <c r="B111" s="106">
        <v>0.21449839000000001</v>
      </c>
      <c r="C111" s="66">
        <f t="shared" si="5"/>
        <v>3.3691646442524991E-5</v>
      </c>
      <c r="D111" s="106">
        <v>1.18365338</v>
      </c>
      <c r="E111" s="66">
        <f t="shared" si="6"/>
        <v>1.270869014208913E-4</v>
      </c>
      <c r="F111" s="106">
        <v>0.5497109</v>
      </c>
      <c r="G111" s="66">
        <f t="shared" si="7"/>
        <v>7.8334769623640465E-5</v>
      </c>
      <c r="H111" s="66">
        <f t="shared" si="8"/>
        <v>-0.53558118509322383</v>
      </c>
      <c r="I111" s="66">
        <f t="shared" si="9"/>
        <v>1.5627740142944662</v>
      </c>
    </row>
    <row r="112" spans="1:9">
      <c r="A112" s="105" t="s">
        <v>77</v>
      </c>
      <c r="B112" s="106">
        <v>0.53308156000000007</v>
      </c>
      <c r="C112" s="66">
        <f t="shared" si="5"/>
        <v>8.3732075772455317E-5</v>
      </c>
      <c r="D112" s="106">
        <v>1.014294</v>
      </c>
      <c r="E112" s="66">
        <f t="shared" si="6"/>
        <v>1.0890306551551564E-4</v>
      </c>
      <c r="F112" s="106">
        <v>0.54278408</v>
      </c>
      <c r="G112" s="66">
        <f t="shared" si="7"/>
        <v>7.7347685596519257E-5</v>
      </c>
      <c r="H112" s="66">
        <f t="shared" si="8"/>
        <v>-0.46486513772141014</v>
      </c>
      <c r="I112" s="66">
        <f t="shared" si="9"/>
        <v>1.8200817150756388E-2</v>
      </c>
    </row>
    <row r="113" spans="1:9">
      <c r="A113" s="105" t="s">
        <v>32</v>
      </c>
      <c r="B113" s="106">
        <v>6.0121000000000001E-2</v>
      </c>
      <c r="C113" s="66">
        <f t="shared" si="5"/>
        <v>9.4433131911668189E-6</v>
      </c>
      <c r="D113" s="106">
        <v>0.18253082000000001</v>
      </c>
      <c r="E113" s="66">
        <f t="shared" si="6"/>
        <v>1.9598031585576563E-5</v>
      </c>
      <c r="F113" s="106">
        <v>0.53976607999999993</v>
      </c>
      <c r="G113" s="66">
        <f t="shared" si="7"/>
        <v>7.6917615290974741E-5</v>
      </c>
      <c r="H113" s="66">
        <f t="shared" si="8"/>
        <v>1.9571229669597709</v>
      </c>
      <c r="I113" s="66">
        <f t="shared" si="9"/>
        <v>7.9779957086542126</v>
      </c>
    </row>
    <row r="114" spans="1:9">
      <c r="A114" s="105" t="s">
        <v>99</v>
      </c>
      <c r="B114" s="106">
        <v>0.27343392999999999</v>
      </c>
      <c r="C114" s="66">
        <f t="shared" si="5"/>
        <v>4.2948757307456372E-5</v>
      </c>
      <c r="D114" s="106">
        <v>0.22105301999999999</v>
      </c>
      <c r="E114" s="66">
        <f t="shared" si="6"/>
        <v>2.3734096346288735E-5</v>
      </c>
      <c r="F114" s="106">
        <v>0.51316687999999999</v>
      </c>
      <c r="G114" s="66">
        <f t="shared" si="7"/>
        <v>7.3127182530458013E-5</v>
      </c>
      <c r="H114" s="66">
        <f t="shared" si="8"/>
        <v>1.3214651399017305</v>
      </c>
      <c r="I114" s="66">
        <f t="shared" si="9"/>
        <v>0.87674909255043798</v>
      </c>
    </row>
    <row r="115" spans="1:9">
      <c r="A115" s="105" t="s">
        <v>201</v>
      </c>
      <c r="B115" s="106">
        <v>1.36678257</v>
      </c>
      <c r="C115" s="66">
        <f t="shared" si="5"/>
        <v>2.1468298718813536E-4</v>
      </c>
      <c r="D115" s="106">
        <v>0.54259341000000005</v>
      </c>
      <c r="E115" s="66">
        <f t="shared" si="6"/>
        <v>5.8257355044510808E-5</v>
      </c>
      <c r="F115" s="106">
        <v>0.51067421000000002</v>
      </c>
      <c r="G115" s="66">
        <f t="shared" si="7"/>
        <v>7.2771972673426339E-5</v>
      </c>
      <c r="H115" s="66">
        <f t="shared" si="8"/>
        <v>-5.8827105917117595E-2</v>
      </c>
      <c r="I115" s="66">
        <f t="shared" si="9"/>
        <v>-0.62636763066125434</v>
      </c>
    </row>
    <row r="116" spans="1:9">
      <c r="A116" s="105" t="s">
        <v>107</v>
      </c>
      <c r="B116" s="106">
        <v>0.43281928999999997</v>
      </c>
      <c r="C116" s="66">
        <f t="shared" si="5"/>
        <v>6.7983701379691891E-5</v>
      </c>
      <c r="D116" s="106">
        <v>1.01302968</v>
      </c>
      <c r="E116" s="66">
        <f t="shared" si="6"/>
        <v>1.0876731757281601E-4</v>
      </c>
      <c r="F116" s="106">
        <v>0.49075422999999996</v>
      </c>
      <c r="G116" s="66">
        <f t="shared" si="7"/>
        <v>6.9933340504758161E-5</v>
      </c>
      <c r="H116" s="66">
        <f t="shared" si="8"/>
        <v>-0.51555789559887333</v>
      </c>
      <c r="I116" s="66">
        <f t="shared" si="9"/>
        <v>0.13385480115731441</v>
      </c>
    </row>
    <row r="117" spans="1:9">
      <c r="A117" s="105" t="s">
        <v>27</v>
      </c>
      <c r="B117" s="106">
        <v>1.09590269</v>
      </c>
      <c r="C117" s="66">
        <f t="shared" si="5"/>
        <v>1.7213539909037109E-4</v>
      </c>
      <c r="D117" s="106">
        <v>1.5290560900000001</v>
      </c>
      <c r="E117" s="66">
        <f t="shared" si="6"/>
        <v>1.6417221786401987E-4</v>
      </c>
      <c r="F117" s="106">
        <v>0.47871032000000002</v>
      </c>
      <c r="G117" s="66">
        <f t="shared" si="7"/>
        <v>6.8217062156961436E-5</v>
      </c>
      <c r="H117" s="66">
        <f t="shared" si="8"/>
        <v>-0.68692429065829752</v>
      </c>
      <c r="I117" s="66">
        <f t="shared" si="9"/>
        <v>-0.56318172738493777</v>
      </c>
    </row>
    <row r="118" spans="1:9">
      <c r="A118" s="105" t="s">
        <v>222</v>
      </c>
      <c r="B118" s="106">
        <v>0.44336740000000002</v>
      </c>
      <c r="C118" s="66">
        <f t="shared" si="5"/>
        <v>6.9640511916856592E-5</v>
      </c>
      <c r="D118" s="106">
        <v>2.3293561499999997</v>
      </c>
      <c r="E118" s="66">
        <f t="shared" si="6"/>
        <v>2.500991087519193E-4</v>
      </c>
      <c r="F118" s="106">
        <v>0.42414146999999996</v>
      </c>
      <c r="G118" s="66">
        <f t="shared" si="7"/>
        <v>6.0440905101722036E-5</v>
      </c>
      <c r="H118" s="66">
        <f t="shared" si="8"/>
        <v>-0.81791471862299803</v>
      </c>
      <c r="I118" s="66">
        <f t="shared" si="9"/>
        <v>-4.3363427261454146E-2</v>
      </c>
    </row>
    <row r="119" spans="1:9">
      <c r="A119" s="105" t="s">
        <v>19</v>
      </c>
      <c r="B119" s="106">
        <v>6.4223407899999998</v>
      </c>
      <c r="C119" s="66">
        <f t="shared" si="5"/>
        <v>1.0087685750465847E-3</v>
      </c>
      <c r="D119" s="106">
        <v>0.55510269999999995</v>
      </c>
      <c r="E119" s="66">
        <f t="shared" si="6"/>
        <v>5.9600456776772431E-5</v>
      </c>
      <c r="F119" s="106">
        <v>0.42400535</v>
      </c>
      <c r="G119" s="66">
        <f t="shared" si="7"/>
        <v>6.0421507762427573E-5</v>
      </c>
      <c r="H119" s="66">
        <f t="shared" si="8"/>
        <v>-0.23616773977139716</v>
      </c>
      <c r="I119" s="66">
        <f t="shared" si="9"/>
        <v>-0.93397962458482364</v>
      </c>
    </row>
    <row r="120" spans="1:9">
      <c r="A120" s="105" t="s">
        <v>170</v>
      </c>
      <c r="B120" s="106">
        <v>0.39763988</v>
      </c>
      <c r="C120" s="66">
        <f t="shared" si="5"/>
        <v>6.2458008418655561E-5</v>
      </c>
      <c r="D120" s="106">
        <v>0.44113722</v>
      </c>
      <c r="E120" s="66">
        <f t="shared" si="6"/>
        <v>4.736417209506557E-5</v>
      </c>
      <c r="F120" s="106">
        <v>0.39866950000000001</v>
      </c>
      <c r="G120" s="66">
        <f t="shared" si="7"/>
        <v>5.681110459783849E-5</v>
      </c>
      <c r="H120" s="66">
        <f t="shared" si="8"/>
        <v>-9.6268730169719041E-2</v>
      </c>
      <c r="I120" s="66">
        <f t="shared" si="9"/>
        <v>2.5893278108826134E-3</v>
      </c>
    </row>
    <row r="121" spans="1:9">
      <c r="A121" s="105" t="s">
        <v>122</v>
      </c>
      <c r="B121" s="106">
        <v>0.66603051000000002</v>
      </c>
      <c r="C121" s="66">
        <f t="shared" si="5"/>
        <v>1.0461460555883242E-4</v>
      </c>
      <c r="D121" s="106">
        <v>0.27450785</v>
      </c>
      <c r="E121" s="66">
        <f t="shared" si="6"/>
        <v>2.9473452838204049E-5</v>
      </c>
      <c r="F121" s="106">
        <v>0.38509402000000004</v>
      </c>
      <c r="G121" s="66">
        <f t="shared" si="7"/>
        <v>5.4876574832592185E-5</v>
      </c>
      <c r="H121" s="66">
        <f t="shared" si="8"/>
        <v>0.40285248673216456</v>
      </c>
      <c r="I121" s="66">
        <f t="shared" si="9"/>
        <v>-0.42180723822997235</v>
      </c>
    </row>
    <row r="122" spans="1:9">
      <c r="A122" s="105" t="s">
        <v>6</v>
      </c>
      <c r="B122" s="106">
        <v>3.2324909999999998E-2</v>
      </c>
      <c r="C122" s="66">
        <f t="shared" si="5"/>
        <v>5.0773315315161122E-6</v>
      </c>
      <c r="D122" s="106">
        <v>0.39692047999999996</v>
      </c>
      <c r="E122" s="66">
        <f t="shared" si="6"/>
        <v>4.2616694013658676E-5</v>
      </c>
      <c r="F122" s="106">
        <v>0.37919268</v>
      </c>
      <c r="G122" s="66">
        <f t="shared" si="7"/>
        <v>5.4035623508231001E-5</v>
      </c>
      <c r="H122" s="66">
        <f t="shared" si="8"/>
        <v>-4.4663354231557872E-2</v>
      </c>
      <c r="I122" s="66">
        <f t="shared" si="9"/>
        <v>10.730664679344816</v>
      </c>
    </row>
    <row r="123" spans="1:9">
      <c r="A123" s="105" t="s">
        <v>95</v>
      </c>
      <c r="B123" s="106">
        <v>5.0000000000000001E-4</v>
      </c>
      <c r="C123" s="66">
        <f t="shared" si="5"/>
        <v>7.8535895869719559E-8</v>
      </c>
      <c r="D123" s="106">
        <v>0.53837188000000002</v>
      </c>
      <c r="E123" s="66">
        <f t="shared" si="6"/>
        <v>5.7804096365897193E-5</v>
      </c>
      <c r="F123" s="106">
        <v>0.37740470000000004</v>
      </c>
      <c r="G123" s="66">
        <f t="shared" si="7"/>
        <v>5.3780833215021111E-5</v>
      </c>
      <c r="H123" s="66">
        <f t="shared" si="8"/>
        <v>-0.298988832774847</v>
      </c>
      <c r="I123" s="66">
        <f t="shared" si="9"/>
        <v>753.8094000000001</v>
      </c>
    </row>
    <row r="124" spans="1:9">
      <c r="A124" s="105" t="s">
        <v>25</v>
      </c>
      <c r="B124" s="106">
        <v>0.25391695000000003</v>
      </c>
      <c r="C124" s="66">
        <f t="shared" si="5"/>
        <v>3.9883190289513575E-5</v>
      </c>
      <c r="D124" s="106">
        <v>0.12457011999999999</v>
      </c>
      <c r="E124" s="66">
        <f t="shared" si="6"/>
        <v>1.3374887300561419E-5</v>
      </c>
      <c r="F124" s="106">
        <v>0.36636318000000001</v>
      </c>
      <c r="G124" s="66">
        <f t="shared" si="7"/>
        <v>5.2207397204392943E-5</v>
      </c>
      <c r="H124" s="66">
        <f t="shared" si="8"/>
        <v>1.9410197244732528</v>
      </c>
      <c r="I124" s="66">
        <f t="shared" si="9"/>
        <v>0.44284648976761876</v>
      </c>
    </row>
    <row r="125" spans="1:9">
      <c r="A125" s="105" t="s">
        <v>203</v>
      </c>
      <c r="B125" s="106">
        <v>0.53587023999999994</v>
      </c>
      <c r="C125" s="66">
        <f t="shared" si="5"/>
        <v>8.417009873664324E-5</v>
      </c>
      <c r="D125" s="106">
        <v>0.19547893</v>
      </c>
      <c r="E125" s="66">
        <f t="shared" si="6"/>
        <v>2.0988248693862819E-5</v>
      </c>
      <c r="F125" s="106">
        <v>0.35928161999999997</v>
      </c>
      <c r="G125" s="66">
        <f t="shared" si="7"/>
        <v>5.1198262455243905E-5</v>
      </c>
      <c r="H125" s="66">
        <f t="shared" si="8"/>
        <v>0.83795573262039014</v>
      </c>
      <c r="I125" s="66">
        <f t="shared" si="9"/>
        <v>-0.32953615785791723</v>
      </c>
    </row>
    <row r="126" spans="1:9">
      <c r="A126" s="105" t="s">
        <v>214</v>
      </c>
      <c r="B126" s="106">
        <v>9.1964500000000001E-3</v>
      </c>
      <c r="C126" s="66">
        <f t="shared" si="5"/>
        <v>1.4445028791421648E-6</v>
      </c>
      <c r="D126" s="106">
        <v>3.0190999999999998E-3</v>
      </c>
      <c r="E126" s="66">
        <f t="shared" si="6"/>
        <v>3.2415576262690427E-7</v>
      </c>
      <c r="F126" s="106">
        <v>0.3503</v>
      </c>
      <c r="G126" s="66">
        <f t="shared" si="7"/>
        <v>4.9918365815852035E-5</v>
      </c>
      <c r="H126" s="66">
        <f t="shared" si="8"/>
        <v>115.0279553509324</v>
      </c>
      <c r="I126" s="66">
        <f t="shared" si="9"/>
        <v>37.090785031180509</v>
      </c>
    </row>
    <row r="127" spans="1:9">
      <c r="A127" s="105" t="s">
        <v>79</v>
      </c>
      <c r="B127" s="106">
        <v>0.67256499999999997</v>
      </c>
      <c r="C127" s="66">
        <f t="shared" si="5"/>
        <v>1.0564098961123585E-4</v>
      </c>
      <c r="D127" s="106">
        <v>0.60599117000000002</v>
      </c>
      <c r="E127" s="66">
        <f t="shared" si="6"/>
        <v>6.5064267449412076E-5</v>
      </c>
      <c r="F127" s="106">
        <v>0.34155985</v>
      </c>
      <c r="G127" s="66">
        <f t="shared" si="7"/>
        <v>4.8672879075956462E-5</v>
      </c>
      <c r="H127" s="66">
        <f t="shared" si="8"/>
        <v>-0.43636167173855023</v>
      </c>
      <c r="I127" s="66">
        <f t="shared" si="9"/>
        <v>-0.49215339781285083</v>
      </c>
    </row>
    <row r="128" spans="1:9">
      <c r="A128" s="105" t="s">
        <v>253</v>
      </c>
      <c r="B128" s="106">
        <v>9.2001020000000003E-2</v>
      </c>
      <c r="C128" s="66">
        <f t="shared" si="5"/>
        <v>1.4450765053255972E-5</v>
      </c>
      <c r="D128" s="106">
        <v>0.54531708999999995</v>
      </c>
      <c r="E128" s="66">
        <f t="shared" si="6"/>
        <v>5.8549792051417371E-5</v>
      </c>
      <c r="F128" s="106">
        <v>0.30616553999999996</v>
      </c>
      <c r="G128" s="66">
        <f t="shared" si="7"/>
        <v>4.3629127678926282E-5</v>
      </c>
      <c r="H128" s="66">
        <f t="shared" si="8"/>
        <v>-0.43855502493054088</v>
      </c>
      <c r="I128" s="66">
        <f t="shared" si="9"/>
        <v>2.327849408626121</v>
      </c>
    </row>
    <row r="129" spans="1:9">
      <c r="A129" s="105" t="s">
        <v>171</v>
      </c>
      <c r="B129" s="106">
        <v>1.06948395</v>
      </c>
      <c r="C129" s="66">
        <f t="shared" si="5"/>
        <v>1.6798576026307271E-4</v>
      </c>
      <c r="D129" s="106">
        <v>0.84576054000000001</v>
      </c>
      <c r="E129" s="66">
        <f t="shared" si="6"/>
        <v>9.0807907271518791E-5</v>
      </c>
      <c r="F129" s="106">
        <v>0.30572419000000001</v>
      </c>
      <c r="G129" s="66">
        <f t="shared" si="7"/>
        <v>4.3566234528047538E-5</v>
      </c>
      <c r="H129" s="66">
        <f t="shared" si="8"/>
        <v>-0.63852157254818254</v>
      </c>
      <c r="I129" s="66">
        <f t="shared" si="9"/>
        <v>-0.71413858992460799</v>
      </c>
    </row>
    <row r="130" spans="1:9">
      <c r="A130" s="105" t="s">
        <v>89</v>
      </c>
      <c r="B130" s="106">
        <v>0.38550000000000001</v>
      </c>
      <c r="C130" s="66">
        <f t="shared" si="5"/>
        <v>6.0551175715553778E-5</v>
      </c>
      <c r="D130" s="106">
        <v>2.8665050000000001E-2</v>
      </c>
      <c r="E130" s="66">
        <f t="shared" si="6"/>
        <v>3.0777189041397581E-6</v>
      </c>
      <c r="F130" s="106">
        <v>0.29476331</v>
      </c>
      <c r="G130" s="66">
        <f t="shared" si="7"/>
        <v>4.2004289859181836E-5</v>
      </c>
      <c r="H130" s="66">
        <f t="shared" si="8"/>
        <v>9.2830209610658265</v>
      </c>
      <c r="I130" s="66">
        <f t="shared" si="9"/>
        <v>-0.23537403372243837</v>
      </c>
    </row>
    <row r="131" spans="1:9">
      <c r="A131" s="105" t="s">
        <v>16</v>
      </c>
      <c r="B131" s="106">
        <v>3.01865234</v>
      </c>
      <c r="C131" s="66">
        <f t="shared" si="5"/>
        <v>4.7414513168225053E-4</v>
      </c>
      <c r="D131" s="106">
        <v>0.60891249000000003</v>
      </c>
      <c r="E131" s="66">
        <f t="shared" si="6"/>
        <v>6.5377924735516291E-5</v>
      </c>
      <c r="F131" s="106">
        <v>0.29099999999999998</v>
      </c>
      <c r="G131" s="66">
        <f t="shared" si="7"/>
        <v>4.1468011568406914E-5</v>
      </c>
      <c r="H131" s="66">
        <f t="shared" si="8"/>
        <v>-0.52209881587418261</v>
      </c>
      <c r="I131" s="66">
        <f t="shared" si="9"/>
        <v>-0.90359936580176037</v>
      </c>
    </row>
    <row r="132" spans="1:9">
      <c r="A132" s="105" t="s">
        <v>172</v>
      </c>
      <c r="B132" s="106">
        <v>1.4611185099999999</v>
      </c>
      <c r="C132" s="66">
        <f t="shared" si="5"/>
        <v>2.2950050230935955E-4</v>
      </c>
      <c r="D132" s="106">
        <v>1.1431917</v>
      </c>
      <c r="E132" s="66">
        <f t="shared" si="6"/>
        <v>1.2274259790740524E-4</v>
      </c>
      <c r="F132" s="106">
        <v>0.26035768999999997</v>
      </c>
      <c r="G132" s="66">
        <f t="shared" si="7"/>
        <v>3.7101428525236084E-5</v>
      </c>
      <c r="H132" s="66">
        <f t="shared" si="8"/>
        <v>-0.77225369113509135</v>
      </c>
      <c r="I132" s="66">
        <f t="shared" si="9"/>
        <v>-0.82180932743094193</v>
      </c>
    </row>
    <row r="133" spans="1:9">
      <c r="A133" s="105" t="s">
        <v>257</v>
      </c>
      <c r="B133" s="106">
        <v>0.46625804999999998</v>
      </c>
      <c r="C133" s="66">
        <f t="shared" ref="C133:C196" si="10">B133/$B$243</f>
        <v>7.3235987326436983E-5</v>
      </c>
      <c r="D133" s="106">
        <v>0.26742301000000002</v>
      </c>
      <c r="E133" s="66">
        <f t="shared" ref="E133:E196" si="11">D133/$D$243</f>
        <v>2.8712765311030524E-5</v>
      </c>
      <c r="F133" s="106">
        <v>0.25902973000000001</v>
      </c>
      <c r="G133" s="66">
        <f t="shared" ref="G133:G196" si="12">F133/$F$243</f>
        <v>3.6912191890726184E-5</v>
      </c>
      <c r="H133" s="66">
        <f t="shared" ref="H133:H195" si="13">(F133/D133)-1</f>
        <v>-3.13857809019501E-2</v>
      </c>
      <c r="I133" s="66">
        <f t="shared" ref="I133:I195" si="14">(F133/B133)-1</f>
        <v>-0.4444498491768667</v>
      </c>
    </row>
    <row r="134" spans="1:9">
      <c r="A134" s="105" t="s">
        <v>192</v>
      </c>
      <c r="B134" s="106">
        <v>0</v>
      </c>
      <c r="C134" s="66">
        <f t="shared" si="10"/>
        <v>0</v>
      </c>
      <c r="D134" s="106">
        <v>0</v>
      </c>
      <c r="E134" s="66">
        <f t="shared" si="11"/>
        <v>0</v>
      </c>
      <c r="F134" s="106">
        <v>0.25574335999999998</v>
      </c>
      <c r="G134" s="66">
        <f t="shared" si="12"/>
        <v>3.644387838839606E-5</v>
      </c>
      <c r="H134" s="66" t="s">
        <v>318</v>
      </c>
      <c r="I134" s="66" t="s">
        <v>318</v>
      </c>
    </row>
    <row r="135" spans="1:9">
      <c r="A135" s="105" t="s">
        <v>128</v>
      </c>
      <c r="B135" s="106">
        <v>0.98845163000000003</v>
      </c>
      <c r="C135" s="66">
        <f t="shared" si="10"/>
        <v>1.5525786857186911E-4</v>
      </c>
      <c r="D135" s="106">
        <v>6.0141150000000004E-2</v>
      </c>
      <c r="E135" s="66">
        <f t="shared" si="11"/>
        <v>6.4572555872641006E-6</v>
      </c>
      <c r="F135" s="106">
        <v>0.24588509</v>
      </c>
      <c r="G135" s="66">
        <f t="shared" si="12"/>
        <v>3.5039057582882392E-5</v>
      </c>
      <c r="H135" s="66">
        <f t="shared" si="13"/>
        <v>3.0884667153853886</v>
      </c>
      <c r="I135" s="66">
        <f t="shared" si="14"/>
        <v>-0.75124216245159103</v>
      </c>
    </row>
    <row r="136" spans="1:9">
      <c r="A136" s="105" t="s">
        <v>22</v>
      </c>
      <c r="B136" s="106">
        <v>1.2707296499999998</v>
      </c>
      <c r="C136" s="66">
        <f t="shared" si="10"/>
        <v>1.9959578294193031E-4</v>
      </c>
      <c r="D136" s="106">
        <v>3.4864579999999999E-2</v>
      </c>
      <c r="E136" s="66">
        <f t="shared" si="11"/>
        <v>3.7433521640776108E-6</v>
      </c>
      <c r="F136" s="106">
        <v>0.23005142000000001</v>
      </c>
      <c r="G136" s="66">
        <f t="shared" si="12"/>
        <v>3.2782731772812504E-5</v>
      </c>
      <c r="H136" s="66">
        <f t="shared" si="13"/>
        <v>5.5984279747526005</v>
      </c>
      <c r="I136" s="66">
        <f t="shared" si="14"/>
        <v>-0.81896116140832942</v>
      </c>
    </row>
    <row r="137" spans="1:9">
      <c r="A137" s="105" t="s">
        <v>252</v>
      </c>
      <c r="B137" s="106">
        <v>9.3648190000000006E-2</v>
      </c>
      <c r="C137" s="66">
        <f t="shared" si="10"/>
        <v>1.4709488996455425E-5</v>
      </c>
      <c r="D137" s="106">
        <v>0.34784568999999999</v>
      </c>
      <c r="E137" s="66">
        <f t="shared" si="11"/>
        <v>3.7347615156315366E-5</v>
      </c>
      <c r="F137" s="106">
        <v>0.20755469000000001</v>
      </c>
      <c r="G137" s="66">
        <f t="shared" si="12"/>
        <v>2.957690819930279E-5</v>
      </c>
      <c r="H137" s="66">
        <f t="shared" si="13"/>
        <v>-0.40331389473303514</v>
      </c>
      <c r="I137" s="66">
        <f t="shared" si="14"/>
        <v>1.2163235616192902</v>
      </c>
    </row>
    <row r="138" spans="1:9">
      <c r="A138" s="105" t="s">
        <v>224</v>
      </c>
      <c r="B138" s="106">
        <v>0</v>
      </c>
      <c r="C138" s="66">
        <f t="shared" si="10"/>
        <v>0</v>
      </c>
      <c r="D138" s="106">
        <v>0.02</v>
      </c>
      <c r="E138" s="66">
        <f t="shared" si="11"/>
        <v>2.1473668485767566E-6</v>
      </c>
      <c r="F138" s="106">
        <v>0.2039</v>
      </c>
      <c r="G138" s="66">
        <f t="shared" si="12"/>
        <v>2.9056108449478247E-5</v>
      </c>
      <c r="H138" s="66">
        <f t="shared" si="13"/>
        <v>9.1950000000000003</v>
      </c>
      <c r="I138" s="66" t="s">
        <v>318</v>
      </c>
    </row>
    <row r="139" spans="1:9">
      <c r="A139" s="105" t="s">
        <v>127</v>
      </c>
      <c r="B139" s="106">
        <v>1.05158456</v>
      </c>
      <c r="C139" s="66">
        <f t="shared" si="10"/>
        <v>1.651742710047297E-4</v>
      </c>
      <c r="D139" s="106">
        <v>8.2055719999999999E-2</v>
      </c>
      <c r="E139" s="66">
        <f t="shared" si="11"/>
        <v>8.810186643204837E-6</v>
      </c>
      <c r="F139" s="106">
        <v>0.20256650000000001</v>
      </c>
      <c r="G139" s="66">
        <f t="shared" si="12"/>
        <v>2.8866082355229208E-5</v>
      </c>
      <c r="H139" s="66">
        <f t="shared" si="13"/>
        <v>1.4686456958759244</v>
      </c>
      <c r="I139" s="66">
        <f t="shared" si="14"/>
        <v>-0.80737022232429889</v>
      </c>
    </row>
    <row r="140" spans="1:9">
      <c r="A140" s="105" t="s">
        <v>249</v>
      </c>
      <c r="B140" s="106">
        <v>0.81166799999999995</v>
      </c>
      <c r="C140" s="66">
        <f t="shared" si="10"/>
        <v>1.2749014705756704E-4</v>
      </c>
      <c r="D140" s="106">
        <v>6.9180919999999993E-2</v>
      </c>
      <c r="E140" s="66">
        <f t="shared" si="11"/>
        <v>7.4278407081020346E-6</v>
      </c>
      <c r="F140" s="106">
        <v>0.19650000000000001</v>
      </c>
      <c r="G140" s="66">
        <f t="shared" si="12"/>
        <v>2.8001595440522198E-5</v>
      </c>
      <c r="H140" s="66">
        <f t="shared" si="13"/>
        <v>1.8403785321155026</v>
      </c>
      <c r="I140" s="66">
        <f t="shared" si="14"/>
        <v>-0.75790594183828852</v>
      </c>
    </row>
    <row r="141" spans="1:9">
      <c r="A141" s="105" t="s">
        <v>74</v>
      </c>
      <c r="B141" s="106">
        <v>0.6564390699999999</v>
      </c>
      <c r="C141" s="66">
        <f t="shared" si="10"/>
        <v>1.0310806089267108E-4</v>
      </c>
      <c r="D141" s="106">
        <v>1.48707879</v>
      </c>
      <c r="E141" s="66">
        <f t="shared" si="11"/>
        <v>1.596651847433818E-4</v>
      </c>
      <c r="F141" s="106">
        <v>0.19603118999999999</v>
      </c>
      <c r="G141" s="66">
        <f t="shared" si="12"/>
        <v>2.7934789191369668E-5</v>
      </c>
      <c r="H141" s="66">
        <f t="shared" si="13"/>
        <v>-0.86817699820733774</v>
      </c>
      <c r="I141" s="66">
        <f t="shared" si="14"/>
        <v>-0.70137184247732232</v>
      </c>
    </row>
    <row r="142" spans="1:9">
      <c r="A142" s="105" t="s">
        <v>139</v>
      </c>
      <c r="B142" s="106">
        <v>0</v>
      </c>
      <c r="C142" s="66">
        <f t="shared" si="10"/>
        <v>0</v>
      </c>
      <c r="D142" s="106">
        <v>1.508E-2</v>
      </c>
      <c r="E142" s="66">
        <f t="shared" si="11"/>
        <v>1.6191146038268744E-6</v>
      </c>
      <c r="F142" s="106">
        <v>0.19506620000000002</v>
      </c>
      <c r="G142" s="66">
        <f t="shared" si="12"/>
        <v>2.7797276419949066E-5</v>
      </c>
      <c r="H142" s="66">
        <f t="shared" si="13"/>
        <v>11.935424403183026</v>
      </c>
      <c r="I142" s="66" t="s">
        <v>318</v>
      </c>
    </row>
    <row r="143" spans="1:9">
      <c r="A143" s="105" t="s">
        <v>200</v>
      </c>
      <c r="B143" s="106">
        <v>0.45579627</v>
      </c>
      <c r="C143" s="66">
        <f t="shared" si="10"/>
        <v>7.1592736797053153E-5</v>
      </c>
      <c r="D143" s="106">
        <v>0.3702665</v>
      </c>
      <c r="E143" s="66">
        <f t="shared" si="11"/>
        <v>3.9754900361927279E-5</v>
      </c>
      <c r="F143" s="106">
        <v>0.18353209000000001</v>
      </c>
      <c r="G143" s="66">
        <f t="shared" si="12"/>
        <v>2.6153645468363917E-5</v>
      </c>
      <c r="H143" s="66">
        <f t="shared" si="13"/>
        <v>-0.50432434476248855</v>
      </c>
      <c r="I143" s="66">
        <f t="shared" si="14"/>
        <v>-0.59733744639902375</v>
      </c>
    </row>
    <row r="144" spans="1:9">
      <c r="A144" s="105" t="s">
        <v>204</v>
      </c>
      <c r="B144" s="106">
        <v>0.55493223000000003</v>
      </c>
      <c r="C144" s="66">
        <f t="shared" si="10"/>
        <v>8.7164199660062525E-5</v>
      </c>
      <c r="D144" s="106">
        <v>0.19691723</v>
      </c>
      <c r="E144" s="66">
        <f t="shared" si="11"/>
        <v>2.1142676580778218E-5</v>
      </c>
      <c r="F144" s="106">
        <v>0.18235310000000002</v>
      </c>
      <c r="G144" s="66">
        <f t="shared" si="12"/>
        <v>2.5985637320738362E-5</v>
      </c>
      <c r="H144" s="66">
        <f t="shared" si="13"/>
        <v>-7.3960668652509387E-2</v>
      </c>
      <c r="I144" s="66">
        <f t="shared" si="14"/>
        <v>-0.67139573061020441</v>
      </c>
    </row>
    <row r="145" spans="1:9">
      <c r="A145" s="105" t="s">
        <v>7</v>
      </c>
      <c r="B145" s="106">
        <v>0</v>
      </c>
      <c r="C145" s="66">
        <f t="shared" si="10"/>
        <v>0</v>
      </c>
      <c r="D145" s="106">
        <v>0.13005685</v>
      </c>
      <c r="E145" s="66">
        <f t="shared" si="11"/>
        <v>1.3963988406015998E-5</v>
      </c>
      <c r="F145" s="106">
        <v>0.15624362</v>
      </c>
      <c r="G145" s="66">
        <f t="shared" si="12"/>
        <v>2.2264990521133243E-5</v>
      </c>
      <c r="H145" s="66">
        <f t="shared" si="13"/>
        <v>0.2013486409981482</v>
      </c>
      <c r="I145" s="66" t="s">
        <v>318</v>
      </c>
    </row>
    <row r="146" spans="1:9">
      <c r="A146" s="105" t="s">
        <v>159</v>
      </c>
      <c r="B146" s="106">
        <v>0.20703020999999999</v>
      </c>
      <c r="C146" s="66">
        <f t="shared" si="10"/>
        <v>3.2518606028892342E-5</v>
      </c>
      <c r="D146" s="106">
        <v>0.17378929000000001</v>
      </c>
      <c r="E146" s="66">
        <f t="shared" si="11"/>
        <v>1.8659467999184604E-5</v>
      </c>
      <c r="F146" s="106">
        <v>0.15323738000000001</v>
      </c>
      <c r="G146" s="66">
        <f t="shared" si="12"/>
        <v>2.1836596036262428E-5</v>
      </c>
      <c r="H146" s="66">
        <f t="shared" si="13"/>
        <v>-0.11825763256182242</v>
      </c>
      <c r="I146" s="66">
        <f t="shared" si="14"/>
        <v>-0.25983082372374533</v>
      </c>
    </row>
    <row r="147" spans="1:9">
      <c r="A147" s="105" t="s">
        <v>236</v>
      </c>
      <c r="B147" s="106">
        <v>0.29675417999999998</v>
      </c>
      <c r="C147" s="66">
        <f t="shared" si="10"/>
        <v>4.6611710758768022E-5</v>
      </c>
      <c r="D147" s="106">
        <v>0.13294818999999999</v>
      </c>
      <c r="E147" s="66">
        <f t="shared" si="11"/>
        <v>1.4274426789214193E-5</v>
      </c>
      <c r="F147" s="106">
        <v>0.15243976000000001</v>
      </c>
      <c r="G147" s="66">
        <f t="shared" si="12"/>
        <v>2.1722933784072763E-5</v>
      </c>
      <c r="H147" s="66">
        <f t="shared" si="13"/>
        <v>0.14661026975997205</v>
      </c>
      <c r="I147" s="66">
        <f t="shared" si="14"/>
        <v>-0.48630964524240228</v>
      </c>
    </row>
    <row r="148" spans="1:9">
      <c r="A148" s="105" t="s">
        <v>206</v>
      </c>
      <c r="B148" s="106">
        <v>0.23256964999999999</v>
      </c>
      <c r="C148" s="66">
        <f t="shared" si="10"/>
        <v>3.653013162971424E-5</v>
      </c>
      <c r="D148" s="106">
        <v>1.6706221299999999</v>
      </c>
      <c r="E148" s="66">
        <f t="shared" si="11"/>
        <v>1.7937192892303441E-4</v>
      </c>
      <c r="F148" s="106">
        <v>0.15098063</v>
      </c>
      <c r="G148" s="66">
        <f t="shared" si="12"/>
        <v>2.1515005193970325E-5</v>
      </c>
      <c r="H148" s="66">
        <f t="shared" si="13"/>
        <v>-0.90962610437825342</v>
      </c>
      <c r="I148" s="66">
        <f t="shared" si="14"/>
        <v>-0.35081542239066876</v>
      </c>
    </row>
    <row r="149" spans="1:9">
      <c r="A149" s="105" t="s">
        <v>239</v>
      </c>
      <c r="B149" s="106">
        <v>0.35195971000000004</v>
      </c>
      <c r="C149" s="66">
        <f t="shared" si="10"/>
        <v>5.5282942269793391E-5</v>
      </c>
      <c r="D149" s="106">
        <v>7.6728649999999995E-2</v>
      </c>
      <c r="E149" s="66">
        <f t="shared" si="11"/>
        <v>8.2382279673024463E-6</v>
      </c>
      <c r="F149" s="106">
        <v>0.14846044</v>
      </c>
      <c r="G149" s="66">
        <f t="shared" si="12"/>
        <v>2.1155873688559383E-5</v>
      </c>
      <c r="H149" s="66">
        <f t="shared" si="13"/>
        <v>0.93487621638071317</v>
      </c>
      <c r="I149" s="66">
        <f t="shared" si="14"/>
        <v>-0.57818910579281935</v>
      </c>
    </row>
    <row r="150" spans="1:9">
      <c r="A150" s="105" t="s">
        <v>48</v>
      </c>
      <c r="B150" s="106">
        <v>0.12959999999999999</v>
      </c>
      <c r="C150" s="66">
        <f t="shared" si="10"/>
        <v>2.0356504209431307E-5</v>
      </c>
      <c r="D150" s="106">
        <v>0.18138399999999999</v>
      </c>
      <c r="E150" s="66">
        <f t="shared" si="11"/>
        <v>1.947489942311232E-5</v>
      </c>
      <c r="F150" s="106">
        <v>0.14690790000000001</v>
      </c>
      <c r="G150" s="66">
        <f t="shared" si="12"/>
        <v>2.0934634009245247E-5</v>
      </c>
      <c r="H150" s="66">
        <f t="shared" si="13"/>
        <v>-0.19007244299386927</v>
      </c>
      <c r="I150" s="66">
        <f t="shared" si="14"/>
        <v>0.13354861111111127</v>
      </c>
    </row>
    <row r="151" spans="1:9">
      <c r="A151" s="105" t="s">
        <v>106</v>
      </c>
      <c r="B151" s="106">
        <v>2.6623160600000002</v>
      </c>
      <c r="C151" s="66">
        <f t="shared" si="10"/>
        <v>4.181747537208841E-4</v>
      </c>
      <c r="D151" s="106">
        <v>2.7582912799999999</v>
      </c>
      <c r="E151" s="66">
        <f t="shared" si="11"/>
        <v>2.961531626695174E-4</v>
      </c>
      <c r="F151" s="106">
        <v>0.146541</v>
      </c>
      <c r="G151" s="66">
        <f t="shared" si="12"/>
        <v>2.0882350114247142E-5</v>
      </c>
      <c r="H151" s="66">
        <f t="shared" si="13"/>
        <v>-0.94687254349729155</v>
      </c>
      <c r="I151" s="66">
        <f t="shared" si="14"/>
        <v>-0.94495732411275013</v>
      </c>
    </row>
    <row r="152" spans="1:9">
      <c r="A152" s="105" t="s">
        <v>59</v>
      </c>
      <c r="B152" s="106">
        <v>4.5076000000000005E-3</v>
      </c>
      <c r="C152" s="66">
        <f t="shared" si="10"/>
        <v>7.0801680844469582E-7</v>
      </c>
      <c r="D152" s="106">
        <v>2.9381060000000001E-2</v>
      </c>
      <c r="E152" s="66">
        <f t="shared" si="11"/>
        <v>3.1545957110022299E-6</v>
      </c>
      <c r="F152" s="106">
        <v>0.14323241</v>
      </c>
      <c r="G152" s="66">
        <f t="shared" si="12"/>
        <v>2.0410870222854991E-5</v>
      </c>
      <c r="H152" s="66">
        <f t="shared" si="13"/>
        <v>3.8749912358505787</v>
      </c>
      <c r="I152" s="66">
        <f t="shared" si="14"/>
        <v>30.775758718608568</v>
      </c>
    </row>
    <row r="153" spans="1:9">
      <c r="A153" s="105" t="s">
        <v>113</v>
      </c>
      <c r="B153" s="106">
        <v>7.2975000000000002E-3</v>
      </c>
      <c r="C153" s="66">
        <f t="shared" si="10"/>
        <v>1.1462314002185569E-6</v>
      </c>
      <c r="D153" s="106">
        <v>0.1218085</v>
      </c>
      <c r="E153" s="66">
        <f t="shared" si="11"/>
        <v>1.3078376738743093E-5</v>
      </c>
      <c r="F153" s="106">
        <v>0.1326454</v>
      </c>
      <c r="G153" s="66">
        <f t="shared" si="12"/>
        <v>1.8902202686240421E-5</v>
      </c>
      <c r="H153" s="66">
        <f t="shared" si="13"/>
        <v>8.896669772634902E-2</v>
      </c>
      <c r="I153" s="66">
        <f t="shared" si="14"/>
        <v>17.17682768071257</v>
      </c>
    </row>
    <row r="154" spans="1:9">
      <c r="A154" s="105" t="s">
        <v>183</v>
      </c>
      <c r="B154" s="106">
        <v>0.17526800000000001</v>
      </c>
      <c r="C154" s="66">
        <f t="shared" si="10"/>
        <v>2.7529658794588015E-5</v>
      </c>
      <c r="D154" s="106">
        <v>3.6568739999999995E-2</v>
      </c>
      <c r="E154" s="66">
        <f t="shared" si="11"/>
        <v>3.9263249985111389E-6</v>
      </c>
      <c r="F154" s="106">
        <v>0.12751121000000001</v>
      </c>
      <c r="G154" s="66">
        <f t="shared" si="12"/>
        <v>1.8170571585503657E-5</v>
      </c>
      <c r="H154" s="66">
        <f t="shared" si="13"/>
        <v>2.4868909894078941</v>
      </c>
      <c r="I154" s="66">
        <f t="shared" si="14"/>
        <v>-0.27247866125019959</v>
      </c>
    </row>
    <row r="155" spans="1:9">
      <c r="A155" s="105" t="s">
        <v>211</v>
      </c>
      <c r="B155" s="106">
        <v>0.25349026999999996</v>
      </c>
      <c r="C155" s="66">
        <f t="shared" si="10"/>
        <v>3.981617089741418E-5</v>
      </c>
      <c r="D155" s="106">
        <v>0.91594443999999997</v>
      </c>
      <c r="E155" s="66">
        <f t="shared" si="11"/>
        <v>9.8343436279710103E-5</v>
      </c>
      <c r="F155" s="106">
        <v>0.11784747</v>
      </c>
      <c r="G155" s="66">
        <f t="shared" si="12"/>
        <v>1.6793471646967307E-5</v>
      </c>
      <c r="H155" s="66">
        <f t="shared" si="13"/>
        <v>-0.8713377527571432</v>
      </c>
      <c r="I155" s="66">
        <f t="shared" si="14"/>
        <v>-0.53510061747143189</v>
      </c>
    </row>
    <row r="156" spans="1:9">
      <c r="A156" s="105" t="s">
        <v>30</v>
      </c>
      <c r="B156" s="106">
        <v>0.21335270000000001</v>
      </c>
      <c r="C156" s="66">
        <f t="shared" si="10"/>
        <v>3.3511690861447028E-5</v>
      </c>
      <c r="D156" s="106">
        <v>0.20327341000000002</v>
      </c>
      <c r="E156" s="66">
        <f t="shared" si="11"/>
        <v>2.1825129091557548E-5</v>
      </c>
      <c r="F156" s="106">
        <v>0.11481018</v>
      </c>
      <c r="G156" s="66">
        <f t="shared" si="12"/>
        <v>1.6360652482511616E-5</v>
      </c>
      <c r="H156" s="66">
        <f t="shared" si="13"/>
        <v>-0.43519331918522941</v>
      </c>
      <c r="I156" s="66">
        <f t="shared" si="14"/>
        <v>-0.46187613280731865</v>
      </c>
    </row>
    <row r="157" spans="1:9">
      <c r="A157" s="105" t="s">
        <v>256</v>
      </c>
      <c r="B157" s="106">
        <v>1.4857E-2</v>
      </c>
      <c r="C157" s="66">
        <f t="shared" si="10"/>
        <v>2.3336156098728469E-6</v>
      </c>
      <c r="D157" s="106">
        <v>0.15612379999999998</v>
      </c>
      <c r="E157" s="66">
        <f t="shared" si="11"/>
        <v>1.6762753619691388E-5</v>
      </c>
      <c r="F157" s="106">
        <v>0.108068</v>
      </c>
      <c r="G157" s="66">
        <f t="shared" si="12"/>
        <v>1.5399879979981437E-5</v>
      </c>
      <c r="H157" s="66">
        <f t="shared" si="13"/>
        <v>-0.30780572853081967</v>
      </c>
      <c r="I157" s="66">
        <f t="shared" si="14"/>
        <v>6.2738776334387829</v>
      </c>
    </row>
    <row r="158" spans="1:9">
      <c r="A158" s="105" t="s">
        <v>121</v>
      </c>
      <c r="B158" s="106">
        <v>9.8337740000000007E-2</v>
      </c>
      <c r="C158" s="66">
        <f t="shared" si="10"/>
        <v>1.544608501740711E-5</v>
      </c>
      <c r="D158" s="106">
        <v>0.25600000000000001</v>
      </c>
      <c r="E158" s="66">
        <f t="shared" si="11"/>
        <v>2.7486295661782486E-5</v>
      </c>
      <c r="F158" s="106">
        <v>0.10162807</v>
      </c>
      <c r="G158" s="66">
        <f t="shared" si="12"/>
        <v>1.4482178633796797E-5</v>
      </c>
      <c r="H158" s="66">
        <f t="shared" si="13"/>
        <v>-0.60301535156250008</v>
      </c>
      <c r="I158" s="66">
        <f t="shared" si="14"/>
        <v>3.3459483612293672E-2</v>
      </c>
    </row>
    <row r="159" spans="1:9">
      <c r="A159" s="105" t="s">
        <v>229</v>
      </c>
      <c r="B159" s="106">
        <v>0.97254700999999999</v>
      </c>
      <c r="C159" s="66">
        <f t="shared" si="10"/>
        <v>1.5275970141153419E-4</v>
      </c>
      <c r="D159" s="106">
        <v>1.95559393</v>
      </c>
      <c r="E159" s="66">
        <f t="shared" si="11"/>
        <v>2.0996887872799672E-4</v>
      </c>
      <c r="F159" s="106">
        <v>8.9713719999999997E-2</v>
      </c>
      <c r="G159" s="66">
        <f t="shared" si="12"/>
        <v>1.2784362813762264E-5</v>
      </c>
      <c r="H159" s="66">
        <f t="shared" si="13"/>
        <v>-0.95412456613628371</v>
      </c>
      <c r="I159" s="66">
        <f t="shared" si="14"/>
        <v>-0.90775384729217357</v>
      </c>
    </row>
    <row r="160" spans="1:9">
      <c r="A160" s="105" t="s">
        <v>24</v>
      </c>
      <c r="B160" s="106">
        <v>7.45264E-3</v>
      </c>
      <c r="C160" s="66">
        <f t="shared" si="10"/>
        <v>1.1705995179890134E-6</v>
      </c>
      <c r="D160" s="106">
        <v>0.39458180999999998</v>
      </c>
      <c r="E160" s="66">
        <f t="shared" si="11"/>
        <v>4.2365594892270622E-5</v>
      </c>
      <c r="F160" s="106">
        <v>8.5360020000000009E-2</v>
      </c>
      <c r="G160" s="66">
        <f t="shared" si="12"/>
        <v>1.2163952910101189E-5</v>
      </c>
      <c r="H160" s="66">
        <f t="shared" si="13"/>
        <v>-0.7836696526887541</v>
      </c>
      <c r="I160" s="66">
        <f t="shared" si="14"/>
        <v>10.453662058008975</v>
      </c>
    </row>
    <row r="161" spans="1:9">
      <c r="A161" s="105" t="s">
        <v>116</v>
      </c>
      <c r="B161" s="106">
        <v>3.9863300000000004E-2</v>
      </c>
      <c r="C161" s="66">
        <f t="shared" si="10"/>
        <v>6.2613999556467832E-6</v>
      </c>
      <c r="D161" s="106">
        <v>0.17742810999999997</v>
      </c>
      <c r="E161" s="66">
        <f t="shared" si="11"/>
        <v>1.9050162070981502E-5</v>
      </c>
      <c r="F161" s="106">
        <v>8.1718509999999994E-2</v>
      </c>
      <c r="G161" s="66">
        <f t="shared" si="12"/>
        <v>1.1645031333446652E-5</v>
      </c>
      <c r="H161" s="66">
        <f t="shared" si="13"/>
        <v>-0.53942748981545252</v>
      </c>
      <c r="I161" s="66">
        <f t="shared" si="14"/>
        <v>1.0499685174082423</v>
      </c>
    </row>
    <row r="162" spans="1:9">
      <c r="A162" s="105" t="s">
        <v>232</v>
      </c>
      <c r="B162" s="106">
        <v>5.169E-3</v>
      </c>
      <c r="C162" s="66">
        <f t="shared" si="10"/>
        <v>8.1190409150116073E-7</v>
      </c>
      <c r="D162" s="106">
        <v>2.2148939999999999E-2</v>
      </c>
      <c r="E162" s="66">
        <f t="shared" si="11"/>
        <v>2.3780949743557834E-6</v>
      </c>
      <c r="F162" s="106">
        <v>8.0626400000000001E-2</v>
      </c>
      <c r="G162" s="66">
        <f t="shared" si="12"/>
        <v>1.1489403738553275E-5</v>
      </c>
      <c r="H162" s="66">
        <f t="shared" si="13"/>
        <v>2.6401922620224716</v>
      </c>
      <c r="I162" s="66">
        <f t="shared" si="14"/>
        <v>14.598065389823951</v>
      </c>
    </row>
    <row r="163" spans="1:9">
      <c r="A163" s="105" t="s">
        <v>213</v>
      </c>
      <c r="B163" s="106">
        <v>0.23299808999999999</v>
      </c>
      <c r="C163" s="66">
        <f t="shared" si="10"/>
        <v>3.6597427468167087E-5</v>
      </c>
      <c r="D163" s="106">
        <v>2.5799226499999999</v>
      </c>
      <c r="E163" s="66">
        <f t="shared" si="11"/>
        <v>2.770020185251147E-4</v>
      </c>
      <c r="F163" s="106">
        <v>7.7232479999999992E-2</v>
      </c>
      <c r="G163" s="66">
        <f t="shared" si="12"/>
        <v>1.1005764172153799E-5</v>
      </c>
      <c r="H163" s="66">
        <f t="shared" si="13"/>
        <v>-0.97006403273369457</v>
      </c>
      <c r="I163" s="66">
        <f t="shared" si="14"/>
        <v>-0.66852741153371686</v>
      </c>
    </row>
    <row r="164" spans="1:9">
      <c r="A164" s="105" t="s">
        <v>240</v>
      </c>
      <c r="B164" s="106">
        <v>1.8799999999999999E-4</v>
      </c>
      <c r="C164" s="66">
        <f t="shared" si="10"/>
        <v>2.9529496847014549E-8</v>
      </c>
      <c r="D164" s="106">
        <v>5.9530500000000005E-3</v>
      </c>
      <c r="E164" s="66">
        <f t="shared" si="11"/>
        <v>6.3916911089599307E-7</v>
      </c>
      <c r="F164" s="106">
        <v>7.5730679999999995E-2</v>
      </c>
      <c r="G164" s="66">
        <f t="shared" si="12"/>
        <v>1.0791755032038907E-5</v>
      </c>
      <c r="H164" s="66">
        <f t="shared" si="13"/>
        <v>11.72132436314158</v>
      </c>
      <c r="I164" s="66">
        <f t="shared" si="14"/>
        <v>401.82276595744679</v>
      </c>
    </row>
    <row r="165" spans="1:9">
      <c r="A165" s="105" t="s">
        <v>150</v>
      </c>
      <c r="B165" s="106">
        <v>5.1598150000000002E-2</v>
      </c>
      <c r="C165" s="66">
        <f t="shared" si="10"/>
        <v>8.1046138709403396E-6</v>
      </c>
      <c r="D165" s="106">
        <v>0.40201116999999997</v>
      </c>
      <c r="E165" s="66">
        <f t="shared" si="11"/>
        <v>4.3163272960777733E-5</v>
      </c>
      <c r="F165" s="106">
        <v>6.7051529999999998E-2</v>
      </c>
      <c r="G165" s="66">
        <f t="shared" si="12"/>
        <v>9.5549608993793239E-6</v>
      </c>
      <c r="H165" s="66">
        <f t="shared" si="13"/>
        <v>-0.83320978369829879</v>
      </c>
      <c r="I165" s="66">
        <f t="shared" si="14"/>
        <v>0.29949484622995204</v>
      </c>
    </row>
    <row r="166" spans="1:9">
      <c r="A166" s="105" t="s">
        <v>28</v>
      </c>
      <c r="B166" s="106">
        <v>2.5598999999999999E-3</v>
      </c>
      <c r="C166" s="66">
        <f t="shared" si="10"/>
        <v>4.0208807967379013E-7</v>
      </c>
      <c r="D166" s="106">
        <v>0.16016292999999998</v>
      </c>
      <c r="E166" s="66">
        <f t="shared" si="11"/>
        <v>1.719642831264598E-5</v>
      </c>
      <c r="F166" s="106">
        <v>5.9989440000000005E-2</v>
      </c>
      <c r="G166" s="66">
        <f t="shared" si="12"/>
        <v>8.5486006594579125E-6</v>
      </c>
      <c r="H166" s="66">
        <f t="shared" si="13"/>
        <v>-0.62544741158269268</v>
      </c>
      <c r="I166" s="66">
        <f t="shared" si="14"/>
        <v>22.434290401968831</v>
      </c>
    </row>
    <row r="167" spans="1:9">
      <c r="A167" s="105" t="s">
        <v>137</v>
      </c>
      <c r="B167" s="106">
        <v>2.0409999999999998E-3</v>
      </c>
      <c r="C167" s="66">
        <f t="shared" si="10"/>
        <v>3.205835269401952E-7</v>
      </c>
      <c r="D167" s="106">
        <v>5.9999999999999995E-4</v>
      </c>
      <c r="E167" s="66">
        <f t="shared" si="11"/>
        <v>6.4421005457302695E-8</v>
      </c>
      <c r="F167" s="106">
        <v>5.9799999999999999E-2</v>
      </c>
      <c r="G167" s="66">
        <f t="shared" si="12"/>
        <v>8.5216051264286377E-6</v>
      </c>
      <c r="H167" s="66">
        <f t="shared" si="13"/>
        <v>98.666666666666671</v>
      </c>
      <c r="I167" s="66">
        <f t="shared" si="14"/>
        <v>28.299363057324843</v>
      </c>
    </row>
    <row r="168" spans="1:9">
      <c r="A168" s="105" t="s">
        <v>228</v>
      </c>
      <c r="B168" s="106">
        <v>0.55156660999999996</v>
      </c>
      <c r="C168" s="66">
        <f t="shared" si="10"/>
        <v>8.663555569634842E-5</v>
      </c>
      <c r="D168" s="106">
        <v>1.862989E-2</v>
      </c>
      <c r="E168" s="66">
        <f t="shared" si="11"/>
        <v>2.0002604089315813E-6</v>
      </c>
      <c r="F168" s="106">
        <v>5.7588210000000001E-2</v>
      </c>
      <c r="G168" s="66">
        <f t="shared" si="12"/>
        <v>8.2064211631747316E-6</v>
      </c>
      <c r="H168" s="66">
        <f t="shared" si="13"/>
        <v>2.0911728410634738</v>
      </c>
      <c r="I168" s="66">
        <f t="shared" si="14"/>
        <v>-0.89559155874210727</v>
      </c>
    </row>
    <row r="169" spans="1:9">
      <c r="A169" s="105" t="s">
        <v>144</v>
      </c>
      <c r="B169" s="106">
        <v>0.196186</v>
      </c>
      <c r="C169" s="66">
        <f t="shared" si="10"/>
        <v>3.0815286534193598E-5</v>
      </c>
      <c r="D169" s="106">
        <v>0.19118517999999998</v>
      </c>
      <c r="E169" s="66">
        <f t="shared" si="11"/>
        <v>2.0527235873558995E-5</v>
      </c>
      <c r="F169" s="106">
        <v>5.7401269999999997E-2</v>
      </c>
      <c r="G169" s="66">
        <f t="shared" si="12"/>
        <v>8.1797818845403731E-6</v>
      </c>
      <c r="H169" s="66">
        <f t="shared" si="13"/>
        <v>-0.69976088104736989</v>
      </c>
      <c r="I169" s="66">
        <f t="shared" si="14"/>
        <v>-0.70741403566003691</v>
      </c>
    </row>
    <row r="170" spans="1:9">
      <c r="A170" s="105" t="s">
        <v>141</v>
      </c>
      <c r="B170" s="106">
        <v>5.8510000000000003E-3</v>
      </c>
      <c r="C170" s="66">
        <f t="shared" si="10"/>
        <v>9.1902705346745821E-7</v>
      </c>
      <c r="D170" s="106">
        <v>6.4197500000000001E-3</v>
      </c>
      <c r="E170" s="66">
        <f t="shared" si="11"/>
        <v>6.8927791630753167E-7</v>
      </c>
      <c r="F170" s="106">
        <v>5.3908499999999998E-2</v>
      </c>
      <c r="G170" s="66">
        <f t="shared" si="12"/>
        <v>7.6820560193658567E-6</v>
      </c>
      <c r="H170" s="66">
        <f t="shared" si="13"/>
        <v>7.3972896140815454</v>
      </c>
      <c r="I170" s="66">
        <f t="shared" si="14"/>
        <v>8.2135532387626036</v>
      </c>
    </row>
    <row r="171" spans="1:9">
      <c r="A171" s="105" t="s">
        <v>88</v>
      </c>
      <c r="B171" s="106">
        <v>9.2271599999999999E-3</v>
      </c>
      <c r="C171" s="66">
        <f t="shared" si="10"/>
        <v>1.4493265538664828E-6</v>
      </c>
      <c r="D171" s="106">
        <v>9.6854999999999997E-3</v>
      </c>
      <c r="E171" s="66">
        <f t="shared" si="11"/>
        <v>1.0399160805945088E-6</v>
      </c>
      <c r="F171" s="106">
        <v>5.3903910000000006E-2</v>
      </c>
      <c r="G171" s="66">
        <f t="shared" si="12"/>
        <v>7.6814019362967877E-6</v>
      </c>
      <c r="H171" s="66">
        <f t="shared" si="13"/>
        <v>4.5654235713179503</v>
      </c>
      <c r="I171" s="66">
        <f t="shared" si="14"/>
        <v>4.8418744228993544</v>
      </c>
    </row>
    <row r="172" spans="1:9">
      <c r="A172" s="105" t="s">
        <v>226</v>
      </c>
      <c r="B172" s="106">
        <v>0.32911899999999999</v>
      </c>
      <c r="C172" s="66">
        <f t="shared" si="10"/>
        <v>5.1695311025492456E-5</v>
      </c>
      <c r="D172" s="106">
        <v>1.5343493899999998</v>
      </c>
      <c r="E172" s="66">
        <f t="shared" si="11"/>
        <v>1.6474055071099842E-4</v>
      </c>
      <c r="F172" s="106">
        <v>5.0206980000000005E-2</v>
      </c>
      <c r="G172" s="66">
        <f t="shared" si="12"/>
        <v>7.1545829122157214E-6</v>
      </c>
      <c r="H172" s="66">
        <f t="shared" si="13"/>
        <v>-0.9672780004820154</v>
      </c>
      <c r="I172" s="66">
        <f t="shared" si="14"/>
        <v>-0.84745037509229182</v>
      </c>
    </row>
    <row r="173" spans="1:9">
      <c r="A173" s="105" t="s">
        <v>31</v>
      </c>
      <c r="B173" s="106">
        <v>2.8300000000000001E-3</v>
      </c>
      <c r="C173" s="66">
        <f t="shared" si="10"/>
        <v>4.4451317062261269E-7</v>
      </c>
      <c r="D173" s="106">
        <v>1.6965250000000001E-2</v>
      </c>
      <c r="E173" s="66">
        <f t="shared" si="11"/>
        <v>1.8215307713908411E-6</v>
      </c>
      <c r="F173" s="106">
        <v>4.7182970000000005E-2</v>
      </c>
      <c r="G173" s="66">
        <f t="shared" si="12"/>
        <v>6.72365617110583E-6</v>
      </c>
      <c r="H173" s="66">
        <f t="shared" si="13"/>
        <v>1.7811538291507643</v>
      </c>
      <c r="I173" s="66">
        <f t="shared" si="14"/>
        <v>15.672427561837456</v>
      </c>
    </row>
    <row r="174" spans="1:9">
      <c r="A174" s="105" t="s">
        <v>40</v>
      </c>
      <c r="B174" s="106">
        <v>0.106452</v>
      </c>
      <c r="C174" s="66">
        <f t="shared" si="10"/>
        <v>1.6720606374246773E-5</v>
      </c>
      <c r="D174" s="106">
        <v>2.8753000000000001E-2</v>
      </c>
      <c r="E174" s="66">
        <f t="shared" si="11"/>
        <v>3.0871619498563742E-6</v>
      </c>
      <c r="F174" s="106">
        <v>4.6863000000000002E-2</v>
      </c>
      <c r="G174" s="66">
        <f t="shared" si="12"/>
        <v>6.6780598836091182E-6</v>
      </c>
      <c r="H174" s="66">
        <f t="shared" si="13"/>
        <v>0.62984732027962309</v>
      </c>
      <c r="I174" s="66">
        <f t="shared" si="14"/>
        <v>-0.55977341900574906</v>
      </c>
    </row>
    <row r="175" spans="1:9">
      <c r="A175" s="105" t="s">
        <v>39</v>
      </c>
      <c r="B175" s="106">
        <v>0.23776628</v>
      </c>
      <c r="C175" s="66">
        <f t="shared" si="10"/>
        <v>3.7346375614821166E-5</v>
      </c>
      <c r="D175" s="106">
        <v>5.7736300000000004E-2</v>
      </c>
      <c r="E175" s="66">
        <f t="shared" si="11"/>
        <v>6.1990508289741103E-6</v>
      </c>
      <c r="F175" s="106">
        <v>4.6671789999999998E-2</v>
      </c>
      <c r="G175" s="66">
        <f t="shared" si="12"/>
        <v>6.6508121224682411E-6</v>
      </c>
      <c r="H175" s="66">
        <f t="shared" si="13"/>
        <v>-0.19163870909635716</v>
      </c>
      <c r="I175" s="66">
        <f t="shared" si="14"/>
        <v>-0.8037072792660086</v>
      </c>
    </row>
    <row r="176" spans="1:9">
      <c r="A176" s="105" t="s">
        <v>65</v>
      </c>
      <c r="B176" s="106">
        <v>5.0233E-2</v>
      </c>
      <c r="C176" s="66">
        <f t="shared" si="10"/>
        <v>7.890187314447245E-6</v>
      </c>
      <c r="D176" s="106">
        <v>3.8600000000000002E-2</v>
      </c>
      <c r="E176" s="66">
        <f t="shared" si="11"/>
        <v>4.1444180177531403E-6</v>
      </c>
      <c r="F176" s="106">
        <v>4.5303999999999997E-2</v>
      </c>
      <c r="G176" s="66">
        <f t="shared" si="12"/>
        <v>6.4558996429385113E-6</v>
      </c>
      <c r="H176" s="66">
        <f t="shared" si="13"/>
        <v>0.17367875647668374</v>
      </c>
      <c r="I176" s="66">
        <f t="shared" si="14"/>
        <v>-9.8122747994346393E-2</v>
      </c>
    </row>
    <row r="177" spans="1:9">
      <c r="A177" s="105" t="s">
        <v>194</v>
      </c>
      <c r="B177" s="106">
        <v>5.3567620199999997</v>
      </c>
      <c r="C177" s="66">
        <f t="shared" si="10"/>
        <v>8.413962084031771E-4</v>
      </c>
      <c r="D177" s="106">
        <v>1.10337891</v>
      </c>
      <c r="E177" s="66">
        <f t="shared" si="11"/>
        <v>1.1846796463763784E-4</v>
      </c>
      <c r="F177" s="106">
        <v>4.296113E-2</v>
      </c>
      <c r="G177" s="66">
        <f t="shared" si="12"/>
        <v>6.1220365492502867E-6</v>
      </c>
      <c r="H177" s="66">
        <f t="shared" si="13"/>
        <v>-0.96106402831281235</v>
      </c>
      <c r="I177" s="66">
        <f t="shared" si="14"/>
        <v>-0.99198001892942034</v>
      </c>
    </row>
    <row r="178" spans="1:9">
      <c r="A178" s="105" t="s">
        <v>247</v>
      </c>
      <c r="B178" s="106">
        <v>0.18538603000000001</v>
      </c>
      <c r="C178" s="66">
        <f t="shared" si="10"/>
        <v>2.9118915895561411E-5</v>
      </c>
      <c r="D178" s="106">
        <v>0.35720186999999998</v>
      </c>
      <c r="E178" s="66">
        <f t="shared" si="11"/>
        <v>3.835217269438121E-5</v>
      </c>
      <c r="F178" s="106">
        <v>4.2452730000000001E-2</v>
      </c>
      <c r="G178" s="66">
        <f t="shared" si="12"/>
        <v>6.0495886554998465E-6</v>
      </c>
      <c r="H178" s="66">
        <f t="shared" si="13"/>
        <v>-0.88115199396912447</v>
      </c>
      <c r="I178" s="66">
        <f t="shared" si="14"/>
        <v>-0.7710036187732161</v>
      </c>
    </row>
    <row r="179" spans="1:9">
      <c r="A179" s="105" t="s">
        <v>209</v>
      </c>
      <c r="B179" s="106">
        <v>3.088E-3</v>
      </c>
      <c r="C179" s="66">
        <f t="shared" si="10"/>
        <v>4.8503769289138799E-7</v>
      </c>
      <c r="D179" s="106">
        <v>1.2063000000000001E-2</v>
      </c>
      <c r="E179" s="66">
        <f t="shared" si="11"/>
        <v>1.2951843147190708E-6</v>
      </c>
      <c r="F179" s="106">
        <v>4.1788779999999998E-2</v>
      </c>
      <c r="G179" s="66">
        <f t="shared" si="12"/>
        <v>5.9549746132976337E-6</v>
      </c>
      <c r="H179" s="66">
        <f t="shared" si="13"/>
        <v>2.4642112244052057</v>
      </c>
      <c r="I179" s="66">
        <f t="shared" si="14"/>
        <v>12.532636010362694</v>
      </c>
    </row>
    <row r="180" spans="1:9">
      <c r="A180" s="105" t="s">
        <v>231</v>
      </c>
      <c r="B180" s="106">
        <v>0.1192583</v>
      </c>
      <c r="C180" s="66">
        <f t="shared" si="10"/>
        <v>1.8732114860799552E-5</v>
      </c>
      <c r="D180" s="106">
        <v>0.30198953000000001</v>
      </c>
      <c r="E180" s="66">
        <f t="shared" si="11"/>
        <v>3.2424115266963793E-5</v>
      </c>
      <c r="F180" s="106">
        <v>3.7374499999999998E-2</v>
      </c>
      <c r="G180" s="66">
        <f t="shared" si="12"/>
        <v>5.3259319531389146E-6</v>
      </c>
      <c r="H180" s="66">
        <f t="shared" si="13"/>
        <v>-0.87623908683191765</v>
      </c>
      <c r="I180" s="66">
        <f t="shared" si="14"/>
        <v>-0.68660881464854018</v>
      </c>
    </row>
    <row r="181" spans="1:9">
      <c r="A181" s="105" t="s">
        <v>255</v>
      </c>
      <c r="B181" s="106">
        <v>3.3834010000000005E-2</v>
      </c>
      <c r="C181" s="66">
        <f t="shared" si="10"/>
        <v>5.3143685724301007E-6</v>
      </c>
      <c r="D181" s="106">
        <v>0.10097094000000001</v>
      </c>
      <c r="E181" s="66">
        <f t="shared" si="11"/>
        <v>1.084108246128164E-5</v>
      </c>
      <c r="F181" s="106">
        <v>3.2979059999999998E-2</v>
      </c>
      <c r="G181" s="66">
        <f t="shared" si="12"/>
        <v>4.6995740261002941E-6</v>
      </c>
      <c r="H181" s="66">
        <f t="shared" si="13"/>
        <v>-0.67338067764844034</v>
      </c>
      <c r="I181" s="66">
        <f t="shared" si="14"/>
        <v>-2.5268952749024076E-2</v>
      </c>
    </row>
    <row r="182" spans="1:9">
      <c r="A182" s="105" t="s">
        <v>237</v>
      </c>
      <c r="B182" s="106">
        <v>2.8540650000000001E-2</v>
      </c>
      <c r="C182" s="66">
        <f t="shared" si="10"/>
        <v>4.4829310329082224E-6</v>
      </c>
      <c r="D182" s="106">
        <v>0.18437576</v>
      </c>
      <c r="E182" s="66">
        <f t="shared" si="11"/>
        <v>1.979611973525722E-5</v>
      </c>
      <c r="F182" s="106">
        <v>3.0516580000000001E-2</v>
      </c>
      <c r="G182" s="66">
        <f t="shared" si="12"/>
        <v>4.3486662971416328E-6</v>
      </c>
      <c r="H182" s="66">
        <f t="shared" si="13"/>
        <v>-0.83448702801279295</v>
      </c>
      <c r="I182" s="66">
        <f t="shared" si="14"/>
        <v>6.923213031237907E-2</v>
      </c>
    </row>
    <row r="183" spans="1:9">
      <c r="A183" s="105" t="s">
        <v>29</v>
      </c>
      <c r="B183" s="106">
        <v>0</v>
      </c>
      <c r="C183" s="66">
        <f t="shared" si="10"/>
        <v>0</v>
      </c>
      <c r="D183" s="106">
        <v>0</v>
      </c>
      <c r="E183" s="66">
        <f t="shared" si="11"/>
        <v>0</v>
      </c>
      <c r="F183" s="106">
        <v>2.7924250000000001E-2</v>
      </c>
      <c r="G183" s="66">
        <f t="shared" si="12"/>
        <v>3.9792547149109518E-6</v>
      </c>
      <c r="H183" s="66" t="s">
        <v>318</v>
      </c>
      <c r="I183" s="66" t="s">
        <v>318</v>
      </c>
    </row>
    <row r="184" spans="1:9">
      <c r="A184" s="105" t="s">
        <v>234</v>
      </c>
      <c r="B184" s="106">
        <v>1.9603120300000001</v>
      </c>
      <c r="C184" s="66">
        <f t="shared" si="10"/>
        <v>3.079097229204771E-4</v>
      </c>
      <c r="D184" s="106">
        <v>0.1089285</v>
      </c>
      <c r="E184" s="66">
        <f t="shared" si="11"/>
        <v>1.1695472488259661E-5</v>
      </c>
      <c r="F184" s="106">
        <v>2.7739E-2</v>
      </c>
      <c r="G184" s="66">
        <f t="shared" si="12"/>
        <v>3.9528562642475577E-6</v>
      </c>
      <c r="H184" s="66">
        <f t="shared" si="13"/>
        <v>-0.74534671826014309</v>
      </c>
      <c r="I184" s="66">
        <f t="shared" si="14"/>
        <v>-0.9858497016926433</v>
      </c>
    </row>
    <row r="185" spans="1:9">
      <c r="A185" s="105" t="s">
        <v>136</v>
      </c>
      <c r="B185" s="106">
        <v>3.8999999999999998E-3</v>
      </c>
      <c r="C185" s="66">
        <f t="shared" si="10"/>
        <v>6.1257998778381253E-7</v>
      </c>
      <c r="D185" s="106">
        <v>4.9615110000000004E-2</v>
      </c>
      <c r="E185" s="66">
        <f t="shared" si="11"/>
        <v>5.3270921201244567E-6</v>
      </c>
      <c r="F185" s="106">
        <v>2.7594589999999999E-2</v>
      </c>
      <c r="G185" s="66">
        <f t="shared" si="12"/>
        <v>3.9322775853795384E-6</v>
      </c>
      <c r="H185" s="66">
        <f t="shared" si="13"/>
        <v>-0.44382689063875913</v>
      </c>
      <c r="I185" s="66">
        <f t="shared" si="14"/>
        <v>6.0755358974358975</v>
      </c>
    </row>
    <row r="186" spans="1:9">
      <c r="A186" s="105" t="s">
        <v>73</v>
      </c>
      <c r="B186" s="106">
        <v>5.1000000000000004E-3</v>
      </c>
      <c r="C186" s="66">
        <f t="shared" si="10"/>
        <v>8.0106613787113953E-7</v>
      </c>
      <c r="D186" s="106">
        <v>1.15E-2</v>
      </c>
      <c r="E186" s="66">
        <f t="shared" si="11"/>
        <v>1.2347359379316351E-6</v>
      </c>
      <c r="F186" s="106">
        <v>2.3800000000000002E-2</v>
      </c>
      <c r="G186" s="66">
        <f t="shared" si="12"/>
        <v>3.3915418396154113E-6</v>
      </c>
      <c r="H186" s="66">
        <f t="shared" si="13"/>
        <v>1.0695652173913044</v>
      </c>
      <c r="I186" s="66">
        <f t="shared" si="14"/>
        <v>3.666666666666667</v>
      </c>
    </row>
    <row r="187" spans="1:9">
      <c r="A187" s="105" t="s">
        <v>91</v>
      </c>
      <c r="B187" s="106">
        <v>1.8882240000000002E-2</v>
      </c>
      <c r="C187" s="66">
        <f t="shared" si="10"/>
        <v>2.9658672688541071E-6</v>
      </c>
      <c r="D187" s="106">
        <v>1.1918900000000001E-3</v>
      </c>
      <c r="E187" s="66">
        <f t="shared" si="11"/>
        <v>1.2797125365750754E-7</v>
      </c>
      <c r="F187" s="106">
        <v>2.0173819999999999E-2</v>
      </c>
      <c r="G187" s="66">
        <f t="shared" si="12"/>
        <v>2.8748048149105112E-6</v>
      </c>
      <c r="H187" s="66">
        <f t="shared" si="13"/>
        <v>15.925907592143567</v>
      </c>
      <c r="I187" s="66">
        <f t="shared" si="14"/>
        <v>6.8401842154320436E-2</v>
      </c>
    </row>
    <row r="188" spans="1:9">
      <c r="A188" s="105" t="s">
        <v>164</v>
      </c>
      <c r="B188" s="106">
        <v>2.4155610000000001E-2</v>
      </c>
      <c r="C188" s="66">
        <f t="shared" si="10"/>
        <v>3.7941649432591129E-6</v>
      </c>
      <c r="D188" s="106">
        <v>1.8858557900000001</v>
      </c>
      <c r="E188" s="66">
        <f t="shared" si="11"/>
        <v>2.0248121023212651E-4</v>
      </c>
      <c r="F188" s="106">
        <v>1.7853569999999999E-2</v>
      </c>
      <c r="G188" s="66">
        <f t="shared" si="12"/>
        <v>2.5441651109875002E-6</v>
      </c>
      <c r="H188" s="66">
        <f t="shared" si="13"/>
        <v>-0.99053290813928041</v>
      </c>
      <c r="I188" s="66">
        <f t="shared" si="14"/>
        <v>-0.26089343220891548</v>
      </c>
    </row>
    <row r="189" spans="1:9">
      <c r="A189" s="105" t="s">
        <v>82</v>
      </c>
      <c r="B189" s="106">
        <v>3.0216E-2</v>
      </c>
      <c r="C189" s="66">
        <f t="shared" si="10"/>
        <v>4.7460812591988919E-6</v>
      </c>
      <c r="D189" s="106">
        <v>5.4860000000000004E-3</v>
      </c>
      <c r="E189" s="66">
        <f t="shared" si="11"/>
        <v>5.8902272656460437E-7</v>
      </c>
      <c r="F189" s="106">
        <v>1.606076E-2</v>
      </c>
      <c r="G189" s="66">
        <f t="shared" si="12"/>
        <v>2.2886865342866223E-6</v>
      </c>
      <c r="H189" s="66">
        <f t="shared" si="13"/>
        <v>1.9275902296755376</v>
      </c>
      <c r="I189" s="66">
        <f t="shared" si="14"/>
        <v>-0.46846836113317447</v>
      </c>
    </row>
    <row r="190" spans="1:9">
      <c r="A190" s="105" t="s">
        <v>93</v>
      </c>
      <c r="B190" s="106">
        <v>8.4859999999999997E-5</v>
      </c>
      <c r="C190" s="66">
        <f t="shared" si="10"/>
        <v>1.3329112247008802E-8</v>
      </c>
      <c r="D190" s="106">
        <v>8.6914000000000002E-4</v>
      </c>
      <c r="E190" s="66">
        <f t="shared" si="11"/>
        <v>9.3318121138600111E-8</v>
      </c>
      <c r="F190" s="106">
        <v>1.3507E-2</v>
      </c>
      <c r="G190" s="66">
        <f t="shared" si="12"/>
        <v>1.9247712448607291E-6</v>
      </c>
      <c r="H190" s="66">
        <f t="shared" si="13"/>
        <v>14.54064937754562</v>
      </c>
      <c r="I190" s="66">
        <f t="shared" si="14"/>
        <v>158.16804148008484</v>
      </c>
    </row>
    <row r="191" spans="1:9">
      <c r="A191" s="105" t="s">
        <v>174</v>
      </c>
      <c r="B191" s="106">
        <v>2.8877919999999998E-2</v>
      </c>
      <c r="C191" s="66">
        <f t="shared" si="10"/>
        <v>4.535906636108183E-6</v>
      </c>
      <c r="D191" s="106">
        <v>0.17092299</v>
      </c>
      <c r="E191" s="66">
        <f t="shared" si="11"/>
        <v>1.8351718119280825E-5</v>
      </c>
      <c r="F191" s="106">
        <v>1.16702E-2</v>
      </c>
      <c r="G191" s="66">
        <f t="shared" si="12"/>
        <v>1.6630240158268812E-6</v>
      </c>
      <c r="H191" s="66">
        <f t="shared" si="13"/>
        <v>-0.93172246752762744</v>
      </c>
      <c r="I191" s="66">
        <f t="shared" si="14"/>
        <v>-0.59587809648340317</v>
      </c>
    </row>
    <row r="192" spans="1:9">
      <c r="A192" s="105" t="s">
        <v>242</v>
      </c>
      <c r="B192" s="106">
        <v>9.5518700000000005E-3</v>
      </c>
      <c r="C192" s="66">
        <f t="shared" si="10"/>
        <v>1.5003293353621962E-6</v>
      </c>
      <c r="D192" s="106">
        <v>2.6744900000000002E-2</v>
      </c>
      <c r="E192" s="66">
        <f t="shared" si="11"/>
        <v>2.8715555814250249E-6</v>
      </c>
      <c r="F192" s="106">
        <v>1.0892639999999999E-2</v>
      </c>
      <c r="G192" s="66">
        <f t="shared" si="12"/>
        <v>1.5522203489020338E-6</v>
      </c>
      <c r="H192" s="66">
        <f t="shared" si="13"/>
        <v>-0.5927208551910832</v>
      </c>
      <c r="I192" s="66">
        <f t="shared" si="14"/>
        <v>0.14036727886790734</v>
      </c>
    </row>
    <row r="193" spans="1:9">
      <c r="A193" s="105" t="s">
        <v>96</v>
      </c>
      <c r="B193" s="106">
        <v>2.8656900000000003E-2</v>
      </c>
      <c r="C193" s="66">
        <f t="shared" si="10"/>
        <v>4.5011906286979328E-6</v>
      </c>
      <c r="D193" s="106">
        <v>1.3156930000000001E-2</v>
      </c>
      <c r="E193" s="66">
        <f t="shared" si="11"/>
        <v>1.4126377655522493E-6</v>
      </c>
      <c r="F193" s="106">
        <v>9.5976800000000008E-3</v>
      </c>
      <c r="G193" s="66">
        <f t="shared" si="12"/>
        <v>1.3676862724050438E-6</v>
      </c>
      <c r="H193" s="66">
        <f t="shared" si="13"/>
        <v>-0.27052283473424266</v>
      </c>
      <c r="I193" s="66">
        <f t="shared" si="14"/>
        <v>-0.66508310389469893</v>
      </c>
    </row>
    <row r="194" spans="1:9">
      <c r="A194" s="105" t="s">
        <v>248</v>
      </c>
      <c r="B194" s="106">
        <v>2.9902349999999998E-2</v>
      </c>
      <c r="C194" s="66">
        <f t="shared" si="10"/>
        <v>4.6968156917198161E-6</v>
      </c>
      <c r="D194" s="106">
        <v>1.632538E-2</v>
      </c>
      <c r="E194" s="66">
        <f t="shared" si="11"/>
        <v>1.7528289901209005E-6</v>
      </c>
      <c r="F194" s="106">
        <v>9.3570000000000007E-3</v>
      </c>
      <c r="G194" s="66">
        <f t="shared" si="12"/>
        <v>1.333388949297538E-6</v>
      </c>
      <c r="H194" s="66">
        <f t="shared" si="13"/>
        <v>-0.42684335678556939</v>
      </c>
      <c r="I194" s="66">
        <f t="shared" si="14"/>
        <v>-0.68708145012014099</v>
      </c>
    </row>
    <row r="195" spans="1:9">
      <c r="A195" s="105" t="s">
        <v>146</v>
      </c>
      <c r="B195" s="106">
        <v>0.90007266000000008</v>
      </c>
      <c r="C195" s="66">
        <f t="shared" si="10"/>
        <v>1.4137602540188299E-4</v>
      </c>
      <c r="D195" s="106">
        <v>6.5733990000000006E-2</v>
      </c>
      <c r="E195" s="66">
        <f t="shared" si="11"/>
        <v>7.0577495475338023E-6</v>
      </c>
      <c r="F195" s="106">
        <v>9.1404099999999999E-3</v>
      </c>
      <c r="G195" s="66">
        <f t="shared" si="12"/>
        <v>1.302524493539458E-6</v>
      </c>
      <c r="H195" s="66">
        <f t="shared" si="13"/>
        <v>-0.86094849863822354</v>
      </c>
      <c r="I195" s="66">
        <f t="shared" si="14"/>
        <v>-0.98984480875132907</v>
      </c>
    </row>
    <row r="196" spans="1:9">
      <c r="A196" s="105" t="s">
        <v>101</v>
      </c>
      <c r="B196" s="106">
        <v>0</v>
      </c>
      <c r="C196" s="66">
        <f t="shared" si="10"/>
        <v>0</v>
      </c>
      <c r="D196" s="106">
        <v>0</v>
      </c>
      <c r="E196" s="66">
        <f t="shared" si="11"/>
        <v>0</v>
      </c>
      <c r="F196" s="106">
        <v>9.0150000000000004E-3</v>
      </c>
      <c r="G196" s="66">
        <f t="shared" si="12"/>
        <v>1.2846533480728121E-6</v>
      </c>
      <c r="H196" s="66" t="s">
        <v>318</v>
      </c>
      <c r="I196" s="66" t="s">
        <v>318</v>
      </c>
    </row>
    <row r="197" spans="1:9">
      <c r="A197" s="105" t="s">
        <v>166</v>
      </c>
      <c r="B197" s="106">
        <v>0</v>
      </c>
      <c r="C197" s="66">
        <f t="shared" ref="C197:C242" si="15">B197/$B$243</f>
        <v>0</v>
      </c>
      <c r="D197" s="106">
        <v>3.6450000000000003E-2</v>
      </c>
      <c r="E197" s="66">
        <f t="shared" ref="E197:E242" si="16">D197/$D$243</f>
        <v>3.9135760815311388E-6</v>
      </c>
      <c r="F197" s="106">
        <v>7.62E-3</v>
      </c>
      <c r="G197" s="66">
        <f t="shared" ref="G197:G241" si="17">F197/$F$243</f>
        <v>1.0858633957087996E-6</v>
      </c>
      <c r="H197" s="66">
        <f t="shared" ref="H197:H242" si="18">(F197/D197)-1</f>
        <v>-0.79094650205761319</v>
      </c>
      <c r="I197" s="66" t="s">
        <v>318</v>
      </c>
    </row>
    <row r="198" spans="1:9">
      <c r="A198" s="105" t="s">
        <v>138</v>
      </c>
      <c r="B198" s="106">
        <v>4.5354999999999996E-3</v>
      </c>
      <c r="C198" s="66">
        <f t="shared" si="15"/>
        <v>7.1239911143422604E-7</v>
      </c>
      <c r="D198" s="106">
        <v>0.40843099999999999</v>
      </c>
      <c r="E198" s="66">
        <f t="shared" si="16"/>
        <v>4.3852559466552661E-5</v>
      </c>
      <c r="F198" s="106">
        <v>7.0949999999999997E-3</v>
      </c>
      <c r="G198" s="66">
        <f t="shared" si="17"/>
        <v>1.0110499727761068E-6</v>
      </c>
      <c r="H198" s="66">
        <f t="shared" si="18"/>
        <v>-0.9826286447404825</v>
      </c>
      <c r="I198" s="66">
        <f t="shared" ref="I198:I241" si="19">(F198/B198)-1</f>
        <v>0.56432587366332276</v>
      </c>
    </row>
    <row r="199" spans="1:9">
      <c r="A199" s="105" t="s">
        <v>244</v>
      </c>
      <c r="B199" s="106">
        <v>5.7942E-2</v>
      </c>
      <c r="C199" s="66">
        <f t="shared" si="15"/>
        <v>9.1010537569665802E-6</v>
      </c>
      <c r="D199" s="106">
        <v>1.86366046</v>
      </c>
      <c r="E199" s="66">
        <f t="shared" si="16"/>
        <v>2.0009813444036542E-4</v>
      </c>
      <c r="F199" s="106">
        <v>5.4139599999999998E-3</v>
      </c>
      <c r="G199" s="66">
        <f t="shared" si="17"/>
        <v>7.7149881756320374E-7</v>
      </c>
      <c r="H199" s="66">
        <f t="shared" si="18"/>
        <v>-0.99709498585380729</v>
      </c>
      <c r="I199" s="66">
        <f t="shared" si="19"/>
        <v>-0.90656242449345903</v>
      </c>
    </row>
    <row r="200" spans="1:9">
      <c r="A200" s="105" t="s">
        <v>187</v>
      </c>
      <c r="B200" s="106">
        <v>8.9999999999999998E-4</v>
      </c>
      <c r="C200" s="66">
        <f t="shared" si="15"/>
        <v>1.413646125654952E-7</v>
      </c>
      <c r="D200" s="106">
        <v>1.3478260000000001E-2</v>
      </c>
      <c r="E200" s="66">
        <f t="shared" si="16"/>
        <v>1.4471384350249077E-6</v>
      </c>
      <c r="F200" s="106">
        <v>5.35726E-3</v>
      </c>
      <c r="G200" s="66">
        <f t="shared" si="17"/>
        <v>7.6341896788647297E-7</v>
      </c>
      <c r="H200" s="66">
        <f t="shared" si="18"/>
        <v>-0.60252584532424813</v>
      </c>
      <c r="I200" s="66">
        <f t="shared" si="19"/>
        <v>4.9525111111111109</v>
      </c>
    </row>
    <row r="201" spans="1:9">
      <c r="A201" s="105" t="s">
        <v>208</v>
      </c>
      <c r="B201" s="106">
        <v>7.3639999999999999E-3</v>
      </c>
      <c r="C201" s="66">
        <f t="shared" si="15"/>
        <v>1.1566766743692295E-6</v>
      </c>
      <c r="D201" s="106">
        <v>0.14409137999999999</v>
      </c>
      <c r="E201" s="66">
        <f t="shared" si="16"/>
        <v>1.5470852628883793E-5</v>
      </c>
      <c r="F201" s="106">
        <v>4.1879999999999999E-3</v>
      </c>
      <c r="G201" s="66">
        <f t="shared" si="17"/>
        <v>5.9679736236593868E-7</v>
      </c>
      <c r="H201" s="66">
        <f t="shared" si="18"/>
        <v>-0.97093511076096295</v>
      </c>
      <c r="I201" s="66">
        <f t="shared" si="19"/>
        <v>-0.43128734383487233</v>
      </c>
    </row>
    <row r="202" spans="1:9">
      <c r="A202" s="105" t="s">
        <v>102</v>
      </c>
      <c r="B202" s="106">
        <v>0</v>
      </c>
      <c r="C202" s="66">
        <f t="shared" si="15"/>
        <v>0</v>
      </c>
      <c r="D202" s="106">
        <v>3.0660000000000001E-3</v>
      </c>
      <c r="E202" s="66">
        <f t="shared" si="16"/>
        <v>3.2919133788681679E-7</v>
      </c>
      <c r="F202" s="106">
        <v>4.0867999999999998E-3</v>
      </c>
      <c r="G202" s="66">
        <f t="shared" si="17"/>
        <v>5.8237618445967486E-7</v>
      </c>
      <c r="H202" s="66">
        <f t="shared" si="18"/>
        <v>0.33294194390084786</v>
      </c>
      <c r="I202" s="66" t="s">
        <v>318</v>
      </c>
    </row>
    <row r="203" spans="1:9">
      <c r="A203" s="105" t="s">
        <v>43</v>
      </c>
      <c r="B203" s="106">
        <v>0</v>
      </c>
      <c r="C203" s="66">
        <f t="shared" si="15"/>
        <v>0</v>
      </c>
      <c r="D203" s="106">
        <v>1.704404E-2</v>
      </c>
      <c r="E203" s="66">
        <f t="shared" si="16"/>
        <v>1.8299903230908091E-6</v>
      </c>
      <c r="F203" s="106">
        <v>3.9591299999999999E-3</v>
      </c>
      <c r="G203" s="66">
        <f t="shared" si="17"/>
        <v>5.6418298502002358E-7</v>
      </c>
      <c r="H203" s="66">
        <f t="shared" si="18"/>
        <v>-0.76771176317351986</v>
      </c>
      <c r="I203" s="66" t="s">
        <v>318</v>
      </c>
    </row>
    <row r="204" spans="1:9">
      <c r="A204" s="105" t="s">
        <v>235</v>
      </c>
      <c r="B204" s="106">
        <v>0.26978742</v>
      </c>
      <c r="C204" s="66">
        <f t="shared" si="15"/>
        <v>4.2375993448160589E-5</v>
      </c>
      <c r="D204" s="106">
        <v>1.87119E-3</v>
      </c>
      <c r="E204" s="66">
        <f t="shared" si="16"/>
        <v>2.0090656866941706E-7</v>
      </c>
      <c r="F204" s="106">
        <v>3.7399999999999998E-3</v>
      </c>
      <c r="G204" s="66">
        <f t="shared" si="17"/>
        <v>5.3295657479670737E-7</v>
      </c>
      <c r="H204" s="66">
        <f t="shared" si="18"/>
        <v>0.99872808212955388</v>
      </c>
      <c r="I204" s="66">
        <f t="shared" si="19"/>
        <v>-0.98613723353001415</v>
      </c>
    </row>
    <row r="205" spans="1:9">
      <c r="A205" s="105" t="s">
        <v>118</v>
      </c>
      <c r="B205" s="106">
        <v>0</v>
      </c>
      <c r="C205" s="66">
        <f t="shared" si="15"/>
        <v>0</v>
      </c>
      <c r="D205" s="106">
        <v>3.6749999999999999E-4</v>
      </c>
      <c r="E205" s="66">
        <f t="shared" si="16"/>
        <v>3.9457865842597898E-8</v>
      </c>
      <c r="F205" s="106">
        <v>3.5966700000000002E-3</v>
      </c>
      <c r="G205" s="66">
        <f t="shared" si="17"/>
        <v>5.1253179782729243E-7</v>
      </c>
      <c r="H205" s="66">
        <f t="shared" si="18"/>
        <v>8.7868571428571443</v>
      </c>
      <c r="I205" s="66" t="s">
        <v>318</v>
      </c>
    </row>
    <row r="206" spans="1:9">
      <c r="A206" s="105" t="s">
        <v>44</v>
      </c>
      <c r="B206" s="106">
        <v>2.4610000000000002E-4</v>
      </c>
      <c r="C206" s="66">
        <f t="shared" si="15"/>
        <v>3.8655367947075968E-8</v>
      </c>
      <c r="D206" s="106">
        <v>8.2426900000000004E-3</v>
      </c>
      <c r="E206" s="66">
        <f t="shared" si="16"/>
        <v>8.8500396245475735E-7</v>
      </c>
      <c r="F206" s="106">
        <v>1.8426E-3</v>
      </c>
      <c r="G206" s="66">
        <f t="shared" si="17"/>
        <v>2.6257373923005697E-7</v>
      </c>
      <c r="H206" s="66">
        <f t="shared" si="18"/>
        <v>-0.77645647234094695</v>
      </c>
      <c r="I206" s="66">
        <f t="shared" si="19"/>
        <v>6.4872003250711083</v>
      </c>
    </row>
    <row r="207" spans="1:9">
      <c r="A207" s="105" t="s">
        <v>233</v>
      </c>
      <c r="B207" s="106">
        <v>2.5745830000000001E-2</v>
      </c>
      <c r="C207" s="66">
        <f t="shared" si="15"/>
        <v>4.0439436479190036E-6</v>
      </c>
      <c r="D207" s="106">
        <v>8.9932999999999999E-2</v>
      </c>
      <c r="E207" s="66">
        <f t="shared" si="16"/>
        <v>9.6559571396526728E-6</v>
      </c>
      <c r="F207" s="106">
        <v>1.658E-3</v>
      </c>
      <c r="G207" s="66">
        <f t="shared" si="17"/>
        <v>2.3626791470934249E-7</v>
      </c>
      <c r="H207" s="66">
        <f t="shared" si="18"/>
        <v>-0.98156405323963392</v>
      </c>
      <c r="I207" s="66">
        <f t="shared" si="19"/>
        <v>-0.93560122163472692</v>
      </c>
    </row>
    <row r="208" spans="1:9">
      <c r="A208" s="105" t="s">
        <v>193</v>
      </c>
      <c r="B208" s="106">
        <v>1.8174340000000001E-2</v>
      </c>
      <c r="C208" s="66">
        <f t="shared" si="15"/>
        <v>2.854676147481758E-6</v>
      </c>
      <c r="D208" s="106">
        <v>0.72989208999999999</v>
      </c>
      <c r="E208" s="66">
        <f t="shared" si="16"/>
        <v>7.8367303855220123E-5</v>
      </c>
      <c r="F208" s="106">
        <v>1.5631199999999999E-3</v>
      </c>
      <c r="G208" s="66">
        <f t="shared" si="17"/>
        <v>2.2274734791343029E-7</v>
      </c>
      <c r="H208" s="66">
        <f t="shared" si="18"/>
        <v>-0.99785842315403084</v>
      </c>
      <c r="I208" s="66">
        <f t="shared" si="19"/>
        <v>-0.91399302533131876</v>
      </c>
    </row>
    <row r="209" spans="1:9">
      <c r="A209" s="105" t="s">
        <v>45</v>
      </c>
      <c r="B209" s="106">
        <v>5.4863000000000004E-4</v>
      </c>
      <c r="C209" s="66">
        <f t="shared" si="15"/>
        <v>8.6174297102008476E-8</v>
      </c>
      <c r="D209" s="106">
        <v>6.3213000000000002E-3</v>
      </c>
      <c r="E209" s="66">
        <f t="shared" si="16"/>
        <v>6.7870750299541254E-7</v>
      </c>
      <c r="F209" s="106">
        <v>1.2412200000000001E-3</v>
      </c>
      <c r="G209" s="66">
        <f t="shared" si="17"/>
        <v>1.7687603202384206E-7</v>
      </c>
      <c r="H209" s="66">
        <f t="shared" si="18"/>
        <v>-0.80364481989464187</v>
      </c>
      <c r="I209" s="66">
        <f t="shared" si="19"/>
        <v>1.2623990667663088</v>
      </c>
    </row>
    <row r="210" spans="1:9">
      <c r="A210" s="105" t="s">
        <v>124</v>
      </c>
      <c r="B210" s="106">
        <v>1.1999999999999999E-3</v>
      </c>
      <c r="C210" s="66">
        <f t="shared" si="15"/>
        <v>1.884861500873269E-7</v>
      </c>
      <c r="D210" s="106">
        <v>0</v>
      </c>
      <c r="E210" s="66">
        <f t="shared" si="16"/>
        <v>0</v>
      </c>
      <c r="F210" s="106">
        <v>1.1583499999999998E-3</v>
      </c>
      <c r="G210" s="66">
        <f t="shared" si="17"/>
        <v>1.6506691134111391E-7</v>
      </c>
      <c r="H210" s="66" t="s">
        <v>318</v>
      </c>
      <c r="I210" s="66">
        <f t="shared" si="19"/>
        <v>-3.4708333333333341E-2</v>
      </c>
    </row>
    <row r="211" spans="1:9">
      <c r="A211" s="105" t="s">
        <v>100</v>
      </c>
      <c r="B211" s="106">
        <v>0</v>
      </c>
      <c r="C211" s="66">
        <f t="shared" si="15"/>
        <v>0</v>
      </c>
      <c r="D211" s="106">
        <v>0</v>
      </c>
      <c r="E211" s="66">
        <f t="shared" si="16"/>
        <v>0</v>
      </c>
      <c r="F211" s="106">
        <v>1E-3</v>
      </c>
      <c r="G211" s="66">
        <f t="shared" si="17"/>
        <v>1.4250175796703407E-7</v>
      </c>
      <c r="H211" s="66" t="s">
        <v>318</v>
      </c>
      <c r="I211" s="66" t="s">
        <v>318</v>
      </c>
    </row>
    <row r="212" spans="1:9">
      <c r="A212" s="105" t="s">
        <v>90</v>
      </c>
      <c r="B212" s="106">
        <v>0</v>
      </c>
      <c r="C212" s="66">
        <f t="shared" si="15"/>
        <v>0</v>
      </c>
      <c r="D212" s="106">
        <v>0</v>
      </c>
      <c r="E212" s="66">
        <f t="shared" si="16"/>
        <v>0</v>
      </c>
      <c r="F212" s="106">
        <v>8.4674000000000001E-4</v>
      </c>
      <c r="G212" s="66">
        <f t="shared" si="17"/>
        <v>1.2066193854100644E-7</v>
      </c>
      <c r="H212" s="66" t="s">
        <v>318</v>
      </c>
      <c r="I212" s="66" t="s">
        <v>318</v>
      </c>
    </row>
    <row r="213" spans="1:9">
      <c r="A213" s="105" t="s">
        <v>18</v>
      </c>
      <c r="B213" s="106">
        <v>0</v>
      </c>
      <c r="C213" s="66">
        <f t="shared" si="15"/>
        <v>0</v>
      </c>
      <c r="D213" s="106">
        <v>2.9755319999999998E-2</v>
      </c>
      <c r="E213" s="66">
        <f t="shared" si="16"/>
        <v>3.1947793868396467E-6</v>
      </c>
      <c r="F213" s="106">
        <v>7.4297999999999996E-4</v>
      </c>
      <c r="G213" s="66">
        <f t="shared" si="17"/>
        <v>1.0587595613434697E-7</v>
      </c>
      <c r="H213" s="66">
        <f t="shared" si="18"/>
        <v>-0.97503034751432682</v>
      </c>
      <c r="I213" s="66" t="s">
        <v>318</v>
      </c>
    </row>
    <row r="214" spans="1:9">
      <c r="A214" s="105" t="s">
        <v>126</v>
      </c>
      <c r="B214" s="106">
        <v>1.1743999999999999E-2</v>
      </c>
      <c r="C214" s="66">
        <f t="shared" si="15"/>
        <v>1.8446511221879727E-6</v>
      </c>
      <c r="D214" s="106">
        <v>0</v>
      </c>
      <c r="E214" s="66">
        <f t="shared" si="16"/>
        <v>0</v>
      </c>
      <c r="F214" s="106">
        <v>2.9999999999999997E-4</v>
      </c>
      <c r="G214" s="66">
        <f t="shared" si="17"/>
        <v>4.2750527390110217E-8</v>
      </c>
      <c r="H214" s="66" t="s">
        <v>318</v>
      </c>
      <c r="I214" s="66">
        <f t="shared" si="19"/>
        <v>-0.97445504087193457</v>
      </c>
    </row>
    <row r="215" spans="1:9">
      <c r="A215" s="105" t="s">
        <v>131</v>
      </c>
      <c r="B215" s="106">
        <v>1.2245819999999999E-2</v>
      </c>
      <c r="C215" s="66">
        <f t="shared" si="15"/>
        <v>1.9234728887186581E-6</v>
      </c>
      <c r="D215" s="106">
        <v>4.2407999999999996E-4</v>
      </c>
      <c r="E215" s="66">
        <f t="shared" si="16"/>
        <v>4.5532766657221546E-8</v>
      </c>
      <c r="F215" s="106">
        <v>2.9999999999999997E-4</v>
      </c>
      <c r="G215" s="66">
        <f t="shared" si="17"/>
        <v>4.2750527390110217E-8</v>
      </c>
      <c r="H215" s="66">
        <f t="shared" si="18"/>
        <v>-0.29258630447085454</v>
      </c>
      <c r="I215" s="66">
        <f t="shared" si="19"/>
        <v>-0.97550184471109325</v>
      </c>
    </row>
    <row r="216" spans="1:9">
      <c r="A216" s="105" t="s">
        <v>227</v>
      </c>
      <c r="B216" s="106">
        <v>1.6411368400000002</v>
      </c>
      <c r="C216" s="66">
        <f t="shared" si="15"/>
        <v>2.577763039484012E-4</v>
      </c>
      <c r="D216" s="106">
        <v>0.60150000000000003</v>
      </c>
      <c r="E216" s="66">
        <f t="shared" si="16"/>
        <v>6.4582057970945955E-5</v>
      </c>
      <c r="F216" s="106">
        <v>1.6877999999999999E-4</v>
      </c>
      <c r="G216" s="66">
        <f t="shared" si="17"/>
        <v>2.4051446709676011E-8</v>
      </c>
      <c r="H216" s="66">
        <f t="shared" si="18"/>
        <v>-0.99971940149625937</v>
      </c>
      <c r="I216" s="66">
        <f t="shared" si="19"/>
        <v>-0.99989715665635781</v>
      </c>
    </row>
    <row r="217" spans="1:9">
      <c r="A217" s="105" t="s">
        <v>165</v>
      </c>
      <c r="B217" s="106">
        <v>0</v>
      </c>
      <c r="C217" s="66">
        <f t="shared" si="15"/>
        <v>0</v>
      </c>
      <c r="D217" s="106">
        <v>0</v>
      </c>
      <c r="E217" s="66">
        <f t="shared" si="16"/>
        <v>0</v>
      </c>
      <c r="F217" s="106">
        <v>1.05E-4</v>
      </c>
      <c r="G217" s="66">
        <f t="shared" si="17"/>
        <v>1.4962684586538577E-8</v>
      </c>
      <c r="H217" s="66" t="s">
        <v>318</v>
      </c>
      <c r="I217" s="66" t="s">
        <v>318</v>
      </c>
    </row>
    <row r="218" spans="1:9">
      <c r="A218" s="105" t="s">
        <v>8</v>
      </c>
      <c r="B218" s="106">
        <v>1.4559872700000001</v>
      </c>
      <c r="C218" s="66">
        <f t="shared" si="15"/>
        <v>2.286945292487145E-4</v>
      </c>
      <c r="D218" s="106">
        <v>4.7280567500000004</v>
      </c>
      <c r="E218" s="66">
        <f t="shared" si="16"/>
        <v>5.0764361615697809E-4</v>
      </c>
      <c r="F218" s="106">
        <v>1.0085E-4</v>
      </c>
      <c r="G218" s="66">
        <f t="shared" si="17"/>
        <v>1.4371302290975386E-8</v>
      </c>
      <c r="H218" s="66">
        <f t="shared" si="18"/>
        <v>-0.99997866988377415</v>
      </c>
      <c r="I218" s="66">
        <f t="shared" si="19"/>
        <v>-0.99993073428451063</v>
      </c>
    </row>
    <row r="219" spans="1:9">
      <c r="A219" s="105" t="s">
        <v>78</v>
      </c>
      <c r="B219" s="106">
        <v>0</v>
      </c>
      <c r="C219" s="66">
        <f t="shared" si="15"/>
        <v>0</v>
      </c>
      <c r="D219" s="106">
        <v>0</v>
      </c>
      <c r="E219" s="66">
        <f t="shared" si="16"/>
        <v>0</v>
      </c>
      <c r="F219" s="106">
        <v>1E-4</v>
      </c>
      <c r="G219" s="66">
        <f t="shared" si="17"/>
        <v>1.4250175796703407E-8</v>
      </c>
      <c r="H219" s="66" t="s">
        <v>318</v>
      </c>
      <c r="I219" s="66" t="s">
        <v>318</v>
      </c>
    </row>
    <row r="220" spans="1:9">
      <c r="A220" s="105" t="s">
        <v>58</v>
      </c>
      <c r="B220" s="106">
        <v>1.4999999999999999E-4</v>
      </c>
      <c r="C220" s="66">
        <f t="shared" si="15"/>
        <v>2.3560768760915862E-8</v>
      </c>
      <c r="D220" s="106">
        <v>0</v>
      </c>
      <c r="E220" s="66">
        <f t="shared" si="16"/>
        <v>0</v>
      </c>
      <c r="F220" s="106">
        <v>5.8E-5</v>
      </c>
      <c r="G220" s="66">
        <f t="shared" si="17"/>
        <v>8.2651019620879759E-9</v>
      </c>
      <c r="H220" s="66" t="s">
        <v>318</v>
      </c>
      <c r="I220" s="66">
        <f t="shared" si="19"/>
        <v>-0.61333333333333329</v>
      </c>
    </row>
    <row r="221" spans="1:9">
      <c r="A221" s="105" t="s">
        <v>180</v>
      </c>
      <c r="B221" s="106">
        <v>3.7643999999999997E-2</v>
      </c>
      <c r="C221" s="66">
        <f t="shared" si="15"/>
        <v>5.9128105282394448E-6</v>
      </c>
      <c r="D221" s="106">
        <v>0</v>
      </c>
      <c r="E221" s="66">
        <f t="shared" si="16"/>
        <v>0</v>
      </c>
      <c r="F221" s="106">
        <v>5.0000000000000002E-5</v>
      </c>
      <c r="G221" s="66">
        <f t="shared" si="17"/>
        <v>7.1250878983517037E-9</v>
      </c>
      <c r="H221" s="66" t="s">
        <v>318</v>
      </c>
      <c r="I221" s="66">
        <f t="shared" si="19"/>
        <v>-0.9986717670810753</v>
      </c>
    </row>
    <row r="222" spans="1:9">
      <c r="A222" s="105" t="s">
        <v>13</v>
      </c>
      <c r="B222" s="106">
        <v>0</v>
      </c>
      <c r="C222" s="66">
        <f t="shared" si="15"/>
        <v>0</v>
      </c>
      <c r="D222" s="106">
        <v>0.29922100000000001</v>
      </c>
      <c r="E222" s="66">
        <f t="shared" si="16"/>
        <v>3.2126862789899282E-5</v>
      </c>
      <c r="F222" s="106">
        <v>2.3E-5</v>
      </c>
      <c r="G222" s="66">
        <f t="shared" si="17"/>
        <v>3.2775404332417836E-9</v>
      </c>
      <c r="H222" s="66">
        <f t="shared" si="18"/>
        <v>-0.99992313373727115</v>
      </c>
      <c r="I222" s="66" t="s">
        <v>318</v>
      </c>
    </row>
    <row r="223" spans="1:9">
      <c r="A223" s="105" t="s">
        <v>94</v>
      </c>
      <c r="B223" s="106">
        <v>1.0000000000000001E-5</v>
      </c>
      <c r="C223" s="66">
        <f t="shared" si="15"/>
        <v>1.5707179173943912E-9</v>
      </c>
      <c r="D223" s="106">
        <v>1.3928800000000002E-3</v>
      </c>
      <c r="E223" s="66">
        <f t="shared" si="16"/>
        <v>1.4955121680227965E-7</v>
      </c>
      <c r="F223" s="106">
        <v>1.0000000000000001E-5</v>
      </c>
      <c r="G223" s="66">
        <f t="shared" si="17"/>
        <v>1.4250175796703409E-9</v>
      </c>
      <c r="H223" s="66">
        <f t="shared" si="18"/>
        <v>-0.99282063063580495</v>
      </c>
      <c r="I223" s="66">
        <f t="shared" si="19"/>
        <v>0</v>
      </c>
    </row>
    <row r="224" spans="1:9">
      <c r="A224" s="105" t="s">
        <v>17</v>
      </c>
      <c r="B224" s="106">
        <v>0</v>
      </c>
      <c r="C224" s="66">
        <f t="shared" si="15"/>
        <v>0</v>
      </c>
      <c r="D224" s="106">
        <v>2.47E-3</v>
      </c>
      <c r="E224" s="66">
        <f t="shared" si="16"/>
        <v>2.6519980579922943E-7</v>
      </c>
      <c r="F224" s="106">
        <v>0</v>
      </c>
      <c r="G224" s="66">
        <f t="shared" si="17"/>
        <v>0</v>
      </c>
      <c r="H224" s="66">
        <f t="shared" si="18"/>
        <v>-1</v>
      </c>
      <c r="I224" s="66" t="s">
        <v>318</v>
      </c>
    </row>
    <row r="225" spans="1:9">
      <c r="A225" s="105" t="s">
        <v>34</v>
      </c>
      <c r="B225" s="106">
        <v>1.3476E-3</v>
      </c>
      <c r="C225" s="66">
        <f t="shared" si="15"/>
        <v>2.1166994654806815E-7</v>
      </c>
      <c r="D225" s="106">
        <v>0.10397817999999999</v>
      </c>
      <c r="E225" s="66">
        <f t="shared" si="16"/>
        <v>1.1163964835367335E-5</v>
      </c>
      <c r="F225" s="106">
        <v>0</v>
      </c>
      <c r="G225" s="66">
        <f t="shared" si="17"/>
        <v>0</v>
      </c>
      <c r="H225" s="66">
        <f t="shared" si="18"/>
        <v>-1</v>
      </c>
      <c r="I225" s="66">
        <f t="shared" si="19"/>
        <v>-1</v>
      </c>
    </row>
    <row r="226" spans="1:9">
      <c r="A226" s="105" t="s">
        <v>42</v>
      </c>
      <c r="B226" s="106">
        <v>0.125</v>
      </c>
      <c r="C226" s="66">
        <f t="shared" si="15"/>
        <v>1.9633973967429887E-5</v>
      </c>
      <c r="D226" s="106">
        <v>1.3379770000000001E-2</v>
      </c>
      <c r="E226" s="66">
        <f t="shared" si="16"/>
        <v>1.4365637269790916E-6</v>
      </c>
      <c r="F226" s="106">
        <v>0</v>
      </c>
      <c r="G226" s="66">
        <f t="shared" si="17"/>
        <v>0</v>
      </c>
      <c r="H226" s="66">
        <f t="shared" si="18"/>
        <v>-1</v>
      </c>
      <c r="I226" s="66">
        <f t="shared" si="19"/>
        <v>-1</v>
      </c>
    </row>
    <row r="227" spans="1:9">
      <c r="A227" s="105" t="s">
        <v>56</v>
      </c>
      <c r="B227" s="106">
        <v>8.0000000000000007E-5</v>
      </c>
      <c r="C227" s="66">
        <f t="shared" si="15"/>
        <v>1.2565743339155129E-8</v>
      </c>
      <c r="D227" s="106">
        <v>2.96225E-3</v>
      </c>
      <c r="E227" s="66">
        <f t="shared" si="16"/>
        <v>3.1805187235982487E-7</v>
      </c>
      <c r="F227" s="106">
        <v>0</v>
      </c>
      <c r="G227" s="66">
        <f t="shared" si="17"/>
        <v>0</v>
      </c>
      <c r="H227" s="66">
        <f t="shared" si="18"/>
        <v>-1</v>
      </c>
      <c r="I227" s="66">
        <f t="shared" si="19"/>
        <v>-1</v>
      </c>
    </row>
    <row r="228" spans="1:9">
      <c r="A228" s="105" t="s">
        <v>63</v>
      </c>
      <c r="B228" s="106">
        <v>5.0000000000000001E-4</v>
      </c>
      <c r="C228" s="66">
        <f t="shared" si="15"/>
        <v>7.8535895869719559E-8</v>
      </c>
      <c r="D228" s="106">
        <v>6.3864099999999993E-2</v>
      </c>
      <c r="E228" s="66">
        <f t="shared" si="16"/>
        <v>6.8569825577095416E-6</v>
      </c>
      <c r="F228" s="106">
        <v>0</v>
      </c>
      <c r="G228" s="66">
        <f t="shared" si="17"/>
        <v>0</v>
      </c>
      <c r="H228" s="66">
        <f t="shared" si="18"/>
        <v>-1</v>
      </c>
      <c r="I228" s="66">
        <f t="shared" si="19"/>
        <v>-1</v>
      </c>
    </row>
    <row r="229" spans="1:9">
      <c r="A229" s="105" t="s">
        <v>69</v>
      </c>
      <c r="B229" s="106">
        <v>9.990000000000001E-4</v>
      </c>
      <c r="C229" s="66">
        <f t="shared" si="15"/>
        <v>1.5691471994769968E-7</v>
      </c>
      <c r="D229" s="106">
        <v>0</v>
      </c>
      <c r="E229" s="66">
        <f t="shared" si="16"/>
        <v>0</v>
      </c>
      <c r="F229" s="106">
        <v>0</v>
      </c>
      <c r="G229" s="66">
        <f t="shared" si="17"/>
        <v>0</v>
      </c>
      <c r="H229" s="66" t="s">
        <v>318</v>
      </c>
      <c r="I229" s="66">
        <f t="shared" si="19"/>
        <v>-1</v>
      </c>
    </row>
    <row r="230" spans="1:9">
      <c r="A230" s="105" t="s">
        <v>84</v>
      </c>
      <c r="B230" s="106">
        <v>0</v>
      </c>
      <c r="C230" s="66">
        <f t="shared" si="15"/>
        <v>0</v>
      </c>
      <c r="D230" s="106">
        <v>7.8190599999999999E-2</v>
      </c>
      <c r="E230" s="66">
        <f t="shared" si="16"/>
        <v>8.3951951155162868E-6</v>
      </c>
      <c r="F230" s="106">
        <v>0</v>
      </c>
      <c r="G230" s="66">
        <f t="shared" si="17"/>
        <v>0</v>
      </c>
      <c r="H230" s="66">
        <f t="shared" si="18"/>
        <v>-1</v>
      </c>
      <c r="I230" s="66" t="s">
        <v>318</v>
      </c>
    </row>
    <row r="231" spans="1:9">
      <c r="A231" s="105" t="s">
        <v>87</v>
      </c>
      <c r="B231" s="106">
        <v>0.446654</v>
      </c>
      <c r="C231" s="66">
        <f t="shared" si="15"/>
        <v>7.0156744067587435E-5</v>
      </c>
      <c r="D231" s="106">
        <v>0</v>
      </c>
      <c r="E231" s="66">
        <f t="shared" si="16"/>
        <v>0</v>
      </c>
      <c r="F231" s="106">
        <v>0</v>
      </c>
      <c r="G231" s="66">
        <f t="shared" si="17"/>
        <v>0</v>
      </c>
      <c r="H231" s="66" t="s">
        <v>318</v>
      </c>
      <c r="I231" s="66">
        <f t="shared" si="19"/>
        <v>-1</v>
      </c>
    </row>
    <row r="232" spans="1:9">
      <c r="A232" s="105" t="s">
        <v>110</v>
      </c>
      <c r="B232" s="106">
        <v>0</v>
      </c>
      <c r="C232" s="66">
        <f t="shared" si="15"/>
        <v>0</v>
      </c>
      <c r="D232" s="106">
        <v>0.35029909000000004</v>
      </c>
      <c r="E232" s="66">
        <f t="shared" si="16"/>
        <v>3.7611032647630282E-5</v>
      </c>
      <c r="F232" s="106">
        <v>0</v>
      </c>
      <c r="G232" s="66">
        <f t="shared" si="17"/>
        <v>0</v>
      </c>
      <c r="H232" s="66">
        <f t="shared" si="18"/>
        <v>-1</v>
      </c>
      <c r="I232" s="66" t="s">
        <v>318</v>
      </c>
    </row>
    <row r="233" spans="1:9">
      <c r="A233" s="105" t="s">
        <v>115</v>
      </c>
      <c r="B233" s="106">
        <v>0.24191799999999999</v>
      </c>
      <c r="C233" s="66">
        <f t="shared" si="15"/>
        <v>3.7998493714021628E-5</v>
      </c>
      <c r="D233" s="106">
        <v>5.9234000000000002E-2</v>
      </c>
      <c r="E233" s="66">
        <f t="shared" si="16"/>
        <v>6.3598563954297805E-6</v>
      </c>
      <c r="F233" s="106">
        <v>0</v>
      </c>
      <c r="G233" s="66">
        <f t="shared" si="17"/>
        <v>0</v>
      </c>
      <c r="H233" s="66">
        <f t="shared" si="18"/>
        <v>-1</v>
      </c>
      <c r="I233" s="66">
        <f t="shared" si="19"/>
        <v>-1</v>
      </c>
    </row>
    <row r="234" spans="1:9">
      <c r="A234" s="105" t="s">
        <v>140</v>
      </c>
      <c r="B234" s="106">
        <v>1.5E-3</v>
      </c>
      <c r="C234" s="66">
        <f t="shared" si="15"/>
        <v>2.3560768760915865E-7</v>
      </c>
      <c r="D234" s="106">
        <v>3.1350000000000002E-3</v>
      </c>
      <c r="E234" s="66">
        <f t="shared" si="16"/>
        <v>3.3659975351440659E-7</v>
      </c>
      <c r="F234" s="106">
        <v>0</v>
      </c>
      <c r="G234" s="66">
        <f t="shared" si="17"/>
        <v>0</v>
      </c>
      <c r="H234" s="66">
        <f t="shared" si="18"/>
        <v>-1</v>
      </c>
      <c r="I234" s="66">
        <f t="shared" si="19"/>
        <v>-1</v>
      </c>
    </row>
    <row r="235" spans="1:9">
      <c r="A235" s="105" t="s">
        <v>152</v>
      </c>
      <c r="B235" s="106">
        <v>15.83828374</v>
      </c>
      <c r="C235" s="66">
        <f t="shared" si="15"/>
        <v>2.4877476051194248E-3</v>
      </c>
      <c r="D235" s="106">
        <v>4.7041629299999999</v>
      </c>
      <c r="E235" s="66">
        <f t="shared" si="16"/>
        <v>5.0507817630928505E-4</v>
      </c>
      <c r="F235" s="106">
        <v>0</v>
      </c>
      <c r="G235" s="66">
        <f t="shared" si="17"/>
        <v>0</v>
      </c>
      <c r="H235" s="66">
        <f t="shared" si="18"/>
        <v>-1</v>
      </c>
      <c r="I235" s="66">
        <f t="shared" si="19"/>
        <v>-1</v>
      </c>
    </row>
    <row r="236" spans="1:9">
      <c r="A236" s="105" t="s">
        <v>154</v>
      </c>
      <c r="B236" s="106">
        <v>8.6516399999999986E-3</v>
      </c>
      <c r="C236" s="66">
        <f t="shared" si="15"/>
        <v>1.3589285962846007E-6</v>
      </c>
      <c r="D236" s="106">
        <v>5.4296091300000002</v>
      </c>
      <c r="E236" s="66">
        <f t="shared" si="16"/>
        <v>5.8296813232458424E-4</v>
      </c>
      <c r="F236" s="106">
        <v>0</v>
      </c>
      <c r="G236" s="66">
        <f t="shared" si="17"/>
        <v>0</v>
      </c>
      <c r="H236" s="66">
        <f t="shared" si="18"/>
        <v>-1</v>
      </c>
      <c r="I236" s="66">
        <f t="shared" si="19"/>
        <v>-1</v>
      </c>
    </row>
    <row r="237" spans="1:9">
      <c r="A237" s="105" t="s">
        <v>156</v>
      </c>
      <c r="B237" s="106">
        <v>0</v>
      </c>
      <c r="C237" s="66">
        <f t="shared" si="15"/>
        <v>0</v>
      </c>
      <c r="D237" s="106">
        <v>1.19928E-2</v>
      </c>
      <c r="E237" s="66">
        <f t="shared" si="16"/>
        <v>1.2876470570805663E-6</v>
      </c>
      <c r="F237" s="106">
        <v>0</v>
      </c>
      <c r="G237" s="66">
        <f t="shared" si="17"/>
        <v>0</v>
      </c>
      <c r="H237" s="66">
        <f t="shared" si="18"/>
        <v>-1</v>
      </c>
      <c r="I237" s="66" t="s">
        <v>318</v>
      </c>
    </row>
    <row r="238" spans="1:9">
      <c r="A238" s="105" t="s">
        <v>158</v>
      </c>
      <c r="B238" s="106">
        <v>6.6499999999999997E-3</v>
      </c>
      <c r="C238" s="66">
        <f t="shared" si="15"/>
        <v>1.04452741506727E-6</v>
      </c>
      <c r="D238" s="106">
        <v>5.9999999999999995E-4</v>
      </c>
      <c r="E238" s="66">
        <f t="shared" si="16"/>
        <v>6.4421005457302695E-8</v>
      </c>
      <c r="F238" s="106">
        <v>0</v>
      </c>
      <c r="G238" s="66">
        <f t="shared" si="17"/>
        <v>0</v>
      </c>
      <c r="H238" s="66">
        <f t="shared" si="18"/>
        <v>-1</v>
      </c>
      <c r="I238" s="66">
        <f t="shared" si="19"/>
        <v>-1</v>
      </c>
    </row>
    <row r="239" spans="1:9">
      <c r="A239" s="105" t="s">
        <v>161</v>
      </c>
      <c r="B239" s="106">
        <v>1.4999999999999999E-2</v>
      </c>
      <c r="C239" s="66">
        <f t="shared" si="15"/>
        <v>2.3560768760915865E-6</v>
      </c>
      <c r="D239" s="106">
        <v>4.5120000000000004E-3</v>
      </c>
      <c r="E239" s="66">
        <f t="shared" si="16"/>
        <v>4.8444596103891633E-7</v>
      </c>
      <c r="F239" s="106">
        <v>0</v>
      </c>
      <c r="G239" s="66">
        <f t="shared" si="17"/>
        <v>0</v>
      </c>
      <c r="H239" s="66">
        <f t="shared" si="18"/>
        <v>-1</v>
      </c>
      <c r="I239" s="66">
        <f t="shared" si="19"/>
        <v>-1</v>
      </c>
    </row>
    <row r="240" spans="1:9">
      <c r="A240" s="105" t="s">
        <v>168</v>
      </c>
      <c r="B240" s="106">
        <v>7.5228000000000003E-2</v>
      </c>
      <c r="C240" s="66">
        <f t="shared" si="15"/>
        <v>1.1816196748974526E-5</v>
      </c>
      <c r="D240" s="106">
        <v>0</v>
      </c>
      <c r="E240" s="66">
        <f t="shared" si="16"/>
        <v>0</v>
      </c>
      <c r="F240" s="106">
        <v>0</v>
      </c>
      <c r="G240" s="66">
        <f t="shared" si="17"/>
        <v>0</v>
      </c>
      <c r="H240" s="66" t="s">
        <v>318</v>
      </c>
      <c r="I240" s="66">
        <f t="shared" si="19"/>
        <v>-1</v>
      </c>
    </row>
    <row r="241" spans="1:9">
      <c r="A241" s="105" t="s">
        <v>177</v>
      </c>
      <c r="B241" s="106">
        <v>3.6951700000000002E-3</v>
      </c>
      <c r="C241" s="66">
        <f t="shared" si="15"/>
        <v>5.8040697268182327E-7</v>
      </c>
      <c r="D241" s="106">
        <v>0</v>
      </c>
      <c r="E241" s="66">
        <f t="shared" si="16"/>
        <v>0</v>
      </c>
      <c r="F241" s="106">
        <v>0</v>
      </c>
      <c r="G241" s="66">
        <f t="shared" si="17"/>
        <v>0</v>
      </c>
      <c r="H241" s="66" t="s">
        <v>318</v>
      </c>
      <c r="I241" s="66">
        <f t="shared" si="19"/>
        <v>-1</v>
      </c>
    </row>
    <row r="242" spans="1:9">
      <c r="A242" s="105" t="s">
        <v>245</v>
      </c>
      <c r="B242" s="106">
        <v>0</v>
      </c>
      <c r="C242" s="66">
        <f t="shared" si="15"/>
        <v>0</v>
      </c>
      <c r="D242" s="106">
        <v>0.13267507000000001</v>
      </c>
      <c r="E242" s="66">
        <f t="shared" si="16"/>
        <v>1.424510234753003E-5</v>
      </c>
      <c r="F242" s="106">
        <v>0</v>
      </c>
      <c r="G242" s="66">
        <f>F242/$F$243</f>
        <v>0</v>
      </c>
      <c r="H242" s="66">
        <f t="shared" si="18"/>
        <v>-1</v>
      </c>
      <c r="I242" s="66" t="s">
        <v>318</v>
      </c>
    </row>
    <row r="243" spans="1:9">
      <c r="A243" s="7" t="s">
        <v>264</v>
      </c>
      <c r="B243" s="117">
        <f t="shared" ref="B243:G243" si="20">SUM(B4:B242)</f>
        <v>6366.5155208700044</v>
      </c>
      <c r="C243" s="170">
        <f t="shared" si="20"/>
        <v>0.99999999999999878</v>
      </c>
      <c r="D243" s="117">
        <f>SUM(D4:D242)</f>
        <v>9313.7323104599982</v>
      </c>
      <c r="E243" s="170">
        <f t="shared" si="20"/>
        <v>1</v>
      </c>
      <c r="F243" s="117">
        <f>SUM(F4:F242)</f>
        <v>7017.4572880099977</v>
      </c>
      <c r="G243" s="170">
        <f t="shared" si="20"/>
        <v>1.0000000000000007</v>
      </c>
      <c r="H243" s="64">
        <f>(F243/D243)-1</f>
        <v>-0.24654724292119889</v>
      </c>
      <c r="I243" s="64">
        <f>(F243/B243)-1</f>
        <v>0.10224458968271555</v>
      </c>
    </row>
    <row r="244" spans="1:9">
      <c r="A244" s="153"/>
      <c r="B244" s="171"/>
      <c r="C244" s="17"/>
      <c r="D244" s="171"/>
      <c r="E244" s="17"/>
      <c r="F244" s="171"/>
      <c r="G244" s="17"/>
      <c r="H244" s="17"/>
      <c r="I244" s="17"/>
    </row>
    <row r="245" spans="1:9">
      <c r="A245" s="153"/>
      <c r="B245" s="171"/>
      <c r="C245" s="17"/>
      <c r="D245" s="171"/>
      <c r="E245" s="17"/>
      <c r="F245" s="171"/>
      <c r="G245" s="17"/>
      <c r="H245" s="17"/>
      <c r="I245" s="17"/>
    </row>
    <row r="246" spans="1:9">
      <c r="A246" s="153"/>
      <c r="B246" s="171"/>
      <c r="C246" s="17"/>
      <c r="D246" s="171"/>
      <c r="E246" s="17"/>
      <c r="F246" s="171"/>
      <c r="G246" s="17"/>
      <c r="H246" s="17"/>
      <c r="I246" s="17"/>
    </row>
    <row r="247" spans="1:9">
      <c r="A247" s="153"/>
      <c r="B247" s="171"/>
      <c r="C247" s="17"/>
      <c r="D247" s="171"/>
      <c r="E247" s="17"/>
      <c r="F247" s="171"/>
      <c r="G247" s="17"/>
      <c r="H247" s="17"/>
      <c r="I247" s="17"/>
    </row>
    <row r="248" spans="1:9">
      <c r="A248" s="153"/>
      <c r="B248" s="171"/>
      <c r="C248" s="17"/>
      <c r="D248" s="171"/>
      <c r="E248" s="17"/>
      <c r="F248" s="171"/>
      <c r="G248" s="17"/>
      <c r="H248" s="17"/>
      <c r="I248" s="17"/>
    </row>
    <row r="249" spans="1:9">
      <c r="A249" s="153"/>
      <c r="B249" s="171"/>
      <c r="C249" s="17"/>
      <c r="D249" s="171"/>
      <c r="E249" s="17"/>
      <c r="F249" s="171"/>
      <c r="G249" s="17"/>
      <c r="H249" s="17"/>
      <c r="I249" s="17"/>
    </row>
    <row r="250" spans="1:9">
      <c r="A250" s="153"/>
      <c r="B250" s="171"/>
      <c r="C250" s="17"/>
      <c r="D250" s="171"/>
      <c r="E250" s="17"/>
      <c r="F250" s="171"/>
      <c r="G250" s="17"/>
      <c r="H250" s="17"/>
      <c r="I250" s="17"/>
    </row>
    <row r="251" spans="1:9">
      <c r="A251" s="153"/>
      <c r="B251" s="171"/>
      <c r="C251" s="17"/>
      <c r="D251" s="171"/>
      <c r="E251" s="17"/>
      <c r="F251" s="171"/>
      <c r="G251" s="17"/>
      <c r="H251" s="17"/>
      <c r="I251" s="17"/>
    </row>
    <row r="252" spans="1:9">
      <c r="A252" s="153"/>
      <c r="B252" s="171"/>
      <c r="C252" s="17"/>
      <c r="D252" s="171"/>
      <c r="E252" s="17"/>
      <c r="F252" s="171"/>
      <c r="G252" s="17"/>
      <c r="H252" s="17"/>
      <c r="I252" s="17"/>
    </row>
    <row r="253" spans="1:9">
      <c r="A253" s="153"/>
      <c r="B253" s="171"/>
      <c r="C253" s="17"/>
      <c r="D253" s="171"/>
      <c r="E253" s="17"/>
      <c r="F253" s="171"/>
      <c r="G253" s="17"/>
      <c r="H253" s="17"/>
      <c r="I253" s="17"/>
    </row>
    <row r="254" spans="1:9">
      <c r="A254" s="153"/>
      <c r="B254" s="171"/>
      <c r="C254" s="17"/>
      <c r="D254" s="171"/>
      <c r="E254" s="17"/>
      <c r="F254" s="171"/>
      <c r="G254" s="17"/>
      <c r="H254" s="17"/>
      <c r="I254" s="17"/>
    </row>
    <row r="255" spans="1:9">
      <c r="A255" s="153"/>
      <c r="B255" s="171"/>
      <c r="C255" s="17"/>
      <c r="D255" s="171"/>
      <c r="E255" s="17"/>
      <c r="F255" s="171"/>
      <c r="G255" s="17"/>
      <c r="H255" s="17"/>
      <c r="I255" s="17"/>
    </row>
    <row r="256" spans="1:9">
      <c r="A256" s="153"/>
      <c r="B256" s="171"/>
      <c r="C256" s="17"/>
      <c r="D256" s="171"/>
      <c r="E256" s="17"/>
      <c r="F256" s="171"/>
      <c r="G256" s="17"/>
      <c r="H256" s="17"/>
      <c r="I256" s="17"/>
    </row>
    <row r="257" spans="1:9">
      <c r="A257" s="153"/>
      <c r="B257" s="171"/>
      <c r="C257" s="17"/>
      <c r="D257" s="171"/>
      <c r="E257" s="17"/>
      <c r="F257" s="171"/>
      <c r="G257" s="17"/>
      <c r="H257" s="17"/>
      <c r="I257" s="17"/>
    </row>
    <row r="258" spans="1:9">
      <c r="A258" s="153"/>
      <c r="B258" s="171"/>
      <c r="C258" s="17"/>
      <c r="D258" s="171"/>
      <c r="E258" s="17"/>
      <c r="F258" s="171"/>
      <c r="G258" s="17"/>
      <c r="H258" s="17"/>
      <c r="I258" s="17"/>
    </row>
    <row r="259" spans="1:9">
      <c r="A259" s="153"/>
      <c r="B259" s="171"/>
      <c r="C259" s="17"/>
      <c r="D259" s="171"/>
      <c r="E259" s="17"/>
      <c r="F259" s="171"/>
      <c r="G259" s="17"/>
      <c r="H259" s="17"/>
      <c r="I259" s="17"/>
    </row>
    <row r="260" spans="1:9">
      <c r="A260" s="153"/>
      <c r="B260" s="171"/>
      <c r="C260" s="17"/>
      <c r="D260" s="171"/>
      <c r="E260" s="17"/>
      <c r="F260" s="171"/>
      <c r="G260" s="17"/>
      <c r="H260" s="17"/>
      <c r="I260" s="17"/>
    </row>
    <row r="261" spans="1:9">
      <c r="A261" s="153"/>
      <c r="B261" s="171"/>
      <c r="C261" s="17"/>
      <c r="D261" s="171"/>
      <c r="E261" s="17"/>
      <c r="F261" s="171"/>
      <c r="G261" s="17"/>
      <c r="H261" s="17"/>
      <c r="I261" s="17"/>
    </row>
    <row r="262" spans="1:9">
      <c r="A262" s="153"/>
      <c r="B262" s="171"/>
      <c r="C262" s="17"/>
      <c r="D262" s="171"/>
      <c r="E262" s="17"/>
      <c r="F262" s="171"/>
      <c r="G262" s="17"/>
      <c r="H262" s="17"/>
      <c r="I262" s="17"/>
    </row>
    <row r="263" spans="1:9">
      <c r="A263" s="153"/>
      <c r="B263" s="171"/>
      <c r="C263" s="17"/>
      <c r="D263" s="171"/>
      <c r="E263" s="17"/>
      <c r="F263" s="171"/>
      <c r="G263" s="17"/>
      <c r="H263" s="17"/>
      <c r="I263" s="17"/>
    </row>
    <row r="264" spans="1:9">
      <c r="A264" s="153"/>
      <c r="B264" s="171"/>
      <c r="C264" s="17"/>
      <c r="D264" s="171"/>
      <c r="E264" s="17"/>
      <c r="F264" s="171"/>
      <c r="G264" s="17"/>
      <c r="H264" s="17"/>
      <c r="I264" s="17"/>
    </row>
    <row r="265" spans="1:9">
      <c r="A265" s="153"/>
      <c r="B265" s="171"/>
      <c r="C265" s="17"/>
      <c r="D265" s="171"/>
      <c r="E265" s="17"/>
      <c r="F265" s="171"/>
      <c r="G265" s="17"/>
      <c r="H265" s="17"/>
      <c r="I265" s="17"/>
    </row>
    <row r="266" spans="1:9">
      <c r="A266" s="153"/>
      <c r="B266" s="171"/>
      <c r="C266" s="17"/>
      <c r="D266" s="171"/>
      <c r="E266" s="17"/>
      <c r="F266" s="171"/>
      <c r="G266" s="17"/>
      <c r="H266" s="17"/>
      <c r="I266" s="17"/>
    </row>
    <row r="267" spans="1:9" s="9" customFormat="1">
      <c r="B267" s="172"/>
      <c r="C267" s="23"/>
      <c r="D267" s="172"/>
      <c r="E267" s="23"/>
      <c r="F267" s="172"/>
      <c r="G267" s="23"/>
      <c r="H267" s="173"/>
      <c r="I267" s="173"/>
    </row>
    <row r="268" spans="1:9">
      <c r="E268" s="21"/>
    </row>
  </sheetData>
  <sortState ref="A5:I267">
    <sortCondition descending="1" ref="F5:F267"/>
  </sortState>
  <mergeCells count="7">
    <mergeCell ref="A2:A3"/>
    <mergeCell ref="B2:C2"/>
    <mergeCell ref="D2:E2"/>
    <mergeCell ref="F2:G2"/>
    <mergeCell ref="K1:L1"/>
    <mergeCell ref="H2:H3"/>
    <mergeCell ref="I2:I3"/>
  </mergeCells>
  <hyperlinks>
    <hyperlink ref="K1" location="'Table of Content'!A1" display="Table of Content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5"/>
  <sheetViews>
    <sheetView zoomScaleNormal="100" workbookViewId="0">
      <selection activeCell="K12" sqref="K12"/>
    </sheetView>
  </sheetViews>
  <sheetFormatPr defaultColWidth="9.1796875" defaultRowHeight="15.5"/>
  <cols>
    <col min="1" max="1" width="38.1796875" style="1" customWidth="1"/>
    <col min="2" max="2" width="15" style="1" bestFit="1" customWidth="1"/>
    <col min="3" max="3" width="9.81640625" style="1" customWidth="1"/>
    <col min="4" max="4" width="13.54296875" style="1" bestFit="1" customWidth="1"/>
    <col min="5" max="5" width="10" style="1" customWidth="1"/>
    <col min="6" max="6" width="13.54296875" style="1" bestFit="1" customWidth="1"/>
    <col min="7" max="7" width="8.54296875" style="1" bestFit="1" customWidth="1"/>
    <col min="8" max="8" width="11.6328125" style="1" bestFit="1" customWidth="1"/>
    <col min="9" max="9" width="15.54296875" style="1" customWidth="1"/>
    <col min="10" max="10" width="11" style="1" customWidth="1"/>
    <col min="11" max="16384" width="9.1796875" style="1"/>
  </cols>
  <sheetData>
    <row r="1" spans="1:12">
      <c r="A1" s="9" t="s">
        <v>504</v>
      </c>
      <c r="K1" s="265" t="s">
        <v>317</v>
      </c>
      <c r="L1" s="265"/>
    </row>
    <row r="2" spans="1:12">
      <c r="A2" s="274" t="s">
        <v>544</v>
      </c>
      <c r="B2" s="275">
        <v>44562</v>
      </c>
      <c r="C2" s="275"/>
      <c r="D2" s="275">
        <v>44896</v>
      </c>
      <c r="E2" s="275"/>
      <c r="F2" s="275">
        <v>44947</v>
      </c>
      <c r="G2" s="275"/>
      <c r="H2" s="274" t="s">
        <v>297</v>
      </c>
      <c r="I2" s="274" t="s">
        <v>549</v>
      </c>
      <c r="J2" s="67"/>
    </row>
    <row r="3" spans="1:12">
      <c r="A3" s="277"/>
      <c r="B3" s="65" t="s">
        <v>298</v>
      </c>
      <c r="C3" s="65" t="s">
        <v>299</v>
      </c>
      <c r="D3" s="65" t="s">
        <v>298</v>
      </c>
      <c r="E3" s="65" t="s">
        <v>299</v>
      </c>
      <c r="F3" s="65" t="s">
        <v>298</v>
      </c>
      <c r="G3" s="65" t="s">
        <v>299</v>
      </c>
      <c r="H3" s="277"/>
      <c r="I3" s="277"/>
      <c r="J3" s="67"/>
    </row>
    <row r="4" spans="1:12">
      <c r="A4" s="104" t="s">
        <v>594</v>
      </c>
      <c r="B4" s="169">
        <v>29.588175760000002</v>
      </c>
      <c r="C4" s="5">
        <f>B4/$B$225</f>
        <v>1.5003169565946028E-2</v>
      </c>
      <c r="D4" s="169">
        <v>282.85177451999999</v>
      </c>
      <c r="E4" s="5">
        <f>D4/$D$225</f>
        <v>0.11107042295990988</v>
      </c>
      <c r="F4" s="169">
        <v>470.31450536</v>
      </c>
      <c r="G4" s="5">
        <f>F4/$F$225</f>
        <v>0.2014421267061984</v>
      </c>
      <c r="H4" s="5">
        <f>(F4/D4)-1</f>
        <v>0.66275960671671452</v>
      </c>
      <c r="I4" s="5">
        <f>(F4/B4)-1</f>
        <v>14.895353237552891</v>
      </c>
      <c r="J4" s="21"/>
    </row>
    <row r="5" spans="1:12">
      <c r="A5" s="105" t="s">
        <v>559</v>
      </c>
      <c r="B5" s="106">
        <v>471.03238613999997</v>
      </c>
      <c r="C5" s="6">
        <f t="shared" ref="C5:C68" si="0">B5/$B$225</f>
        <v>0.23884469315152482</v>
      </c>
      <c r="D5" s="106">
        <v>462.75510924999998</v>
      </c>
      <c r="E5" s="6">
        <f t="shared" ref="E5:E68" si="1">D5/$D$225</f>
        <v>0.18171498410600392</v>
      </c>
      <c r="F5" s="106">
        <v>391.66465677999997</v>
      </c>
      <c r="G5" s="6">
        <f t="shared" ref="G5:G68" si="2">F5/$F$225</f>
        <v>0.1677553222753029</v>
      </c>
      <c r="H5" s="6">
        <f t="shared" ref="H5:H68" si="3">(F5/D5)-1</f>
        <v>-0.15362434914056</v>
      </c>
      <c r="I5" s="6">
        <f t="shared" ref="I5:I68" si="4">(F5/B5)-1</f>
        <v>-0.16849739358773175</v>
      </c>
      <c r="J5" s="21"/>
    </row>
    <row r="6" spans="1:12">
      <c r="A6" s="105" t="s">
        <v>591</v>
      </c>
      <c r="B6" s="106">
        <v>206.19228971000001</v>
      </c>
      <c r="C6" s="6">
        <f t="shared" si="0"/>
        <v>0.10455318066252416</v>
      </c>
      <c r="D6" s="106">
        <v>417.16625345</v>
      </c>
      <c r="E6" s="6">
        <f t="shared" si="1"/>
        <v>0.16381312188662336</v>
      </c>
      <c r="F6" s="106">
        <v>293.47523251999996</v>
      </c>
      <c r="G6" s="6">
        <f t="shared" si="2"/>
        <v>0.12569945068815827</v>
      </c>
      <c r="H6" s="6">
        <f t="shared" si="3"/>
        <v>-0.29650294075099526</v>
      </c>
      <c r="I6" s="6">
        <f t="shared" si="4"/>
        <v>0.423308470616236</v>
      </c>
      <c r="J6" s="21"/>
    </row>
    <row r="7" spans="1:12">
      <c r="A7" s="105" t="s">
        <v>593</v>
      </c>
      <c r="B7" s="106">
        <v>59.787422659999997</v>
      </c>
      <c r="C7" s="6">
        <f t="shared" si="0"/>
        <v>3.0316192770880844E-2</v>
      </c>
      <c r="D7" s="106">
        <v>108.73385279</v>
      </c>
      <c r="E7" s="6">
        <f t="shared" si="1"/>
        <v>4.2697681638875218E-2</v>
      </c>
      <c r="F7" s="106">
        <v>150.37194281000001</v>
      </c>
      <c r="G7" s="6">
        <f t="shared" si="2"/>
        <v>6.4406357046978502E-2</v>
      </c>
      <c r="H7" s="6">
        <f t="shared" si="3"/>
        <v>0.38293584703943617</v>
      </c>
      <c r="I7" s="6">
        <f t="shared" si="4"/>
        <v>1.515109969953671</v>
      </c>
      <c r="J7" s="21"/>
    </row>
    <row r="8" spans="1:12">
      <c r="A8" s="105" t="s">
        <v>592</v>
      </c>
      <c r="B8" s="106">
        <v>27.202111809999998</v>
      </c>
      <c r="C8" s="6">
        <f t="shared" si="0"/>
        <v>1.3793276724717311E-2</v>
      </c>
      <c r="D8" s="106">
        <v>189.05806696000002</v>
      </c>
      <c r="E8" s="6">
        <f t="shared" si="1"/>
        <v>7.4239447487522758E-2</v>
      </c>
      <c r="F8" s="106">
        <v>148.24957936999999</v>
      </c>
      <c r="G8" s="6">
        <f t="shared" si="2"/>
        <v>6.349731979610776E-2</v>
      </c>
      <c r="H8" s="6">
        <f t="shared" si="3"/>
        <v>-0.21585160710774687</v>
      </c>
      <c r="I8" s="6">
        <f t="shared" si="4"/>
        <v>4.4499290498284294</v>
      </c>
      <c r="J8" s="21"/>
    </row>
    <row r="9" spans="1:12">
      <c r="A9" s="105" t="s">
        <v>157</v>
      </c>
      <c r="B9" s="106">
        <v>92.93981454</v>
      </c>
      <c r="C9" s="6">
        <f t="shared" si="0"/>
        <v>4.7126656549616092E-2</v>
      </c>
      <c r="D9" s="106">
        <v>89.836567239999994</v>
      </c>
      <c r="E9" s="6">
        <f t="shared" si="1"/>
        <v>3.5277082979402137E-2</v>
      </c>
      <c r="F9" s="106">
        <v>89.088915920000005</v>
      </c>
      <c r="G9" s="6">
        <f t="shared" si="2"/>
        <v>3.8157999560608107E-2</v>
      </c>
      <c r="H9" s="6">
        <f t="shared" si="3"/>
        <v>-8.3223496062869717E-3</v>
      </c>
      <c r="I9" s="6">
        <f t="shared" si="4"/>
        <v>-4.1434326494622198E-2</v>
      </c>
      <c r="J9" s="21"/>
    </row>
    <row r="10" spans="1:12">
      <c r="A10" s="105" t="s">
        <v>129</v>
      </c>
      <c r="B10" s="106">
        <v>70.890831730000002</v>
      </c>
      <c r="C10" s="6">
        <f t="shared" si="0"/>
        <v>3.5946358360963611E-2</v>
      </c>
      <c r="D10" s="106">
        <v>7.1391491399999998</v>
      </c>
      <c r="E10" s="6">
        <f t="shared" si="1"/>
        <v>2.8034058329643209E-3</v>
      </c>
      <c r="F10" s="106">
        <v>81.411472439999997</v>
      </c>
      <c r="G10" s="6">
        <f t="shared" si="2"/>
        <v>3.4869645651357459E-2</v>
      </c>
      <c r="H10" s="6">
        <f t="shared" si="3"/>
        <v>10.403525944549745</v>
      </c>
      <c r="I10" s="6">
        <f t="shared" si="4"/>
        <v>0.14840622480026289</v>
      </c>
      <c r="J10" s="21"/>
    </row>
    <row r="11" spans="1:12">
      <c r="A11" s="105" t="s">
        <v>2</v>
      </c>
      <c r="B11" s="106">
        <v>80.352808599999989</v>
      </c>
      <c r="C11" s="6">
        <f t="shared" si="0"/>
        <v>4.0744208845601572E-2</v>
      </c>
      <c r="D11" s="106">
        <v>52.3409403</v>
      </c>
      <c r="E11" s="6">
        <f t="shared" si="1"/>
        <v>2.0553275252050175E-2</v>
      </c>
      <c r="F11" s="106">
        <v>67.597717439999997</v>
      </c>
      <c r="G11" s="6">
        <f t="shared" si="2"/>
        <v>2.8953025701759269E-2</v>
      </c>
      <c r="H11" s="6">
        <f t="shared" si="3"/>
        <v>0.2914884037725245</v>
      </c>
      <c r="I11" s="6">
        <f t="shared" si="4"/>
        <v>-0.15873858527454132</v>
      </c>
      <c r="J11" s="21"/>
    </row>
    <row r="12" spans="1:12">
      <c r="A12" s="105" t="s">
        <v>216</v>
      </c>
      <c r="B12" s="106">
        <v>19.016300749999999</v>
      </c>
      <c r="C12" s="6">
        <f t="shared" si="0"/>
        <v>9.6425270345655324E-3</v>
      </c>
      <c r="D12" s="106">
        <v>50.747583210000002</v>
      </c>
      <c r="E12" s="6">
        <f t="shared" si="1"/>
        <v>1.9927594730113209E-2</v>
      </c>
      <c r="F12" s="106">
        <v>58.285263369999996</v>
      </c>
      <c r="G12" s="6">
        <f t="shared" si="2"/>
        <v>2.4964374424081413E-2</v>
      </c>
      <c r="H12" s="6">
        <f t="shared" si="3"/>
        <v>0.1485327907894276</v>
      </c>
      <c r="I12" s="6">
        <f t="shared" si="4"/>
        <v>2.0650158585654466</v>
      </c>
      <c r="J12" s="21"/>
    </row>
    <row r="13" spans="1:12">
      <c r="A13" s="105" t="s">
        <v>189</v>
      </c>
      <c r="B13" s="106">
        <v>9.8340700000000003E-2</v>
      </c>
      <c r="C13" s="6">
        <f t="shared" si="0"/>
        <v>4.9865264060261495E-5</v>
      </c>
      <c r="D13" s="106">
        <v>5.5468499999999997E-2</v>
      </c>
      <c r="E13" s="6">
        <f t="shared" si="1"/>
        <v>2.1781407475370577E-5</v>
      </c>
      <c r="F13" s="106">
        <v>54.079956930000002</v>
      </c>
      <c r="G13" s="6">
        <f t="shared" si="2"/>
        <v>2.3163184235238644E-2</v>
      </c>
      <c r="H13" s="6">
        <f t="shared" si="3"/>
        <v>973.96699802590672</v>
      </c>
      <c r="I13" s="6">
        <f t="shared" si="4"/>
        <v>548.92446596373622</v>
      </c>
      <c r="J13" s="21"/>
    </row>
    <row r="14" spans="1:12">
      <c r="A14" s="105" t="s">
        <v>219</v>
      </c>
      <c r="B14" s="106">
        <v>46.237295830000001</v>
      </c>
      <c r="C14" s="6">
        <f t="shared" si="0"/>
        <v>2.3445378830894814E-2</v>
      </c>
      <c r="D14" s="106">
        <v>149.12659557000001</v>
      </c>
      <c r="E14" s="6">
        <f t="shared" si="1"/>
        <v>5.8559130741320985E-2</v>
      </c>
      <c r="F14" s="106">
        <v>47.275287970000001</v>
      </c>
      <c r="G14" s="6">
        <f t="shared" si="2"/>
        <v>2.0248651574195534E-2</v>
      </c>
      <c r="H14" s="6">
        <f t="shared" si="3"/>
        <v>-0.68298553461036415</v>
      </c>
      <c r="I14" s="6">
        <f t="shared" si="4"/>
        <v>2.2449239761260564E-2</v>
      </c>
      <c r="J14" s="21"/>
    </row>
    <row r="15" spans="1:12">
      <c r="A15" s="105" t="s">
        <v>218</v>
      </c>
      <c r="B15" s="106">
        <v>9.2395441500000004</v>
      </c>
      <c r="C15" s="6">
        <f t="shared" si="0"/>
        <v>4.6850623275631999E-3</v>
      </c>
      <c r="D15" s="106">
        <v>12.727945230000001</v>
      </c>
      <c r="E15" s="6">
        <f t="shared" si="1"/>
        <v>4.9980179990233974E-3</v>
      </c>
      <c r="F15" s="106">
        <v>32.330326069999998</v>
      </c>
      <c r="G15" s="6">
        <f t="shared" si="2"/>
        <v>1.3847520258088877E-2</v>
      </c>
      <c r="H15" s="6">
        <f t="shared" si="3"/>
        <v>1.5401056875855206</v>
      </c>
      <c r="I15" s="6">
        <f t="shared" si="4"/>
        <v>2.4991256651985365</v>
      </c>
      <c r="J15" s="21"/>
    </row>
    <row r="16" spans="1:12">
      <c r="A16" s="105" t="s">
        <v>12</v>
      </c>
      <c r="B16" s="106">
        <v>4.2773199999999996</v>
      </c>
      <c r="C16" s="6">
        <f t="shared" si="0"/>
        <v>2.168885225244865E-3</v>
      </c>
      <c r="D16" s="106">
        <v>9.9682576300000001</v>
      </c>
      <c r="E16" s="6">
        <f t="shared" si="1"/>
        <v>3.9143420366244235E-3</v>
      </c>
      <c r="F16" s="106">
        <v>31.984141309999998</v>
      </c>
      <c r="G16" s="6">
        <f t="shared" si="2"/>
        <v>1.3699244596817711E-2</v>
      </c>
      <c r="H16" s="6">
        <f t="shared" si="3"/>
        <v>2.2085989846151275</v>
      </c>
      <c r="I16" s="6">
        <f t="shared" si="4"/>
        <v>6.4776124559303492</v>
      </c>
      <c r="J16" s="21"/>
    </row>
    <row r="17" spans="1:10">
      <c r="A17" s="105" t="s">
        <v>162</v>
      </c>
      <c r="B17" s="106">
        <v>368.52886897000002</v>
      </c>
      <c r="C17" s="6">
        <f t="shared" si="0"/>
        <v>0.18686860440304534</v>
      </c>
      <c r="D17" s="106">
        <v>7.9188999999999996E-4</v>
      </c>
      <c r="E17" s="6">
        <f t="shared" si="1"/>
        <v>3.1095989193274035E-7</v>
      </c>
      <c r="F17" s="106">
        <v>30.170851760000001</v>
      </c>
      <c r="G17" s="6">
        <f t="shared" si="2"/>
        <v>1.2922587914697034E-2</v>
      </c>
      <c r="H17" s="6">
        <f>(F17/D17)-1</f>
        <v>38098.801437068287</v>
      </c>
      <c r="I17" s="6">
        <f>(F17/B17)-1</f>
        <v>-0.91813164639089362</v>
      </c>
      <c r="J17" s="21"/>
    </row>
    <row r="18" spans="1:10">
      <c r="A18" s="105" t="s">
        <v>176</v>
      </c>
      <c r="B18" s="106">
        <v>12.340978509999999</v>
      </c>
      <c r="C18" s="6">
        <f t="shared" si="0"/>
        <v>6.2576954624398891E-3</v>
      </c>
      <c r="D18" s="106">
        <v>40.01606803</v>
      </c>
      <c r="E18" s="6">
        <f t="shared" si="1"/>
        <v>1.5713536211067174E-2</v>
      </c>
      <c r="F18" s="106">
        <v>27.618646139999999</v>
      </c>
      <c r="G18" s="6">
        <f t="shared" si="2"/>
        <v>1.1829443386886266E-2</v>
      </c>
      <c r="H18" s="6">
        <f t="shared" si="3"/>
        <v>-0.30981109590041844</v>
      </c>
      <c r="I18" s="6">
        <f t="shared" si="4"/>
        <v>1.2379624206962498</v>
      </c>
      <c r="J18" s="21"/>
    </row>
    <row r="19" spans="1:10">
      <c r="A19" s="105" t="s">
        <v>64</v>
      </c>
      <c r="B19" s="106">
        <v>9.9469418300000001</v>
      </c>
      <c r="C19" s="6">
        <f t="shared" si="0"/>
        <v>5.0437599177655919E-3</v>
      </c>
      <c r="D19" s="106">
        <v>33.424523870000002</v>
      </c>
      <c r="E19" s="6">
        <f t="shared" si="1"/>
        <v>1.3125164265893623E-2</v>
      </c>
      <c r="F19" s="106">
        <v>25.962838569999999</v>
      </c>
      <c r="G19" s="6">
        <f t="shared" si="2"/>
        <v>1.1120238387857567E-2</v>
      </c>
      <c r="H19" s="6">
        <f t="shared" si="3"/>
        <v>-0.22323983818052817</v>
      </c>
      <c r="I19" s="6">
        <f t="shared" si="4"/>
        <v>1.6101327436836934</v>
      </c>
      <c r="J19" s="21"/>
    </row>
    <row r="20" spans="1:10">
      <c r="A20" s="105" t="s">
        <v>114</v>
      </c>
      <c r="B20" s="106">
        <v>87.71485426000001</v>
      </c>
      <c r="C20" s="6">
        <f t="shared" si="0"/>
        <v>4.4477254785477968E-2</v>
      </c>
      <c r="D20" s="106">
        <v>44.856370140000003</v>
      </c>
      <c r="E20" s="6">
        <f t="shared" si="1"/>
        <v>1.7614229263192366E-2</v>
      </c>
      <c r="F20" s="106">
        <v>25.776349360000001</v>
      </c>
      <c r="G20" s="6">
        <f t="shared" si="2"/>
        <v>1.1040362511944696E-2</v>
      </c>
      <c r="H20" s="6">
        <f t="shared" si="3"/>
        <v>-0.42535810901439119</v>
      </c>
      <c r="I20" s="6">
        <f t="shared" si="4"/>
        <v>-0.70613472965941404</v>
      </c>
      <c r="J20" s="21"/>
    </row>
    <row r="21" spans="1:10">
      <c r="A21" s="105" t="s">
        <v>26</v>
      </c>
      <c r="B21" s="106">
        <v>0</v>
      </c>
      <c r="C21" s="6">
        <f t="shared" si="0"/>
        <v>0</v>
      </c>
      <c r="D21" s="106">
        <v>2.7192977699999998</v>
      </c>
      <c r="E21" s="6">
        <f t="shared" si="1"/>
        <v>1.067815657088916E-3</v>
      </c>
      <c r="F21" s="106">
        <v>24.40549897</v>
      </c>
      <c r="G21" s="6">
        <f t="shared" si="2"/>
        <v>1.045320856536113E-2</v>
      </c>
      <c r="H21" s="6">
        <f t="shared" si="3"/>
        <v>7.9749269974211039</v>
      </c>
      <c r="I21" s="6" t="s">
        <v>318</v>
      </c>
      <c r="J21" s="21"/>
    </row>
    <row r="22" spans="1:10">
      <c r="A22" s="105" t="s">
        <v>98</v>
      </c>
      <c r="B22" s="106">
        <v>7.8111664100000002</v>
      </c>
      <c r="C22" s="6">
        <f t="shared" si="0"/>
        <v>3.9607799787198467E-3</v>
      </c>
      <c r="D22" s="106">
        <v>7.0861942500000001</v>
      </c>
      <c r="E22" s="6">
        <f t="shared" si="1"/>
        <v>2.7826114715357006E-3</v>
      </c>
      <c r="F22" s="106">
        <v>21.612531489999999</v>
      </c>
      <c r="G22" s="6">
        <f t="shared" si="2"/>
        <v>9.2569424443283629E-3</v>
      </c>
      <c r="H22" s="6">
        <f t="shared" si="3"/>
        <v>2.0499490597509373</v>
      </c>
      <c r="I22" s="6">
        <f t="shared" si="4"/>
        <v>1.7668763351823147</v>
      </c>
      <c r="J22" s="21"/>
    </row>
    <row r="23" spans="1:10">
      <c r="A23" s="105" t="s">
        <v>62</v>
      </c>
      <c r="B23" s="106">
        <v>21.68803892</v>
      </c>
      <c r="C23" s="6">
        <f t="shared" si="0"/>
        <v>1.0997275672178747E-2</v>
      </c>
      <c r="D23" s="106">
        <v>22.884807300000002</v>
      </c>
      <c r="E23" s="6">
        <f t="shared" si="1"/>
        <v>8.9864213525989566E-3</v>
      </c>
      <c r="F23" s="106">
        <v>21.489760059999998</v>
      </c>
      <c r="G23" s="6">
        <f t="shared" si="2"/>
        <v>9.2043577639153457E-3</v>
      </c>
      <c r="H23" s="6">
        <f t="shared" si="3"/>
        <v>-6.0959536242195189E-2</v>
      </c>
      <c r="I23" s="6">
        <f t="shared" si="4"/>
        <v>-9.1423139146599164E-3</v>
      </c>
      <c r="J23" s="21"/>
    </row>
    <row r="24" spans="1:10">
      <c r="A24" s="105" t="s">
        <v>37</v>
      </c>
      <c r="B24" s="106">
        <v>25.195319909999998</v>
      </c>
      <c r="C24" s="6">
        <f t="shared" si="0"/>
        <v>1.277569999394873E-2</v>
      </c>
      <c r="D24" s="106">
        <v>40.736466700000001</v>
      </c>
      <c r="E24" s="6">
        <f t="shared" si="1"/>
        <v>1.5996422839982417E-2</v>
      </c>
      <c r="F24" s="106">
        <v>19.470467030000002</v>
      </c>
      <c r="G24" s="6">
        <f t="shared" si="2"/>
        <v>8.3394669774939454E-3</v>
      </c>
      <c r="H24" s="6">
        <f t="shared" si="3"/>
        <v>-0.52203839440989119</v>
      </c>
      <c r="I24" s="6">
        <f t="shared" si="4"/>
        <v>-0.22721890019454793</v>
      </c>
      <c r="J24" s="21"/>
    </row>
    <row r="25" spans="1:10">
      <c r="A25" s="105" t="s">
        <v>9</v>
      </c>
      <c r="B25" s="106">
        <v>7.0783581500000006</v>
      </c>
      <c r="C25" s="6">
        <f t="shared" si="0"/>
        <v>3.5891975373660559E-3</v>
      </c>
      <c r="D25" s="106">
        <v>20.49360458</v>
      </c>
      <c r="E25" s="6">
        <f t="shared" si="1"/>
        <v>8.047442277979407E-3</v>
      </c>
      <c r="F25" s="106">
        <v>18.08361013</v>
      </c>
      <c r="G25" s="6">
        <f t="shared" si="2"/>
        <v>7.7454572240432786E-3</v>
      </c>
      <c r="H25" s="6">
        <f t="shared" si="3"/>
        <v>-0.11759739193718743</v>
      </c>
      <c r="I25" s="6">
        <f t="shared" si="4"/>
        <v>1.5547746732764574</v>
      </c>
      <c r="J25" s="21"/>
    </row>
    <row r="26" spans="1:10">
      <c r="A26" s="105" t="s">
        <v>20</v>
      </c>
      <c r="B26" s="106">
        <v>8.9989475199999998</v>
      </c>
      <c r="C26" s="6">
        <f t="shared" si="0"/>
        <v>4.5630638621571261E-3</v>
      </c>
      <c r="D26" s="106">
        <v>23.95542769</v>
      </c>
      <c r="E26" s="6">
        <f t="shared" si="1"/>
        <v>9.4068332794769172E-3</v>
      </c>
      <c r="F26" s="106">
        <v>14.496088800000001</v>
      </c>
      <c r="G26" s="6">
        <f t="shared" si="2"/>
        <v>6.2088728361858834E-3</v>
      </c>
      <c r="H26" s="6">
        <f t="shared" si="3"/>
        <v>-0.39487246950505184</v>
      </c>
      <c r="I26" s="6">
        <f t="shared" si="4"/>
        <v>0.61086491145577893</v>
      </c>
      <c r="J26" s="21"/>
    </row>
    <row r="27" spans="1:10">
      <c r="A27" s="105" t="s">
        <v>185</v>
      </c>
      <c r="B27" s="106">
        <v>25.737020609999998</v>
      </c>
      <c r="C27" s="6">
        <f t="shared" si="0"/>
        <v>1.3050378214127439E-2</v>
      </c>
      <c r="D27" s="106">
        <v>80.11903679000001</v>
      </c>
      <c r="E27" s="6">
        <f t="shared" si="1"/>
        <v>3.1461196658593558E-2</v>
      </c>
      <c r="F27" s="106">
        <v>14.04171923</v>
      </c>
      <c r="G27" s="6">
        <f t="shared" si="2"/>
        <v>6.01426014308742E-3</v>
      </c>
      <c r="H27" s="6">
        <f t="shared" si="3"/>
        <v>-0.82473929052835793</v>
      </c>
      <c r="I27" s="6">
        <f t="shared" si="4"/>
        <v>-0.45441551130653579</v>
      </c>
      <c r="J27" s="21"/>
    </row>
    <row r="28" spans="1:10">
      <c r="A28" s="105" t="s">
        <v>199</v>
      </c>
      <c r="B28" s="106">
        <v>0.4872842</v>
      </c>
      <c r="C28" s="6">
        <f t="shared" si="0"/>
        <v>2.470854417895467E-4</v>
      </c>
      <c r="D28" s="106">
        <v>6.76729951</v>
      </c>
      <c r="E28" s="6">
        <f t="shared" si="1"/>
        <v>2.6573876729168023E-3</v>
      </c>
      <c r="F28" s="106">
        <v>13.526089519999999</v>
      </c>
      <c r="G28" s="6">
        <f t="shared" si="2"/>
        <v>5.7934088952701877E-3</v>
      </c>
      <c r="H28" s="6">
        <f t="shared" si="3"/>
        <v>0.99874255602438966</v>
      </c>
      <c r="I28" s="6">
        <f t="shared" si="4"/>
        <v>26.758112247431786</v>
      </c>
      <c r="J28" s="21"/>
    </row>
    <row r="29" spans="1:10">
      <c r="A29" s="105" t="s">
        <v>109</v>
      </c>
      <c r="B29" s="106">
        <v>31.03440522</v>
      </c>
      <c r="C29" s="6">
        <f t="shared" si="0"/>
        <v>1.5736503922063376E-2</v>
      </c>
      <c r="D29" s="106">
        <v>3.3939629999999998E-2</v>
      </c>
      <c r="E29" s="6">
        <f t="shared" si="1"/>
        <v>1.3327436483649486E-5</v>
      </c>
      <c r="F29" s="106">
        <v>10.023440279999999</v>
      </c>
      <c r="G29" s="6">
        <f t="shared" si="2"/>
        <v>4.2931763828339279E-3</v>
      </c>
      <c r="H29" s="6">
        <f t="shared" si="3"/>
        <v>294.33145411426108</v>
      </c>
      <c r="I29" s="6">
        <f t="shared" si="4"/>
        <v>-0.6770216729160824</v>
      </c>
      <c r="J29" s="21"/>
    </row>
    <row r="30" spans="1:10">
      <c r="A30" s="105" t="s">
        <v>182</v>
      </c>
      <c r="B30" s="106">
        <v>3.5707361500000001</v>
      </c>
      <c r="C30" s="6">
        <f t="shared" si="0"/>
        <v>1.8106003008853051E-3</v>
      </c>
      <c r="D30" s="106">
        <v>0.20611407000000001</v>
      </c>
      <c r="E30" s="6">
        <f t="shared" si="1"/>
        <v>8.0937010106223449E-5</v>
      </c>
      <c r="F30" s="106">
        <v>9.1805087299999997</v>
      </c>
      <c r="G30" s="6">
        <f t="shared" si="2"/>
        <v>3.9321372863047278E-3</v>
      </c>
      <c r="H30" s="6">
        <f t="shared" si="3"/>
        <v>43.540912369543719</v>
      </c>
      <c r="I30" s="6">
        <f t="shared" si="4"/>
        <v>1.5710409126700666</v>
      </c>
      <c r="J30" s="21"/>
    </row>
    <row r="31" spans="1:10">
      <c r="A31" s="105" t="s">
        <v>108</v>
      </c>
      <c r="B31" s="106">
        <v>16.66920592</v>
      </c>
      <c r="C31" s="6">
        <f t="shared" si="0"/>
        <v>8.4523941244639723E-3</v>
      </c>
      <c r="D31" s="106">
        <v>25.700827370000003</v>
      </c>
      <c r="E31" s="6">
        <f t="shared" si="1"/>
        <v>1.0092217986787579E-2</v>
      </c>
      <c r="F31" s="106">
        <v>8.0304362699999992</v>
      </c>
      <c r="G31" s="6">
        <f t="shared" si="2"/>
        <v>3.4395455427621881E-3</v>
      </c>
      <c r="H31" s="6">
        <f t="shared" si="3"/>
        <v>-0.68754172173562988</v>
      </c>
      <c r="I31" s="6">
        <f t="shared" si="4"/>
        <v>-0.51824722134094325</v>
      </c>
      <c r="J31" s="21"/>
    </row>
    <row r="32" spans="1:10">
      <c r="A32" s="105" t="s">
        <v>195</v>
      </c>
      <c r="B32" s="106">
        <v>2.0060899299999999</v>
      </c>
      <c r="C32" s="6">
        <f t="shared" si="0"/>
        <v>1.0172207853725009E-3</v>
      </c>
      <c r="D32" s="106">
        <v>4.3239560300000006</v>
      </c>
      <c r="E32" s="6">
        <f t="shared" si="1"/>
        <v>1.697933929978559E-3</v>
      </c>
      <c r="F32" s="106">
        <v>7.5720063200000007</v>
      </c>
      <c r="G32" s="6">
        <f t="shared" si="2"/>
        <v>3.2431937334486964E-3</v>
      </c>
      <c r="H32" s="6">
        <f t="shared" si="3"/>
        <v>0.75117560573343756</v>
      </c>
      <c r="I32" s="6">
        <f t="shared" si="4"/>
        <v>2.7745099094336219</v>
      </c>
      <c r="J32" s="21"/>
    </row>
    <row r="33" spans="1:10">
      <c r="A33" s="105" t="s">
        <v>225</v>
      </c>
      <c r="B33" s="106">
        <v>0.21470298000000002</v>
      </c>
      <c r="C33" s="6">
        <f t="shared" si="0"/>
        <v>1.088686656920791E-4</v>
      </c>
      <c r="D33" s="106">
        <v>0.11922000000000001</v>
      </c>
      <c r="E33" s="6">
        <f t="shared" si="1"/>
        <v>4.6815388900252948E-5</v>
      </c>
      <c r="F33" s="106">
        <v>6.5485290000000003</v>
      </c>
      <c r="G33" s="6">
        <f t="shared" si="2"/>
        <v>2.8048244175405096E-3</v>
      </c>
      <c r="H33" s="6">
        <f t="shared" si="3"/>
        <v>53.928107700050326</v>
      </c>
      <c r="I33" s="6">
        <f t="shared" si="4"/>
        <v>29.500410380889914</v>
      </c>
      <c r="J33" s="21"/>
    </row>
    <row r="34" spans="1:10">
      <c r="A34" s="105" t="s">
        <v>186</v>
      </c>
      <c r="B34" s="106">
        <v>0.82594588000000002</v>
      </c>
      <c r="C34" s="6">
        <f t="shared" si="0"/>
        <v>4.1880939840457774E-4</v>
      </c>
      <c r="D34" s="106">
        <v>0.35651453999999999</v>
      </c>
      <c r="E34" s="6">
        <f t="shared" si="1"/>
        <v>1.3999636670604582E-4</v>
      </c>
      <c r="F34" s="106">
        <v>6.3147991799999996</v>
      </c>
      <c r="G34" s="6">
        <f t="shared" si="2"/>
        <v>2.7047147431016622E-3</v>
      </c>
      <c r="H34" s="6">
        <f t="shared" si="3"/>
        <v>16.71259926733984</v>
      </c>
      <c r="I34" s="6">
        <f t="shared" si="4"/>
        <v>6.6455362668556432</v>
      </c>
      <c r="J34" s="21"/>
    </row>
    <row r="35" spans="1:10">
      <c r="A35" s="105" t="s">
        <v>81</v>
      </c>
      <c r="B35" s="106">
        <v>5.7000000000000002E-2</v>
      </c>
      <c r="C35" s="6">
        <f t="shared" si="0"/>
        <v>2.8902784416166505E-5</v>
      </c>
      <c r="D35" s="106">
        <v>18.478125780000003</v>
      </c>
      <c r="E35" s="6">
        <f t="shared" si="1"/>
        <v>7.2560027221815959E-3</v>
      </c>
      <c r="F35" s="106">
        <v>5.8655884699999996</v>
      </c>
      <c r="G35" s="6">
        <f t="shared" si="2"/>
        <v>2.5123116602064491E-3</v>
      </c>
      <c r="H35" s="6">
        <f t="shared" si="3"/>
        <v>-0.68256583271293225</v>
      </c>
      <c r="I35" s="6">
        <f t="shared" si="4"/>
        <v>101.90506087719297</v>
      </c>
      <c r="J35" s="21"/>
    </row>
    <row r="36" spans="1:10">
      <c r="A36" s="105" t="s">
        <v>230</v>
      </c>
      <c r="B36" s="106">
        <v>1.5717752700000001</v>
      </c>
      <c r="C36" s="6">
        <f t="shared" si="0"/>
        <v>7.9699441718371756E-4</v>
      </c>
      <c r="D36" s="106">
        <v>5.8218293099999991</v>
      </c>
      <c r="E36" s="6">
        <f t="shared" si="1"/>
        <v>2.2861198058928135E-3</v>
      </c>
      <c r="F36" s="106">
        <v>5.2976421199999999</v>
      </c>
      <c r="G36" s="6">
        <f t="shared" si="2"/>
        <v>2.269052480880373E-3</v>
      </c>
      <c r="H36" s="6">
        <f t="shared" si="3"/>
        <v>-9.0038227177086205E-2</v>
      </c>
      <c r="I36" s="6">
        <f t="shared" si="4"/>
        <v>2.3704831861872973</v>
      </c>
      <c r="J36" s="21"/>
    </row>
    <row r="37" spans="1:10">
      <c r="A37" s="105" t="s">
        <v>220</v>
      </c>
      <c r="B37" s="106">
        <v>4.5060882300000005</v>
      </c>
      <c r="C37" s="6">
        <f t="shared" si="0"/>
        <v>2.28488590652483E-3</v>
      </c>
      <c r="D37" s="106">
        <v>7.74993117</v>
      </c>
      <c r="E37" s="6">
        <f t="shared" si="1"/>
        <v>3.0432481267718696E-3</v>
      </c>
      <c r="F37" s="106">
        <v>4.8685243200000006</v>
      </c>
      <c r="G37" s="6">
        <f t="shared" si="2"/>
        <v>2.0852554657886995E-3</v>
      </c>
      <c r="H37" s="6">
        <f t="shared" si="3"/>
        <v>-0.37179773430168406</v>
      </c>
      <c r="I37" s="6">
        <f t="shared" si="4"/>
        <v>8.0432532942214419E-2</v>
      </c>
      <c r="J37" s="21"/>
    </row>
    <row r="38" spans="1:10">
      <c r="A38" s="105" t="s">
        <v>197</v>
      </c>
      <c r="B38" s="106">
        <v>1.6134196000000001</v>
      </c>
      <c r="C38" s="6">
        <f t="shared" si="0"/>
        <v>8.1811085739679997E-4</v>
      </c>
      <c r="D38" s="106">
        <v>2.9258899</v>
      </c>
      <c r="E38" s="6">
        <f t="shared" si="1"/>
        <v>1.1489403921139255E-3</v>
      </c>
      <c r="F38" s="106">
        <v>4.70611289</v>
      </c>
      <c r="G38" s="6">
        <f t="shared" si="2"/>
        <v>2.0156924319300004E-3</v>
      </c>
      <c r="H38" s="6">
        <f t="shared" si="3"/>
        <v>0.60843813364269095</v>
      </c>
      <c r="I38" s="6">
        <f t="shared" si="4"/>
        <v>1.9168561544684346</v>
      </c>
      <c r="J38" s="21"/>
    </row>
    <row r="39" spans="1:10">
      <c r="A39" s="105" t="s">
        <v>251</v>
      </c>
      <c r="B39" s="106">
        <v>4.66215446</v>
      </c>
      <c r="C39" s="6">
        <f t="shared" si="0"/>
        <v>2.3640218468815644E-3</v>
      </c>
      <c r="D39" s="106">
        <v>2.4461905600000002</v>
      </c>
      <c r="E39" s="6">
        <f t="shared" si="1"/>
        <v>9.6057173620640445E-4</v>
      </c>
      <c r="F39" s="106">
        <v>4.3385925800000003</v>
      </c>
      <c r="G39" s="6">
        <f t="shared" si="2"/>
        <v>1.8582784631699847E-3</v>
      </c>
      <c r="H39" s="6">
        <f t="shared" si="3"/>
        <v>0.7736118563060761</v>
      </c>
      <c r="I39" s="6">
        <f t="shared" si="4"/>
        <v>-6.9401793264481371E-2</v>
      </c>
      <c r="J39" s="21"/>
    </row>
    <row r="40" spans="1:10">
      <c r="A40" s="105" t="s">
        <v>5</v>
      </c>
      <c r="B40" s="106">
        <v>2.1848547599999999</v>
      </c>
      <c r="C40" s="6">
        <f t="shared" si="0"/>
        <v>1.1078664229634246E-3</v>
      </c>
      <c r="D40" s="106">
        <v>0.41664396000000004</v>
      </c>
      <c r="E40" s="6">
        <f t="shared" si="1"/>
        <v>1.6360802734726921E-4</v>
      </c>
      <c r="F40" s="106">
        <v>4.01136918</v>
      </c>
      <c r="G40" s="6">
        <f t="shared" si="2"/>
        <v>1.718124211381434E-3</v>
      </c>
      <c r="H40" s="6">
        <f t="shared" si="3"/>
        <v>8.6278107091724063</v>
      </c>
      <c r="I40" s="6">
        <f t="shared" si="4"/>
        <v>0.83598894234965071</v>
      </c>
      <c r="J40" s="21"/>
    </row>
    <row r="41" spans="1:10">
      <c r="A41" s="105" t="s">
        <v>217</v>
      </c>
      <c r="B41" s="106">
        <v>1.8794348300000001</v>
      </c>
      <c r="C41" s="6">
        <f t="shared" si="0"/>
        <v>9.5299824062674643E-4</v>
      </c>
      <c r="D41" s="106">
        <v>8.2446286000000004</v>
      </c>
      <c r="E41" s="6">
        <f t="shared" si="1"/>
        <v>3.2375062426367052E-3</v>
      </c>
      <c r="F41" s="106">
        <v>3.7323860899999999</v>
      </c>
      <c r="G41" s="6">
        <f t="shared" si="2"/>
        <v>1.598631943283835E-3</v>
      </c>
      <c r="H41" s="6">
        <f t="shared" si="3"/>
        <v>-0.54729481810739178</v>
      </c>
      <c r="I41" s="6">
        <f t="shared" si="4"/>
        <v>0.98590875853886328</v>
      </c>
      <c r="J41" s="21"/>
    </row>
    <row r="42" spans="1:10">
      <c r="A42" s="105" t="s">
        <v>76</v>
      </c>
      <c r="B42" s="106">
        <v>0</v>
      </c>
      <c r="C42" s="6">
        <f t="shared" si="0"/>
        <v>0</v>
      </c>
      <c r="D42" s="106">
        <v>23.770464</v>
      </c>
      <c r="E42" s="6">
        <f t="shared" si="1"/>
        <v>9.3342016146574589E-3</v>
      </c>
      <c r="F42" s="106">
        <v>3.690588</v>
      </c>
      <c r="G42" s="6">
        <f t="shared" si="2"/>
        <v>1.5807292504136415E-3</v>
      </c>
      <c r="H42" s="6">
        <f t="shared" si="3"/>
        <v>-0.8447405990896939</v>
      </c>
      <c r="I42" s="6" t="s">
        <v>318</v>
      </c>
      <c r="J42" s="21"/>
    </row>
    <row r="43" spans="1:10">
      <c r="A43" s="105" t="s">
        <v>11</v>
      </c>
      <c r="B43" s="106">
        <v>0</v>
      </c>
      <c r="C43" s="6">
        <f t="shared" si="0"/>
        <v>0</v>
      </c>
      <c r="D43" s="106">
        <v>21.06651329</v>
      </c>
      <c r="E43" s="6">
        <f t="shared" si="1"/>
        <v>8.2724124512975773E-3</v>
      </c>
      <c r="F43" s="106">
        <v>3.6464718899999999</v>
      </c>
      <c r="G43" s="6">
        <f t="shared" si="2"/>
        <v>1.5618337179154418E-3</v>
      </c>
      <c r="H43" s="6">
        <f t="shared" si="3"/>
        <v>-0.82690671969286289</v>
      </c>
      <c r="I43" s="6" t="s">
        <v>318</v>
      </c>
      <c r="J43" s="21"/>
    </row>
    <row r="44" spans="1:10">
      <c r="A44" s="105" t="s">
        <v>142</v>
      </c>
      <c r="B44" s="106">
        <v>0.10682918</v>
      </c>
      <c r="C44" s="6">
        <f t="shared" si="0"/>
        <v>5.4169486998172741E-5</v>
      </c>
      <c r="D44" s="106">
        <v>1.72910042</v>
      </c>
      <c r="E44" s="6">
        <f t="shared" si="1"/>
        <v>6.789843030522622E-4</v>
      </c>
      <c r="F44" s="106">
        <v>3.2665965200000002</v>
      </c>
      <c r="G44" s="6">
        <f t="shared" si="2"/>
        <v>1.3991279081987506E-3</v>
      </c>
      <c r="H44" s="6">
        <f t="shared" si="3"/>
        <v>0.88918843707180417</v>
      </c>
      <c r="I44" s="6">
        <f t="shared" si="4"/>
        <v>29.577755253761193</v>
      </c>
      <c r="J44" s="21"/>
    </row>
    <row r="45" spans="1:10">
      <c r="A45" s="105" t="s">
        <v>198</v>
      </c>
      <c r="B45" s="106">
        <v>4.1660438399999995</v>
      </c>
      <c r="C45" s="6">
        <f t="shared" si="0"/>
        <v>2.1124608241371657E-3</v>
      </c>
      <c r="D45" s="106">
        <v>17.807267239999998</v>
      </c>
      <c r="E45" s="6">
        <f t="shared" si="1"/>
        <v>6.9925695444668159E-3</v>
      </c>
      <c r="F45" s="106">
        <v>3.2367651</v>
      </c>
      <c r="G45" s="6">
        <f t="shared" si="2"/>
        <v>1.3863507035431848E-3</v>
      </c>
      <c r="H45" s="6">
        <f t="shared" si="3"/>
        <v>-0.81823347421162196</v>
      </c>
      <c r="I45" s="6">
        <f t="shared" si="4"/>
        <v>-0.22306024028782179</v>
      </c>
      <c r="J45" s="21"/>
    </row>
    <row r="46" spans="1:10">
      <c r="A46" s="105" t="s">
        <v>190</v>
      </c>
      <c r="B46" s="106">
        <v>16.925979719999997</v>
      </c>
      <c r="C46" s="6">
        <f t="shared" si="0"/>
        <v>8.5825954891151964E-3</v>
      </c>
      <c r="D46" s="106">
        <v>10.542728070000001</v>
      </c>
      <c r="E46" s="6">
        <f t="shared" si="1"/>
        <v>4.1399254711177924E-3</v>
      </c>
      <c r="F46" s="106">
        <v>3.2135350099999997</v>
      </c>
      <c r="G46" s="6">
        <f t="shared" si="2"/>
        <v>1.3764009386946724E-3</v>
      </c>
      <c r="H46" s="6">
        <f t="shared" si="3"/>
        <v>-0.69518942453383414</v>
      </c>
      <c r="I46" s="6">
        <f t="shared" si="4"/>
        <v>-0.81014186102309704</v>
      </c>
      <c r="J46" s="21"/>
    </row>
    <row r="47" spans="1:10">
      <c r="A47" s="105" t="s">
        <v>179</v>
      </c>
      <c r="B47" s="106">
        <v>5.1187621399999994</v>
      </c>
      <c r="C47" s="6">
        <f t="shared" si="0"/>
        <v>2.5955522563167561E-3</v>
      </c>
      <c r="D47" s="106">
        <v>10.3011865</v>
      </c>
      <c r="E47" s="6">
        <f t="shared" si="1"/>
        <v>4.0450767667466487E-3</v>
      </c>
      <c r="F47" s="106">
        <v>3.0247298599999999</v>
      </c>
      <c r="G47" s="6">
        <f t="shared" si="2"/>
        <v>1.2955331140462058E-3</v>
      </c>
      <c r="H47" s="6">
        <f t="shared" si="3"/>
        <v>-0.70637073117742311</v>
      </c>
      <c r="I47" s="6">
        <f t="shared" si="4"/>
        <v>-0.40908958508472515</v>
      </c>
      <c r="J47" s="21"/>
    </row>
    <row r="48" spans="1:10">
      <c r="A48" s="105" t="s">
        <v>243</v>
      </c>
      <c r="B48" s="106">
        <v>4.5441367300000008</v>
      </c>
      <c r="C48" s="6">
        <f t="shared" si="0"/>
        <v>2.3041790221890149E-3</v>
      </c>
      <c r="D48" s="106">
        <v>0.42604268000000001</v>
      </c>
      <c r="E48" s="6">
        <f t="shared" si="1"/>
        <v>1.6729872296851215E-4</v>
      </c>
      <c r="F48" s="106">
        <v>2.9363589000000001</v>
      </c>
      <c r="G48" s="6">
        <f t="shared" si="2"/>
        <v>1.2576826248127467E-3</v>
      </c>
      <c r="H48" s="6">
        <f t="shared" si="3"/>
        <v>5.892170756225644</v>
      </c>
      <c r="I48" s="6">
        <f t="shared" si="4"/>
        <v>-0.35381370005563195</v>
      </c>
      <c r="J48" s="21"/>
    </row>
    <row r="49" spans="1:10">
      <c r="A49" s="105" t="s">
        <v>112</v>
      </c>
      <c r="B49" s="106">
        <v>0</v>
      </c>
      <c r="C49" s="6">
        <f t="shared" si="0"/>
        <v>0</v>
      </c>
      <c r="D49" s="106">
        <v>3.5381774700000004</v>
      </c>
      <c r="E49" s="6">
        <f t="shared" si="1"/>
        <v>1.3893738823700977E-3</v>
      </c>
      <c r="F49" s="106">
        <v>2.59168463</v>
      </c>
      <c r="G49" s="6">
        <f t="shared" si="2"/>
        <v>1.110053927040476E-3</v>
      </c>
      <c r="H49" s="6">
        <f t="shared" si="3"/>
        <v>-0.26750858260368726</v>
      </c>
      <c r="I49" s="6" t="s">
        <v>318</v>
      </c>
      <c r="J49" s="21"/>
    </row>
    <row r="50" spans="1:10">
      <c r="A50" s="105" t="s">
        <v>254</v>
      </c>
      <c r="B50" s="106">
        <v>1.2632616299999999</v>
      </c>
      <c r="C50" s="6">
        <f t="shared" si="0"/>
        <v>6.4055751847552796E-4</v>
      </c>
      <c r="D50" s="106">
        <v>2.80524825</v>
      </c>
      <c r="E50" s="6">
        <f t="shared" si="1"/>
        <v>1.1015667487460493E-3</v>
      </c>
      <c r="F50" s="106">
        <v>2.2961991500000001</v>
      </c>
      <c r="G50" s="6">
        <f t="shared" si="2"/>
        <v>9.834934598985151E-4</v>
      </c>
      <c r="H50" s="6">
        <f t="shared" si="3"/>
        <v>-0.18146312006432941</v>
      </c>
      <c r="I50" s="6">
        <f t="shared" si="4"/>
        <v>0.81767505279171671</v>
      </c>
      <c r="J50" s="21"/>
    </row>
    <row r="51" spans="1:10">
      <c r="A51" s="105" t="s">
        <v>215</v>
      </c>
      <c r="B51" s="106">
        <v>0.57059531999999991</v>
      </c>
      <c r="C51" s="6">
        <f t="shared" si="0"/>
        <v>2.8932971092690416E-4</v>
      </c>
      <c r="D51" s="106">
        <v>3.7392703799999998</v>
      </c>
      <c r="E51" s="6">
        <f t="shared" si="1"/>
        <v>1.4683391800276514E-3</v>
      </c>
      <c r="F51" s="106">
        <v>2.2469297699999999</v>
      </c>
      <c r="G51" s="6">
        <f t="shared" si="2"/>
        <v>9.6239071147042037E-4</v>
      </c>
      <c r="H51" s="6">
        <f t="shared" si="3"/>
        <v>-0.39909941200882082</v>
      </c>
      <c r="I51" s="6">
        <f t="shared" si="4"/>
        <v>2.9378692590748909</v>
      </c>
      <c r="J51" s="21"/>
    </row>
    <row r="52" spans="1:10">
      <c r="A52" s="105" t="s">
        <v>149</v>
      </c>
      <c r="B52" s="106">
        <v>3.0854919000000001</v>
      </c>
      <c r="C52" s="6">
        <f t="shared" si="0"/>
        <v>1.5645492491847014E-3</v>
      </c>
      <c r="D52" s="106">
        <v>2.3150440099999998</v>
      </c>
      <c r="E52" s="6">
        <f t="shared" si="1"/>
        <v>9.0907302171909965E-4</v>
      </c>
      <c r="F52" s="106">
        <v>2.2423415000000002</v>
      </c>
      <c r="G52" s="6">
        <f t="shared" si="2"/>
        <v>9.6042549275790229E-4</v>
      </c>
      <c r="H52" s="6">
        <f t="shared" si="3"/>
        <v>-3.1404374899982823E-2</v>
      </c>
      <c r="I52" s="6">
        <f t="shared" si="4"/>
        <v>-0.27326287908906832</v>
      </c>
      <c r="J52" s="21"/>
    </row>
    <row r="53" spans="1:10">
      <c r="A53" s="105" t="s">
        <v>238</v>
      </c>
      <c r="B53" s="106">
        <v>1.2985914299999999</v>
      </c>
      <c r="C53" s="6">
        <f t="shared" si="0"/>
        <v>6.5847207273633985E-4</v>
      </c>
      <c r="D53" s="106">
        <v>6.6935939999999999E-2</v>
      </c>
      <c r="E53" s="6">
        <f t="shared" si="1"/>
        <v>2.628444944224121E-5</v>
      </c>
      <c r="F53" s="106">
        <v>1.91754997</v>
      </c>
      <c r="G53" s="6">
        <f t="shared" si="2"/>
        <v>8.2131284410744327E-4</v>
      </c>
      <c r="H53" s="6">
        <f t="shared" si="3"/>
        <v>27.647539274117911</v>
      </c>
      <c r="I53" s="6">
        <f t="shared" si="4"/>
        <v>0.47663839888424353</v>
      </c>
      <c r="J53" s="21"/>
    </row>
    <row r="54" spans="1:10">
      <c r="A54" s="105" t="s">
        <v>134</v>
      </c>
      <c r="B54" s="106">
        <v>0.23869889999999999</v>
      </c>
      <c r="C54" s="6">
        <f t="shared" si="0"/>
        <v>1.2103619029958047E-4</v>
      </c>
      <c r="D54" s="106">
        <v>1.7866655900000001</v>
      </c>
      <c r="E54" s="6">
        <f t="shared" si="1"/>
        <v>7.0158903229785175E-4</v>
      </c>
      <c r="F54" s="106">
        <v>1.9078468</v>
      </c>
      <c r="G54" s="6">
        <f t="shared" si="2"/>
        <v>8.1715684386012867E-4</v>
      </c>
      <c r="H54" s="6">
        <f t="shared" si="3"/>
        <v>6.7825344976840229E-2</v>
      </c>
      <c r="I54" s="6">
        <f t="shared" si="4"/>
        <v>6.9926920484342405</v>
      </c>
      <c r="J54" s="21"/>
    </row>
    <row r="55" spans="1:10">
      <c r="A55" s="105" t="s">
        <v>169</v>
      </c>
      <c r="B55" s="106">
        <v>3.4433323599999999</v>
      </c>
      <c r="C55" s="6">
        <f t="shared" si="0"/>
        <v>1.7459981206015759E-3</v>
      </c>
      <c r="D55" s="106">
        <v>0.74085250999999996</v>
      </c>
      <c r="E55" s="6">
        <f t="shared" si="1"/>
        <v>2.9091845641149582E-4</v>
      </c>
      <c r="F55" s="106">
        <v>1.8012429099999998</v>
      </c>
      <c r="G55" s="6">
        <f t="shared" si="2"/>
        <v>7.71496941662734E-4</v>
      </c>
      <c r="H55" s="6">
        <f t="shared" si="3"/>
        <v>1.43131107161937</v>
      </c>
      <c r="I55" s="6">
        <f t="shared" si="4"/>
        <v>-0.47688961689425768</v>
      </c>
      <c r="J55" s="21"/>
    </row>
    <row r="56" spans="1:10">
      <c r="A56" s="105" t="s">
        <v>196</v>
      </c>
      <c r="B56" s="106">
        <v>4.4971733299999999</v>
      </c>
      <c r="C56" s="6">
        <f t="shared" si="0"/>
        <v>2.2803654603355023E-3</v>
      </c>
      <c r="D56" s="106">
        <v>1.1322372599999999</v>
      </c>
      <c r="E56" s="6">
        <f t="shared" si="1"/>
        <v>4.4460768037457473E-4</v>
      </c>
      <c r="F56" s="106">
        <v>1.7792223</v>
      </c>
      <c r="G56" s="6">
        <f t="shared" si="2"/>
        <v>7.6206521361859821E-4</v>
      </c>
      <c r="H56" s="6">
        <f t="shared" si="3"/>
        <v>0.57142178839795488</v>
      </c>
      <c r="I56" s="6">
        <f t="shared" si="4"/>
        <v>-0.60436875133740953</v>
      </c>
      <c r="J56" s="21"/>
    </row>
    <row r="57" spans="1:10">
      <c r="A57" s="105" t="s">
        <v>155</v>
      </c>
      <c r="B57" s="106">
        <v>6.1669449999999994E-2</v>
      </c>
      <c r="C57" s="6">
        <f t="shared" si="0"/>
        <v>3.127050558620279E-5</v>
      </c>
      <c r="D57" s="106">
        <v>4.4260580799999998</v>
      </c>
      <c r="E57" s="6">
        <f t="shared" si="1"/>
        <v>1.7380274308866537E-3</v>
      </c>
      <c r="F57" s="106">
        <v>1.7446976299999999</v>
      </c>
      <c r="G57" s="6">
        <f t="shared" si="2"/>
        <v>7.4727782588258473E-4</v>
      </c>
      <c r="H57" s="6">
        <f t="shared" si="3"/>
        <v>-0.6058123055628768</v>
      </c>
      <c r="I57" s="6">
        <f t="shared" si="4"/>
        <v>27.291117076607623</v>
      </c>
      <c r="J57" s="21"/>
    </row>
    <row r="58" spans="1:10">
      <c r="A58" s="105" t="s">
        <v>132</v>
      </c>
      <c r="B58" s="106">
        <v>1.6490999999999999E-3</v>
      </c>
      <c r="C58" s="6">
        <f t="shared" si="0"/>
        <v>8.3620318913509081E-7</v>
      </c>
      <c r="D58" s="106">
        <v>0.18407911999999998</v>
      </c>
      <c r="E58" s="6">
        <f t="shared" si="1"/>
        <v>7.228431128347869E-5</v>
      </c>
      <c r="F58" s="106">
        <v>1.7098819999999999</v>
      </c>
      <c r="G58" s="6">
        <f t="shared" si="2"/>
        <v>7.3236581600432727E-4</v>
      </c>
      <c r="H58" s="6">
        <f t="shared" si="3"/>
        <v>8.2888427541374607</v>
      </c>
      <c r="I58" s="6">
        <f t="shared" si="4"/>
        <v>1035.8576799466375</v>
      </c>
      <c r="J58" s="21"/>
    </row>
    <row r="59" spans="1:10">
      <c r="A59" s="105" t="s">
        <v>221</v>
      </c>
      <c r="B59" s="106">
        <v>10.685464939999999</v>
      </c>
      <c r="C59" s="6">
        <f t="shared" si="0"/>
        <v>5.4182401674969394E-3</v>
      </c>
      <c r="D59" s="106">
        <v>5.60415201</v>
      </c>
      <c r="E59" s="6">
        <f t="shared" si="1"/>
        <v>2.2006421389388041E-3</v>
      </c>
      <c r="F59" s="106">
        <v>1.63671331</v>
      </c>
      <c r="G59" s="6">
        <f t="shared" si="2"/>
        <v>7.0102666666079503E-4</v>
      </c>
      <c r="H59" s="6">
        <f t="shared" si="3"/>
        <v>-0.7079463035478939</v>
      </c>
      <c r="I59" s="6">
        <f t="shared" si="4"/>
        <v>-0.84682806792307908</v>
      </c>
      <c r="J59" s="21"/>
    </row>
    <row r="60" spans="1:10">
      <c r="A60" s="105" t="s">
        <v>133</v>
      </c>
      <c r="B60" s="106">
        <v>2.4541489300000001</v>
      </c>
      <c r="C60" s="6">
        <f t="shared" si="0"/>
        <v>1.2444164464729072E-3</v>
      </c>
      <c r="D60" s="106">
        <v>4.6006684299999998</v>
      </c>
      <c r="E60" s="6">
        <f t="shared" si="1"/>
        <v>1.806593539268295E-3</v>
      </c>
      <c r="F60" s="106">
        <v>1.56765998</v>
      </c>
      <c r="G60" s="6">
        <f t="shared" si="2"/>
        <v>6.7145018221726838E-4</v>
      </c>
      <c r="H60" s="6">
        <f t="shared" si="3"/>
        <v>-0.65925386629090332</v>
      </c>
      <c r="I60" s="6">
        <f t="shared" si="4"/>
        <v>-0.36122051891936324</v>
      </c>
      <c r="J60" s="21"/>
    </row>
    <row r="61" spans="1:10">
      <c r="A61" s="105" t="s">
        <v>49</v>
      </c>
      <c r="B61" s="106">
        <v>0.60889099000000002</v>
      </c>
      <c r="C61" s="6">
        <f t="shared" si="0"/>
        <v>3.0874815819151221E-4</v>
      </c>
      <c r="D61" s="106">
        <v>1.0221739399999998</v>
      </c>
      <c r="E61" s="6">
        <f t="shared" si="1"/>
        <v>4.0138794266736968E-4</v>
      </c>
      <c r="F61" s="106">
        <v>1.55716703</v>
      </c>
      <c r="G61" s="6">
        <f t="shared" si="2"/>
        <v>6.6695590840829065E-4</v>
      </c>
      <c r="H61" s="6">
        <f t="shared" si="3"/>
        <v>0.52338752639301322</v>
      </c>
      <c r="I61" s="6">
        <f t="shared" si="4"/>
        <v>1.5573822828286552</v>
      </c>
      <c r="J61" s="21"/>
    </row>
    <row r="62" spans="1:10">
      <c r="A62" s="105" t="s">
        <v>205</v>
      </c>
      <c r="B62" s="106">
        <v>1.2221143999999999</v>
      </c>
      <c r="C62" s="6">
        <f t="shared" si="0"/>
        <v>6.1969314096653818E-4</v>
      </c>
      <c r="D62" s="106">
        <v>0.46661569000000003</v>
      </c>
      <c r="E62" s="6">
        <f t="shared" si="1"/>
        <v>1.8323095952281387E-4</v>
      </c>
      <c r="F62" s="106">
        <v>1.40942294</v>
      </c>
      <c r="G62" s="6">
        <f t="shared" si="2"/>
        <v>6.0367509661387046E-4</v>
      </c>
      <c r="H62" s="6">
        <f t="shared" si="3"/>
        <v>2.0205219631598754</v>
      </c>
      <c r="I62" s="6">
        <f t="shared" si="4"/>
        <v>0.15326596266274262</v>
      </c>
      <c r="J62" s="21"/>
    </row>
    <row r="63" spans="1:10">
      <c r="A63" s="105" t="s">
        <v>33</v>
      </c>
      <c r="B63" s="106">
        <v>5.5989830000000004E-2</v>
      </c>
      <c r="C63" s="6">
        <f t="shared" si="0"/>
        <v>2.8390561157680911E-5</v>
      </c>
      <c r="D63" s="106">
        <v>0.52683934999999993</v>
      </c>
      <c r="E63" s="6">
        <f t="shared" si="1"/>
        <v>2.0687962638992177E-4</v>
      </c>
      <c r="F63" s="106">
        <v>1.28430227</v>
      </c>
      <c r="G63" s="6">
        <f t="shared" si="2"/>
        <v>5.5008420462041236E-4</v>
      </c>
      <c r="H63" s="6">
        <f t="shared" si="3"/>
        <v>1.4377493252924256</v>
      </c>
      <c r="I63" s="6">
        <f t="shared" si="4"/>
        <v>21.93813483627294</v>
      </c>
      <c r="J63" s="21"/>
    </row>
    <row r="64" spans="1:10">
      <c r="A64" s="105" t="s">
        <v>181</v>
      </c>
      <c r="B64" s="106">
        <v>2.3933372999999998</v>
      </c>
      <c r="C64" s="6">
        <f t="shared" si="0"/>
        <v>1.2135809125801756E-3</v>
      </c>
      <c r="D64" s="106">
        <v>1.92678028</v>
      </c>
      <c r="E64" s="6">
        <f t="shared" si="1"/>
        <v>7.5660936196559518E-4</v>
      </c>
      <c r="F64" s="106">
        <v>1.1307243899999999</v>
      </c>
      <c r="G64" s="6">
        <f t="shared" si="2"/>
        <v>4.8430470088482432E-4</v>
      </c>
      <c r="H64" s="6">
        <f t="shared" si="3"/>
        <v>-0.41315343439159558</v>
      </c>
      <c r="I64" s="6">
        <f t="shared" si="4"/>
        <v>-0.52755326631143884</v>
      </c>
      <c r="J64" s="21"/>
    </row>
    <row r="65" spans="1:10">
      <c r="A65" s="105" t="s">
        <v>223</v>
      </c>
      <c r="B65" s="106">
        <v>1.4190891799999998</v>
      </c>
      <c r="C65" s="6">
        <f t="shared" si="0"/>
        <v>7.1957243222551756E-4</v>
      </c>
      <c r="D65" s="106">
        <v>2.2046048499999999</v>
      </c>
      <c r="E65" s="6">
        <f t="shared" si="1"/>
        <v>8.6570569891070127E-4</v>
      </c>
      <c r="F65" s="106">
        <v>1.12240103</v>
      </c>
      <c r="G65" s="6">
        <f t="shared" si="2"/>
        <v>4.8073969210743635E-4</v>
      </c>
      <c r="H65" s="6">
        <f t="shared" si="3"/>
        <v>-0.49088335263346627</v>
      </c>
      <c r="I65" s="6">
        <f t="shared" si="4"/>
        <v>-0.20906941873801044</v>
      </c>
      <c r="J65" s="21"/>
    </row>
    <row r="66" spans="1:10">
      <c r="A66" s="105" t="s">
        <v>130</v>
      </c>
      <c r="B66" s="106">
        <v>1.36331242</v>
      </c>
      <c r="C66" s="6">
        <f t="shared" si="0"/>
        <v>6.9128991170424984E-4</v>
      </c>
      <c r="D66" s="106">
        <v>1.24026992</v>
      </c>
      <c r="E66" s="6">
        <f t="shared" si="1"/>
        <v>4.8703001716226814E-4</v>
      </c>
      <c r="F66" s="106">
        <v>1.1206023799999998</v>
      </c>
      <c r="G66" s="6">
        <f t="shared" si="2"/>
        <v>4.7996930574454325E-4</v>
      </c>
      <c r="H66" s="6">
        <f t="shared" si="3"/>
        <v>-9.6485078022371273E-2</v>
      </c>
      <c r="I66" s="6">
        <f t="shared" si="4"/>
        <v>-0.17802965515417235</v>
      </c>
      <c r="J66" s="21"/>
    </row>
    <row r="67" spans="1:10">
      <c r="A67" s="105" t="s">
        <v>210</v>
      </c>
      <c r="B67" s="106">
        <v>0.27243365000000003</v>
      </c>
      <c r="C67" s="6">
        <f t="shared" si="0"/>
        <v>1.3814194830981334E-4</v>
      </c>
      <c r="D67" s="106">
        <v>77.174023790000007</v>
      </c>
      <c r="E67" s="6">
        <f t="shared" si="1"/>
        <v>3.0304746994851729E-2</v>
      </c>
      <c r="F67" s="106">
        <v>1.0158915100000001</v>
      </c>
      <c r="G67" s="6">
        <f t="shared" si="2"/>
        <v>4.3512020987004853E-4</v>
      </c>
      <c r="H67" s="6">
        <f t="shared" si="3"/>
        <v>-0.98683635425354566</v>
      </c>
      <c r="I67" s="6">
        <f t="shared" si="4"/>
        <v>2.7289501865867156</v>
      </c>
      <c r="J67" s="21"/>
    </row>
    <row r="68" spans="1:10">
      <c r="A68" s="105" t="s">
        <v>191</v>
      </c>
      <c r="B68" s="106">
        <v>1.090345E-2</v>
      </c>
      <c r="C68" s="6">
        <f t="shared" si="0"/>
        <v>5.5287730656570294E-6</v>
      </c>
      <c r="D68" s="106">
        <v>7.8725900000000005E-3</v>
      </c>
      <c r="E68" s="6">
        <f t="shared" si="1"/>
        <v>3.0914138777238917E-6</v>
      </c>
      <c r="F68" s="106">
        <v>0.94397391000000008</v>
      </c>
      <c r="G68" s="6">
        <f t="shared" si="2"/>
        <v>4.0431691946224679E-4</v>
      </c>
      <c r="H68" s="6">
        <f t="shared" si="3"/>
        <v>118.90639802148975</v>
      </c>
      <c r="I68" s="6">
        <f t="shared" si="4"/>
        <v>85.575708605991693</v>
      </c>
      <c r="J68" s="21"/>
    </row>
    <row r="69" spans="1:10">
      <c r="A69" s="105" t="s">
        <v>188</v>
      </c>
      <c r="B69" s="106">
        <v>2.5200000000000001E-3</v>
      </c>
      <c r="C69" s="6">
        <f t="shared" ref="C69:C132" si="5">B69/$B$225</f>
        <v>1.2778073110305193E-6</v>
      </c>
      <c r="D69" s="106">
        <v>1.2354770000000001E-2</v>
      </c>
      <c r="E69" s="6">
        <f t="shared" ref="E69:E132" si="6">D69/$D$225</f>
        <v>4.8514793014861446E-6</v>
      </c>
      <c r="F69" s="106">
        <v>0.94078660999999997</v>
      </c>
      <c r="G69" s="6">
        <f t="shared" ref="G69:G132" si="7">F69/$F$225</f>
        <v>4.0295175533668103E-4</v>
      </c>
      <c r="H69" s="6">
        <f t="shared" ref="H69:H132" si="8">(F69/D69)-1</f>
        <v>75.147642570440397</v>
      </c>
      <c r="I69" s="6">
        <f t="shared" ref="I69:I132" si="9">(F69/B69)-1</f>
        <v>372.32801984126979</v>
      </c>
      <c r="J69" s="21"/>
    </row>
    <row r="70" spans="1:10">
      <c r="A70" s="105" t="s">
        <v>184</v>
      </c>
      <c r="B70" s="106">
        <v>2.5866658300000003</v>
      </c>
      <c r="C70" s="6">
        <f t="shared" si="5"/>
        <v>1.3116113130027089E-3</v>
      </c>
      <c r="D70" s="106">
        <v>0.14049908</v>
      </c>
      <c r="E70" s="6">
        <f t="shared" si="6"/>
        <v>5.5171272188623973E-5</v>
      </c>
      <c r="F70" s="106">
        <v>0.91151939000000004</v>
      </c>
      <c r="G70" s="6">
        <f t="shared" si="7"/>
        <v>3.9041620524756486E-4</v>
      </c>
      <c r="H70" s="6">
        <f t="shared" si="8"/>
        <v>5.4877249730033819</v>
      </c>
      <c r="I70" s="6">
        <f t="shared" si="9"/>
        <v>-0.64760836926507825</v>
      </c>
      <c r="J70" s="21"/>
    </row>
    <row r="71" spans="1:10">
      <c r="A71" s="105" t="s">
        <v>92</v>
      </c>
      <c r="B71" s="106">
        <v>1.0632000000000001E-2</v>
      </c>
      <c r="C71" s="6">
        <f t="shared" si="5"/>
        <v>5.3911298932049522E-6</v>
      </c>
      <c r="D71" s="106">
        <v>6.2911750000000002E-2</v>
      </c>
      <c r="E71" s="6">
        <f t="shared" si="6"/>
        <v>2.4704227836315118E-5</v>
      </c>
      <c r="F71" s="106">
        <v>0.90781856000000005</v>
      </c>
      <c r="G71" s="6">
        <f t="shared" si="7"/>
        <v>3.8883108920865497E-4</v>
      </c>
      <c r="H71" s="6">
        <f t="shared" si="8"/>
        <v>13.43003190977838</v>
      </c>
      <c r="I71" s="6">
        <f t="shared" si="9"/>
        <v>84.385492851768248</v>
      </c>
      <c r="J71" s="21"/>
    </row>
    <row r="72" spans="1:10">
      <c r="A72" s="105" t="s">
        <v>160</v>
      </c>
      <c r="B72" s="106">
        <v>1.7810996699999999</v>
      </c>
      <c r="C72" s="6">
        <f t="shared" si="5"/>
        <v>9.0313578571430352E-4</v>
      </c>
      <c r="D72" s="106">
        <v>1.0750331799999999</v>
      </c>
      <c r="E72" s="6">
        <f t="shared" si="6"/>
        <v>4.2214474419036759E-4</v>
      </c>
      <c r="F72" s="106">
        <v>0.8744191899999999</v>
      </c>
      <c r="G72" s="6">
        <f t="shared" si="7"/>
        <v>3.7452568283319717E-4</v>
      </c>
      <c r="H72" s="6">
        <f t="shared" si="8"/>
        <v>-0.18661190531812244</v>
      </c>
      <c r="I72" s="6">
        <f t="shared" si="9"/>
        <v>-0.50905656503771068</v>
      </c>
      <c r="J72" s="21"/>
    </row>
    <row r="73" spans="1:10">
      <c r="A73" s="105" t="s">
        <v>241</v>
      </c>
      <c r="B73" s="106">
        <v>0.48369662000000002</v>
      </c>
      <c r="C73" s="6">
        <f t="shared" si="5"/>
        <v>2.4526630053839317E-4</v>
      </c>
      <c r="D73" s="106">
        <v>2.9828914900000001</v>
      </c>
      <c r="E73" s="6">
        <f t="shared" si="6"/>
        <v>1.1713238143902446E-3</v>
      </c>
      <c r="F73" s="106">
        <v>0.85684413000000004</v>
      </c>
      <c r="G73" s="6">
        <f t="shared" si="7"/>
        <v>3.6699804457615668E-4</v>
      </c>
      <c r="H73" s="6">
        <f t="shared" si="8"/>
        <v>-0.71274713382215582</v>
      </c>
      <c r="I73" s="6">
        <f t="shared" si="9"/>
        <v>0.77144948831769788</v>
      </c>
      <c r="J73" s="21"/>
    </row>
    <row r="74" spans="1:10">
      <c r="A74" s="105" t="s">
        <v>212</v>
      </c>
      <c r="B74" s="106">
        <v>1.4339291399999998</v>
      </c>
      <c r="C74" s="6">
        <f t="shared" si="5"/>
        <v>7.2709727721893044E-4</v>
      </c>
      <c r="D74" s="106">
        <v>3.5612769599999998</v>
      </c>
      <c r="E74" s="6">
        <f t="shared" si="6"/>
        <v>1.3984446054681307E-3</v>
      </c>
      <c r="F74" s="106">
        <v>0.84339562999999995</v>
      </c>
      <c r="G74" s="6">
        <f t="shared" si="7"/>
        <v>3.6123786833210342E-4</v>
      </c>
      <c r="H74" s="6">
        <f t="shared" si="8"/>
        <v>-0.7631760631164165</v>
      </c>
      <c r="I74" s="6">
        <f t="shared" si="9"/>
        <v>-0.41182893458738135</v>
      </c>
      <c r="J74" s="21"/>
    </row>
    <row r="75" spans="1:10">
      <c r="A75" s="105" t="s">
        <v>4</v>
      </c>
      <c r="B75" s="106">
        <v>0.83897769</v>
      </c>
      <c r="C75" s="6">
        <f t="shared" si="5"/>
        <v>4.2541739129900653E-4</v>
      </c>
      <c r="D75" s="106">
        <v>0.32374799999999998</v>
      </c>
      <c r="E75" s="6">
        <f t="shared" si="6"/>
        <v>1.2712957998388768E-4</v>
      </c>
      <c r="F75" s="106">
        <v>0.71649593</v>
      </c>
      <c r="G75" s="6">
        <f t="shared" si="7"/>
        <v>3.0688499348974338E-4</v>
      </c>
      <c r="H75" s="6">
        <f t="shared" si="8"/>
        <v>1.213128513535219</v>
      </c>
      <c r="I75" s="6">
        <f t="shared" si="9"/>
        <v>-0.14598929323138499</v>
      </c>
      <c r="J75" s="21"/>
    </row>
    <row r="76" spans="1:10">
      <c r="A76" s="105" t="s">
        <v>207</v>
      </c>
      <c r="B76" s="106">
        <v>0.11104700000000001</v>
      </c>
      <c r="C76" s="6">
        <f t="shared" si="5"/>
        <v>5.630820177301828E-5</v>
      </c>
      <c r="D76" s="106">
        <v>1.2794168600000002</v>
      </c>
      <c r="E76" s="6">
        <f t="shared" si="6"/>
        <v>5.0240226360040669E-4</v>
      </c>
      <c r="F76" s="106">
        <v>0.71276048000000003</v>
      </c>
      <c r="G76" s="6">
        <f t="shared" si="7"/>
        <v>3.0528504923195638E-4</v>
      </c>
      <c r="H76" s="6">
        <f t="shared" si="8"/>
        <v>-0.44290207337114507</v>
      </c>
      <c r="I76" s="6">
        <f t="shared" si="9"/>
        <v>5.4185478220933474</v>
      </c>
      <c r="J76" s="21"/>
    </row>
    <row r="77" spans="1:10">
      <c r="A77" s="105" t="s">
        <v>50</v>
      </c>
      <c r="B77" s="106">
        <v>0.33648342999999997</v>
      </c>
      <c r="C77" s="6">
        <f t="shared" si="5"/>
        <v>1.7061943924389915E-4</v>
      </c>
      <c r="D77" s="106">
        <v>1.47533827</v>
      </c>
      <c r="E77" s="6">
        <f t="shared" si="6"/>
        <v>5.7933681319809075E-4</v>
      </c>
      <c r="F77" s="106">
        <v>0.70580001000000003</v>
      </c>
      <c r="G77" s="6">
        <f t="shared" si="7"/>
        <v>3.0230378485738337E-4</v>
      </c>
      <c r="H77" s="6">
        <f t="shared" si="8"/>
        <v>-0.52160123250920609</v>
      </c>
      <c r="I77" s="6">
        <f t="shared" si="9"/>
        <v>1.0975773160657574</v>
      </c>
      <c r="J77" s="21"/>
    </row>
    <row r="78" spans="1:10">
      <c r="A78" s="105" t="s">
        <v>120</v>
      </c>
      <c r="B78" s="106">
        <v>0.18382026000000001</v>
      </c>
      <c r="C78" s="6">
        <f t="shared" si="5"/>
        <v>9.3209076247432896E-5</v>
      </c>
      <c r="D78" s="106">
        <v>3.19235398</v>
      </c>
      <c r="E78" s="6">
        <f t="shared" si="6"/>
        <v>1.2535756842892997E-3</v>
      </c>
      <c r="F78" s="106">
        <v>0.68453160999999996</v>
      </c>
      <c r="G78" s="6">
        <f t="shared" si="7"/>
        <v>2.9319423863073939E-4</v>
      </c>
      <c r="H78" s="6">
        <f t="shared" si="8"/>
        <v>-0.78557152048658463</v>
      </c>
      <c r="I78" s="6">
        <f t="shared" si="9"/>
        <v>2.723918190519369</v>
      </c>
      <c r="J78" s="21"/>
    </row>
    <row r="79" spans="1:10">
      <c r="A79" s="105" t="s">
        <v>202</v>
      </c>
      <c r="B79" s="106">
        <v>4.1562155199999999</v>
      </c>
      <c r="C79" s="6">
        <f t="shared" si="5"/>
        <v>2.1074772133629011E-3</v>
      </c>
      <c r="D79" s="106">
        <v>4.9813980300000003</v>
      </c>
      <c r="E79" s="6">
        <f t="shared" si="6"/>
        <v>1.9560986918420054E-3</v>
      </c>
      <c r="F79" s="106">
        <v>0.6657189</v>
      </c>
      <c r="G79" s="6">
        <f t="shared" si="7"/>
        <v>2.851364979735462E-4</v>
      </c>
      <c r="H79" s="6">
        <f t="shared" si="8"/>
        <v>-0.86635902291068279</v>
      </c>
      <c r="I79" s="6">
        <f t="shared" si="9"/>
        <v>-0.83982570278261215</v>
      </c>
      <c r="J79" s="21"/>
    </row>
    <row r="80" spans="1:10">
      <c r="A80" s="105" t="s">
        <v>148</v>
      </c>
      <c r="B80" s="106">
        <v>4.4894370000000003E-2</v>
      </c>
      <c r="C80" s="6">
        <f t="shared" si="5"/>
        <v>2.276442627385286E-5</v>
      </c>
      <c r="D80" s="106">
        <v>8.4919549999999996E-2</v>
      </c>
      <c r="E80" s="6">
        <f t="shared" si="6"/>
        <v>3.3346265379000793E-5</v>
      </c>
      <c r="F80" s="106">
        <v>0.63941252999999998</v>
      </c>
      <c r="G80" s="6">
        <f t="shared" si="7"/>
        <v>2.738691203818985E-4</v>
      </c>
      <c r="H80" s="6">
        <f t="shared" si="8"/>
        <v>6.5296269233645257</v>
      </c>
      <c r="I80" s="6">
        <f t="shared" si="9"/>
        <v>13.242599461803339</v>
      </c>
      <c r="J80" s="21"/>
    </row>
    <row r="81" spans="1:10">
      <c r="A81" s="105" t="s">
        <v>105</v>
      </c>
      <c r="B81" s="106">
        <v>0.9378908199999999</v>
      </c>
      <c r="C81" s="6">
        <f t="shared" si="5"/>
        <v>4.7557291537476525E-4</v>
      </c>
      <c r="D81" s="106">
        <v>1.3226627099999999</v>
      </c>
      <c r="E81" s="6">
        <f t="shared" si="6"/>
        <v>5.1938407274377185E-4</v>
      </c>
      <c r="F81" s="106">
        <v>0.62876697999999998</v>
      </c>
      <c r="G81" s="6">
        <f t="shared" si="7"/>
        <v>2.6930948590854606E-4</v>
      </c>
      <c r="H81" s="6">
        <f t="shared" si="8"/>
        <v>-0.52462031684555466</v>
      </c>
      <c r="I81" s="6">
        <f t="shared" si="9"/>
        <v>-0.32959469632083616</v>
      </c>
      <c r="J81" s="21"/>
    </row>
    <row r="82" spans="1:10">
      <c r="A82" s="105" t="s">
        <v>35</v>
      </c>
      <c r="B82" s="106">
        <v>0.21448394000000001</v>
      </c>
      <c r="C82" s="6">
        <f t="shared" si="5"/>
        <v>1.087575978692981E-4</v>
      </c>
      <c r="D82" s="106">
        <v>2.4753578199999997</v>
      </c>
      <c r="E82" s="6">
        <f t="shared" si="6"/>
        <v>9.7202515526406902E-4</v>
      </c>
      <c r="F82" s="106">
        <v>0.58342254000000004</v>
      </c>
      <c r="G82" s="6">
        <f t="shared" si="7"/>
        <v>2.4988784289349633E-4</v>
      </c>
      <c r="H82" s="6">
        <f t="shared" si="8"/>
        <v>-0.76430779611490673</v>
      </c>
      <c r="I82" s="6">
        <f t="shared" si="9"/>
        <v>1.7201222618346157</v>
      </c>
      <c r="J82" s="21"/>
    </row>
    <row r="83" spans="1:10">
      <c r="A83" s="105" t="s">
        <v>175</v>
      </c>
      <c r="B83" s="106">
        <v>0.1785544</v>
      </c>
      <c r="C83" s="6">
        <f t="shared" si="5"/>
        <v>9.0538935609788774E-5</v>
      </c>
      <c r="D83" s="106">
        <v>1.09029558</v>
      </c>
      <c r="E83" s="6">
        <f t="shared" si="6"/>
        <v>4.2813799357428994E-4</v>
      </c>
      <c r="F83" s="106">
        <v>0.53701186000000001</v>
      </c>
      <c r="G83" s="6">
        <f t="shared" si="7"/>
        <v>2.300095147225958E-4</v>
      </c>
      <c r="H83" s="6">
        <f t="shared" si="8"/>
        <v>-0.50746213242467697</v>
      </c>
      <c r="I83" s="6">
        <f t="shared" si="9"/>
        <v>2.0075532162747041</v>
      </c>
      <c r="J83" s="21"/>
    </row>
    <row r="84" spans="1:10">
      <c r="A84" s="105" t="s">
        <v>117</v>
      </c>
      <c r="B84" s="106">
        <v>1.20737341</v>
      </c>
      <c r="C84" s="6">
        <f t="shared" si="5"/>
        <v>6.1221848033406689E-4</v>
      </c>
      <c r="D84" s="106">
        <v>0.16210131</v>
      </c>
      <c r="E84" s="6">
        <f t="shared" si="6"/>
        <v>6.3654050233941136E-5</v>
      </c>
      <c r="F84" s="106">
        <v>0.52463623000000004</v>
      </c>
      <c r="G84" s="6">
        <f t="shared" si="7"/>
        <v>2.2470886335395306E-4</v>
      </c>
      <c r="H84" s="6">
        <f t="shared" si="8"/>
        <v>2.2364712536869691</v>
      </c>
      <c r="I84" s="6">
        <f t="shared" si="9"/>
        <v>-0.56547309585027217</v>
      </c>
      <c r="J84" s="21"/>
    </row>
    <row r="85" spans="1:10">
      <c r="A85" s="105" t="s">
        <v>119</v>
      </c>
      <c r="B85" s="106">
        <v>0.21440213</v>
      </c>
      <c r="C85" s="6">
        <f t="shared" si="5"/>
        <v>1.08716114767665E-4</v>
      </c>
      <c r="D85" s="106">
        <v>0.24493379000000001</v>
      </c>
      <c r="E85" s="6">
        <f t="shared" si="6"/>
        <v>9.6180763577108597E-5</v>
      </c>
      <c r="F85" s="106">
        <v>0.51895296999999996</v>
      </c>
      <c r="G85" s="6">
        <f t="shared" si="7"/>
        <v>2.2227464546788558E-4</v>
      </c>
      <c r="H85" s="6">
        <f t="shared" si="8"/>
        <v>1.1187479685836728</v>
      </c>
      <c r="I85" s="6">
        <f t="shared" si="9"/>
        <v>1.4204655522778622</v>
      </c>
      <c r="J85" s="21"/>
    </row>
    <row r="86" spans="1:10">
      <c r="A86" s="105" t="s">
        <v>201</v>
      </c>
      <c r="B86" s="106">
        <v>1.36678257</v>
      </c>
      <c r="C86" s="6">
        <f t="shared" si="5"/>
        <v>6.9304950814884218E-4</v>
      </c>
      <c r="D86" s="106">
        <v>0.54259341000000005</v>
      </c>
      <c r="E86" s="6">
        <f t="shared" si="6"/>
        <v>2.130659411496762E-4</v>
      </c>
      <c r="F86" s="106">
        <v>0.51067421000000002</v>
      </c>
      <c r="G86" s="6">
        <f t="shared" si="7"/>
        <v>2.1872873947969228E-4</v>
      </c>
      <c r="H86" s="6">
        <f t="shared" si="8"/>
        <v>-5.8827105917117595E-2</v>
      </c>
      <c r="I86" s="6">
        <f t="shared" si="9"/>
        <v>-0.62636763066125434</v>
      </c>
      <c r="J86" s="21"/>
    </row>
    <row r="87" spans="1:10">
      <c r="A87" s="105" t="s">
        <v>104</v>
      </c>
      <c r="B87" s="106">
        <v>0.53512789999999999</v>
      </c>
      <c r="C87" s="6">
        <f t="shared" si="5"/>
        <v>2.7134537418905099E-4</v>
      </c>
      <c r="D87" s="106">
        <v>0.40450900000000001</v>
      </c>
      <c r="E87" s="6">
        <f t="shared" si="6"/>
        <v>1.5884286318279162E-4</v>
      </c>
      <c r="F87" s="106">
        <v>0.48349484000000004</v>
      </c>
      <c r="G87" s="6">
        <f t="shared" si="7"/>
        <v>2.0708744406367321E-4</v>
      </c>
      <c r="H87" s="6">
        <f t="shared" si="8"/>
        <v>0.19526349228323725</v>
      </c>
      <c r="I87" s="6">
        <f t="shared" si="9"/>
        <v>-9.6487325740257535E-2</v>
      </c>
      <c r="J87" s="21"/>
    </row>
    <row r="88" spans="1:10">
      <c r="A88" s="105" t="s">
        <v>27</v>
      </c>
      <c r="B88" s="106">
        <v>1.089316</v>
      </c>
      <c r="C88" s="6">
        <f t="shared" si="5"/>
        <v>5.5235553524703206E-4</v>
      </c>
      <c r="D88" s="106">
        <v>1.5200394499999998</v>
      </c>
      <c r="E88" s="6">
        <f t="shared" si="6"/>
        <v>5.9689010229388179E-4</v>
      </c>
      <c r="F88" s="106">
        <v>0.45952494999999999</v>
      </c>
      <c r="G88" s="6">
        <f t="shared" si="7"/>
        <v>1.9682081277017812E-4</v>
      </c>
      <c r="H88" s="6">
        <f t="shared" si="8"/>
        <v>-0.69768880011633905</v>
      </c>
      <c r="I88" s="6">
        <f t="shared" si="9"/>
        <v>-0.5781527582446232</v>
      </c>
      <c r="J88" s="21"/>
    </row>
    <row r="89" spans="1:10">
      <c r="A89" s="105" t="s">
        <v>107</v>
      </c>
      <c r="B89" s="106">
        <v>0.42737904999999998</v>
      </c>
      <c r="C89" s="6">
        <f t="shared" si="5"/>
        <v>2.1670955344098324E-4</v>
      </c>
      <c r="D89" s="106">
        <v>0.95803347999999999</v>
      </c>
      <c r="E89" s="6">
        <f t="shared" si="6"/>
        <v>3.7620122417096711E-4</v>
      </c>
      <c r="F89" s="106">
        <v>0.45764242999999999</v>
      </c>
      <c r="G89" s="6">
        <f t="shared" si="7"/>
        <v>1.9601450374069862E-4</v>
      </c>
      <c r="H89" s="6">
        <f t="shared" si="8"/>
        <v>-0.52231060860211276</v>
      </c>
      <c r="I89" s="6">
        <f t="shared" si="9"/>
        <v>7.081156645371367E-2</v>
      </c>
      <c r="J89" s="21"/>
    </row>
    <row r="90" spans="1:10">
      <c r="A90" s="105" t="s">
        <v>36</v>
      </c>
      <c r="B90" s="106">
        <v>4.0755E-2</v>
      </c>
      <c r="C90" s="6">
        <f t="shared" si="5"/>
        <v>2.0665490857559049E-5</v>
      </c>
      <c r="D90" s="106">
        <v>7.9003909999999997E-2</v>
      </c>
      <c r="E90" s="6">
        <f t="shared" si="6"/>
        <v>3.102330792895976E-5</v>
      </c>
      <c r="F90" s="106">
        <v>0.45322590999999995</v>
      </c>
      <c r="G90" s="6">
        <f t="shared" si="7"/>
        <v>1.9412284789912623E-4</v>
      </c>
      <c r="H90" s="6">
        <f t="shared" si="8"/>
        <v>4.7367529024829276</v>
      </c>
      <c r="I90" s="6">
        <f t="shared" si="9"/>
        <v>10.120743712427922</v>
      </c>
      <c r="J90" s="21"/>
    </row>
    <row r="91" spans="1:10">
      <c r="A91" s="105" t="s">
        <v>143</v>
      </c>
      <c r="B91" s="106">
        <v>1.3942222099999999</v>
      </c>
      <c r="C91" s="6">
        <f t="shared" si="5"/>
        <v>7.0696322743616171E-4</v>
      </c>
      <c r="D91" s="106">
        <v>1.3551335200000001</v>
      </c>
      <c r="E91" s="6">
        <f t="shared" si="6"/>
        <v>5.3213473201282251E-4</v>
      </c>
      <c r="F91" s="106">
        <v>0.44922719999999999</v>
      </c>
      <c r="G91" s="6">
        <f t="shared" si="7"/>
        <v>1.9241014578745148E-4</v>
      </c>
      <c r="H91" s="6">
        <f t="shared" si="8"/>
        <v>-0.66849967669606469</v>
      </c>
      <c r="I91" s="6">
        <f t="shared" si="9"/>
        <v>-0.6777936854126001</v>
      </c>
      <c r="J91" s="21"/>
    </row>
    <row r="92" spans="1:10">
      <c r="A92" s="105" t="s">
        <v>222</v>
      </c>
      <c r="B92" s="106">
        <v>0.44336740000000002</v>
      </c>
      <c r="C92" s="6">
        <f t="shared" si="5"/>
        <v>2.2481670840975896E-4</v>
      </c>
      <c r="D92" s="106">
        <v>2.3293561499999997</v>
      </c>
      <c r="E92" s="6">
        <f t="shared" si="6"/>
        <v>9.1469312237414798E-4</v>
      </c>
      <c r="F92" s="106">
        <v>0.42414146999999996</v>
      </c>
      <c r="G92" s="6">
        <f t="shared" si="7"/>
        <v>1.8166558498061556E-4</v>
      </c>
      <c r="H92" s="6">
        <f t="shared" si="8"/>
        <v>-0.81791471862299803</v>
      </c>
      <c r="I92" s="6">
        <f t="shared" si="9"/>
        <v>-4.3363427261454146E-2</v>
      </c>
      <c r="J92" s="21"/>
    </row>
    <row r="93" spans="1:10">
      <c r="A93" s="105" t="s">
        <v>135</v>
      </c>
      <c r="B93" s="106">
        <v>0.51777574999999998</v>
      </c>
      <c r="C93" s="6">
        <f t="shared" si="5"/>
        <v>2.6254668207313902E-4</v>
      </c>
      <c r="D93" s="106">
        <v>1.6311508300000002</v>
      </c>
      <c r="E93" s="6">
        <f t="shared" si="6"/>
        <v>6.4052139289901347E-4</v>
      </c>
      <c r="F93" s="106">
        <v>0.39845709999999995</v>
      </c>
      <c r="G93" s="6">
        <f t="shared" si="7"/>
        <v>1.706646184849117E-4</v>
      </c>
      <c r="H93" s="6">
        <f t="shared" si="8"/>
        <v>-0.75572026040044382</v>
      </c>
      <c r="I93" s="6">
        <f t="shared" si="9"/>
        <v>-0.23044464712764168</v>
      </c>
      <c r="J93" s="21"/>
    </row>
    <row r="94" spans="1:10">
      <c r="A94" s="105" t="s">
        <v>173</v>
      </c>
      <c r="B94" s="106">
        <v>0.50433996000000003</v>
      </c>
      <c r="C94" s="6">
        <f t="shared" si="5"/>
        <v>2.5573384449715858E-4</v>
      </c>
      <c r="D94" s="106">
        <v>1.8570868999999999</v>
      </c>
      <c r="E94" s="6">
        <f t="shared" si="6"/>
        <v>7.2924211915001793E-4</v>
      </c>
      <c r="F94" s="106">
        <v>0.39319618000000001</v>
      </c>
      <c r="G94" s="6">
        <f t="shared" si="7"/>
        <v>1.684112945896175E-4</v>
      </c>
      <c r="H94" s="6">
        <f t="shared" si="8"/>
        <v>-0.78827260049058556</v>
      </c>
      <c r="I94" s="6">
        <f t="shared" si="9"/>
        <v>-0.22037472501683197</v>
      </c>
      <c r="J94" s="21"/>
    </row>
    <row r="95" spans="1:10">
      <c r="A95" s="105" t="s">
        <v>6</v>
      </c>
      <c r="B95" s="106">
        <v>3.2324909999999998E-2</v>
      </c>
      <c r="C95" s="6">
        <f t="shared" si="5"/>
        <v>1.6390875526350608E-5</v>
      </c>
      <c r="D95" s="106">
        <v>0.39220496999999999</v>
      </c>
      <c r="E95" s="6">
        <f t="shared" si="6"/>
        <v>1.5401130849825565E-4</v>
      </c>
      <c r="F95" s="106">
        <v>0.37919268</v>
      </c>
      <c r="G95" s="6">
        <f t="shared" si="7"/>
        <v>1.6241340426477837E-4</v>
      </c>
      <c r="H95" s="6">
        <f t="shared" si="8"/>
        <v>-3.3177269528226527E-2</v>
      </c>
      <c r="I95" s="6">
        <f t="shared" si="9"/>
        <v>10.730664679344816</v>
      </c>
      <c r="J95" s="21"/>
    </row>
    <row r="96" spans="1:10">
      <c r="A96" s="105" t="s">
        <v>95</v>
      </c>
      <c r="B96" s="106">
        <v>5.0000000000000001E-4</v>
      </c>
      <c r="C96" s="6">
        <f t="shared" si="5"/>
        <v>2.5353319663303952E-7</v>
      </c>
      <c r="D96" s="106">
        <v>0.53837188000000002</v>
      </c>
      <c r="E96" s="6">
        <f t="shared" si="6"/>
        <v>2.1140822794128762E-4</v>
      </c>
      <c r="F96" s="106">
        <v>0.37740470000000004</v>
      </c>
      <c r="G96" s="6">
        <f t="shared" si="7"/>
        <v>1.6164758800862772E-4</v>
      </c>
      <c r="H96" s="6">
        <f t="shared" si="8"/>
        <v>-0.298988832774847</v>
      </c>
      <c r="I96" s="6">
        <f t="shared" si="9"/>
        <v>753.8094000000001</v>
      </c>
      <c r="J96" s="21"/>
    </row>
    <row r="97" spans="1:10">
      <c r="A97" s="105" t="s">
        <v>203</v>
      </c>
      <c r="B97" s="106">
        <v>0.53587023999999994</v>
      </c>
      <c r="C97" s="6">
        <f t="shared" si="5"/>
        <v>2.7172178985542813E-4</v>
      </c>
      <c r="D97" s="106">
        <v>0.19547893</v>
      </c>
      <c r="E97" s="6">
        <f t="shared" si="6"/>
        <v>7.6760796256964623E-5</v>
      </c>
      <c r="F97" s="106">
        <v>0.35928161999999997</v>
      </c>
      <c r="G97" s="6">
        <f t="shared" si="7"/>
        <v>1.5388522530014153E-4</v>
      </c>
      <c r="H97" s="6">
        <f t="shared" si="8"/>
        <v>0.83795573262039014</v>
      </c>
      <c r="I97" s="6">
        <f t="shared" si="9"/>
        <v>-0.32953615785791723</v>
      </c>
      <c r="J97" s="21"/>
    </row>
    <row r="98" spans="1:10">
      <c r="A98" s="105" t="s">
        <v>25</v>
      </c>
      <c r="B98" s="106">
        <v>2.5348000000000002E-3</v>
      </c>
      <c r="C98" s="6">
        <f t="shared" si="5"/>
        <v>1.2853118936508572E-6</v>
      </c>
      <c r="D98" s="106">
        <v>9.3969899999999995E-2</v>
      </c>
      <c r="E98" s="6">
        <f t="shared" si="6"/>
        <v>3.690016283692232E-5</v>
      </c>
      <c r="F98" s="106">
        <v>0.35089040999999999</v>
      </c>
      <c r="G98" s="6">
        <f t="shared" si="7"/>
        <v>1.5029115544098538E-4</v>
      </c>
      <c r="H98" s="6">
        <f t="shared" si="8"/>
        <v>2.7340723997790781</v>
      </c>
      <c r="I98" s="6">
        <f t="shared" si="9"/>
        <v>137.42922913050339</v>
      </c>
      <c r="J98" s="21"/>
    </row>
    <row r="99" spans="1:10">
      <c r="A99" s="105" t="s">
        <v>214</v>
      </c>
      <c r="B99" s="106">
        <v>9.1964500000000001E-3</v>
      </c>
      <c r="C99" s="6">
        <f t="shared" si="5"/>
        <v>4.6632107323518321E-6</v>
      </c>
      <c r="D99" s="106">
        <v>3.0190999999999998E-3</v>
      </c>
      <c r="E99" s="6">
        <f t="shared" si="6"/>
        <v>1.18554219618146E-6</v>
      </c>
      <c r="F99" s="106">
        <v>0.3503</v>
      </c>
      <c r="G99" s="6">
        <f t="shared" si="7"/>
        <v>1.5003827477353166E-4</v>
      </c>
      <c r="H99" s="6">
        <f t="shared" si="8"/>
        <v>115.0279553509324</v>
      </c>
      <c r="I99" s="6">
        <f t="shared" si="9"/>
        <v>37.090785031180509</v>
      </c>
      <c r="J99" s="21"/>
    </row>
    <row r="100" spans="1:10">
      <c r="A100" s="105" t="s">
        <v>103</v>
      </c>
      <c r="B100" s="106">
        <v>5.7613129999999999E-2</v>
      </c>
      <c r="C100" s="6">
        <f t="shared" si="5"/>
        <v>2.9213682033869732E-5</v>
      </c>
      <c r="D100" s="106">
        <v>0.53225338</v>
      </c>
      <c r="E100" s="6">
        <f t="shared" si="6"/>
        <v>2.0900561129151243E-4</v>
      </c>
      <c r="F100" s="106">
        <v>0.31202335999999997</v>
      </c>
      <c r="G100" s="6">
        <f t="shared" si="7"/>
        <v>1.3364386703808331E-4</v>
      </c>
      <c r="H100" s="6">
        <f t="shared" si="8"/>
        <v>-0.4137691337911279</v>
      </c>
      <c r="I100" s="6">
        <f t="shared" si="9"/>
        <v>4.4158376745023222</v>
      </c>
      <c r="J100" s="21"/>
    </row>
    <row r="101" spans="1:10">
      <c r="A101" s="105" t="s">
        <v>192</v>
      </c>
      <c r="B101" s="106">
        <v>0</v>
      </c>
      <c r="C101" s="6">
        <f t="shared" si="5"/>
        <v>0</v>
      </c>
      <c r="D101" s="106">
        <v>0</v>
      </c>
      <c r="E101" s="6">
        <f t="shared" si="6"/>
        <v>0</v>
      </c>
      <c r="F101" s="106">
        <v>0.25574335999999998</v>
      </c>
      <c r="G101" s="6">
        <f t="shared" si="7"/>
        <v>1.0953837430541313E-4</v>
      </c>
      <c r="H101" s="6" t="s">
        <v>318</v>
      </c>
      <c r="I101" s="6" t="s">
        <v>318</v>
      </c>
      <c r="J101" s="21"/>
    </row>
    <row r="102" spans="1:10">
      <c r="A102" s="105" t="s">
        <v>128</v>
      </c>
      <c r="B102" s="106">
        <v>0.64986643999999993</v>
      </c>
      <c r="C102" s="6">
        <f t="shared" si="5"/>
        <v>3.2952543183546669E-4</v>
      </c>
      <c r="D102" s="106">
        <v>2.768325E-2</v>
      </c>
      <c r="E102" s="6">
        <f t="shared" si="6"/>
        <v>1.0870677023762182E-5</v>
      </c>
      <c r="F102" s="106">
        <v>0.24470173000000001</v>
      </c>
      <c r="G102" s="6">
        <f t="shared" si="7"/>
        <v>1.0480909335797474E-4</v>
      </c>
      <c r="H102" s="6">
        <f t="shared" si="8"/>
        <v>7.8393425627410078</v>
      </c>
      <c r="I102" s="6">
        <f t="shared" si="9"/>
        <v>-0.62345842939666185</v>
      </c>
      <c r="J102" s="21"/>
    </row>
    <row r="103" spans="1:10">
      <c r="A103" s="105" t="s">
        <v>10</v>
      </c>
      <c r="B103" s="106">
        <v>0.80937499999999996</v>
      </c>
      <c r="C103" s="6">
        <f t="shared" si="5"/>
        <v>4.1040686204973269E-4</v>
      </c>
      <c r="D103" s="106">
        <v>0</v>
      </c>
      <c r="E103" s="6">
        <f t="shared" si="6"/>
        <v>0</v>
      </c>
      <c r="F103" s="106">
        <v>0.23598923000000002</v>
      </c>
      <c r="G103" s="6">
        <f t="shared" si="7"/>
        <v>1.0107741060329478E-4</v>
      </c>
      <c r="H103" s="6" t="s">
        <v>318</v>
      </c>
      <c r="I103" s="6">
        <f t="shared" si="9"/>
        <v>-0.70843029498069487</v>
      </c>
      <c r="J103" s="21"/>
    </row>
    <row r="104" spans="1:10">
      <c r="A104" s="105" t="s">
        <v>170</v>
      </c>
      <c r="B104" s="106">
        <v>0.22597800000000001</v>
      </c>
      <c r="C104" s="6">
        <f t="shared" si="5"/>
        <v>1.14585849417482E-4</v>
      </c>
      <c r="D104" s="106">
        <v>0.2112106</v>
      </c>
      <c r="E104" s="6">
        <f t="shared" si="6"/>
        <v>8.2938318896626104E-5</v>
      </c>
      <c r="F104" s="106">
        <v>0.22906950000000001</v>
      </c>
      <c r="G104" s="6">
        <f t="shared" si="7"/>
        <v>9.811359572719243E-5</v>
      </c>
      <c r="H104" s="6">
        <f t="shared" si="8"/>
        <v>8.4554941844774856E-2</v>
      </c>
      <c r="I104" s="6">
        <f t="shared" si="9"/>
        <v>1.3680535273345118E-2</v>
      </c>
      <c r="J104" s="21"/>
    </row>
    <row r="105" spans="1:10">
      <c r="A105" s="105" t="s">
        <v>23</v>
      </c>
      <c r="B105" s="106">
        <v>0</v>
      </c>
      <c r="C105" s="6">
        <f t="shared" si="5"/>
        <v>0</v>
      </c>
      <c r="D105" s="106">
        <v>0.41726291999999998</v>
      </c>
      <c r="E105" s="6">
        <f t="shared" si="6"/>
        <v>1.6385108097177598E-4</v>
      </c>
      <c r="F105" s="106">
        <v>0.22417000000000001</v>
      </c>
      <c r="G105" s="6">
        <f t="shared" si="7"/>
        <v>9.6015072954560641E-5</v>
      </c>
      <c r="H105" s="6">
        <f t="shared" si="8"/>
        <v>-0.46276079360226874</v>
      </c>
      <c r="I105" s="6" t="s">
        <v>318</v>
      </c>
      <c r="J105" s="21"/>
    </row>
    <row r="106" spans="1:10">
      <c r="A106" s="105" t="s">
        <v>22</v>
      </c>
      <c r="B106" s="106">
        <v>0</v>
      </c>
      <c r="C106" s="6">
        <f t="shared" si="5"/>
        <v>0</v>
      </c>
      <c r="D106" s="106">
        <v>1.851651E-2</v>
      </c>
      <c r="E106" s="6">
        <f t="shared" si="6"/>
        <v>7.2710754632228037E-6</v>
      </c>
      <c r="F106" s="106">
        <v>0.22338264999999999</v>
      </c>
      <c r="G106" s="6">
        <f t="shared" si="7"/>
        <v>9.5677840195088916E-5</v>
      </c>
      <c r="H106" s="6">
        <f t="shared" si="8"/>
        <v>11.063971558355219</v>
      </c>
      <c r="I106" s="6" t="s">
        <v>318</v>
      </c>
      <c r="J106" s="21"/>
    </row>
    <row r="107" spans="1:10">
      <c r="A107" s="105" t="s">
        <v>89</v>
      </c>
      <c r="B107" s="106">
        <v>0.38550000000000001</v>
      </c>
      <c r="C107" s="6">
        <f t="shared" si="5"/>
        <v>1.9547409460407347E-4</v>
      </c>
      <c r="D107" s="106">
        <v>2.2800000000000001E-2</v>
      </c>
      <c r="E107" s="6">
        <f t="shared" si="6"/>
        <v>8.9531191656246206E-6</v>
      </c>
      <c r="F107" s="106">
        <v>0.21789948000000001</v>
      </c>
      <c r="G107" s="6">
        <f t="shared" si="7"/>
        <v>9.3329323589065564E-5</v>
      </c>
      <c r="H107" s="6">
        <f t="shared" si="8"/>
        <v>8.5569947368421051</v>
      </c>
      <c r="I107" s="6">
        <f t="shared" si="9"/>
        <v>-0.43476140077821013</v>
      </c>
      <c r="J107" s="21"/>
    </row>
    <row r="108" spans="1:10">
      <c r="A108" s="105" t="s">
        <v>21</v>
      </c>
      <c r="B108" s="106">
        <v>0</v>
      </c>
      <c r="C108" s="6">
        <f t="shared" si="5"/>
        <v>0</v>
      </c>
      <c r="D108" s="106">
        <v>0.39221965999999997</v>
      </c>
      <c r="E108" s="6">
        <f t="shared" si="6"/>
        <v>1.5401707697722684E-4</v>
      </c>
      <c r="F108" s="106">
        <v>0.21714508999999999</v>
      </c>
      <c r="G108" s="6">
        <f t="shared" si="7"/>
        <v>9.300620804779691E-5</v>
      </c>
      <c r="H108" s="6">
        <f t="shared" si="8"/>
        <v>-0.44636867514494305</v>
      </c>
      <c r="I108" s="6" t="s">
        <v>318</v>
      </c>
      <c r="J108" s="21"/>
    </row>
    <row r="109" spans="1:10">
      <c r="A109" s="105" t="s">
        <v>257</v>
      </c>
      <c r="B109" s="106">
        <v>0.40117309000000001</v>
      </c>
      <c r="C109" s="6">
        <f t="shared" si="5"/>
        <v>2.0342139182170812E-4</v>
      </c>
      <c r="D109" s="106">
        <v>0.18822256000000001</v>
      </c>
      <c r="E109" s="6">
        <f t="shared" si="6"/>
        <v>7.3911360058725E-5</v>
      </c>
      <c r="F109" s="106">
        <v>0.20766434</v>
      </c>
      <c r="G109" s="6">
        <f t="shared" si="7"/>
        <v>8.8945473324533549E-5</v>
      </c>
      <c r="H109" s="6">
        <f t="shared" si="8"/>
        <v>0.10329144391618095</v>
      </c>
      <c r="I109" s="6">
        <f t="shared" si="9"/>
        <v>-0.48235725382278261</v>
      </c>
      <c r="J109" s="21"/>
    </row>
    <row r="110" spans="1:10">
      <c r="A110" s="105" t="s">
        <v>171</v>
      </c>
      <c r="B110" s="106">
        <v>0.41353287999999999</v>
      </c>
      <c r="C110" s="6">
        <f t="shared" si="5"/>
        <v>2.0968862595853425E-4</v>
      </c>
      <c r="D110" s="106">
        <v>0.26185659999999999</v>
      </c>
      <c r="E110" s="6">
        <f t="shared" si="6"/>
        <v>1.0282602386426753E-4</v>
      </c>
      <c r="F110" s="106">
        <v>0.20513561</v>
      </c>
      <c r="G110" s="6">
        <f t="shared" si="7"/>
        <v>8.7862383725424001E-5</v>
      </c>
      <c r="H110" s="6">
        <f t="shared" si="8"/>
        <v>-0.21661088549992624</v>
      </c>
      <c r="I110" s="6">
        <f t="shared" si="9"/>
        <v>-0.50394365255792961</v>
      </c>
      <c r="J110" s="21"/>
    </row>
    <row r="111" spans="1:10">
      <c r="A111" s="105" t="s">
        <v>224</v>
      </c>
      <c r="B111" s="106">
        <v>0</v>
      </c>
      <c r="C111" s="6">
        <f t="shared" si="5"/>
        <v>0</v>
      </c>
      <c r="D111" s="106">
        <v>0.02</v>
      </c>
      <c r="E111" s="6">
        <f t="shared" si="6"/>
        <v>7.8536133031794915E-6</v>
      </c>
      <c r="F111" s="106">
        <v>0.2039</v>
      </c>
      <c r="G111" s="6">
        <f t="shared" si="7"/>
        <v>8.7333155085135894E-5</v>
      </c>
      <c r="H111" s="6">
        <f t="shared" si="8"/>
        <v>9.1950000000000003</v>
      </c>
      <c r="I111" s="6" t="s">
        <v>318</v>
      </c>
      <c r="J111" s="21"/>
    </row>
    <row r="112" spans="1:10">
      <c r="A112" s="105" t="s">
        <v>252</v>
      </c>
      <c r="B112" s="106">
        <v>8.4465800000000008E-2</v>
      </c>
      <c r="C112" s="6">
        <f t="shared" si="5"/>
        <v>4.2829768560333979E-5</v>
      </c>
      <c r="D112" s="106">
        <v>0.31747293999999998</v>
      </c>
      <c r="E112" s="6">
        <f t="shared" si="6"/>
        <v>1.2466548524917522E-4</v>
      </c>
      <c r="F112" s="106">
        <v>0.20279306</v>
      </c>
      <c r="G112" s="6">
        <f t="shared" si="7"/>
        <v>8.6859037563360804E-5</v>
      </c>
      <c r="H112" s="6">
        <f t="shared" si="8"/>
        <v>-0.36122725924294519</v>
      </c>
      <c r="I112" s="6">
        <f t="shared" si="9"/>
        <v>1.4008895908166381</v>
      </c>
      <c r="J112" s="21"/>
    </row>
    <row r="113" spans="1:10">
      <c r="A113" s="105" t="s">
        <v>249</v>
      </c>
      <c r="B113" s="106">
        <v>0.81166799999999995</v>
      </c>
      <c r="C113" s="6">
        <f t="shared" si="5"/>
        <v>4.1156956528949179E-4</v>
      </c>
      <c r="D113" s="106">
        <v>6.9180919999999993E-2</v>
      </c>
      <c r="E113" s="6">
        <f t="shared" si="6"/>
        <v>2.7166009681909802E-5</v>
      </c>
      <c r="F113" s="106">
        <v>0.19650000000000001</v>
      </c>
      <c r="G113" s="6">
        <f t="shared" si="7"/>
        <v>8.4163634007990205E-5</v>
      </c>
      <c r="H113" s="6">
        <f t="shared" si="8"/>
        <v>1.8403785321155026</v>
      </c>
      <c r="I113" s="6">
        <f t="shared" si="9"/>
        <v>-0.75790594183828852</v>
      </c>
      <c r="J113" s="21"/>
    </row>
    <row r="114" spans="1:10">
      <c r="A114" s="105" t="s">
        <v>172</v>
      </c>
      <c r="B114" s="106">
        <v>1.1107235500000001</v>
      </c>
      <c r="C114" s="6">
        <f t="shared" si="5"/>
        <v>5.6321058441419539E-4</v>
      </c>
      <c r="D114" s="106">
        <v>0.88893906999999994</v>
      </c>
      <c r="E114" s="6">
        <f t="shared" si="6"/>
        <v>3.4906918529340023E-4</v>
      </c>
      <c r="F114" s="106">
        <v>0.19561973999999999</v>
      </c>
      <c r="G114" s="6">
        <f t="shared" si="7"/>
        <v>8.3786606626453945E-5</v>
      </c>
      <c r="H114" s="6">
        <f t="shared" si="8"/>
        <v>-0.7799402157000479</v>
      </c>
      <c r="I114" s="6">
        <f t="shared" si="9"/>
        <v>-0.82388080274340092</v>
      </c>
      <c r="J114" s="21"/>
    </row>
    <row r="115" spans="1:10">
      <c r="A115" s="105" t="s">
        <v>139</v>
      </c>
      <c r="B115" s="106">
        <v>0</v>
      </c>
      <c r="C115" s="6">
        <f t="shared" si="5"/>
        <v>0</v>
      </c>
      <c r="D115" s="106">
        <v>1.158E-2</v>
      </c>
      <c r="E115" s="6">
        <f t="shared" si="6"/>
        <v>4.5472421025409253E-6</v>
      </c>
      <c r="F115" s="106">
        <v>0.19506620000000002</v>
      </c>
      <c r="G115" s="6">
        <f t="shared" si="7"/>
        <v>8.3549517883610286E-5</v>
      </c>
      <c r="H115" s="6">
        <f t="shared" si="8"/>
        <v>15.845094991364423</v>
      </c>
      <c r="I115" s="6" t="s">
        <v>318</v>
      </c>
      <c r="J115" s="21"/>
    </row>
    <row r="116" spans="1:10">
      <c r="A116" s="105" t="s">
        <v>200</v>
      </c>
      <c r="B116" s="106">
        <v>0.45579627</v>
      </c>
      <c r="C116" s="6">
        <f t="shared" si="5"/>
        <v>2.3111897069303194E-4</v>
      </c>
      <c r="D116" s="106">
        <v>0.3702665</v>
      </c>
      <c r="E116" s="6">
        <f t="shared" si="6"/>
        <v>1.4539649550608544E-4</v>
      </c>
      <c r="F116" s="106">
        <v>0.18353209000000001</v>
      </c>
      <c r="G116" s="6">
        <f t="shared" si="7"/>
        <v>7.8609301025351245E-5</v>
      </c>
      <c r="H116" s="6">
        <f t="shared" si="8"/>
        <v>-0.50432434476248855</v>
      </c>
      <c r="I116" s="6">
        <f t="shared" si="9"/>
        <v>-0.59733744639902375</v>
      </c>
      <c r="J116" s="21"/>
    </row>
    <row r="117" spans="1:10">
      <c r="A117" s="105" t="s">
        <v>204</v>
      </c>
      <c r="B117" s="106">
        <v>0.55493223000000003</v>
      </c>
      <c r="C117" s="6">
        <f t="shared" si="5"/>
        <v>2.8138748437320221E-4</v>
      </c>
      <c r="D117" s="106">
        <v>0.19691723</v>
      </c>
      <c r="E117" s="6">
        <f t="shared" si="6"/>
        <v>7.7325588857662768E-5</v>
      </c>
      <c r="F117" s="106">
        <v>0.18235310000000002</v>
      </c>
      <c r="G117" s="6">
        <f t="shared" si="7"/>
        <v>7.8104323504439907E-5</v>
      </c>
      <c r="H117" s="6">
        <f t="shared" si="8"/>
        <v>-7.3960668652509387E-2</v>
      </c>
      <c r="I117" s="6">
        <f t="shared" si="9"/>
        <v>-0.67139573061020441</v>
      </c>
      <c r="J117" s="21"/>
    </row>
    <row r="118" spans="1:10">
      <c r="A118" s="105" t="s">
        <v>32</v>
      </c>
      <c r="B118" s="106">
        <v>1.376E-2</v>
      </c>
      <c r="C118" s="6">
        <f t="shared" si="5"/>
        <v>6.9772335713412473E-6</v>
      </c>
      <c r="D118" s="106">
        <v>3.1074499999999999E-3</v>
      </c>
      <c r="E118" s="6">
        <f t="shared" si="6"/>
        <v>1.2202355329482554E-6</v>
      </c>
      <c r="F118" s="106">
        <v>0.16647369000000001</v>
      </c>
      <c r="G118" s="6">
        <f t="shared" si="7"/>
        <v>7.1302955303407739E-5</v>
      </c>
      <c r="H118" s="6">
        <f t="shared" si="8"/>
        <v>52.572443643501913</v>
      </c>
      <c r="I118" s="6">
        <f t="shared" si="9"/>
        <v>11.09837863372093</v>
      </c>
      <c r="J118" s="21"/>
    </row>
    <row r="119" spans="1:10">
      <c r="A119" s="105" t="s">
        <v>159</v>
      </c>
      <c r="B119" s="106">
        <v>0.10982721000000001</v>
      </c>
      <c r="C119" s="6">
        <f t="shared" si="5"/>
        <v>5.5689687257176253E-5</v>
      </c>
      <c r="D119" s="106">
        <v>4.5242870000000004E-2</v>
      </c>
      <c r="E119" s="6">
        <f t="shared" si="6"/>
        <v>1.7766000285301018E-5</v>
      </c>
      <c r="F119" s="106">
        <v>0.1517018</v>
      </c>
      <c r="G119" s="6">
        <f t="shared" si="7"/>
        <v>6.4975953046072921E-5</v>
      </c>
      <c r="H119" s="6">
        <f t="shared" si="8"/>
        <v>2.3530543044683059</v>
      </c>
      <c r="I119" s="6">
        <f t="shared" si="9"/>
        <v>0.38127700776519768</v>
      </c>
      <c r="J119" s="21"/>
    </row>
    <row r="120" spans="1:10">
      <c r="A120" s="105" t="s">
        <v>206</v>
      </c>
      <c r="B120" s="106">
        <v>0.23256964999999999</v>
      </c>
      <c r="C120" s="6">
        <f t="shared" si="5"/>
        <v>1.1792825360865435E-4</v>
      </c>
      <c r="D120" s="106">
        <v>1.6706221299999999</v>
      </c>
      <c r="E120" s="6">
        <f t="shared" si="6"/>
        <v>6.5602100923770285E-4</v>
      </c>
      <c r="F120" s="106">
        <v>0.15098063</v>
      </c>
      <c r="G120" s="6">
        <f t="shared" si="7"/>
        <v>6.4667066084558706E-5</v>
      </c>
      <c r="H120" s="6">
        <f t="shared" si="8"/>
        <v>-0.90962610437825342</v>
      </c>
      <c r="I120" s="6">
        <f t="shared" si="9"/>
        <v>-0.35081542239066876</v>
      </c>
      <c r="J120" s="21"/>
    </row>
    <row r="121" spans="1:10">
      <c r="A121" s="105" t="s">
        <v>7</v>
      </c>
      <c r="B121" s="106">
        <v>0</v>
      </c>
      <c r="C121" s="6">
        <f t="shared" si="5"/>
        <v>0</v>
      </c>
      <c r="D121" s="106">
        <v>2.6834E-4</v>
      </c>
      <c r="E121" s="6">
        <f t="shared" si="6"/>
        <v>1.0537192968875922E-7</v>
      </c>
      <c r="F121" s="106">
        <v>0.14764439999999998</v>
      </c>
      <c r="G121" s="6">
        <f t="shared" si="7"/>
        <v>6.3238113205747111E-5</v>
      </c>
      <c r="H121" s="6">
        <f t="shared" si="8"/>
        <v>549.21390772900043</v>
      </c>
      <c r="I121" s="6" t="s">
        <v>318</v>
      </c>
      <c r="J121" s="21"/>
    </row>
    <row r="122" spans="1:10">
      <c r="A122" s="105" t="s">
        <v>61</v>
      </c>
      <c r="B122" s="106">
        <v>0.17495182000000001</v>
      </c>
      <c r="C122" s="6">
        <f t="shared" si="5"/>
        <v>8.8712188362736271E-5</v>
      </c>
      <c r="D122" s="106">
        <v>0</v>
      </c>
      <c r="E122" s="6">
        <f t="shared" si="6"/>
        <v>0</v>
      </c>
      <c r="F122" s="106">
        <v>0.14703157</v>
      </c>
      <c r="G122" s="6">
        <f t="shared" si="7"/>
        <v>6.2975629746056964E-5</v>
      </c>
      <c r="H122" s="6" t="s">
        <v>318</v>
      </c>
      <c r="I122" s="6">
        <f t="shared" si="9"/>
        <v>-0.15958822263180805</v>
      </c>
      <c r="J122" s="21"/>
    </row>
    <row r="123" spans="1:10">
      <c r="A123" s="105" t="s">
        <v>113</v>
      </c>
      <c r="B123" s="106">
        <v>7.1999999999999998E-3</v>
      </c>
      <c r="C123" s="6">
        <f t="shared" si="5"/>
        <v>3.6508780315157686E-6</v>
      </c>
      <c r="D123" s="106">
        <v>0.1218085</v>
      </c>
      <c r="E123" s="6">
        <f t="shared" si="6"/>
        <v>4.7831842802016947E-5</v>
      </c>
      <c r="F123" s="106">
        <v>0.13261539999999999</v>
      </c>
      <c r="G123" s="6">
        <f t="shared" si="7"/>
        <v>5.6800987223527859E-5</v>
      </c>
      <c r="H123" s="6">
        <f t="shared" si="8"/>
        <v>8.87204094952323E-2</v>
      </c>
      <c r="I123" s="6">
        <f t="shared" si="9"/>
        <v>17.418805555555554</v>
      </c>
      <c r="J123" s="21"/>
    </row>
    <row r="124" spans="1:10">
      <c r="A124" s="105" t="s">
        <v>99</v>
      </c>
      <c r="B124" s="106">
        <v>0.18152810999999999</v>
      </c>
      <c r="C124" s="6">
        <f t="shared" si="5"/>
        <v>9.2046804014108051E-5</v>
      </c>
      <c r="D124" s="106">
        <v>9.5208589999999996E-2</v>
      </c>
      <c r="E124" s="6">
        <f t="shared" si="6"/>
        <v>3.7386572450048089E-5</v>
      </c>
      <c r="F124" s="106">
        <v>0.13111819</v>
      </c>
      <c r="G124" s="6">
        <f t="shared" si="7"/>
        <v>5.6159711730026059E-5</v>
      </c>
      <c r="H124" s="6">
        <f t="shared" si="8"/>
        <v>0.37716764842331973</v>
      </c>
      <c r="I124" s="6">
        <f t="shared" si="9"/>
        <v>-0.27769759735833754</v>
      </c>
      <c r="J124" s="21"/>
    </row>
    <row r="125" spans="1:10">
      <c r="A125" s="105" t="s">
        <v>183</v>
      </c>
      <c r="B125" s="106">
        <v>0.17526800000000001</v>
      </c>
      <c r="C125" s="6">
        <f t="shared" si="5"/>
        <v>8.8872512614959146E-5</v>
      </c>
      <c r="D125" s="106">
        <v>3.6568739999999995E-2</v>
      </c>
      <c r="E125" s="6">
        <f t="shared" si="6"/>
        <v>1.4359837147225597E-5</v>
      </c>
      <c r="F125" s="106">
        <v>0.12751121000000001</v>
      </c>
      <c r="G125" s="6">
        <f t="shared" si="7"/>
        <v>5.4614792928020263E-5</v>
      </c>
      <c r="H125" s="6">
        <f t="shared" si="8"/>
        <v>2.4868909894078941</v>
      </c>
      <c r="I125" s="6">
        <f t="shared" si="9"/>
        <v>-0.27247866125019959</v>
      </c>
      <c r="J125" s="21"/>
    </row>
    <row r="126" spans="1:10">
      <c r="A126" s="105" t="s">
        <v>236</v>
      </c>
      <c r="B126" s="106">
        <v>0.28366255000000001</v>
      </c>
      <c r="C126" s="6">
        <f t="shared" si="5"/>
        <v>1.4383574613315882E-4</v>
      </c>
      <c r="D126" s="106">
        <v>8.1653899999999988E-2</v>
      </c>
      <c r="E126" s="6">
        <f t="shared" si="6"/>
        <v>3.2063907764824384E-5</v>
      </c>
      <c r="F126" s="106">
        <v>0.12572275999999999</v>
      </c>
      <c r="G126" s="6">
        <f t="shared" si="7"/>
        <v>5.384877536444982E-5</v>
      </c>
      <c r="H126" s="6">
        <f t="shared" si="8"/>
        <v>0.53970306378507349</v>
      </c>
      <c r="I126" s="6">
        <f t="shared" si="9"/>
        <v>-0.55678759850392656</v>
      </c>
      <c r="J126" s="21"/>
    </row>
    <row r="127" spans="1:10">
      <c r="A127" s="105" t="s">
        <v>59</v>
      </c>
      <c r="B127" s="106">
        <v>0</v>
      </c>
      <c r="C127" s="6">
        <f t="shared" si="5"/>
        <v>0</v>
      </c>
      <c r="D127" s="106">
        <v>1.5780000000000001E-4</v>
      </c>
      <c r="E127" s="6">
        <f t="shared" si="6"/>
        <v>6.1965008962086189E-8</v>
      </c>
      <c r="F127" s="106">
        <v>0.12260241000000001</v>
      </c>
      <c r="G127" s="6">
        <f t="shared" si="7"/>
        <v>5.2512286838359083E-5</v>
      </c>
      <c r="H127" s="6">
        <f t="shared" si="8"/>
        <v>775.94809885931556</v>
      </c>
      <c r="I127" s="6" t="s">
        <v>318</v>
      </c>
      <c r="J127" s="21"/>
    </row>
    <row r="128" spans="1:10">
      <c r="A128" s="105" t="s">
        <v>211</v>
      </c>
      <c r="B128" s="106">
        <v>0.25349026999999996</v>
      </c>
      <c r="C128" s="6">
        <f t="shared" si="5"/>
        <v>1.2853639693694453E-4</v>
      </c>
      <c r="D128" s="106">
        <v>0.91594443999999997</v>
      </c>
      <c r="E128" s="6">
        <f t="shared" si="6"/>
        <v>3.5967367194786445E-4</v>
      </c>
      <c r="F128" s="106">
        <v>0.11784747</v>
      </c>
      <c r="G128" s="6">
        <f t="shared" si="7"/>
        <v>5.0475681088282981E-5</v>
      </c>
      <c r="H128" s="6">
        <f t="shared" si="8"/>
        <v>-0.8713377527571432</v>
      </c>
      <c r="I128" s="6">
        <f t="shared" si="9"/>
        <v>-0.53510061747143189</v>
      </c>
      <c r="J128" s="21"/>
    </row>
    <row r="129" spans="1:10">
      <c r="A129" s="105" t="s">
        <v>256</v>
      </c>
      <c r="B129" s="106">
        <v>1.4857E-2</v>
      </c>
      <c r="C129" s="6">
        <f t="shared" si="5"/>
        <v>7.5334854047541362E-6</v>
      </c>
      <c r="D129" s="106">
        <v>0.15612379999999998</v>
      </c>
      <c r="E129" s="6">
        <f t="shared" si="6"/>
        <v>6.1306797631146705E-5</v>
      </c>
      <c r="F129" s="106">
        <v>0.108068</v>
      </c>
      <c r="G129" s="6">
        <f t="shared" si="7"/>
        <v>4.62870005087811E-5</v>
      </c>
      <c r="H129" s="6">
        <f t="shared" si="8"/>
        <v>-0.30780572853081967</v>
      </c>
      <c r="I129" s="6">
        <f t="shared" si="9"/>
        <v>6.2738776334387829</v>
      </c>
      <c r="J129" s="21"/>
    </row>
    <row r="130" spans="1:10">
      <c r="A130" s="105" t="s">
        <v>97</v>
      </c>
      <c r="B130" s="106">
        <v>72.799668999999994</v>
      </c>
      <c r="C130" s="6">
        <f t="shared" si="5"/>
        <v>3.691426559079438E-2</v>
      </c>
      <c r="D130" s="106">
        <v>40.029289399999996</v>
      </c>
      <c r="E130" s="6">
        <f t="shared" si="6"/>
        <v>1.5718727987433088E-2</v>
      </c>
      <c r="F130" s="106">
        <v>0.10608896000000001</v>
      </c>
      <c r="G130" s="6">
        <f t="shared" si="7"/>
        <v>4.5439350644927803E-5</v>
      </c>
      <c r="H130" s="6">
        <f t="shared" si="8"/>
        <v>-0.9973497166302433</v>
      </c>
      <c r="I130" s="6">
        <f t="shared" si="9"/>
        <v>-0.99854272744014816</v>
      </c>
      <c r="J130" s="21"/>
    </row>
    <row r="131" spans="1:10">
      <c r="A131" s="105" t="s">
        <v>229</v>
      </c>
      <c r="B131" s="106">
        <v>0.20467585999999999</v>
      </c>
      <c r="C131" s="6">
        <f t="shared" si="5"/>
        <v>1.0378425011883292E-4</v>
      </c>
      <c r="D131" s="106">
        <v>0.48901230000000001</v>
      </c>
      <c r="E131" s="6">
        <f t="shared" si="6"/>
        <v>1.9202567523492E-4</v>
      </c>
      <c r="F131" s="106">
        <v>8.9713719999999997E-2</v>
      </c>
      <c r="G131" s="6">
        <f t="shared" si="7"/>
        <v>3.8425611682317101E-5</v>
      </c>
      <c r="H131" s="6">
        <f t="shared" si="8"/>
        <v>-0.81654097453172447</v>
      </c>
      <c r="I131" s="6">
        <f t="shared" si="9"/>
        <v>-0.56167903728363466</v>
      </c>
      <c r="J131" s="21"/>
    </row>
    <row r="132" spans="1:10">
      <c r="A132" s="105" t="s">
        <v>30</v>
      </c>
      <c r="B132" s="106">
        <v>0.2035527</v>
      </c>
      <c r="C132" s="6">
        <f t="shared" si="5"/>
        <v>1.0321473342857221E-4</v>
      </c>
      <c r="D132" s="106">
        <v>0.20320341</v>
      </c>
      <c r="E132" s="6">
        <f t="shared" si="6"/>
        <v>7.9794050201371816E-5</v>
      </c>
      <c r="F132" s="106">
        <v>8.7183710000000011E-2</v>
      </c>
      <c r="G132" s="6">
        <f t="shared" si="7"/>
        <v>3.7341973841723957E-5</v>
      </c>
      <c r="H132" s="6">
        <f t="shared" si="8"/>
        <v>-0.57095350909711606</v>
      </c>
      <c r="I132" s="6">
        <f t="shared" si="9"/>
        <v>-0.57168973931566613</v>
      </c>
      <c r="J132" s="21"/>
    </row>
    <row r="133" spans="1:10">
      <c r="A133" s="105" t="s">
        <v>239</v>
      </c>
      <c r="B133" s="106">
        <v>0.30206368</v>
      </c>
      <c r="C133" s="6">
        <f t="shared" ref="C133:C196" si="10">B133/$B$225</f>
        <v>1.5316634075427906E-4</v>
      </c>
      <c r="D133" s="106">
        <v>4.5437650000000003E-2</v>
      </c>
      <c r="E133" s="6">
        <f t="shared" ref="E133:E196" si="11">D133/$D$225</f>
        <v>1.7842486625260679E-5</v>
      </c>
      <c r="F133" s="106">
        <v>8.2438490000000003E-2</v>
      </c>
      <c r="G133" s="6">
        <f t="shared" ref="G133:G196" si="12">F133/$F$225</f>
        <v>3.5309531300414048E-5</v>
      </c>
      <c r="H133" s="6">
        <f t="shared" ref="H133:H196" si="13">(F133/D133)-1</f>
        <v>0.8143211631763525</v>
      </c>
      <c r="I133" s="6">
        <f t="shared" ref="I133:I195" si="14">(F133/B133)-1</f>
        <v>-0.72708241520463501</v>
      </c>
      <c r="J133" s="21"/>
    </row>
    <row r="134" spans="1:10">
      <c r="A134" s="105" t="s">
        <v>213</v>
      </c>
      <c r="B134" s="106">
        <v>0.23299808999999999</v>
      </c>
      <c r="C134" s="6">
        <f t="shared" si="10"/>
        <v>1.1814550113418527E-4</v>
      </c>
      <c r="D134" s="106">
        <v>2.5799226499999999</v>
      </c>
      <c r="E134" s="6">
        <f t="shared" si="11"/>
        <v>1.0130857422607042E-3</v>
      </c>
      <c r="F134" s="106">
        <v>7.7232479999999992E-2</v>
      </c>
      <c r="G134" s="6">
        <f t="shared" si="12"/>
        <v>3.3079726108139557E-5</v>
      </c>
      <c r="H134" s="6">
        <f t="shared" si="13"/>
        <v>-0.97006403273369457</v>
      </c>
      <c r="I134" s="6">
        <f t="shared" si="14"/>
        <v>-0.66852741153371686</v>
      </c>
      <c r="J134" s="21"/>
    </row>
    <row r="135" spans="1:10">
      <c r="A135" s="105" t="s">
        <v>116</v>
      </c>
      <c r="B135" s="106">
        <v>1.75633E-2</v>
      </c>
      <c r="C135" s="6">
        <f t="shared" si="10"/>
        <v>8.905759184850126E-6</v>
      </c>
      <c r="D135" s="106">
        <v>0.16105251999999998</v>
      </c>
      <c r="E135" s="6">
        <f t="shared" si="11"/>
        <v>6.3242210679129038E-5</v>
      </c>
      <c r="F135" s="106">
        <v>7.6639449999999998E-2</v>
      </c>
      <c r="G135" s="6">
        <f t="shared" si="12"/>
        <v>3.2825723258899059E-5</v>
      </c>
      <c r="H135" s="6">
        <f t="shared" si="13"/>
        <v>-0.5241338043018513</v>
      </c>
      <c r="I135" s="6">
        <f t="shared" si="14"/>
        <v>3.3636133300689508</v>
      </c>
      <c r="J135" s="21"/>
    </row>
    <row r="136" spans="1:10">
      <c r="A136" s="105" t="s">
        <v>240</v>
      </c>
      <c r="B136" s="106">
        <v>1.8799999999999999E-4</v>
      </c>
      <c r="C136" s="6">
        <f t="shared" si="10"/>
        <v>9.532848193402285E-8</v>
      </c>
      <c r="D136" s="106">
        <v>5.9530500000000005E-3</v>
      </c>
      <c r="E136" s="6">
        <f t="shared" si="11"/>
        <v>2.3376476337246335E-6</v>
      </c>
      <c r="F136" s="106">
        <v>7.5730679999999995E-2</v>
      </c>
      <c r="G136" s="6">
        <f t="shared" si="12"/>
        <v>3.2436484654942615E-5</v>
      </c>
      <c r="H136" s="6">
        <f t="shared" si="13"/>
        <v>11.72132436314158</v>
      </c>
      <c r="I136" s="6">
        <f t="shared" si="14"/>
        <v>401.82276595744679</v>
      </c>
      <c r="J136" s="21"/>
    </row>
    <row r="137" spans="1:10">
      <c r="A137" s="105" t="s">
        <v>24</v>
      </c>
      <c r="B137" s="106">
        <v>7.45264E-3</v>
      </c>
      <c r="C137" s="6">
        <f t="shared" si="10"/>
        <v>3.7789832851105111E-6</v>
      </c>
      <c r="D137" s="106">
        <v>0.15398642000000001</v>
      </c>
      <c r="E137" s="6">
        <f t="shared" si="11"/>
        <v>6.0467489831049225E-5</v>
      </c>
      <c r="F137" s="106">
        <v>7.1045079999999997E-2</v>
      </c>
      <c r="G137" s="6">
        <f t="shared" si="12"/>
        <v>3.042957817398669E-5</v>
      </c>
      <c r="H137" s="6">
        <f t="shared" si="13"/>
        <v>-0.53862762703360478</v>
      </c>
      <c r="I137" s="6">
        <f t="shared" si="14"/>
        <v>8.532874256639257</v>
      </c>
      <c r="J137" s="21"/>
    </row>
    <row r="138" spans="1:10">
      <c r="A138" s="105" t="s">
        <v>232</v>
      </c>
      <c r="B138" s="106">
        <v>5.169E-3</v>
      </c>
      <c r="C138" s="6">
        <f t="shared" si="10"/>
        <v>2.6210261867923624E-6</v>
      </c>
      <c r="D138" s="106">
        <v>1.984644E-2</v>
      </c>
      <c r="E138" s="6">
        <f t="shared" si="11"/>
        <v>7.7933132602376789E-6</v>
      </c>
      <c r="F138" s="106">
        <v>6.9072399999999992E-2</v>
      </c>
      <c r="G138" s="6">
        <f t="shared" si="12"/>
        <v>2.9584652385005101E-5</v>
      </c>
      <c r="H138" s="6">
        <f t="shared" si="13"/>
        <v>2.4803420663857092</v>
      </c>
      <c r="I138" s="6">
        <f t="shared" si="14"/>
        <v>12.362816792416327</v>
      </c>
      <c r="J138" s="21"/>
    </row>
    <row r="139" spans="1:10">
      <c r="A139" s="105" t="s">
        <v>121</v>
      </c>
      <c r="B139" s="106">
        <v>6.4828400000000008E-2</v>
      </c>
      <c r="C139" s="6">
        <f t="shared" si="10"/>
        <v>3.287230296921068E-5</v>
      </c>
      <c r="D139" s="106">
        <v>0.25600000000000001</v>
      </c>
      <c r="E139" s="6">
        <f t="shared" si="11"/>
        <v>1.0052625028069749E-4</v>
      </c>
      <c r="F139" s="106">
        <v>6.0217400000000004E-2</v>
      </c>
      <c r="G139" s="6">
        <f t="shared" si="12"/>
        <v>2.5791934933907126E-5</v>
      </c>
      <c r="H139" s="6">
        <f t="shared" si="13"/>
        <v>-0.76477578125000001</v>
      </c>
      <c r="I139" s="6">
        <f t="shared" si="14"/>
        <v>-7.1126234798329135E-2</v>
      </c>
      <c r="J139" s="21"/>
    </row>
    <row r="140" spans="1:10">
      <c r="A140" s="105" t="s">
        <v>137</v>
      </c>
      <c r="B140" s="106">
        <v>2.0409999999999998E-3</v>
      </c>
      <c r="C140" s="6">
        <f t="shared" si="10"/>
        <v>1.0349225086560672E-6</v>
      </c>
      <c r="D140" s="106">
        <v>5.9999999999999995E-4</v>
      </c>
      <c r="E140" s="6">
        <f t="shared" si="11"/>
        <v>2.3560839909538469E-7</v>
      </c>
      <c r="F140" s="106">
        <v>5.9799999999999999E-2</v>
      </c>
      <c r="G140" s="6">
        <f t="shared" si="12"/>
        <v>2.5613156812609742E-5</v>
      </c>
      <c r="H140" s="6">
        <f t="shared" si="13"/>
        <v>98.666666666666671</v>
      </c>
      <c r="I140" s="6">
        <f t="shared" si="14"/>
        <v>28.299363057324843</v>
      </c>
      <c r="J140" s="21"/>
    </row>
    <row r="141" spans="1:10">
      <c r="A141" s="105" t="s">
        <v>122</v>
      </c>
      <c r="B141" s="106">
        <v>0.61595299000000003</v>
      </c>
      <c r="C141" s="6">
        <f t="shared" si="10"/>
        <v>3.1232906106075728E-4</v>
      </c>
      <c r="D141" s="106">
        <v>9.8861320000000003E-2</v>
      </c>
      <c r="E141" s="6">
        <f t="shared" si="11"/>
        <v>3.882092889609423E-5</v>
      </c>
      <c r="F141" s="106">
        <v>5.5086739999999995E-2</v>
      </c>
      <c r="G141" s="6">
        <f t="shared" si="12"/>
        <v>2.3594403175843837E-5</v>
      </c>
      <c r="H141" s="6">
        <f t="shared" si="13"/>
        <v>-0.44278773538528526</v>
      </c>
      <c r="I141" s="6">
        <f t="shared" si="14"/>
        <v>-0.91056664892559414</v>
      </c>
      <c r="J141" s="21"/>
    </row>
    <row r="142" spans="1:10">
      <c r="A142" s="105" t="s">
        <v>144</v>
      </c>
      <c r="B142" s="106">
        <v>0.18481700000000001</v>
      </c>
      <c r="C142" s="6">
        <f t="shared" si="10"/>
        <v>9.3714489604256935E-5</v>
      </c>
      <c r="D142" s="106">
        <v>0.12542217999999999</v>
      </c>
      <c r="E142" s="6">
        <f t="shared" si="11"/>
        <v>4.9250865068088632E-5</v>
      </c>
      <c r="F142" s="106">
        <v>5.3187269999999995E-2</v>
      </c>
      <c r="G142" s="6">
        <f t="shared" si="12"/>
        <v>2.2780834229843038E-5</v>
      </c>
      <c r="H142" s="6">
        <f t="shared" si="13"/>
        <v>-0.57593409714294563</v>
      </c>
      <c r="I142" s="6">
        <f t="shared" si="14"/>
        <v>-0.7122165709864352</v>
      </c>
      <c r="J142" s="21"/>
    </row>
    <row r="143" spans="1:10">
      <c r="A143" s="105" t="s">
        <v>141</v>
      </c>
      <c r="B143" s="106">
        <v>5.8510000000000003E-3</v>
      </c>
      <c r="C143" s="6">
        <f t="shared" si="10"/>
        <v>2.9668454669998285E-6</v>
      </c>
      <c r="D143" s="106">
        <v>5.7943000000000005E-3</v>
      </c>
      <c r="E143" s="6">
        <f t="shared" si="11"/>
        <v>2.2753095781306462E-6</v>
      </c>
      <c r="F143" s="106">
        <v>5.07885E-2</v>
      </c>
      <c r="G143" s="6">
        <f t="shared" si="12"/>
        <v>2.175340827386672E-5</v>
      </c>
      <c r="H143" s="6">
        <f t="shared" si="13"/>
        <v>7.7652520580570545</v>
      </c>
      <c r="I143" s="6">
        <f t="shared" si="14"/>
        <v>7.6803110579388143</v>
      </c>
      <c r="J143" s="21"/>
    </row>
    <row r="144" spans="1:10">
      <c r="A144" s="105" t="s">
        <v>226</v>
      </c>
      <c r="B144" s="106">
        <v>0.32911899999999999</v>
      </c>
      <c r="C144" s="6">
        <f t="shared" si="10"/>
        <v>1.6688518428533867E-4</v>
      </c>
      <c r="D144" s="106">
        <v>1.5343493899999998</v>
      </c>
      <c r="E144" s="6">
        <f t="shared" si="11"/>
        <v>6.0250933905146679E-4</v>
      </c>
      <c r="F144" s="106">
        <v>5.0206980000000005E-2</v>
      </c>
      <c r="G144" s="6">
        <f t="shared" si="12"/>
        <v>2.1504335314842163E-5</v>
      </c>
      <c r="H144" s="6">
        <f t="shared" si="13"/>
        <v>-0.9672780004820154</v>
      </c>
      <c r="I144" s="6">
        <f t="shared" si="14"/>
        <v>-0.84745037509229182</v>
      </c>
      <c r="J144" s="21"/>
    </row>
    <row r="145" spans="1:10">
      <c r="A145" s="105" t="s">
        <v>31</v>
      </c>
      <c r="B145" s="106">
        <v>2.8300000000000001E-3</v>
      </c>
      <c r="C145" s="6">
        <f t="shared" si="10"/>
        <v>1.4349978929430037E-6</v>
      </c>
      <c r="D145" s="106">
        <v>9.7807499999999995E-3</v>
      </c>
      <c r="E145" s="6">
        <f t="shared" si="11"/>
        <v>3.8407114157536399E-6</v>
      </c>
      <c r="F145" s="106">
        <v>4.7182970000000005E-2</v>
      </c>
      <c r="G145" s="6">
        <f t="shared" si="12"/>
        <v>2.0209110526666577E-5</v>
      </c>
      <c r="H145" s="6">
        <f t="shared" si="13"/>
        <v>3.8240646167216221</v>
      </c>
      <c r="I145" s="6">
        <f t="shared" si="14"/>
        <v>15.672427561837456</v>
      </c>
      <c r="J145" s="21"/>
    </row>
    <row r="146" spans="1:10">
      <c r="A146" s="105" t="s">
        <v>39</v>
      </c>
      <c r="B146" s="106">
        <v>0.19947332000000001</v>
      </c>
      <c r="C146" s="6">
        <f t="shared" si="10"/>
        <v>1.0114621692521043E-4</v>
      </c>
      <c r="D146" s="106">
        <v>5.732425E-2</v>
      </c>
      <c r="E146" s="6">
        <f t="shared" si="11"/>
        <v>2.2510124619739346E-5</v>
      </c>
      <c r="F146" s="106">
        <v>4.6536149999999998E-2</v>
      </c>
      <c r="G146" s="6">
        <f t="shared" si="12"/>
        <v>1.9932068685704495E-5</v>
      </c>
      <c r="H146" s="6">
        <f t="shared" si="13"/>
        <v>-0.18819435055844602</v>
      </c>
      <c r="I146" s="6">
        <f t="shared" si="14"/>
        <v>-0.76670489065906156</v>
      </c>
      <c r="J146" s="21"/>
    </row>
    <row r="147" spans="1:10">
      <c r="A147" s="105" t="s">
        <v>228</v>
      </c>
      <c r="B147" s="106">
        <v>1.9442609999999999E-2</v>
      </c>
      <c r="C147" s="6">
        <f t="shared" si="10"/>
        <v>9.8586941283789998E-6</v>
      </c>
      <c r="D147" s="106">
        <v>9.0364999999999994E-3</v>
      </c>
      <c r="E147" s="6">
        <f t="shared" si="11"/>
        <v>3.5484588307090732E-6</v>
      </c>
      <c r="F147" s="106">
        <v>4.3942290000000002E-2</v>
      </c>
      <c r="G147" s="6">
        <f t="shared" si="12"/>
        <v>1.8821083017979482E-5</v>
      </c>
      <c r="H147" s="6">
        <f t="shared" si="13"/>
        <v>3.8627554916173299</v>
      </c>
      <c r="I147" s="6">
        <f t="shared" si="14"/>
        <v>1.2601024245201651</v>
      </c>
      <c r="J147" s="21"/>
    </row>
    <row r="148" spans="1:10">
      <c r="A148" s="105" t="s">
        <v>194</v>
      </c>
      <c r="B148" s="106">
        <v>5.3567620199999997</v>
      </c>
      <c r="C148" s="6">
        <f t="shared" si="10"/>
        <v>2.7162339970661156E-3</v>
      </c>
      <c r="D148" s="106">
        <v>1.10337891</v>
      </c>
      <c r="E148" s="6">
        <f t="shared" si="11"/>
        <v>4.3327556430118429E-4</v>
      </c>
      <c r="F148" s="106">
        <v>4.296113E-2</v>
      </c>
      <c r="G148" s="6">
        <f t="shared" si="12"/>
        <v>1.840083878824269E-5</v>
      </c>
      <c r="H148" s="6">
        <f t="shared" si="13"/>
        <v>-0.96106402831281235</v>
      </c>
      <c r="I148" s="6">
        <f t="shared" si="14"/>
        <v>-0.99198001892942034</v>
      </c>
      <c r="J148" s="21"/>
    </row>
    <row r="149" spans="1:10">
      <c r="A149" s="105" t="s">
        <v>247</v>
      </c>
      <c r="B149" s="106">
        <v>0.18538603000000001</v>
      </c>
      <c r="C149" s="6">
        <f t="shared" si="10"/>
        <v>9.4003025594017128E-5</v>
      </c>
      <c r="D149" s="106">
        <v>0.35720186999999998</v>
      </c>
      <c r="E149" s="6">
        <f t="shared" si="11"/>
        <v>1.4026626790762954E-4</v>
      </c>
      <c r="F149" s="106">
        <v>4.2452730000000001E-2</v>
      </c>
      <c r="G149" s="6">
        <f t="shared" si="12"/>
        <v>1.8183084123969599E-5</v>
      </c>
      <c r="H149" s="6">
        <f t="shared" si="13"/>
        <v>-0.88115199396912447</v>
      </c>
      <c r="I149" s="6">
        <f t="shared" si="14"/>
        <v>-0.7710036187732161</v>
      </c>
      <c r="J149" s="21"/>
    </row>
    <row r="150" spans="1:10">
      <c r="A150" s="105" t="s">
        <v>209</v>
      </c>
      <c r="B150" s="106">
        <v>3.088E-3</v>
      </c>
      <c r="C150" s="6">
        <f t="shared" si="10"/>
        <v>1.565821022405652E-6</v>
      </c>
      <c r="D150" s="106">
        <v>1.2063000000000001E-2</v>
      </c>
      <c r="E150" s="6">
        <f t="shared" si="11"/>
        <v>4.7369068638127098E-6</v>
      </c>
      <c r="F150" s="106">
        <v>4.1788779999999998E-2</v>
      </c>
      <c r="G150" s="6">
        <f t="shared" si="12"/>
        <v>1.7898705270027587E-5</v>
      </c>
      <c r="H150" s="6">
        <f t="shared" si="13"/>
        <v>2.4642112244052057</v>
      </c>
      <c r="I150" s="6">
        <f t="shared" si="14"/>
        <v>12.532636010362694</v>
      </c>
      <c r="J150" s="21"/>
    </row>
    <row r="151" spans="1:10">
      <c r="A151" s="105" t="s">
        <v>145</v>
      </c>
      <c r="B151" s="106">
        <v>0.11837979</v>
      </c>
      <c r="C151" s="6">
        <f t="shared" si="10"/>
        <v>6.0026413150895844E-5</v>
      </c>
      <c r="D151" s="106">
        <v>0.12030987</v>
      </c>
      <c r="E151" s="6">
        <f t="shared" si="11"/>
        <v>4.7243359776789755E-5</v>
      </c>
      <c r="F151" s="106">
        <v>4.106249E-2</v>
      </c>
      <c r="G151" s="6">
        <f t="shared" si="12"/>
        <v>1.7587625342578921E-5</v>
      </c>
      <c r="H151" s="6">
        <f t="shared" si="13"/>
        <v>-0.65869392095594481</v>
      </c>
      <c r="I151" s="6">
        <f t="shared" si="14"/>
        <v>-0.65312922079013658</v>
      </c>
      <c r="J151" s="21"/>
    </row>
    <row r="152" spans="1:10">
      <c r="A152" s="105" t="s">
        <v>28</v>
      </c>
      <c r="B152" s="106">
        <v>2.5598999999999999E-3</v>
      </c>
      <c r="C152" s="6">
        <f t="shared" si="10"/>
        <v>1.2980392601218355E-6</v>
      </c>
      <c r="D152" s="106">
        <v>0.14547341</v>
      </c>
      <c r="E152" s="6">
        <f t="shared" si="11"/>
        <v>5.7124595401744215E-5</v>
      </c>
      <c r="F152" s="106">
        <v>3.8272309999999997E-2</v>
      </c>
      <c r="G152" s="6">
        <f t="shared" si="12"/>
        <v>1.6392553137304547E-5</v>
      </c>
      <c r="H152" s="6">
        <f t="shared" si="13"/>
        <v>-0.73691198962064619</v>
      </c>
      <c r="I152" s="6">
        <f t="shared" si="14"/>
        <v>13.95070510566819</v>
      </c>
      <c r="J152" s="21"/>
    </row>
    <row r="153" spans="1:10">
      <c r="A153" s="105" t="s">
        <v>147</v>
      </c>
      <c r="B153" s="106">
        <v>0.69316056999999998</v>
      </c>
      <c r="C153" s="6">
        <f t="shared" si="10"/>
        <v>3.5147843018415947E-4</v>
      </c>
      <c r="D153" s="106">
        <v>0.11672136999999999</v>
      </c>
      <c r="E153" s="6">
        <f t="shared" si="11"/>
        <v>4.5834225209866769E-5</v>
      </c>
      <c r="F153" s="106">
        <v>2.8572470000000003E-2</v>
      </c>
      <c r="G153" s="6">
        <f t="shared" si="12"/>
        <v>1.2237979174474709E-5</v>
      </c>
      <c r="H153" s="6">
        <f t="shared" si="13"/>
        <v>-0.75520789380727793</v>
      </c>
      <c r="I153" s="6">
        <f t="shared" si="14"/>
        <v>-0.95877943547769895</v>
      </c>
      <c r="J153" s="21"/>
    </row>
    <row r="154" spans="1:10">
      <c r="A154" s="105" t="s">
        <v>29</v>
      </c>
      <c r="B154" s="106">
        <v>0</v>
      </c>
      <c r="C154" s="6">
        <f t="shared" si="10"/>
        <v>0</v>
      </c>
      <c r="D154" s="106">
        <v>0</v>
      </c>
      <c r="E154" s="6">
        <f t="shared" si="11"/>
        <v>0</v>
      </c>
      <c r="F154" s="106">
        <v>2.7924250000000001E-2</v>
      </c>
      <c r="G154" s="6">
        <f t="shared" si="12"/>
        <v>1.1960337694389927E-5</v>
      </c>
      <c r="H154" s="6" t="s">
        <v>318</v>
      </c>
      <c r="I154" s="6" t="s">
        <v>318</v>
      </c>
      <c r="J154" s="21"/>
    </row>
    <row r="155" spans="1:10">
      <c r="A155" s="105" t="s">
        <v>75</v>
      </c>
      <c r="B155" s="106">
        <v>0.12702513000000001</v>
      </c>
      <c r="C155" s="6">
        <f t="shared" si="10"/>
        <v>6.4410174523254818E-5</v>
      </c>
      <c r="D155" s="106">
        <v>9.3304789999999999E-2</v>
      </c>
      <c r="E155" s="6">
        <f t="shared" si="11"/>
        <v>3.6638986999718437E-5</v>
      </c>
      <c r="F155" s="106">
        <v>2.7607060000000003E-2</v>
      </c>
      <c r="G155" s="6">
        <f t="shared" si="12"/>
        <v>1.1824480884868327E-5</v>
      </c>
      <c r="H155" s="6">
        <f t="shared" si="13"/>
        <v>-0.70411958485732618</v>
      </c>
      <c r="I155" s="6">
        <f t="shared" si="14"/>
        <v>-0.78266457983550186</v>
      </c>
      <c r="J155" s="21"/>
    </row>
    <row r="156" spans="1:10">
      <c r="A156" s="105" t="s">
        <v>150</v>
      </c>
      <c r="B156" s="106">
        <v>4.5498150000000001E-2</v>
      </c>
      <c r="C156" s="6">
        <f t="shared" si="10"/>
        <v>2.3070582820779052E-5</v>
      </c>
      <c r="D156" s="106">
        <v>5.1297599999999999E-2</v>
      </c>
      <c r="E156" s="6">
        <f t="shared" si="11"/>
        <v>2.0143575689059012E-5</v>
      </c>
      <c r="F156" s="106">
        <v>2.7301529999999997E-2</v>
      </c>
      <c r="G156" s="6">
        <f t="shared" si="12"/>
        <v>1.1693618212611524E-5</v>
      </c>
      <c r="H156" s="6">
        <f t="shared" si="13"/>
        <v>-0.46778153363900066</v>
      </c>
      <c r="I156" s="6">
        <f t="shared" si="14"/>
        <v>-0.39994197566274681</v>
      </c>
      <c r="J156" s="21"/>
    </row>
    <row r="157" spans="1:10">
      <c r="A157" s="105" t="s">
        <v>136</v>
      </c>
      <c r="B157" s="106">
        <v>3.8999999999999998E-3</v>
      </c>
      <c r="C157" s="6">
        <f t="shared" si="10"/>
        <v>1.977558933737708E-6</v>
      </c>
      <c r="D157" s="106">
        <v>4.9605110000000001E-2</v>
      </c>
      <c r="E157" s="6">
        <f t="shared" si="11"/>
        <v>1.9478967590084101E-5</v>
      </c>
      <c r="F157" s="106">
        <v>2.6710130000000002E-2</v>
      </c>
      <c r="G157" s="6">
        <f t="shared" si="12"/>
        <v>1.1440313514635316E-5</v>
      </c>
      <c r="H157" s="6">
        <f t="shared" si="13"/>
        <v>-0.46154478843006297</v>
      </c>
      <c r="I157" s="6">
        <f t="shared" si="14"/>
        <v>5.8487512820512828</v>
      </c>
      <c r="J157" s="21"/>
    </row>
    <row r="158" spans="1:10">
      <c r="A158" s="105" t="s">
        <v>253</v>
      </c>
      <c r="B158" s="106">
        <v>1.1431690000000001E-2</v>
      </c>
      <c r="C158" s="6">
        <f t="shared" si="10"/>
        <v>5.7966258172359034E-6</v>
      </c>
      <c r="D158" s="106">
        <v>0.42942895000000003</v>
      </c>
      <c r="E158" s="6">
        <f t="shared" si="11"/>
        <v>1.6862844572452002E-4</v>
      </c>
      <c r="F158" s="106">
        <v>2.4345119999999998E-2</v>
      </c>
      <c r="G158" s="6">
        <f t="shared" si="12"/>
        <v>1.0427347427789326E-5</v>
      </c>
      <c r="H158" s="6">
        <f t="shared" si="13"/>
        <v>-0.94330815377025701</v>
      </c>
      <c r="I158" s="6">
        <f t="shared" si="14"/>
        <v>1.1296168807936531</v>
      </c>
      <c r="J158" s="21"/>
    </row>
    <row r="159" spans="1:10">
      <c r="A159" s="105" t="s">
        <v>231</v>
      </c>
      <c r="B159" s="106">
        <v>9.5255300000000001E-2</v>
      </c>
      <c r="C159" s="6">
        <f t="shared" si="10"/>
        <v>4.8300761410478336E-5</v>
      </c>
      <c r="D159" s="106">
        <v>6.3885999999999998E-2</v>
      </c>
      <c r="E159" s="6">
        <f t="shared" si="11"/>
        <v>2.5086796974346245E-5</v>
      </c>
      <c r="F159" s="106">
        <v>2.2925500000000001E-2</v>
      </c>
      <c r="G159" s="6">
        <f t="shared" si="12"/>
        <v>9.8193047910950611E-6</v>
      </c>
      <c r="H159" s="6">
        <f t="shared" si="13"/>
        <v>-0.64114986068935287</v>
      </c>
      <c r="I159" s="6">
        <f t="shared" si="14"/>
        <v>-0.75932572780727159</v>
      </c>
      <c r="J159" s="21"/>
    </row>
    <row r="160" spans="1:10">
      <c r="A160" s="105" t="s">
        <v>88</v>
      </c>
      <c r="B160" s="106">
        <v>2.0000000000000002E-5</v>
      </c>
      <c r="C160" s="6">
        <f t="shared" si="10"/>
        <v>1.0141327865321581E-8</v>
      </c>
      <c r="D160" s="106">
        <v>9.4864200000000006E-3</v>
      </c>
      <c r="E160" s="6">
        <f t="shared" si="11"/>
        <v>3.7251337155773996E-6</v>
      </c>
      <c r="F160" s="106">
        <v>2.0519619999999999E-2</v>
      </c>
      <c r="G160" s="6">
        <f t="shared" si="12"/>
        <v>8.7888335250027266E-6</v>
      </c>
      <c r="H160" s="6">
        <f t="shared" si="13"/>
        <v>1.1630520259486716</v>
      </c>
      <c r="I160" s="6">
        <f t="shared" si="14"/>
        <v>1024.9809999999998</v>
      </c>
      <c r="J160" s="21"/>
    </row>
    <row r="161" spans="1:10">
      <c r="A161" s="105" t="s">
        <v>237</v>
      </c>
      <c r="B161" s="106">
        <v>2.7637249999999999E-2</v>
      </c>
      <c r="C161" s="6">
        <f t="shared" si="10"/>
        <v>1.4013920677292941E-5</v>
      </c>
      <c r="D161" s="106">
        <v>0.16622253000000001</v>
      </c>
      <c r="E161" s="6">
        <f t="shared" si="11"/>
        <v>6.5272373644807607E-5</v>
      </c>
      <c r="F161" s="106">
        <v>1.7900060000000002E-2</v>
      </c>
      <c r="G161" s="6">
        <f t="shared" si="12"/>
        <v>7.6668401962395178E-6</v>
      </c>
      <c r="H161" s="6">
        <f t="shared" si="13"/>
        <v>-0.89231267265634806</v>
      </c>
      <c r="I161" s="6">
        <f t="shared" si="14"/>
        <v>-0.35232123311834562</v>
      </c>
      <c r="J161" s="21"/>
    </row>
    <row r="162" spans="1:10">
      <c r="A162" s="105" t="s">
        <v>164</v>
      </c>
      <c r="B162" s="106">
        <v>4.8075499999999998E-3</v>
      </c>
      <c r="C162" s="6">
        <f t="shared" si="10"/>
        <v>2.437747038946338E-6</v>
      </c>
      <c r="D162" s="106">
        <v>1.8758557900000001</v>
      </c>
      <c r="E162" s="6">
        <f t="shared" si="11"/>
        <v>7.3661229935951373E-4</v>
      </c>
      <c r="F162" s="106">
        <v>1.7853569999999999E-2</v>
      </c>
      <c r="G162" s="6">
        <f t="shared" si="12"/>
        <v>7.6469278942291793E-6</v>
      </c>
      <c r="H162" s="6">
        <f t="shared" si="13"/>
        <v>-0.99048244001741736</v>
      </c>
      <c r="I162" s="6">
        <f t="shared" si="14"/>
        <v>2.7136524841135299</v>
      </c>
      <c r="J162" s="21"/>
    </row>
    <row r="163" spans="1:10">
      <c r="A163" s="105" t="s">
        <v>82</v>
      </c>
      <c r="B163" s="106">
        <v>3.0216E-2</v>
      </c>
      <c r="C163" s="6">
        <f t="shared" si="10"/>
        <v>1.5321518138927842E-5</v>
      </c>
      <c r="D163" s="106">
        <v>5.4860000000000004E-3</v>
      </c>
      <c r="E163" s="6">
        <f t="shared" si="11"/>
        <v>2.1542461290621345E-6</v>
      </c>
      <c r="F163" s="106">
        <v>1.3677E-2</v>
      </c>
      <c r="G163" s="6">
        <f t="shared" si="12"/>
        <v>5.8580459151515624E-6</v>
      </c>
      <c r="H163" s="6">
        <f t="shared" si="13"/>
        <v>1.4930732774334667</v>
      </c>
      <c r="I163" s="6">
        <f t="shared" si="14"/>
        <v>-0.54735901509134233</v>
      </c>
      <c r="J163" s="21"/>
    </row>
    <row r="164" spans="1:10">
      <c r="A164" s="105" t="s">
        <v>242</v>
      </c>
      <c r="B164" s="106">
        <v>9.5518700000000005E-3</v>
      </c>
      <c r="C164" s="6">
        <f t="shared" si="10"/>
        <v>4.8434322698464622E-6</v>
      </c>
      <c r="D164" s="106">
        <v>2.6744900000000002E-2</v>
      </c>
      <c r="E164" s="6">
        <f t="shared" si="11"/>
        <v>1.050220512161026E-5</v>
      </c>
      <c r="F164" s="106">
        <v>1.0892639999999999E-2</v>
      </c>
      <c r="G164" s="6">
        <f t="shared" si="12"/>
        <v>4.6654664953729992E-6</v>
      </c>
      <c r="H164" s="6">
        <f t="shared" si="13"/>
        <v>-0.5927208551910832</v>
      </c>
      <c r="I164" s="6">
        <f t="shared" si="14"/>
        <v>0.14036727886790734</v>
      </c>
      <c r="J164" s="21"/>
    </row>
    <row r="165" spans="1:10">
      <c r="A165" s="105" t="s">
        <v>91</v>
      </c>
      <c r="B165" s="106">
        <v>0</v>
      </c>
      <c r="C165" s="6">
        <f t="shared" si="10"/>
        <v>0</v>
      </c>
      <c r="D165" s="106">
        <v>1.1918900000000001E-3</v>
      </c>
      <c r="E165" s="6">
        <f t="shared" si="11"/>
        <v>4.6803215799633021E-7</v>
      </c>
      <c r="F165" s="106">
        <v>9.6425400000000015E-3</v>
      </c>
      <c r="G165" s="6">
        <f t="shared" si="12"/>
        <v>4.1300315901649163E-6</v>
      </c>
      <c r="H165" s="6">
        <f t="shared" si="13"/>
        <v>7.0901257666395399</v>
      </c>
      <c r="I165" s="6" t="s">
        <v>318</v>
      </c>
      <c r="J165" s="21"/>
    </row>
    <row r="166" spans="1:10">
      <c r="A166" s="105" t="s">
        <v>248</v>
      </c>
      <c r="B166" s="106">
        <v>2.9902349999999998E-2</v>
      </c>
      <c r="C166" s="6">
        <f t="shared" si="10"/>
        <v>1.5162476764679937E-5</v>
      </c>
      <c r="D166" s="106">
        <v>1.632538E-2</v>
      </c>
      <c r="E166" s="6">
        <f t="shared" si="11"/>
        <v>6.4106610773730202E-6</v>
      </c>
      <c r="F166" s="106">
        <v>9.3570000000000007E-3</v>
      </c>
      <c r="G166" s="6">
        <f t="shared" si="12"/>
        <v>4.0077309079529995E-6</v>
      </c>
      <c r="H166" s="6">
        <f t="shared" si="13"/>
        <v>-0.42684335678556939</v>
      </c>
      <c r="I166" s="6">
        <f t="shared" si="14"/>
        <v>-0.68708145012014099</v>
      </c>
      <c r="J166" s="21"/>
    </row>
    <row r="167" spans="1:10">
      <c r="A167" s="105" t="s">
        <v>96</v>
      </c>
      <c r="B167" s="106">
        <v>1.6050999999999999E-2</v>
      </c>
      <c r="C167" s="6">
        <f t="shared" si="10"/>
        <v>8.1389226783138346E-6</v>
      </c>
      <c r="D167" s="106">
        <v>1.0900100000000001E-2</v>
      </c>
      <c r="E167" s="6">
        <f t="shared" si="11"/>
        <v>4.2802585182993389E-6</v>
      </c>
      <c r="F167" s="106">
        <v>8.4200000000000004E-3</v>
      </c>
      <c r="G167" s="6">
        <f t="shared" si="12"/>
        <v>3.6064010094009037E-6</v>
      </c>
      <c r="H167" s="6">
        <f t="shared" si="13"/>
        <v>-0.22753002266034261</v>
      </c>
      <c r="I167" s="6">
        <f t="shared" si="14"/>
        <v>-0.47542209208149022</v>
      </c>
      <c r="J167" s="21"/>
    </row>
    <row r="168" spans="1:10">
      <c r="A168" s="105" t="s">
        <v>138</v>
      </c>
      <c r="B168" s="106">
        <v>4.5354999999999996E-3</v>
      </c>
      <c r="C168" s="6">
        <f t="shared" si="10"/>
        <v>2.299799626658301E-6</v>
      </c>
      <c r="D168" s="106">
        <v>0.375</v>
      </c>
      <c r="E168" s="6">
        <f t="shared" si="11"/>
        <v>1.4725524943461546E-4</v>
      </c>
      <c r="F168" s="106">
        <v>7.0949999999999997E-3</v>
      </c>
      <c r="G168" s="6">
        <f t="shared" si="12"/>
        <v>3.0388854111281958E-6</v>
      </c>
      <c r="H168" s="6">
        <f t="shared" si="13"/>
        <v>-0.98107999999999995</v>
      </c>
      <c r="I168" s="6">
        <f t="shared" si="14"/>
        <v>0.56432587366332276</v>
      </c>
      <c r="J168" s="21"/>
    </row>
    <row r="169" spans="1:10">
      <c r="A169" s="105" t="s">
        <v>174</v>
      </c>
      <c r="B169" s="106">
        <v>2.7059169999999997E-2</v>
      </c>
      <c r="C169" s="6">
        <f t="shared" si="10"/>
        <v>1.3720795736673686E-5</v>
      </c>
      <c r="D169" s="106">
        <v>9.8383029999999996E-2</v>
      </c>
      <c r="E169" s="6">
        <f t="shared" si="11"/>
        <v>3.8633113660755342E-5</v>
      </c>
      <c r="F169" s="106">
        <v>6.7944099999999999E-3</v>
      </c>
      <c r="G169" s="6">
        <f t="shared" si="12"/>
        <v>2.9101386083472202E-6</v>
      </c>
      <c r="H169" s="6">
        <f t="shared" si="13"/>
        <v>-0.93093920770685756</v>
      </c>
      <c r="I169" s="6">
        <f t="shared" si="14"/>
        <v>-0.74890545423233601</v>
      </c>
      <c r="J169" s="21"/>
    </row>
    <row r="170" spans="1:10">
      <c r="A170" s="105" t="s">
        <v>244</v>
      </c>
      <c r="B170" s="106">
        <v>5.7942E-2</v>
      </c>
      <c r="C170" s="6">
        <f t="shared" si="10"/>
        <v>2.9380440958623152E-5</v>
      </c>
      <c r="D170" s="106">
        <v>1.86366046</v>
      </c>
      <c r="E170" s="6">
        <f t="shared" si="11"/>
        <v>7.3182342906328039E-4</v>
      </c>
      <c r="F170" s="106">
        <v>5.4139599999999998E-3</v>
      </c>
      <c r="G170" s="6">
        <f t="shared" si="12"/>
        <v>2.3188730176788734E-6</v>
      </c>
      <c r="H170" s="6">
        <f t="shared" si="13"/>
        <v>-0.99709498585380729</v>
      </c>
      <c r="I170" s="6">
        <f t="shared" si="14"/>
        <v>-0.90656242449345903</v>
      </c>
      <c r="J170" s="21"/>
    </row>
    <row r="171" spans="1:10">
      <c r="A171" s="105" t="s">
        <v>187</v>
      </c>
      <c r="B171" s="106">
        <v>8.9999999999999998E-4</v>
      </c>
      <c r="C171" s="6">
        <f t="shared" si="10"/>
        <v>4.5635975393947108E-7</v>
      </c>
      <c r="D171" s="106">
        <v>1.3478260000000001E-2</v>
      </c>
      <c r="E171" s="6">
        <f t="shared" si="11"/>
        <v>5.2926521019856007E-6</v>
      </c>
      <c r="F171" s="106">
        <v>5.35726E-3</v>
      </c>
      <c r="G171" s="6">
        <f t="shared" si="12"/>
        <v>2.2945876332093924E-6</v>
      </c>
      <c r="H171" s="6">
        <f t="shared" si="13"/>
        <v>-0.60252584532424813</v>
      </c>
      <c r="I171" s="6">
        <f t="shared" si="14"/>
        <v>4.9525111111111109</v>
      </c>
      <c r="J171" s="21"/>
    </row>
    <row r="172" spans="1:10">
      <c r="A172" s="105" t="s">
        <v>146</v>
      </c>
      <c r="B172" s="106">
        <v>0.89997265999999998</v>
      </c>
      <c r="C172" s="6">
        <f t="shared" si="10"/>
        <v>4.5634589074427921E-4</v>
      </c>
      <c r="D172" s="106">
        <v>2.2920970000000002E-2</v>
      </c>
      <c r="E172" s="6">
        <f t="shared" si="11"/>
        <v>9.0006217456889015E-6</v>
      </c>
      <c r="F172" s="106">
        <v>5.1840000000000002E-3</v>
      </c>
      <c r="G172" s="6">
        <f t="shared" si="12"/>
        <v>2.220378008638276E-6</v>
      </c>
      <c r="H172" s="6">
        <f t="shared" si="13"/>
        <v>-0.77383156122973851</v>
      </c>
      <c r="I172" s="6">
        <f t="shared" si="14"/>
        <v>-0.99423982501868446</v>
      </c>
      <c r="J172" s="21"/>
    </row>
    <row r="173" spans="1:10">
      <c r="A173" s="105" t="s">
        <v>73</v>
      </c>
      <c r="B173" s="106">
        <v>0</v>
      </c>
      <c r="C173" s="6">
        <f t="shared" si="10"/>
        <v>0</v>
      </c>
      <c r="D173" s="106">
        <v>0</v>
      </c>
      <c r="E173" s="6">
        <f t="shared" si="11"/>
        <v>0</v>
      </c>
      <c r="F173" s="106">
        <v>5.0000000000000001E-3</v>
      </c>
      <c r="G173" s="6">
        <f t="shared" si="12"/>
        <v>2.1415682953687078E-6</v>
      </c>
      <c r="H173" s="6" t="s">
        <v>318</v>
      </c>
      <c r="I173" s="6" t="s">
        <v>318</v>
      </c>
      <c r="J173" s="21"/>
    </row>
    <row r="174" spans="1:10">
      <c r="A174" s="105" t="s">
        <v>208</v>
      </c>
      <c r="B174" s="106">
        <v>7.3639999999999999E-3</v>
      </c>
      <c r="C174" s="6">
        <f t="shared" si="10"/>
        <v>3.734036920011406E-6</v>
      </c>
      <c r="D174" s="106">
        <v>0.14409137999999999</v>
      </c>
      <c r="E174" s="6">
        <f t="shared" si="11"/>
        <v>5.6581898942074559E-5</v>
      </c>
      <c r="F174" s="106">
        <v>4.1879999999999999E-3</v>
      </c>
      <c r="G174" s="6">
        <f t="shared" si="12"/>
        <v>1.7937776042008293E-6</v>
      </c>
      <c r="H174" s="6">
        <f t="shared" si="13"/>
        <v>-0.97093511076096295</v>
      </c>
      <c r="I174" s="6">
        <f t="shared" si="14"/>
        <v>-0.43128734383487233</v>
      </c>
      <c r="J174" s="21"/>
    </row>
    <row r="175" spans="1:10">
      <c r="A175" s="105" t="s">
        <v>102</v>
      </c>
      <c r="B175" s="106">
        <v>0</v>
      </c>
      <c r="C175" s="6">
        <f t="shared" si="10"/>
        <v>0</v>
      </c>
      <c r="D175" s="106">
        <v>0</v>
      </c>
      <c r="E175" s="6">
        <f t="shared" si="11"/>
        <v>0</v>
      </c>
      <c r="F175" s="106">
        <v>4.0867999999999998E-3</v>
      </c>
      <c r="G175" s="6">
        <f t="shared" si="12"/>
        <v>1.7504322619025668E-6</v>
      </c>
      <c r="H175" s="6" t="s">
        <v>318</v>
      </c>
      <c r="I175" s="6" t="s">
        <v>318</v>
      </c>
      <c r="J175" s="21"/>
    </row>
    <row r="176" spans="1:10">
      <c r="A176" s="105" t="s">
        <v>43</v>
      </c>
      <c r="B176" s="106">
        <v>0</v>
      </c>
      <c r="C176" s="6">
        <f t="shared" si="10"/>
        <v>0</v>
      </c>
      <c r="D176" s="106">
        <v>2.5940400000000001E-3</v>
      </c>
      <c r="E176" s="6">
        <f t="shared" si="11"/>
        <v>1.0186293526489863E-6</v>
      </c>
      <c r="F176" s="106">
        <v>3.9591299999999999E-3</v>
      </c>
      <c r="G176" s="6">
        <f t="shared" si="12"/>
        <v>1.6957494570486223E-6</v>
      </c>
      <c r="H176" s="6">
        <f t="shared" si="13"/>
        <v>0.52624092149696988</v>
      </c>
      <c r="I176" s="6" t="s">
        <v>318</v>
      </c>
      <c r="J176" s="21"/>
    </row>
    <row r="177" spans="1:10">
      <c r="A177" s="105" t="s">
        <v>118</v>
      </c>
      <c r="B177" s="106">
        <v>0</v>
      </c>
      <c r="C177" s="6">
        <f t="shared" si="10"/>
        <v>0</v>
      </c>
      <c r="D177" s="106">
        <v>0</v>
      </c>
      <c r="E177" s="6">
        <f t="shared" si="11"/>
        <v>0</v>
      </c>
      <c r="F177" s="106">
        <v>3.5966700000000002E-3</v>
      </c>
      <c r="G177" s="6">
        <f t="shared" si="12"/>
        <v>1.5405028881807539E-6</v>
      </c>
      <c r="H177" s="6" t="s">
        <v>318</v>
      </c>
      <c r="I177" s="6" t="s">
        <v>318</v>
      </c>
      <c r="J177" s="21"/>
    </row>
    <row r="178" spans="1:10">
      <c r="A178" s="105" t="s">
        <v>19</v>
      </c>
      <c r="B178" s="106">
        <v>9.8696989999999998E-2</v>
      </c>
      <c r="C178" s="6">
        <f t="shared" si="10"/>
        <v>5.004592674551827E-5</v>
      </c>
      <c r="D178" s="106">
        <v>1.6989250000000001E-2</v>
      </c>
      <c r="E178" s="6">
        <f t="shared" si="11"/>
        <v>6.6713499905521082E-6</v>
      </c>
      <c r="F178" s="106">
        <v>2.8649999999999999E-3</v>
      </c>
      <c r="G178" s="6">
        <f t="shared" si="12"/>
        <v>1.2271186332462693E-6</v>
      </c>
      <c r="H178" s="6">
        <f t="shared" si="13"/>
        <v>-0.83136395073355207</v>
      </c>
      <c r="I178" s="6">
        <f t="shared" si="14"/>
        <v>-0.97097175911848987</v>
      </c>
      <c r="J178" s="21"/>
    </row>
    <row r="179" spans="1:10">
      <c r="A179" s="105" t="s">
        <v>193</v>
      </c>
      <c r="B179" s="106">
        <v>1.8174340000000001E-2</v>
      </c>
      <c r="C179" s="6">
        <f t="shared" si="10"/>
        <v>9.2155970337914312E-6</v>
      </c>
      <c r="D179" s="106">
        <v>0.72989208999999999</v>
      </c>
      <c r="E179" s="6">
        <f t="shared" si="11"/>
        <v>2.8661451139547412E-4</v>
      </c>
      <c r="F179" s="106">
        <v>1.5631199999999999E-3</v>
      </c>
      <c r="G179" s="6">
        <f t="shared" si="12"/>
        <v>6.6950564677134679E-7</v>
      </c>
      <c r="H179" s="6">
        <f t="shared" si="13"/>
        <v>-0.99785842315403084</v>
      </c>
      <c r="I179" s="6">
        <f t="shared" si="14"/>
        <v>-0.91399302533131876</v>
      </c>
      <c r="J179" s="21"/>
    </row>
    <row r="180" spans="1:10">
      <c r="A180" s="105" t="s">
        <v>45</v>
      </c>
      <c r="B180" s="106">
        <v>0</v>
      </c>
      <c r="C180" s="6">
        <f t="shared" si="10"/>
        <v>0</v>
      </c>
      <c r="D180" s="106">
        <v>6.3213000000000002E-3</v>
      </c>
      <c r="E180" s="6">
        <f t="shared" si="11"/>
        <v>2.4822522886694259E-6</v>
      </c>
      <c r="F180" s="106">
        <v>1.21122E-3</v>
      </c>
      <c r="G180" s="6">
        <f t="shared" si="12"/>
        <v>5.187820701432972E-7</v>
      </c>
      <c r="H180" s="6">
        <f t="shared" si="13"/>
        <v>-0.80839067913245688</v>
      </c>
      <c r="I180" s="6" t="s">
        <v>318</v>
      </c>
      <c r="J180" s="21"/>
    </row>
    <row r="181" spans="1:10">
      <c r="A181" s="105" t="s">
        <v>124</v>
      </c>
      <c r="B181" s="106">
        <v>0</v>
      </c>
      <c r="C181" s="6">
        <f t="shared" si="10"/>
        <v>0</v>
      </c>
      <c r="D181" s="106">
        <v>0</v>
      </c>
      <c r="E181" s="6">
        <f t="shared" si="11"/>
        <v>0</v>
      </c>
      <c r="F181" s="106">
        <v>1.1583499999999998E-3</v>
      </c>
      <c r="G181" s="6">
        <f t="shared" si="12"/>
        <v>4.9613712698806838E-7</v>
      </c>
      <c r="H181" s="6" t="s">
        <v>318</v>
      </c>
      <c r="I181" s="6" t="s">
        <v>318</v>
      </c>
      <c r="J181" s="21"/>
    </row>
    <row r="182" spans="1:10">
      <c r="A182" s="105" t="s">
        <v>90</v>
      </c>
      <c r="B182" s="106">
        <v>0</v>
      </c>
      <c r="C182" s="6">
        <f t="shared" si="10"/>
        <v>0</v>
      </c>
      <c r="D182" s="106">
        <v>0</v>
      </c>
      <c r="E182" s="6">
        <f t="shared" si="11"/>
        <v>0</v>
      </c>
      <c r="F182" s="106">
        <v>8.4674000000000001E-4</v>
      </c>
      <c r="G182" s="6">
        <f t="shared" si="12"/>
        <v>3.6267030768409992E-7</v>
      </c>
      <c r="H182" s="6" t="s">
        <v>318</v>
      </c>
      <c r="I182" s="6" t="s">
        <v>318</v>
      </c>
      <c r="J182" s="21"/>
    </row>
    <row r="183" spans="1:10">
      <c r="A183" s="105" t="s">
        <v>235</v>
      </c>
      <c r="B183" s="106">
        <v>2.03324E-2</v>
      </c>
      <c r="C183" s="6">
        <f t="shared" si="10"/>
        <v>1.0309876734443226E-5</v>
      </c>
      <c r="D183" s="106">
        <v>1.47119E-3</v>
      </c>
      <c r="E183" s="6">
        <f t="shared" si="11"/>
        <v>5.7770786777523181E-7</v>
      </c>
      <c r="F183" s="106">
        <v>4.7899999999999999E-4</v>
      </c>
      <c r="G183" s="6">
        <f t="shared" si="12"/>
        <v>2.0516224269632217E-7</v>
      </c>
      <c r="H183" s="6">
        <f t="shared" si="13"/>
        <v>-0.67441323010624055</v>
      </c>
      <c r="I183" s="6">
        <f t="shared" si="14"/>
        <v>-0.97644154157895768</v>
      </c>
      <c r="J183" s="21"/>
    </row>
    <row r="184" spans="1:10">
      <c r="A184" s="105" t="s">
        <v>126</v>
      </c>
      <c r="B184" s="106">
        <v>0</v>
      </c>
      <c r="C184" s="6">
        <f t="shared" si="10"/>
        <v>0</v>
      </c>
      <c r="D184" s="106">
        <v>0</v>
      </c>
      <c r="E184" s="6">
        <f t="shared" si="11"/>
        <v>0</v>
      </c>
      <c r="F184" s="106">
        <v>2.9999999999999997E-4</v>
      </c>
      <c r="G184" s="6">
        <f t="shared" si="12"/>
        <v>1.2849409772212245E-7</v>
      </c>
      <c r="H184" s="6" t="s">
        <v>318</v>
      </c>
      <c r="I184" s="6" t="s">
        <v>318</v>
      </c>
      <c r="J184" s="21"/>
    </row>
    <row r="185" spans="1:10">
      <c r="A185" s="105" t="s">
        <v>48</v>
      </c>
      <c r="B185" s="106">
        <v>0.12959999999999999</v>
      </c>
      <c r="C185" s="6">
        <f t="shared" si="10"/>
        <v>6.5715804567283839E-5</v>
      </c>
      <c r="D185" s="106">
        <v>0</v>
      </c>
      <c r="E185" s="6">
        <f t="shared" si="11"/>
        <v>0</v>
      </c>
      <c r="F185" s="106">
        <v>2.2000000000000001E-4</v>
      </c>
      <c r="G185" s="6">
        <f t="shared" si="12"/>
        <v>9.4229004996223141E-8</v>
      </c>
      <c r="H185" s="6" t="s">
        <v>318</v>
      </c>
      <c r="I185" s="6">
        <f t="shared" si="14"/>
        <v>-0.99830246913580245</v>
      </c>
      <c r="J185" s="21"/>
    </row>
    <row r="186" spans="1:10">
      <c r="A186" s="105" t="s">
        <v>78</v>
      </c>
      <c r="B186" s="106">
        <v>0</v>
      </c>
      <c r="C186" s="6">
        <f t="shared" si="10"/>
        <v>0</v>
      </c>
      <c r="D186" s="106">
        <v>0</v>
      </c>
      <c r="E186" s="6">
        <f t="shared" si="11"/>
        <v>0</v>
      </c>
      <c r="F186" s="106">
        <v>1E-4</v>
      </c>
      <c r="G186" s="6">
        <f t="shared" si="12"/>
        <v>4.2831365907374154E-8</v>
      </c>
      <c r="H186" s="6" t="s">
        <v>318</v>
      </c>
      <c r="I186" s="6" t="s">
        <v>318</v>
      </c>
      <c r="J186" s="21"/>
    </row>
    <row r="187" spans="1:10">
      <c r="A187" s="105" t="s">
        <v>180</v>
      </c>
      <c r="B187" s="106">
        <v>3.7643999999999997E-2</v>
      </c>
      <c r="C187" s="6">
        <f t="shared" si="10"/>
        <v>1.9088007308108275E-5</v>
      </c>
      <c r="D187" s="106">
        <v>0</v>
      </c>
      <c r="E187" s="6">
        <f t="shared" si="11"/>
        <v>0</v>
      </c>
      <c r="F187" s="106">
        <v>5.0000000000000002E-5</v>
      </c>
      <c r="G187" s="6">
        <f t="shared" si="12"/>
        <v>2.1415682953687077E-8</v>
      </c>
      <c r="H187" s="6" t="s">
        <v>318</v>
      </c>
      <c r="I187" s="6">
        <f t="shared" si="14"/>
        <v>-0.9986717670810753</v>
      </c>
      <c r="J187" s="21"/>
    </row>
    <row r="188" spans="1:10">
      <c r="A188" s="105" t="s">
        <v>255</v>
      </c>
      <c r="B188" s="106">
        <v>3.2679400000000004E-2</v>
      </c>
      <c r="C188" s="6">
        <f t="shared" si="10"/>
        <v>1.6570625492099503E-5</v>
      </c>
      <c r="D188" s="106">
        <v>5.483E-3</v>
      </c>
      <c r="E188" s="6">
        <f t="shared" si="11"/>
        <v>2.1530680870666574E-6</v>
      </c>
      <c r="F188" s="106">
        <v>3.0000000000000001E-6</v>
      </c>
      <c r="G188" s="6">
        <f t="shared" si="12"/>
        <v>1.2849409772212246E-9</v>
      </c>
      <c r="H188" s="6">
        <f t="shared" si="13"/>
        <v>-0.99945285427685571</v>
      </c>
      <c r="I188" s="6">
        <f t="shared" si="14"/>
        <v>-0.99990819904894213</v>
      </c>
      <c r="J188" s="21"/>
    </row>
    <row r="189" spans="1:10">
      <c r="A189" s="105" t="s">
        <v>0</v>
      </c>
      <c r="B189" s="106">
        <v>0.61623000000000006</v>
      </c>
      <c r="C189" s="6">
        <f t="shared" si="10"/>
        <v>3.124695235223559E-4</v>
      </c>
      <c r="D189" s="106">
        <v>1.4769030000000001E-2</v>
      </c>
      <c r="E189" s="6">
        <f t="shared" si="11"/>
        <v>5.7995125241528499E-6</v>
      </c>
      <c r="F189" s="106">
        <v>0</v>
      </c>
      <c r="G189" s="6">
        <f t="shared" si="12"/>
        <v>0</v>
      </c>
      <c r="H189" s="6">
        <f t="shared" si="13"/>
        <v>-1</v>
      </c>
      <c r="I189" s="6">
        <f t="shared" si="14"/>
        <v>-1</v>
      </c>
      <c r="J189" s="21"/>
    </row>
    <row r="190" spans="1:10">
      <c r="A190" s="105" t="s">
        <v>1</v>
      </c>
      <c r="B190" s="106">
        <v>2.2417330199999999</v>
      </c>
      <c r="C190" s="6">
        <f t="shared" si="10"/>
        <v>1.1367074771168749E-3</v>
      </c>
      <c r="D190" s="106">
        <v>0</v>
      </c>
      <c r="E190" s="6">
        <f t="shared" si="11"/>
        <v>0</v>
      </c>
      <c r="F190" s="106">
        <v>0</v>
      </c>
      <c r="G190" s="6">
        <f t="shared" si="12"/>
        <v>0</v>
      </c>
      <c r="H190" s="6" t="s">
        <v>318</v>
      </c>
      <c r="I190" s="6">
        <f t="shared" si="14"/>
        <v>-1</v>
      </c>
      <c r="J190" s="21"/>
    </row>
    <row r="191" spans="1:10">
      <c r="A191" s="105" t="s">
        <v>8</v>
      </c>
      <c r="B191" s="106">
        <v>0</v>
      </c>
      <c r="C191" s="6">
        <f t="shared" si="10"/>
        <v>0</v>
      </c>
      <c r="D191" s="106">
        <v>2.5739999999999998</v>
      </c>
      <c r="E191" s="6">
        <f t="shared" si="11"/>
        <v>1.0107600321192004E-3</v>
      </c>
      <c r="F191" s="106">
        <v>0</v>
      </c>
      <c r="G191" s="6">
        <f t="shared" si="12"/>
        <v>0</v>
      </c>
      <c r="H191" s="6">
        <f t="shared" si="13"/>
        <v>-1</v>
      </c>
      <c r="I191" s="6" t="s">
        <v>318</v>
      </c>
      <c r="J191" s="21"/>
    </row>
    <row r="192" spans="1:10">
      <c r="A192" s="105" t="s">
        <v>16</v>
      </c>
      <c r="B192" s="106">
        <v>1.62463596</v>
      </c>
      <c r="C192" s="6">
        <f t="shared" si="10"/>
        <v>8.2379829660757383E-4</v>
      </c>
      <c r="D192" s="106">
        <v>0.55519984999999994</v>
      </c>
      <c r="E192" s="6">
        <f t="shared" si="11"/>
        <v>2.1801624639416285E-4</v>
      </c>
      <c r="F192" s="106">
        <v>0</v>
      </c>
      <c r="G192" s="6">
        <f t="shared" si="12"/>
        <v>0</v>
      </c>
      <c r="H192" s="6">
        <f t="shared" si="13"/>
        <v>-1</v>
      </c>
      <c r="I192" s="6">
        <f t="shared" si="14"/>
        <v>-1</v>
      </c>
      <c r="J192" s="21"/>
    </row>
    <row r="193" spans="1:10">
      <c r="A193" s="105" t="s">
        <v>17</v>
      </c>
      <c r="B193" s="106">
        <v>0</v>
      </c>
      <c r="C193" s="6">
        <f t="shared" si="10"/>
        <v>0</v>
      </c>
      <c r="D193" s="106">
        <v>2.47E-3</v>
      </c>
      <c r="E193" s="6">
        <f t="shared" si="11"/>
        <v>9.6992124294266699E-7</v>
      </c>
      <c r="F193" s="106">
        <v>0</v>
      </c>
      <c r="G193" s="6">
        <f t="shared" si="12"/>
        <v>0</v>
      </c>
      <c r="H193" s="6">
        <f t="shared" si="13"/>
        <v>-1</v>
      </c>
      <c r="I193" s="6" t="s">
        <v>318</v>
      </c>
      <c r="J193" s="21"/>
    </row>
    <row r="194" spans="1:10">
      <c r="A194" s="105" t="s">
        <v>34</v>
      </c>
      <c r="B194" s="106">
        <v>0</v>
      </c>
      <c r="C194" s="6">
        <f t="shared" si="10"/>
        <v>0</v>
      </c>
      <c r="D194" s="106">
        <v>6.723287E-2</v>
      </c>
      <c r="E194" s="6">
        <f t="shared" si="11"/>
        <v>2.6401048112146866E-5</v>
      </c>
      <c r="F194" s="106">
        <v>0</v>
      </c>
      <c r="G194" s="6">
        <f t="shared" si="12"/>
        <v>0</v>
      </c>
      <c r="H194" s="6">
        <f t="shared" si="13"/>
        <v>-1</v>
      </c>
      <c r="I194" s="6" t="s">
        <v>318</v>
      </c>
      <c r="J194" s="21"/>
    </row>
    <row r="195" spans="1:10">
      <c r="A195" s="105" t="s">
        <v>40</v>
      </c>
      <c r="B195" s="106">
        <v>1.8E-3</v>
      </c>
      <c r="C195" s="6">
        <f t="shared" si="10"/>
        <v>9.1271950787894216E-7</v>
      </c>
      <c r="D195" s="106">
        <v>0</v>
      </c>
      <c r="E195" s="6">
        <f t="shared" si="11"/>
        <v>0</v>
      </c>
      <c r="F195" s="106">
        <v>0</v>
      </c>
      <c r="G195" s="6">
        <f t="shared" si="12"/>
        <v>0</v>
      </c>
      <c r="H195" s="6" t="s">
        <v>318</v>
      </c>
      <c r="I195" s="6">
        <f t="shared" si="14"/>
        <v>-1</v>
      </c>
      <c r="J195" s="21"/>
    </row>
    <row r="196" spans="1:10">
      <c r="A196" s="105" t="s">
        <v>42</v>
      </c>
      <c r="B196" s="106">
        <v>0</v>
      </c>
      <c r="C196" s="6">
        <f t="shared" si="10"/>
        <v>0</v>
      </c>
      <c r="D196" s="106">
        <v>1.3379770000000001E-2</v>
      </c>
      <c r="E196" s="6">
        <f t="shared" si="11"/>
        <v>5.2539769832740931E-6</v>
      </c>
      <c r="F196" s="106">
        <v>0</v>
      </c>
      <c r="G196" s="6">
        <f t="shared" si="12"/>
        <v>0</v>
      </c>
      <c r="H196" s="6">
        <f t="shared" si="13"/>
        <v>-1</v>
      </c>
      <c r="I196" s="6" t="s">
        <v>318</v>
      </c>
      <c r="J196" s="21"/>
    </row>
    <row r="197" spans="1:10">
      <c r="A197" s="105" t="s">
        <v>44</v>
      </c>
      <c r="B197" s="106">
        <v>2.4610000000000002E-4</v>
      </c>
      <c r="C197" s="6">
        <f t="shared" ref="C197:C224" si="15">B197/$B$225</f>
        <v>1.2478903938278205E-7</v>
      </c>
      <c r="D197" s="106">
        <v>0</v>
      </c>
      <c r="E197" s="6">
        <f t="shared" ref="E197:E224" si="16">D197/$D$225</f>
        <v>0</v>
      </c>
      <c r="F197" s="106">
        <v>0</v>
      </c>
      <c r="G197" s="6">
        <f t="shared" ref="G197:G224" si="17">F197/$F$225</f>
        <v>0</v>
      </c>
      <c r="H197" s="6" t="s">
        <v>318</v>
      </c>
      <c r="I197" s="6">
        <f t="shared" ref="I197:I224" si="18">(F197/B197)-1</f>
        <v>-1</v>
      </c>
      <c r="J197" s="21"/>
    </row>
    <row r="198" spans="1:10">
      <c r="A198" s="105" t="s">
        <v>47</v>
      </c>
      <c r="B198" s="106">
        <v>3.0000000000000001E-5</v>
      </c>
      <c r="C198" s="6">
        <f t="shared" si="15"/>
        <v>1.5211991797982372E-8</v>
      </c>
      <c r="D198" s="106">
        <v>3.458E-2</v>
      </c>
      <c r="E198" s="6">
        <f t="shared" si="16"/>
        <v>1.357889740119734E-5</v>
      </c>
      <c r="F198" s="106">
        <v>0</v>
      </c>
      <c r="G198" s="6">
        <f t="shared" si="17"/>
        <v>0</v>
      </c>
      <c r="H198" s="6">
        <f t="shared" ref="H198:H223" si="19">(F198/D198)-1</f>
        <v>-1</v>
      </c>
      <c r="I198" s="6">
        <f t="shared" si="18"/>
        <v>-1</v>
      </c>
      <c r="J198" s="21"/>
    </row>
    <row r="199" spans="1:10">
      <c r="A199" s="105" t="s">
        <v>56</v>
      </c>
      <c r="B199" s="106">
        <v>8.0000000000000007E-5</v>
      </c>
      <c r="C199" s="6">
        <f t="shared" si="15"/>
        <v>4.0565311461286324E-8</v>
      </c>
      <c r="D199" s="106">
        <v>2.96225E-3</v>
      </c>
      <c r="E199" s="6">
        <f t="shared" si="16"/>
        <v>1.1632183003671723E-6</v>
      </c>
      <c r="F199" s="106">
        <v>0</v>
      </c>
      <c r="G199" s="6">
        <f t="shared" si="17"/>
        <v>0</v>
      </c>
      <c r="H199" s="6">
        <f t="shared" si="19"/>
        <v>-1</v>
      </c>
      <c r="I199" s="6">
        <f t="shared" si="18"/>
        <v>-1</v>
      </c>
      <c r="J199" s="21"/>
    </row>
    <row r="200" spans="1:10">
      <c r="A200" s="105" t="s">
        <v>60</v>
      </c>
      <c r="B200" s="106">
        <v>1.751287E-2</v>
      </c>
      <c r="C200" s="6">
        <f t="shared" si="15"/>
        <v>8.8801878266377165E-6</v>
      </c>
      <c r="D200" s="106">
        <v>0</v>
      </c>
      <c r="E200" s="6">
        <f t="shared" si="16"/>
        <v>0</v>
      </c>
      <c r="F200" s="106">
        <v>0</v>
      </c>
      <c r="G200" s="6">
        <f t="shared" si="17"/>
        <v>0</v>
      </c>
      <c r="H200" s="6" t="s">
        <v>318</v>
      </c>
      <c r="I200" s="6">
        <f t="shared" si="18"/>
        <v>-1</v>
      </c>
      <c r="J200" s="21"/>
    </row>
    <row r="201" spans="1:10">
      <c r="A201" s="105" t="s">
        <v>63</v>
      </c>
      <c r="B201" s="106">
        <v>5.0000000000000001E-4</v>
      </c>
      <c r="C201" s="6">
        <f t="shared" si="15"/>
        <v>2.5353319663303952E-7</v>
      </c>
      <c r="D201" s="106">
        <v>0</v>
      </c>
      <c r="E201" s="6">
        <f t="shared" si="16"/>
        <v>0</v>
      </c>
      <c r="F201" s="106">
        <v>0</v>
      </c>
      <c r="G201" s="6">
        <f t="shared" si="17"/>
        <v>0</v>
      </c>
      <c r="H201" s="6" t="s">
        <v>318</v>
      </c>
      <c r="I201" s="6">
        <f t="shared" si="18"/>
        <v>-1</v>
      </c>
      <c r="J201" s="21"/>
    </row>
    <row r="202" spans="1:10">
      <c r="A202" s="105" t="s">
        <v>65</v>
      </c>
      <c r="B202" s="106">
        <v>0</v>
      </c>
      <c r="C202" s="6">
        <f t="shared" si="15"/>
        <v>0</v>
      </c>
      <c r="D202" s="106">
        <v>1.9300000000000001E-2</v>
      </c>
      <c r="E202" s="6">
        <f t="shared" si="16"/>
        <v>7.5787368375682088E-6</v>
      </c>
      <c r="F202" s="106">
        <v>0</v>
      </c>
      <c r="G202" s="6">
        <f t="shared" si="17"/>
        <v>0</v>
      </c>
      <c r="H202" s="6">
        <f t="shared" si="19"/>
        <v>-1</v>
      </c>
      <c r="I202" s="6" t="s">
        <v>318</v>
      </c>
      <c r="J202" s="21"/>
    </row>
    <row r="203" spans="1:10">
      <c r="A203" s="105" t="s">
        <v>66</v>
      </c>
      <c r="B203" s="106">
        <v>0.44326399999999999</v>
      </c>
      <c r="C203" s="6">
        <f t="shared" si="15"/>
        <v>2.2476427774469524E-4</v>
      </c>
      <c r="D203" s="106">
        <v>7.1985999999999994E-2</v>
      </c>
      <c r="E203" s="6">
        <f t="shared" si="16"/>
        <v>2.8267510362133938E-5</v>
      </c>
      <c r="F203" s="106">
        <v>0</v>
      </c>
      <c r="G203" s="6">
        <f t="shared" si="17"/>
        <v>0</v>
      </c>
      <c r="H203" s="6">
        <f t="shared" si="19"/>
        <v>-1</v>
      </c>
      <c r="I203" s="6">
        <f t="shared" si="18"/>
        <v>-1</v>
      </c>
      <c r="J203" s="21"/>
    </row>
    <row r="204" spans="1:10">
      <c r="A204" s="105" t="s">
        <v>69</v>
      </c>
      <c r="B204" s="106">
        <v>9.990000000000001E-4</v>
      </c>
      <c r="C204" s="6">
        <f t="shared" si="15"/>
        <v>5.0655932687281302E-7</v>
      </c>
      <c r="D204" s="106">
        <v>0</v>
      </c>
      <c r="E204" s="6">
        <f t="shared" si="16"/>
        <v>0</v>
      </c>
      <c r="F204" s="106">
        <v>0</v>
      </c>
      <c r="G204" s="6">
        <f t="shared" si="17"/>
        <v>0</v>
      </c>
      <c r="H204" s="6" t="s">
        <v>318</v>
      </c>
      <c r="I204" s="6">
        <f t="shared" si="18"/>
        <v>-1</v>
      </c>
      <c r="J204" s="21"/>
    </row>
    <row r="205" spans="1:10">
      <c r="A205" s="105" t="s">
        <v>71</v>
      </c>
      <c r="B205" s="106">
        <v>2.6470829999999999</v>
      </c>
      <c r="C205" s="6">
        <f t="shared" si="15"/>
        <v>1.3422468294859522E-3</v>
      </c>
      <c r="D205" s="106">
        <v>0</v>
      </c>
      <c r="E205" s="6">
        <f t="shared" si="16"/>
        <v>0</v>
      </c>
      <c r="F205" s="106">
        <v>0</v>
      </c>
      <c r="G205" s="6">
        <f t="shared" si="17"/>
        <v>0</v>
      </c>
      <c r="H205" s="6" t="s">
        <v>318</v>
      </c>
      <c r="I205" s="6">
        <f t="shared" si="18"/>
        <v>-1</v>
      </c>
      <c r="J205" s="21"/>
    </row>
    <row r="206" spans="1:10">
      <c r="A206" s="105" t="s">
        <v>72</v>
      </c>
      <c r="B206" s="106">
        <v>2.3198240000000001</v>
      </c>
      <c r="C206" s="6">
        <f t="shared" si="15"/>
        <v>1.1763047886920886E-3</v>
      </c>
      <c r="D206" s="106">
        <v>0.69034388000000002</v>
      </c>
      <c r="E206" s="6">
        <f t="shared" si="16"/>
        <v>2.7108469398682731E-4</v>
      </c>
      <c r="F206" s="106">
        <v>0</v>
      </c>
      <c r="G206" s="6">
        <f t="shared" si="17"/>
        <v>0</v>
      </c>
      <c r="H206" s="6">
        <f t="shared" si="19"/>
        <v>-1</v>
      </c>
      <c r="I206" s="6">
        <f t="shared" si="18"/>
        <v>-1</v>
      </c>
      <c r="J206" s="21"/>
    </row>
    <row r="207" spans="1:10">
      <c r="A207" s="105" t="s">
        <v>74</v>
      </c>
      <c r="B207" s="106">
        <v>0.52723368999999998</v>
      </c>
      <c r="C207" s="6">
        <f t="shared" si="15"/>
        <v>2.6734248559666596E-4</v>
      </c>
      <c r="D207" s="106">
        <v>1.101766</v>
      </c>
      <c r="E207" s="6">
        <f t="shared" si="16"/>
        <v>4.3264220572954273E-4</v>
      </c>
      <c r="F207" s="106">
        <v>0</v>
      </c>
      <c r="G207" s="6">
        <f t="shared" si="17"/>
        <v>0</v>
      </c>
      <c r="H207" s="6">
        <f t="shared" si="19"/>
        <v>-1</v>
      </c>
      <c r="I207" s="6">
        <f t="shared" si="18"/>
        <v>-1</v>
      </c>
      <c r="J207" s="21"/>
    </row>
    <row r="208" spans="1:10">
      <c r="A208" s="105" t="s">
        <v>79</v>
      </c>
      <c r="B208" s="106">
        <v>0</v>
      </c>
      <c r="C208" s="6">
        <f t="shared" si="15"/>
        <v>0</v>
      </c>
      <c r="D208" s="106">
        <v>1.5999999999999999E-5</v>
      </c>
      <c r="E208" s="6">
        <f t="shared" si="16"/>
        <v>6.2828906425435919E-9</v>
      </c>
      <c r="F208" s="106">
        <v>0</v>
      </c>
      <c r="G208" s="6">
        <f t="shared" si="17"/>
        <v>0</v>
      </c>
      <c r="H208" s="6">
        <f t="shared" si="19"/>
        <v>-1</v>
      </c>
      <c r="I208" s="6" t="s">
        <v>318</v>
      </c>
      <c r="J208" s="21"/>
    </row>
    <row r="209" spans="1:10">
      <c r="A209" s="105" t="s">
        <v>84</v>
      </c>
      <c r="B209" s="106">
        <v>0</v>
      </c>
      <c r="C209" s="6">
        <f t="shared" si="15"/>
        <v>0</v>
      </c>
      <c r="D209" s="106">
        <v>7.4542600000000001E-2</v>
      </c>
      <c r="E209" s="6">
        <f t="shared" si="16"/>
        <v>2.9271437750679375E-5</v>
      </c>
      <c r="F209" s="106">
        <v>0</v>
      </c>
      <c r="G209" s="6">
        <f t="shared" si="17"/>
        <v>0</v>
      </c>
      <c r="H209" s="6">
        <f t="shared" si="19"/>
        <v>-1</v>
      </c>
      <c r="I209" s="6" t="s">
        <v>318</v>
      </c>
      <c r="J209" s="21"/>
    </row>
    <row r="210" spans="1:10">
      <c r="A210" s="105" t="s">
        <v>93</v>
      </c>
      <c r="B210" s="106">
        <v>0</v>
      </c>
      <c r="C210" s="6">
        <f t="shared" si="15"/>
        <v>0</v>
      </c>
      <c r="D210" s="106">
        <v>8.6914000000000002E-4</v>
      </c>
      <c r="E210" s="6">
        <f t="shared" si="16"/>
        <v>3.4129447331627112E-7</v>
      </c>
      <c r="F210" s="106">
        <v>0</v>
      </c>
      <c r="G210" s="6">
        <f t="shared" si="17"/>
        <v>0</v>
      </c>
      <c r="H210" s="6">
        <f t="shared" si="19"/>
        <v>-1</v>
      </c>
      <c r="I210" s="6" t="s">
        <v>318</v>
      </c>
      <c r="J210" s="21"/>
    </row>
    <row r="211" spans="1:10">
      <c r="A211" s="105" t="s">
        <v>106</v>
      </c>
      <c r="B211" s="106">
        <v>2.55200125</v>
      </c>
      <c r="C211" s="6">
        <f t="shared" si="15"/>
        <v>1.2940340694480251E-3</v>
      </c>
      <c r="D211" s="106">
        <v>1.64993E-3</v>
      </c>
      <c r="E211" s="6">
        <f t="shared" si="16"/>
        <v>6.4789560986574679E-7</v>
      </c>
      <c r="F211" s="106">
        <v>0</v>
      </c>
      <c r="G211" s="6">
        <f t="shared" si="17"/>
        <v>0</v>
      </c>
      <c r="H211" s="6">
        <f t="shared" si="19"/>
        <v>-1</v>
      </c>
      <c r="I211" s="6">
        <f t="shared" si="18"/>
        <v>-1</v>
      </c>
      <c r="J211" s="21"/>
    </row>
    <row r="212" spans="1:10">
      <c r="A212" s="105" t="s">
        <v>110</v>
      </c>
      <c r="B212" s="106">
        <v>0</v>
      </c>
      <c r="C212" s="6">
        <f t="shared" si="15"/>
        <v>0</v>
      </c>
      <c r="D212" s="106">
        <v>0.35029909000000004</v>
      </c>
      <c r="E212" s="6">
        <f t="shared" si="16"/>
        <v>1.3755567966578349E-4</v>
      </c>
      <c r="F212" s="106">
        <v>0</v>
      </c>
      <c r="G212" s="6">
        <f t="shared" si="17"/>
        <v>0</v>
      </c>
      <c r="H212" s="6">
        <f t="shared" si="19"/>
        <v>-1</v>
      </c>
      <c r="I212" s="6" t="s">
        <v>318</v>
      </c>
      <c r="J212" s="21"/>
    </row>
    <row r="213" spans="1:10">
      <c r="A213" s="105" t="s">
        <v>131</v>
      </c>
      <c r="B213" s="106">
        <v>1.1680459999999998E-2</v>
      </c>
      <c r="C213" s="6">
        <f t="shared" si="15"/>
        <v>5.9227687238887049E-6</v>
      </c>
      <c r="D213" s="106">
        <v>4.2407999999999996E-4</v>
      </c>
      <c r="E213" s="6">
        <f t="shared" si="16"/>
        <v>1.665280164806179E-7</v>
      </c>
      <c r="F213" s="106">
        <v>0</v>
      </c>
      <c r="G213" s="6">
        <f t="shared" si="17"/>
        <v>0</v>
      </c>
      <c r="H213" s="6">
        <f t="shared" si="19"/>
        <v>-1</v>
      </c>
      <c r="I213" s="6">
        <f t="shared" si="18"/>
        <v>-1</v>
      </c>
      <c r="J213" s="21"/>
    </row>
    <row r="214" spans="1:10">
      <c r="A214" s="105" t="s">
        <v>140</v>
      </c>
      <c r="B214" s="106">
        <v>1.5E-3</v>
      </c>
      <c r="C214" s="6">
        <f t="shared" si="15"/>
        <v>7.6059958989911855E-7</v>
      </c>
      <c r="D214" s="106">
        <v>3.0850000000000001E-3</v>
      </c>
      <c r="E214" s="6">
        <f t="shared" si="16"/>
        <v>1.2114198520154365E-6</v>
      </c>
      <c r="F214" s="106">
        <v>0</v>
      </c>
      <c r="G214" s="6">
        <f t="shared" si="17"/>
        <v>0</v>
      </c>
      <c r="H214" s="6">
        <f t="shared" si="19"/>
        <v>-1</v>
      </c>
      <c r="I214" s="6">
        <f t="shared" si="18"/>
        <v>-1</v>
      </c>
      <c r="J214" s="21"/>
    </row>
    <row r="215" spans="1:10">
      <c r="A215" s="105" t="s">
        <v>152</v>
      </c>
      <c r="B215" s="106">
        <v>15.838281740000001</v>
      </c>
      <c r="C215" s="6">
        <f t="shared" si="15"/>
        <v>8.031060397433799E-3</v>
      </c>
      <c r="D215" s="106">
        <v>4.7041629299999999</v>
      </c>
      <c r="E215" s="6">
        <f t="shared" si="16"/>
        <v>1.8472338283685905E-3</v>
      </c>
      <c r="F215" s="106">
        <v>0</v>
      </c>
      <c r="G215" s="6">
        <f t="shared" si="17"/>
        <v>0</v>
      </c>
      <c r="H215" s="6">
        <f t="shared" si="19"/>
        <v>-1</v>
      </c>
      <c r="I215" s="6">
        <f t="shared" si="18"/>
        <v>-1</v>
      </c>
      <c r="J215" s="21"/>
    </row>
    <row r="216" spans="1:10">
      <c r="A216" s="105" t="s">
        <v>154</v>
      </c>
      <c r="B216" s="106">
        <v>0</v>
      </c>
      <c r="C216" s="6">
        <f t="shared" si="15"/>
        <v>0</v>
      </c>
      <c r="D216" s="106">
        <v>5.4226986200000002</v>
      </c>
      <c r="E216" s="6">
        <f t="shared" si="16"/>
        <v>2.1293889010582535E-3</v>
      </c>
      <c r="F216" s="106">
        <v>0</v>
      </c>
      <c r="G216" s="6">
        <f t="shared" si="17"/>
        <v>0</v>
      </c>
      <c r="H216" s="6">
        <f t="shared" si="19"/>
        <v>-1</v>
      </c>
      <c r="I216" s="6" t="s">
        <v>318</v>
      </c>
      <c r="J216" s="21"/>
    </row>
    <row r="217" spans="1:10">
      <c r="A217" s="105" t="s">
        <v>158</v>
      </c>
      <c r="B217" s="106">
        <v>6.3000000000000003E-4</v>
      </c>
      <c r="C217" s="6">
        <f t="shared" si="15"/>
        <v>3.1945182775762981E-7</v>
      </c>
      <c r="D217" s="106">
        <v>5.9999999999999995E-4</v>
      </c>
      <c r="E217" s="6">
        <f t="shared" si="16"/>
        <v>2.3560839909538469E-7</v>
      </c>
      <c r="F217" s="106">
        <v>0</v>
      </c>
      <c r="G217" s="6">
        <f t="shared" si="17"/>
        <v>0</v>
      </c>
      <c r="H217" s="6">
        <f t="shared" si="19"/>
        <v>-1</v>
      </c>
      <c r="I217" s="6">
        <f t="shared" si="18"/>
        <v>-1</v>
      </c>
      <c r="J217" s="21"/>
    </row>
    <row r="218" spans="1:10">
      <c r="A218" s="105" t="s">
        <v>161</v>
      </c>
      <c r="B218" s="106">
        <v>1.4999999999999999E-2</v>
      </c>
      <c r="C218" s="6">
        <f t="shared" si="15"/>
        <v>7.6059958989911851E-6</v>
      </c>
      <c r="D218" s="106">
        <v>0</v>
      </c>
      <c r="E218" s="6">
        <f t="shared" si="16"/>
        <v>0</v>
      </c>
      <c r="F218" s="106">
        <v>0</v>
      </c>
      <c r="G218" s="6">
        <f t="shared" si="17"/>
        <v>0</v>
      </c>
      <c r="H218" s="6" t="s">
        <v>318</v>
      </c>
      <c r="I218" s="6">
        <f t="shared" si="18"/>
        <v>-1</v>
      </c>
      <c r="J218" s="21"/>
    </row>
    <row r="219" spans="1:10">
      <c r="A219" s="105" t="s">
        <v>177</v>
      </c>
      <c r="B219" s="106">
        <v>3.6951700000000002E-3</v>
      </c>
      <c r="C219" s="6">
        <f t="shared" si="15"/>
        <v>1.8736965244050173E-6</v>
      </c>
      <c r="D219" s="106">
        <v>0</v>
      </c>
      <c r="E219" s="6">
        <f t="shared" si="16"/>
        <v>0</v>
      </c>
      <c r="F219" s="106">
        <v>0</v>
      </c>
      <c r="G219" s="6">
        <f t="shared" si="17"/>
        <v>0</v>
      </c>
      <c r="H219" s="6" t="s">
        <v>318</v>
      </c>
      <c r="I219" s="6">
        <f t="shared" si="18"/>
        <v>-1</v>
      </c>
      <c r="J219" s="21"/>
    </row>
    <row r="220" spans="1:10">
      <c r="A220" s="105" t="s">
        <v>227</v>
      </c>
      <c r="B220" s="106">
        <v>1.212E-3</v>
      </c>
      <c r="C220" s="6">
        <f t="shared" si="15"/>
        <v>6.145644686384878E-7</v>
      </c>
      <c r="D220" s="106">
        <v>0</v>
      </c>
      <c r="E220" s="6">
        <f t="shared" si="16"/>
        <v>0</v>
      </c>
      <c r="F220" s="106">
        <v>0</v>
      </c>
      <c r="G220" s="6">
        <f t="shared" si="17"/>
        <v>0</v>
      </c>
      <c r="H220" s="6" t="s">
        <v>318</v>
      </c>
      <c r="I220" s="6">
        <f t="shared" si="18"/>
        <v>-1</v>
      </c>
    </row>
    <row r="221" spans="1:10">
      <c r="A221" s="105" t="s">
        <v>233</v>
      </c>
      <c r="B221" s="106">
        <v>7.6038500000000005E-3</v>
      </c>
      <c r="C221" s="6">
        <f t="shared" si="15"/>
        <v>3.8556567944362753E-6</v>
      </c>
      <c r="D221" s="106">
        <v>3.2290000000000001E-3</v>
      </c>
      <c r="E221" s="6">
        <f t="shared" si="16"/>
        <v>1.2679658677983289E-6</v>
      </c>
      <c r="F221" s="106">
        <v>0</v>
      </c>
      <c r="G221" s="6">
        <f t="shared" si="17"/>
        <v>0</v>
      </c>
      <c r="H221" s="6">
        <f t="shared" si="19"/>
        <v>-1</v>
      </c>
      <c r="I221" s="6">
        <f t="shared" si="18"/>
        <v>-1</v>
      </c>
    </row>
    <row r="222" spans="1:10">
      <c r="A222" s="105" t="s">
        <v>234</v>
      </c>
      <c r="B222" s="106">
        <v>1.94118203</v>
      </c>
      <c r="C222" s="6">
        <f t="shared" si="15"/>
        <v>9.8430817062502554E-4</v>
      </c>
      <c r="D222" s="106">
        <v>5.2567500000000003E-2</v>
      </c>
      <c r="E222" s="6">
        <f t="shared" si="16"/>
        <v>2.0642240865744396E-5</v>
      </c>
      <c r="F222" s="106">
        <v>0</v>
      </c>
      <c r="G222" s="6">
        <f t="shared" si="17"/>
        <v>0</v>
      </c>
      <c r="H222" s="6">
        <f t="shared" si="19"/>
        <v>-1</v>
      </c>
      <c r="I222" s="6">
        <f t="shared" si="18"/>
        <v>-1</v>
      </c>
    </row>
    <row r="223" spans="1:10">
      <c r="A223" s="105" t="s">
        <v>245</v>
      </c>
      <c r="B223" s="106">
        <v>0</v>
      </c>
      <c r="C223" s="6">
        <f t="shared" si="15"/>
        <v>0</v>
      </c>
      <c r="D223" s="106">
        <v>0.13267507000000001</v>
      </c>
      <c r="E223" s="6">
        <f t="shared" si="16"/>
        <v>5.2098934737613512E-5</v>
      </c>
      <c r="F223" s="106">
        <v>0</v>
      </c>
      <c r="G223" s="6">
        <f t="shared" si="17"/>
        <v>0</v>
      </c>
      <c r="H223" s="6">
        <f t="shared" si="19"/>
        <v>-1</v>
      </c>
      <c r="I223" s="6" t="s">
        <v>318</v>
      </c>
    </row>
    <row r="224" spans="1:10">
      <c r="A224" s="105" t="s">
        <v>261</v>
      </c>
      <c r="B224" s="106">
        <v>5.1000000000000004E-3</v>
      </c>
      <c r="C224" s="6">
        <f t="shared" si="15"/>
        <v>2.5860386056570033E-6</v>
      </c>
      <c r="D224" s="106">
        <v>0</v>
      </c>
      <c r="E224" s="6">
        <f t="shared" si="16"/>
        <v>0</v>
      </c>
      <c r="F224" s="106">
        <v>0</v>
      </c>
      <c r="G224" s="6">
        <f t="shared" si="17"/>
        <v>0</v>
      </c>
      <c r="H224" s="6" t="s">
        <v>318</v>
      </c>
      <c r="I224" s="6">
        <f t="shared" si="18"/>
        <v>-1</v>
      </c>
    </row>
    <row r="225" spans="1:9">
      <c r="A225" s="7" t="s">
        <v>293</v>
      </c>
      <c r="B225" s="117">
        <f t="shared" ref="B225:G225" si="20">SUM(B4:B224)</f>
        <v>1972.1283312799987</v>
      </c>
      <c r="C225" s="149">
        <f t="shared" si="20"/>
        <v>1.0000000000000011</v>
      </c>
      <c r="D225" s="117">
        <f t="shared" si="20"/>
        <v>2546.5985181499977</v>
      </c>
      <c r="E225" s="149">
        <f t="shared" si="20"/>
        <v>1.0000000000000009</v>
      </c>
      <c r="F225" s="117">
        <f t="shared" si="20"/>
        <v>2334.7375896500021</v>
      </c>
      <c r="G225" s="149">
        <f t="shared" si="20"/>
        <v>0.99999999999999856</v>
      </c>
      <c r="H225" s="54">
        <f>(F225/D225)-1</f>
        <v>-8.3193690324576242E-2</v>
      </c>
      <c r="I225" s="54">
        <f>(F225/B225)-1</f>
        <v>0.18386696880656528</v>
      </c>
    </row>
  </sheetData>
  <mergeCells count="7">
    <mergeCell ref="K1:L1"/>
    <mergeCell ref="I2:I3"/>
    <mergeCell ref="A2:A3"/>
    <mergeCell ref="B2:C2"/>
    <mergeCell ref="D2:E2"/>
    <mergeCell ref="F2:G2"/>
    <mergeCell ref="H2:H3"/>
  </mergeCells>
  <hyperlinks>
    <hyperlink ref="K1" location="'Table of Content'!A1" display="Table of Content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59"/>
  <sheetViews>
    <sheetView zoomScaleNormal="100" workbookViewId="0">
      <selection activeCell="J2" sqref="J2"/>
    </sheetView>
  </sheetViews>
  <sheetFormatPr defaultColWidth="9.1796875" defaultRowHeight="15.5"/>
  <cols>
    <col min="1" max="1" width="47.36328125" style="1" customWidth="1"/>
    <col min="2" max="2" width="14.81640625" style="1" customWidth="1"/>
    <col min="3" max="3" width="8.54296875" style="1" bestFit="1" customWidth="1"/>
    <col min="4" max="4" width="13.6328125" style="1" bestFit="1" customWidth="1"/>
    <col min="5" max="5" width="8.453125" style="1" customWidth="1"/>
    <col min="6" max="6" width="13.6328125" style="1" bestFit="1" customWidth="1"/>
    <col min="7" max="7" width="9.26953125" style="1" bestFit="1" customWidth="1"/>
    <col min="8" max="8" width="12.7265625" style="1" bestFit="1" customWidth="1"/>
    <col min="9" max="9" width="11.08984375" style="1" bestFit="1" customWidth="1"/>
    <col min="10" max="16384" width="9.1796875" style="1"/>
  </cols>
  <sheetData>
    <row r="1" spans="1:12">
      <c r="A1" s="9" t="s">
        <v>503</v>
      </c>
      <c r="K1" s="265" t="s">
        <v>317</v>
      </c>
      <c r="L1" s="265"/>
    </row>
    <row r="2" spans="1:12" ht="14.5" customHeight="1">
      <c r="A2" s="274" t="s">
        <v>544</v>
      </c>
      <c r="B2" s="275">
        <v>44562</v>
      </c>
      <c r="C2" s="275"/>
      <c r="D2" s="275">
        <v>44896</v>
      </c>
      <c r="E2" s="275"/>
      <c r="F2" s="275">
        <v>44947</v>
      </c>
      <c r="G2" s="275"/>
      <c r="H2" s="273" t="s">
        <v>297</v>
      </c>
      <c r="I2" s="273" t="s">
        <v>549</v>
      </c>
    </row>
    <row r="3" spans="1:12">
      <c r="A3" s="277"/>
      <c r="B3" s="2" t="s">
        <v>298</v>
      </c>
      <c r="C3" s="2" t="s">
        <v>299</v>
      </c>
      <c r="D3" s="2" t="s">
        <v>298</v>
      </c>
      <c r="E3" s="2" t="s">
        <v>299</v>
      </c>
      <c r="F3" s="2" t="s">
        <v>298</v>
      </c>
      <c r="G3" s="2" t="s">
        <v>299</v>
      </c>
      <c r="H3" s="274"/>
      <c r="I3" s="274"/>
    </row>
    <row r="4" spans="1:12" ht="14" customHeight="1">
      <c r="A4" s="104" t="s">
        <v>591</v>
      </c>
      <c r="B4" s="169">
        <v>2144.8933889099999</v>
      </c>
      <c r="C4" s="44">
        <f>B4/$B$259</f>
        <v>0.20547143209245183</v>
      </c>
      <c r="D4" s="169">
        <v>2477.4749392800004</v>
      </c>
      <c r="E4" s="44">
        <f>D4/$D$259</f>
        <v>0.23380223057407187</v>
      </c>
      <c r="F4" s="169">
        <v>3227.721661</v>
      </c>
      <c r="G4" s="44">
        <f>F4/$F$259</f>
        <v>0.32387046041713741</v>
      </c>
      <c r="H4" s="68">
        <f>(F4/D4)-1</f>
        <v>0.30282716883426275</v>
      </c>
      <c r="I4" s="44">
        <f>(F4/B4)-1</f>
        <v>0.5048401368984945</v>
      </c>
    </row>
    <row r="5" spans="1:12">
      <c r="A5" s="105" t="s">
        <v>611</v>
      </c>
      <c r="B5" s="106">
        <v>294.86908850999998</v>
      </c>
      <c r="C5" s="46">
        <f t="shared" ref="C5:C68" si="0">B5/$B$259</f>
        <v>2.824717266098482E-2</v>
      </c>
      <c r="D5" s="106">
        <v>288.71208287000002</v>
      </c>
      <c r="E5" s="46">
        <f t="shared" ref="E5:E68" si="1">D5/$D$259</f>
        <v>2.7246099606686426E-2</v>
      </c>
      <c r="F5" s="106">
        <v>449.48579926999997</v>
      </c>
      <c r="G5" s="46">
        <f t="shared" ref="G5:G68" si="2">F5/$F$259</f>
        <v>4.5101526107253737E-2</v>
      </c>
      <c r="H5" s="66">
        <f t="shared" ref="H5:H68" si="3">(F5/D5)-1</f>
        <v>0.55686521603736416</v>
      </c>
      <c r="I5" s="46">
        <f t="shared" ref="I5:I68" si="4">(F5/B5)-1</f>
        <v>0.52435713604736311</v>
      </c>
    </row>
    <row r="6" spans="1:12">
      <c r="A6" s="105" t="s">
        <v>614</v>
      </c>
      <c r="B6" s="106">
        <v>224.92263668000001</v>
      </c>
      <c r="C6" s="46">
        <f t="shared" si="0"/>
        <v>2.1546607634487437E-2</v>
      </c>
      <c r="D6" s="106">
        <v>188.01804440999999</v>
      </c>
      <c r="E6" s="46">
        <f t="shared" si="1"/>
        <v>1.7743484494744558E-2</v>
      </c>
      <c r="F6" s="106">
        <v>319.17291847000001</v>
      </c>
      <c r="G6" s="46">
        <f t="shared" si="2"/>
        <v>3.2025896565546629E-2</v>
      </c>
      <c r="H6" s="66">
        <f t="shared" si="3"/>
        <v>0.6975653558761532</v>
      </c>
      <c r="I6" s="46">
        <f t="shared" si="4"/>
        <v>0.41903422074893659</v>
      </c>
    </row>
    <row r="7" spans="1:12">
      <c r="A7" s="105" t="s">
        <v>615</v>
      </c>
      <c r="B7" s="106">
        <v>82.679480749999996</v>
      </c>
      <c r="C7" s="46">
        <f t="shared" si="0"/>
        <v>7.9203336642274646E-3</v>
      </c>
      <c r="D7" s="106">
        <v>70.198404719999999</v>
      </c>
      <c r="E7" s="46">
        <f t="shared" si="1"/>
        <v>6.6247062063308866E-3</v>
      </c>
      <c r="F7" s="106">
        <v>293.94621477999999</v>
      </c>
      <c r="G7" s="46">
        <f t="shared" si="2"/>
        <v>2.9494642325874752E-2</v>
      </c>
      <c r="H7" s="66">
        <f t="shared" si="3"/>
        <v>3.1873631737425043</v>
      </c>
      <c r="I7" s="46">
        <f t="shared" si="4"/>
        <v>2.55524988925381</v>
      </c>
    </row>
    <row r="8" spans="1:12">
      <c r="A8" s="105" t="s">
        <v>616</v>
      </c>
      <c r="B8" s="106">
        <v>56.118779250000003</v>
      </c>
      <c r="C8" s="46">
        <f t="shared" si="0"/>
        <v>5.375934300229924E-3</v>
      </c>
      <c r="D8" s="106">
        <v>102.75744131</v>
      </c>
      <c r="E8" s="46">
        <f t="shared" si="1"/>
        <v>9.6973408713245599E-3</v>
      </c>
      <c r="F8" s="106">
        <v>241.80752606000001</v>
      </c>
      <c r="G8" s="46">
        <f t="shared" si="2"/>
        <v>2.4263032263171704E-2</v>
      </c>
      <c r="H8" s="66">
        <f t="shared" si="3"/>
        <v>1.3531874964705657</v>
      </c>
      <c r="I8" s="46">
        <f t="shared" si="4"/>
        <v>3.3088522111784888</v>
      </c>
    </row>
    <row r="9" spans="1:12">
      <c r="A9" s="105" t="s">
        <v>185</v>
      </c>
      <c r="B9" s="106">
        <v>189.90385474999999</v>
      </c>
      <c r="C9" s="46">
        <f t="shared" si="0"/>
        <v>1.8191961053686076E-2</v>
      </c>
      <c r="D9" s="106">
        <v>135.44370235</v>
      </c>
      <c r="E9" s="46">
        <f t="shared" si="1"/>
        <v>1.2781981857642396E-2</v>
      </c>
      <c r="F9" s="106">
        <v>189.20024674000001</v>
      </c>
      <c r="G9" s="46">
        <f t="shared" si="2"/>
        <v>1.8984403693512841E-2</v>
      </c>
      <c r="H9" s="66">
        <f t="shared" si="3"/>
        <v>0.39689216595015808</v>
      </c>
      <c r="I9" s="46">
        <f t="shared" si="4"/>
        <v>-3.7050749229196045E-3</v>
      </c>
    </row>
    <row r="10" spans="1:12">
      <c r="A10" s="105" t="s">
        <v>37</v>
      </c>
      <c r="B10" s="106">
        <v>180.53603484999999</v>
      </c>
      <c r="C10" s="46">
        <f t="shared" si="0"/>
        <v>1.7294564763320648E-2</v>
      </c>
      <c r="D10" s="106">
        <v>211.25665472999998</v>
      </c>
      <c r="E10" s="46">
        <f t="shared" si="1"/>
        <v>1.9936539545318207E-2</v>
      </c>
      <c r="F10" s="106">
        <v>170.29376428999998</v>
      </c>
      <c r="G10" s="46">
        <f t="shared" si="2"/>
        <v>1.7087322154563489E-2</v>
      </c>
      <c r="H10" s="66">
        <f t="shared" si="3"/>
        <v>-0.19390106547106545</v>
      </c>
      <c r="I10" s="46">
        <f t="shared" si="4"/>
        <v>-5.6732555184951794E-2</v>
      </c>
    </row>
    <row r="11" spans="1:12">
      <c r="A11" s="105" t="s">
        <v>123</v>
      </c>
      <c r="B11" s="106">
        <v>113.44706590999999</v>
      </c>
      <c r="C11" s="46">
        <f t="shared" si="0"/>
        <v>1.0867734135289728E-2</v>
      </c>
      <c r="D11" s="106">
        <v>251.64169477000002</v>
      </c>
      <c r="E11" s="46">
        <f t="shared" si="1"/>
        <v>2.3747723381518489E-2</v>
      </c>
      <c r="F11" s="106">
        <v>150.70072824000002</v>
      </c>
      <c r="G11" s="46">
        <f t="shared" si="2"/>
        <v>1.5121351642559339E-2</v>
      </c>
      <c r="H11" s="66">
        <f t="shared" si="3"/>
        <v>-0.40112973576282673</v>
      </c>
      <c r="I11" s="46">
        <f t="shared" si="4"/>
        <v>0.32837924922231276</v>
      </c>
    </row>
    <row r="12" spans="1:12">
      <c r="A12" s="105" t="s">
        <v>151</v>
      </c>
      <c r="B12" s="106">
        <v>282.02261292000003</v>
      </c>
      <c r="C12" s="46">
        <f t="shared" si="0"/>
        <v>2.7016536327045905E-2</v>
      </c>
      <c r="D12" s="106">
        <v>397.76704516000001</v>
      </c>
      <c r="E12" s="46">
        <f t="shared" si="1"/>
        <v>3.7537744956682689E-2</v>
      </c>
      <c r="F12" s="106">
        <v>150.26164143</v>
      </c>
      <c r="G12" s="46">
        <f t="shared" si="2"/>
        <v>1.5077293553835002E-2</v>
      </c>
      <c r="H12" s="66">
        <f t="shared" si="3"/>
        <v>-0.6222370775599122</v>
      </c>
      <c r="I12" s="46">
        <f t="shared" si="4"/>
        <v>-0.46720002387672377</v>
      </c>
    </row>
    <row r="13" spans="1:12">
      <c r="A13" s="105" t="s">
        <v>157</v>
      </c>
      <c r="B13" s="106">
        <v>55.001607499999999</v>
      </c>
      <c r="C13" s="46">
        <f t="shared" si="0"/>
        <v>5.2689141189227384E-3</v>
      </c>
      <c r="D13" s="106">
        <v>23.28481755</v>
      </c>
      <c r="E13" s="46">
        <f t="shared" si="1"/>
        <v>2.1974156813398217E-3</v>
      </c>
      <c r="F13" s="106">
        <v>146.25708806</v>
      </c>
      <c r="G13" s="46">
        <f t="shared" si="2"/>
        <v>1.4675475590601741E-2</v>
      </c>
      <c r="H13" s="66">
        <f t="shared" si="3"/>
        <v>5.2812211324370031</v>
      </c>
      <c r="I13" s="46">
        <f t="shared" si="4"/>
        <v>1.6591420634387823</v>
      </c>
    </row>
    <row r="14" spans="1:12">
      <c r="A14" s="105" t="s">
        <v>105</v>
      </c>
      <c r="B14" s="106">
        <v>151.32370649000001</v>
      </c>
      <c r="C14" s="46">
        <f t="shared" si="0"/>
        <v>1.4496151110726746E-2</v>
      </c>
      <c r="D14" s="106">
        <v>172.69849719999999</v>
      </c>
      <c r="E14" s="46">
        <f t="shared" si="1"/>
        <v>1.6297760765194454E-2</v>
      </c>
      <c r="F14" s="106">
        <v>131.06048016</v>
      </c>
      <c r="G14" s="46">
        <f t="shared" si="2"/>
        <v>1.3150643862754776E-2</v>
      </c>
      <c r="H14" s="66">
        <f t="shared" si="3"/>
        <v>-0.24110237040325555</v>
      </c>
      <c r="I14" s="46">
        <f t="shared" si="4"/>
        <v>-0.13390648960438378</v>
      </c>
    </row>
    <row r="15" spans="1:12">
      <c r="A15" s="105" t="s">
        <v>129</v>
      </c>
      <c r="B15" s="106">
        <v>112.23053874</v>
      </c>
      <c r="C15" s="46">
        <f t="shared" si="0"/>
        <v>1.0751196138067264E-2</v>
      </c>
      <c r="D15" s="106">
        <v>148.23429722</v>
      </c>
      <c r="E15" s="46">
        <f t="shared" si="1"/>
        <v>1.3989045373628703E-2</v>
      </c>
      <c r="F15" s="106">
        <v>125.93452017</v>
      </c>
      <c r="G15" s="46">
        <f t="shared" si="2"/>
        <v>1.2636303657370776E-2</v>
      </c>
      <c r="H15" s="66">
        <f t="shared" si="3"/>
        <v>-0.15043601560645625</v>
      </c>
      <c r="I15" s="46">
        <f t="shared" si="4"/>
        <v>0.12210563705612665</v>
      </c>
    </row>
    <row r="16" spans="1:12">
      <c r="A16" s="105" t="s">
        <v>16</v>
      </c>
      <c r="B16" s="106">
        <v>105.06050648999999</v>
      </c>
      <c r="C16" s="46">
        <f t="shared" si="0"/>
        <v>1.0064338319317941E-2</v>
      </c>
      <c r="D16" s="106">
        <v>109.93911378</v>
      </c>
      <c r="E16" s="46">
        <f t="shared" si="1"/>
        <v>1.037508376838344E-2</v>
      </c>
      <c r="F16" s="106">
        <v>114.82506964</v>
      </c>
      <c r="G16" s="46">
        <f t="shared" si="2"/>
        <v>1.152157840035534E-2</v>
      </c>
      <c r="H16" s="66">
        <f t="shared" si="3"/>
        <v>4.4442379895633044E-2</v>
      </c>
      <c r="I16" s="46">
        <f t="shared" si="4"/>
        <v>9.2942281321758413E-2</v>
      </c>
    </row>
    <row r="17" spans="1:12">
      <c r="A17" s="105" t="s">
        <v>176</v>
      </c>
      <c r="B17" s="106">
        <v>90.508773569999988</v>
      </c>
      <c r="C17" s="46">
        <f t="shared" si="0"/>
        <v>8.6703457703368788E-3</v>
      </c>
      <c r="D17" s="106">
        <v>117.85058676</v>
      </c>
      <c r="E17" s="46">
        <f t="shared" si="1"/>
        <v>1.1121698799891312E-2</v>
      </c>
      <c r="F17" s="106">
        <v>112.60625546999999</v>
      </c>
      <c r="G17" s="46">
        <f t="shared" si="2"/>
        <v>1.1298941989198584E-2</v>
      </c>
      <c r="H17" s="66">
        <f t="shared" si="3"/>
        <v>-4.4499831813989754E-2</v>
      </c>
      <c r="I17" s="46">
        <f t="shared" si="4"/>
        <v>0.24414740172022875</v>
      </c>
    </row>
    <row r="18" spans="1:12">
      <c r="A18" s="105" t="s">
        <v>108</v>
      </c>
      <c r="B18" s="106">
        <v>76.311906930000006</v>
      </c>
      <c r="C18" s="46">
        <f t="shared" si="0"/>
        <v>7.3103478632946329E-3</v>
      </c>
      <c r="D18" s="106">
        <v>125.36982714</v>
      </c>
      <c r="E18" s="46">
        <f t="shared" si="1"/>
        <v>1.1831298378556492E-2</v>
      </c>
      <c r="F18" s="106">
        <v>111.64674975</v>
      </c>
      <c r="G18" s="46">
        <f t="shared" si="2"/>
        <v>1.1202664926940062E-2</v>
      </c>
      <c r="H18" s="66">
        <f t="shared" si="3"/>
        <v>-0.10946076662190407</v>
      </c>
      <c r="I18" s="46">
        <f t="shared" si="4"/>
        <v>0.46303184183842006</v>
      </c>
    </row>
    <row r="19" spans="1:12">
      <c r="A19" s="105" t="s">
        <v>190</v>
      </c>
      <c r="B19" s="106">
        <v>79.457617120000009</v>
      </c>
      <c r="C19" s="46">
        <f t="shared" si="0"/>
        <v>7.6116931800497859E-3</v>
      </c>
      <c r="D19" s="106">
        <v>98.219258290000013</v>
      </c>
      <c r="E19" s="46">
        <f t="shared" si="1"/>
        <v>9.2690671899214559E-3</v>
      </c>
      <c r="F19" s="106">
        <v>105.43873766</v>
      </c>
      <c r="G19" s="46">
        <f t="shared" si="2"/>
        <v>1.0579751322536966E-2</v>
      </c>
      <c r="H19" s="66">
        <f t="shared" si="3"/>
        <v>7.3503704830308436E-2</v>
      </c>
      <c r="I19" s="46">
        <f t="shared" si="4"/>
        <v>0.3269808670547254</v>
      </c>
      <c r="L19" s="1" t="s">
        <v>494</v>
      </c>
    </row>
    <row r="20" spans="1:12">
      <c r="A20" s="105" t="s">
        <v>2</v>
      </c>
      <c r="B20" s="106">
        <v>98.234719269999999</v>
      </c>
      <c r="C20" s="46">
        <f t="shared" si="0"/>
        <v>9.4104576730800939E-3</v>
      </c>
      <c r="D20" s="106">
        <v>88.235312680000007</v>
      </c>
      <c r="E20" s="46">
        <f t="shared" si="1"/>
        <v>8.3268704732004407E-3</v>
      </c>
      <c r="F20" s="106">
        <v>89.643791650000011</v>
      </c>
      <c r="G20" s="46">
        <f t="shared" si="2"/>
        <v>8.9948821876507656E-3</v>
      </c>
      <c r="H20" s="66">
        <f t="shared" si="3"/>
        <v>1.5962758301861335E-2</v>
      </c>
      <c r="I20" s="46">
        <f t="shared" si="4"/>
        <v>-8.7453068363616548E-2</v>
      </c>
    </row>
    <row r="21" spans="1:12">
      <c r="A21" s="105" t="s">
        <v>221</v>
      </c>
      <c r="B21" s="106">
        <v>80.526509480000001</v>
      </c>
      <c r="C21" s="46">
        <f t="shared" si="0"/>
        <v>7.7140884063568102E-3</v>
      </c>
      <c r="D21" s="106">
        <v>114.76661836</v>
      </c>
      <c r="E21" s="46">
        <f t="shared" si="1"/>
        <v>1.0830661066468468E-2</v>
      </c>
      <c r="F21" s="106">
        <v>87.600959450000005</v>
      </c>
      <c r="G21" s="46">
        <f t="shared" si="2"/>
        <v>8.7899038547408648E-3</v>
      </c>
      <c r="H21" s="66">
        <f t="shared" si="3"/>
        <v>-0.2367034883330511</v>
      </c>
      <c r="I21" s="46">
        <f t="shared" si="4"/>
        <v>8.7852435374180082E-2</v>
      </c>
    </row>
    <row r="22" spans="1:12">
      <c r="A22" s="105" t="s">
        <v>107</v>
      </c>
      <c r="B22" s="106">
        <v>79.160913930000007</v>
      </c>
      <c r="C22" s="46">
        <f t="shared" si="0"/>
        <v>7.5832703084651619E-3</v>
      </c>
      <c r="D22" s="106">
        <v>110.37617716</v>
      </c>
      <c r="E22" s="46">
        <f t="shared" si="1"/>
        <v>1.0416329954783187E-2</v>
      </c>
      <c r="F22" s="106">
        <v>87.407091249999993</v>
      </c>
      <c r="G22" s="46">
        <f t="shared" si="2"/>
        <v>8.7704510673605567E-3</v>
      </c>
      <c r="H22" s="66">
        <f t="shared" si="3"/>
        <v>-0.20809821920815652</v>
      </c>
      <c r="I22" s="46">
        <f t="shared" si="4"/>
        <v>0.10416980945030363</v>
      </c>
    </row>
    <row r="23" spans="1:12">
      <c r="A23" s="105" t="s">
        <v>20</v>
      </c>
      <c r="B23" s="106">
        <v>68.965275370000001</v>
      </c>
      <c r="C23" s="46">
        <f t="shared" si="0"/>
        <v>6.6065726008533044E-3</v>
      </c>
      <c r="D23" s="106">
        <v>135.66839086000002</v>
      </c>
      <c r="E23" s="46">
        <f t="shared" si="1"/>
        <v>1.2803185977203596E-2</v>
      </c>
      <c r="F23" s="106">
        <v>86.24893551000001</v>
      </c>
      <c r="G23" s="46">
        <f t="shared" si="2"/>
        <v>8.654241408615591E-3</v>
      </c>
      <c r="H23" s="66">
        <f t="shared" si="3"/>
        <v>-0.3642665401773455</v>
      </c>
      <c r="I23" s="46">
        <f t="shared" si="4"/>
        <v>0.25061395096695915</v>
      </c>
    </row>
    <row r="24" spans="1:12">
      <c r="A24" s="105" t="s">
        <v>250</v>
      </c>
      <c r="B24" s="106">
        <v>51.042527010000001</v>
      </c>
      <c r="C24" s="46">
        <f t="shared" si="0"/>
        <v>4.8896514747952457E-3</v>
      </c>
      <c r="D24" s="106">
        <v>33.786776840000002</v>
      </c>
      <c r="E24" s="46">
        <f t="shared" si="1"/>
        <v>3.1884979596992855E-3</v>
      </c>
      <c r="F24" s="106">
        <v>85.821313829999994</v>
      </c>
      <c r="G24" s="46">
        <f t="shared" si="2"/>
        <v>8.6113337341220449E-3</v>
      </c>
      <c r="H24" s="66">
        <f t="shared" si="3"/>
        <v>1.5400858518234433</v>
      </c>
      <c r="I24" s="46">
        <f t="shared" si="4"/>
        <v>0.6813688282554331</v>
      </c>
    </row>
    <row r="25" spans="1:12">
      <c r="A25" s="105" t="s">
        <v>35</v>
      </c>
      <c r="B25" s="106">
        <v>81.245918250000003</v>
      </c>
      <c r="C25" s="46">
        <f t="shared" si="0"/>
        <v>7.7830046289513923E-3</v>
      </c>
      <c r="D25" s="106">
        <v>82.732922950000003</v>
      </c>
      <c r="E25" s="46">
        <f t="shared" si="1"/>
        <v>7.8076034679262166E-3</v>
      </c>
      <c r="F25" s="106">
        <v>85.470268450000006</v>
      </c>
      <c r="G25" s="46">
        <f t="shared" si="2"/>
        <v>8.5761097461860211E-3</v>
      </c>
      <c r="H25" s="66">
        <f t="shared" si="3"/>
        <v>3.3086531968105737E-2</v>
      </c>
      <c r="I25" s="46">
        <f t="shared" si="4"/>
        <v>5.1994614510988191E-2</v>
      </c>
    </row>
    <row r="26" spans="1:12">
      <c r="A26" s="105" t="s">
        <v>251</v>
      </c>
      <c r="B26" s="106">
        <v>79.71823114</v>
      </c>
      <c r="C26" s="46">
        <f t="shared" si="0"/>
        <v>7.6366588665448066E-3</v>
      </c>
      <c r="D26" s="106">
        <v>135.22626478999999</v>
      </c>
      <c r="E26" s="46">
        <f t="shared" si="1"/>
        <v>1.276146201878043E-2</v>
      </c>
      <c r="F26" s="106">
        <v>81.994540310000005</v>
      </c>
      <c r="G26" s="46">
        <f t="shared" si="2"/>
        <v>8.2273542488988591E-3</v>
      </c>
      <c r="H26" s="66">
        <f t="shared" si="3"/>
        <v>-0.39364930002811471</v>
      </c>
      <c r="I26" s="46">
        <f t="shared" si="4"/>
        <v>2.8554436512802095E-2</v>
      </c>
    </row>
    <row r="27" spans="1:12">
      <c r="A27" s="105" t="s">
        <v>210</v>
      </c>
      <c r="B27" s="106">
        <v>81.45014295</v>
      </c>
      <c r="C27" s="46">
        <f t="shared" si="0"/>
        <v>7.8025684645222481E-3</v>
      </c>
      <c r="D27" s="106">
        <v>237.47001441999998</v>
      </c>
      <c r="E27" s="46">
        <f t="shared" si="1"/>
        <v>2.2410325200701499E-2</v>
      </c>
      <c r="F27" s="106">
        <v>80.426386959999988</v>
      </c>
      <c r="G27" s="46">
        <f t="shared" si="2"/>
        <v>8.0700053195888171E-3</v>
      </c>
      <c r="H27" s="66">
        <f t="shared" si="3"/>
        <v>-0.66131982113011412</v>
      </c>
      <c r="I27" s="46">
        <f t="shared" si="4"/>
        <v>-1.2569112255928938E-2</v>
      </c>
    </row>
    <row r="28" spans="1:12">
      <c r="A28" s="105" t="s">
        <v>205</v>
      </c>
      <c r="B28" s="106">
        <v>54.170358759999999</v>
      </c>
      <c r="C28" s="46">
        <f t="shared" si="0"/>
        <v>5.1892841149719865E-3</v>
      </c>
      <c r="D28" s="106">
        <v>93.657634520000002</v>
      </c>
      <c r="E28" s="46">
        <f t="shared" si="1"/>
        <v>8.8385813773078845E-3</v>
      </c>
      <c r="F28" s="106">
        <v>78.604692459999995</v>
      </c>
      <c r="G28" s="46">
        <f t="shared" si="2"/>
        <v>7.8872160030305938E-3</v>
      </c>
      <c r="H28" s="66">
        <f t="shared" si="3"/>
        <v>-0.16072306477893739</v>
      </c>
      <c r="I28" s="46">
        <f t="shared" si="4"/>
        <v>0.45106464604112206</v>
      </c>
    </row>
    <row r="29" spans="1:12">
      <c r="A29" s="105" t="s">
        <v>33</v>
      </c>
      <c r="B29" s="106">
        <v>68.395883589999997</v>
      </c>
      <c r="C29" s="46">
        <f t="shared" si="0"/>
        <v>6.5520273516287151E-3</v>
      </c>
      <c r="D29" s="106">
        <v>89.916431700000004</v>
      </c>
      <c r="E29" s="46">
        <f t="shared" si="1"/>
        <v>8.4855196568933838E-3</v>
      </c>
      <c r="F29" s="106">
        <v>74.978675659999993</v>
      </c>
      <c r="G29" s="46">
        <f t="shared" si="2"/>
        <v>7.5233805011390084E-3</v>
      </c>
      <c r="H29" s="66">
        <f t="shared" si="3"/>
        <v>-0.16612932428011384</v>
      </c>
      <c r="I29" s="46">
        <f t="shared" si="4"/>
        <v>9.6245442334814024E-2</v>
      </c>
    </row>
    <row r="30" spans="1:12">
      <c r="A30" s="105" t="s">
        <v>243</v>
      </c>
      <c r="B30" s="106">
        <v>20.406326969999999</v>
      </c>
      <c r="C30" s="46">
        <f t="shared" si="0"/>
        <v>1.9548371252165104E-3</v>
      </c>
      <c r="D30" s="106">
        <v>25.49687514</v>
      </c>
      <c r="E30" s="46">
        <f t="shared" si="1"/>
        <v>2.4061701637769313E-3</v>
      </c>
      <c r="F30" s="106">
        <v>74.369485389999994</v>
      </c>
      <c r="G30" s="46">
        <f t="shared" si="2"/>
        <v>7.4622541854438024E-3</v>
      </c>
      <c r="H30" s="66">
        <f t="shared" si="3"/>
        <v>1.9168078433787237</v>
      </c>
      <c r="I30" s="46">
        <f t="shared" si="4"/>
        <v>2.6444327045887768</v>
      </c>
    </row>
    <row r="31" spans="1:12">
      <c r="A31" s="105" t="s">
        <v>217</v>
      </c>
      <c r="B31" s="106">
        <v>62.77271511</v>
      </c>
      <c r="C31" s="46">
        <f t="shared" si="0"/>
        <v>6.0133523356784386E-3</v>
      </c>
      <c r="D31" s="106">
        <v>63.133872240000002</v>
      </c>
      <c r="E31" s="46">
        <f t="shared" si="1"/>
        <v>5.9580179482179732E-3</v>
      </c>
      <c r="F31" s="106">
        <v>66.405129520000003</v>
      </c>
      <c r="G31" s="46">
        <f t="shared" si="2"/>
        <v>6.6631085733207043E-3</v>
      </c>
      <c r="H31" s="66">
        <f t="shared" si="3"/>
        <v>5.1814614943377579E-2</v>
      </c>
      <c r="I31" s="46">
        <f t="shared" si="4"/>
        <v>5.7866135049833733E-2</v>
      </c>
    </row>
    <row r="32" spans="1:12">
      <c r="A32" s="105" t="s">
        <v>241</v>
      </c>
      <c r="B32" s="106">
        <v>45.312238239999999</v>
      </c>
      <c r="C32" s="46">
        <f t="shared" si="0"/>
        <v>4.3407148022487673E-3</v>
      </c>
      <c r="D32" s="106">
        <v>40.931728829999997</v>
      </c>
      <c r="E32" s="46">
        <f t="shared" si="1"/>
        <v>3.8627755017728825E-3</v>
      </c>
      <c r="F32" s="106">
        <v>63.189293460000002</v>
      </c>
      <c r="G32" s="46">
        <f t="shared" si="2"/>
        <v>6.3404307173076935E-3</v>
      </c>
      <c r="H32" s="66">
        <f t="shared" si="3"/>
        <v>0.54377289369919835</v>
      </c>
      <c r="I32" s="46">
        <f t="shared" si="4"/>
        <v>0.39453039431229842</v>
      </c>
    </row>
    <row r="33" spans="1:9">
      <c r="A33" s="105" t="s">
        <v>211</v>
      </c>
      <c r="B33" s="106">
        <v>19.096117750000001</v>
      </c>
      <c r="C33" s="46">
        <f t="shared" si="0"/>
        <v>1.8293247961813867E-3</v>
      </c>
      <c r="D33" s="106">
        <v>23.66887732</v>
      </c>
      <c r="E33" s="46">
        <f t="shared" si="1"/>
        <v>2.2336598545809284E-3</v>
      </c>
      <c r="F33" s="106">
        <v>61.813974889999997</v>
      </c>
      <c r="G33" s="46">
        <f t="shared" si="2"/>
        <v>6.2024308817369457E-3</v>
      </c>
      <c r="H33" s="66">
        <f t="shared" si="3"/>
        <v>1.6116141485835374</v>
      </c>
      <c r="I33" s="46">
        <f t="shared" si="4"/>
        <v>2.23699171209813</v>
      </c>
    </row>
    <row r="34" spans="1:9">
      <c r="A34" s="105" t="s">
        <v>189</v>
      </c>
      <c r="B34" s="106">
        <v>3.7834836200000002</v>
      </c>
      <c r="C34" s="46">
        <f t="shared" si="0"/>
        <v>3.6244122981552704E-4</v>
      </c>
      <c r="D34" s="106">
        <v>27.831777590000002</v>
      </c>
      <c r="E34" s="46">
        <f t="shared" si="1"/>
        <v>2.6265176604670553E-3</v>
      </c>
      <c r="F34" s="106">
        <v>59.307471569999997</v>
      </c>
      <c r="G34" s="46">
        <f t="shared" si="2"/>
        <v>5.9509276638188367E-3</v>
      </c>
      <c r="H34" s="66">
        <f t="shared" si="3"/>
        <v>1.13092646986764</v>
      </c>
      <c r="I34" s="46">
        <f t="shared" si="4"/>
        <v>14.675360997069678</v>
      </c>
    </row>
    <row r="35" spans="1:9">
      <c r="A35" s="105" t="s">
        <v>135</v>
      </c>
      <c r="B35" s="106">
        <v>52.64423901</v>
      </c>
      <c r="C35" s="46">
        <f t="shared" si="0"/>
        <v>5.0430884988176428E-3</v>
      </c>
      <c r="D35" s="106">
        <v>105.3408464</v>
      </c>
      <c r="E35" s="46">
        <f t="shared" si="1"/>
        <v>9.9411398550971041E-3</v>
      </c>
      <c r="F35" s="106">
        <v>59.16446037</v>
      </c>
      <c r="G35" s="46">
        <f t="shared" si="2"/>
        <v>5.9365778815100188E-3</v>
      </c>
      <c r="H35" s="66">
        <f t="shared" si="3"/>
        <v>-0.4383521455168411</v>
      </c>
      <c r="I35" s="46">
        <f t="shared" si="4"/>
        <v>0.12385441375192929</v>
      </c>
    </row>
    <row r="36" spans="1:9">
      <c r="A36" s="105" t="s">
        <v>9</v>
      </c>
      <c r="B36" s="106">
        <v>54.594976670000001</v>
      </c>
      <c r="C36" s="46">
        <f t="shared" si="0"/>
        <v>5.2299606588556624E-3</v>
      </c>
      <c r="D36" s="106">
        <v>64.585718389999997</v>
      </c>
      <c r="E36" s="46">
        <f t="shared" si="1"/>
        <v>6.0950303808922782E-3</v>
      </c>
      <c r="F36" s="106">
        <v>58.588040469999996</v>
      </c>
      <c r="G36" s="46">
        <f t="shared" si="2"/>
        <v>5.8787397535629013E-3</v>
      </c>
      <c r="H36" s="66">
        <f t="shared" si="3"/>
        <v>-9.2863841566073524E-2</v>
      </c>
      <c r="I36" s="46">
        <f t="shared" si="4"/>
        <v>7.3139765662619816E-2</v>
      </c>
    </row>
    <row r="37" spans="1:9">
      <c r="A37" s="105" t="s">
        <v>197</v>
      </c>
      <c r="B37" s="106">
        <v>39.980378479999999</v>
      </c>
      <c r="C37" s="46">
        <f t="shared" si="0"/>
        <v>3.8299458911841226E-3</v>
      </c>
      <c r="D37" s="106">
        <v>63.859380889999997</v>
      </c>
      <c r="E37" s="46">
        <f t="shared" si="1"/>
        <v>6.0264850547793337E-3</v>
      </c>
      <c r="F37" s="106">
        <v>57.215165090000006</v>
      </c>
      <c r="G37" s="46">
        <f t="shared" si="2"/>
        <v>5.7409850683344992E-3</v>
      </c>
      <c r="H37" s="66">
        <f t="shared" si="3"/>
        <v>-0.10404447564947239</v>
      </c>
      <c r="I37" s="46">
        <f t="shared" si="4"/>
        <v>0.43108112692383926</v>
      </c>
    </row>
    <row r="38" spans="1:9">
      <c r="A38" s="105" t="s">
        <v>109</v>
      </c>
      <c r="B38" s="106">
        <v>186.78707444</v>
      </c>
      <c r="C38" s="46">
        <f t="shared" si="0"/>
        <v>1.7893387093262478E-2</v>
      </c>
      <c r="D38" s="106">
        <v>268.4973597</v>
      </c>
      <c r="E38" s="46">
        <f t="shared" si="1"/>
        <v>2.5338412351146755E-2</v>
      </c>
      <c r="F38" s="106">
        <v>57.13827783</v>
      </c>
      <c r="G38" s="46">
        <f t="shared" si="2"/>
        <v>5.7332701799668638E-3</v>
      </c>
      <c r="H38" s="66">
        <f t="shared" si="3"/>
        <v>-0.78719240332999074</v>
      </c>
      <c r="I38" s="46">
        <f t="shared" si="4"/>
        <v>-0.69409940167806394</v>
      </c>
    </row>
    <row r="39" spans="1:9">
      <c r="A39" s="105" t="s">
        <v>104</v>
      </c>
      <c r="B39" s="106">
        <v>90.052644520000001</v>
      </c>
      <c r="C39" s="46">
        <f t="shared" si="0"/>
        <v>8.6266505966713508E-3</v>
      </c>
      <c r="D39" s="106">
        <v>124.3328738</v>
      </c>
      <c r="E39" s="46">
        <f t="shared" si="1"/>
        <v>1.1733439869455412E-2</v>
      </c>
      <c r="F39" s="106">
        <v>55.996435429999998</v>
      </c>
      <c r="G39" s="46">
        <f t="shared" si="2"/>
        <v>5.618697406149298E-3</v>
      </c>
      <c r="H39" s="66">
        <f t="shared" si="3"/>
        <v>-0.54962486011483147</v>
      </c>
      <c r="I39" s="46">
        <f t="shared" si="4"/>
        <v>-0.37818111029972457</v>
      </c>
    </row>
    <row r="40" spans="1:9">
      <c r="A40" s="105" t="s">
        <v>234</v>
      </c>
      <c r="B40" s="106">
        <v>17.645843249999999</v>
      </c>
      <c r="C40" s="46">
        <f t="shared" si="0"/>
        <v>1.6903948241916839E-3</v>
      </c>
      <c r="D40" s="106">
        <v>22.151591889999999</v>
      </c>
      <c r="E40" s="46">
        <f t="shared" si="1"/>
        <v>2.0904718399103804E-3</v>
      </c>
      <c r="F40" s="106">
        <v>55.436894789999997</v>
      </c>
      <c r="G40" s="46">
        <f t="shared" si="2"/>
        <v>5.5625529476947379E-3</v>
      </c>
      <c r="H40" s="66">
        <f t="shared" si="3"/>
        <v>1.5026144877211349</v>
      </c>
      <c r="I40" s="46">
        <f t="shared" si="4"/>
        <v>2.1416404421477564</v>
      </c>
    </row>
    <row r="41" spans="1:9">
      <c r="A41" s="105" t="s">
        <v>149</v>
      </c>
      <c r="B41" s="106">
        <v>45.624537079999996</v>
      </c>
      <c r="C41" s="46">
        <f t="shared" si="0"/>
        <v>4.3706316690857814E-3</v>
      </c>
      <c r="D41" s="106">
        <v>50.977525189999994</v>
      </c>
      <c r="E41" s="46">
        <f t="shared" si="1"/>
        <v>4.8108091466837269E-3</v>
      </c>
      <c r="F41" s="106">
        <v>54.974780659999993</v>
      </c>
      <c r="G41" s="46">
        <f t="shared" si="2"/>
        <v>5.5161842914822944E-3</v>
      </c>
      <c r="H41" s="66">
        <f t="shared" si="3"/>
        <v>7.8412113085162494E-2</v>
      </c>
      <c r="I41" s="46">
        <f t="shared" si="4"/>
        <v>0.20493892493867683</v>
      </c>
    </row>
    <row r="42" spans="1:9">
      <c r="A42" s="105" t="s">
        <v>76</v>
      </c>
      <c r="B42" s="106">
        <v>5.2188014100000002</v>
      </c>
      <c r="C42" s="46">
        <f t="shared" si="0"/>
        <v>4.9993841421821898E-4</v>
      </c>
      <c r="D42" s="106">
        <v>40.697780739999999</v>
      </c>
      <c r="E42" s="46">
        <f t="shared" si="1"/>
        <v>3.8406975447314927E-3</v>
      </c>
      <c r="F42" s="106">
        <v>50.395161969999997</v>
      </c>
      <c r="G42" s="46">
        <f t="shared" si="2"/>
        <v>5.0566641192237895E-3</v>
      </c>
      <c r="H42" s="66">
        <f t="shared" si="3"/>
        <v>0.23827788772936409</v>
      </c>
      <c r="I42" s="46">
        <f t="shared" si="4"/>
        <v>8.6564628562863817</v>
      </c>
    </row>
    <row r="43" spans="1:9">
      <c r="A43" s="105" t="s">
        <v>5</v>
      </c>
      <c r="B43" s="106">
        <v>44.770478920000002</v>
      </c>
      <c r="C43" s="46">
        <f t="shared" si="0"/>
        <v>4.2888166221781952E-3</v>
      </c>
      <c r="D43" s="106">
        <v>50.646576670000002</v>
      </c>
      <c r="E43" s="46">
        <f t="shared" si="1"/>
        <v>4.7795771447149511E-3</v>
      </c>
      <c r="F43" s="106">
        <v>48.364140949999999</v>
      </c>
      <c r="G43" s="46">
        <f t="shared" si="2"/>
        <v>4.8528709232948412E-3</v>
      </c>
      <c r="H43" s="66">
        <f t="shared" si="3"/>
        <v>-4.5065942657324332E-2</v>
      </c>
      <c r="I43" s="46">
        <f t="shared" si="4"/>
        <v>8.0268563497421619E-2</v>
      </c>
    </row>
    <row r="44" spans="1:9">
      <c r="A44" s="105" t="s">
        <v>88</v>
      </c>
      <c r="B44" s="106">
        <v>42.051435900000001</v>
      </c>
      <c r="C44" s="46">
        <f t="shared" si="0"/>
        <v>4.0283441594772392E-3</v>
      </c>
      <c r="D44" s="106">
        <v>53.246486509999997</v>
      </c>
      <c r="E44" s="46">
        <f t="shared" si="1"/>
        <v>5.0249337012015054E-3</v>
      </c>
      <c r="F44" s="106">
        <v>46.831486909999995</v>
      </c>
      <c r="G44" s="46">
        <f t="shared" si="2"/>
        <v>4.6990840043071615E-3</v>
      </c>
      <c r="H44" s="66">
        <f t="shared" si="3"/>
        <v>-0.1204774252812949</v>
      </c>
      <c r="I44" s="46">
        <f t="shared" si="4"/>
        <v>0.11367152887162146</v>
      </c>
    </row>
    <row r="45" spans="1:9">
      <c r="A45" s="105" t="s">
        <v>213</v>
      </c>
      <c r="B45" s="106">
        <v>36.387020979999996</v>
      </c>
      <c r="C45" s="46">
        <f t="shared" si="0"/>
        <v>3.4857179144638616E-3</v>
      </c>
      <c r="D45" s="106">
        <v>43.116773760000001</v>
      </c>
      <c r="E45" s="46">
        <f t="shared" si="1"/>
        <v>4.0689807676421042E-3</v>
      </c>
      <c r="F45" s="106">
        <v>45.059129079999998</v>
      </c>
      <c r="G45" s="46">
        <f t="shared" si="2"/>
        <v>4.5212451424989286E-3</v>
      </c>
      <c r="H45" s="66">
        <f t="shared" si="3"/>
        <v>4.5048716557775981E-2</v>
      </c>
      <c r="I45" s="46">
        <f t="shared" si="4"/>
        <v>0.2383297084080227</v>
      </c>
    </row>
    <row r="46" spans="1:9">
      <c r="A46" s="105" t="s">
        <v>239</v>
      </c>
      <c r="B46" s="106">
        <v>46.216917350000003</v>
      </c>
      <c r="C46" s="46">
        <f t="shared" si="0"/>
        <v>4.4273791153922239E-3</v>
      </c>
      <c r="D46" s="106">
        <v>78.628415969999992</v>
      </c>
      <c r="E46" s="46">
        <f t="shared" si="1"/>
        <v>7.4202563056539154E-3</v>
      </c>
      <c r="F46" s="106">
        <v>43.733717850000005</v>
      </c>
      <c r="G46" s="46">
        <f t="shared" si="2"/>
        <v>4.3882530228596074E-3</v>
      </c>
      <c r="H46" s="66">
        <f t="shared" si="3"/>
        <v>-0.44379245962825664</v>
      </c>
      <c r="I46" s="46">
        <f t="shared" si="4"/>
        <v>-5.3729232549085126E-2</v>
      </c>
    </row>
    <row r="47" spans="1:9">
      <c r="A47" s="105" t="s">
        <v>216</v>
      </c>
      <c r="B47" s="106">
        <v>34.44448422</v>
      </c>
      <c r="C47" s="46">
        <f t="shared" si="0"/>
        <v>3.2996313648790991E-3</v>
      </c>
      <c r="D47" s="106">
        <v>100.2870042</v>
      </c>
      <c r="E47" s="46">
        <f t="shared" si="1"/>
        <v>9.4642028089961371E-3</v>
      </c>
      <c r="F47" s="106">
        <v>43.419970520000007</v>
      </c>
      <c r="G47" s="46">
        <f t="shared" si="2"/>
        <v>4.3567715313017922E-3</v>
      </c>
      <c r="H47" s="66">
        <f t="shared" si="3"/>
        <v>-0.56704289986159528</v>
      </c>
      <c r="I47" s="46">
        <f t="shared" si="4"/>
        <v>0.26057833360699423</v>
      </c>
    </row>
    <row r="48" spans="1:9">
      <c r="A48" s="105" t="s">
        <v>196</v>
      </c>
      <c r="B48" s="106">
        <v>45.488225079999999</v>
      </c>
      <c r="C48" s="46">
        <f t="shared" si="0"/>
        <v>4.3575735739859499E-3</v>
      </c>
      <c r="D48" s="106">
        <v>60.503420829999996</v>
      </c>
      <c r="E48" s="46">
        <f t="shared" si="1"/>
        <v>5.7097791477667987E-3</v>
      </c>
      <c r="F48" s="106">
        <v>43.343450799999999</v>
      </c>
      <c r="G48" s="46">
        <f t="shared" si="2"/>
        <v>4.3490935219967046E-3</v>
      </c>
      <c r="H48" s="66">
        <f t="shared" si="3"/>
        <v>-0.28361983164911231</v>
      </c>
      <c r="I48" s="46">
        <f t="shared" si="4"/>
        <v>-4.7150098211745872E-2</v>
      </c>
    </row>
    <row r="49" spans="1:9">
      <c r="A49" s="105" t="s">
        <v>236</v>
      </c>
      <c r="B49" s="106">
        <v>45.234384340000005</v>
      </c>
      <c r="C49" s="46">
        <f t="shared" si="0"/>
        <v>4.3332567381744918E-3</v>
      </c>
      <c r="D49" s="106">
        <v>46.854930490000001</v>
      </c>
      <c r="E49" s="46">
        <f t="shared" si="1"/>
        <v>4.4217550249524432E-3</v>
      </c>
      <c r="F49" s="106">
        <v>43.233873459999998</v>
      </c>
      <c r="G49" s="46">
        <f t="shared" si="2"/>
        <v>4.3380985022011959E-3</v>
      </c>
      <c r="H49" s="66">
        <f t="shared" si="3"/>
        <v>-7.7282305023861353E-2</v>
      </c>
      <c r="I49" s="46">
        <f t="shared" si="4"/>
        <v>-4.4225447282831509E-2</v>
      </c>
    </row>
    <row r="50" spans="1:9">
      <c r="A50" s="105" t="s">
        <v>220</v>
      </c>
      <c r="B50" s="106">
        <v>51.664452189999999</v>
      </c>
      <c r="C50" s="46">
        <f t="shared" si="0"/>
        <v>4.949229194624899E-3</v>
      </c>
      <c r="D50" s="106">
        <v>118.12595414</v>
      </c>
      <c r="E50" s="46">
        <f t="shared" si="1"/>
        <v>1.1147685544156847E-2</v>
      </c>
      <c r="F50" s="106">
        <v>41.629229580000001</v>
      </c>
      <c r="G50" s="46">
        <f t="shared" si="2"/>
        <v>4.1770881032871425E-3</v>
      </c>
      <c r="H50" s="66">
        <f t="shared" si="3"/>
        <v>-0.64758608823034725</v>
      </c>
      <c r="I50" s="46">
        <f t="shared" si="4"/>
        <v>-0.19423844025471704</v>
      </c>
    </row>
    <row r="51" spans="1:9">
      <c r="A51" s="105" t="s">
        <v>195</v>
      </c>
      <c r="B51" s="106">
        <v>29.92477027</v>
      </c>
      <c r="C51" s="46">
        <f t="shared" si="0"/>
        <v>2.8666624803851855E-3</v>
      </c>
      <c r="D51" s="106">
        <v>43.801592149999998</v>
      </c>
      <c r="E51" s="46">
        <f t="shared" si="1"/>
        <v>4.133607886399833E-3</v>
      </c>
      <c r="F51" s="106">
        <v>38.759025940000001</v>
      </c>
      <c r="G51" s="46">
        <f t="shared" si="2"/>
        <v>3.8890910973465045E-3</v>
      </c>
      <c r="H51" s="66">
        <f t="shared" si="3"/>
        <v>-0.11512289765019412</v>
      </c>
      <c r="I51" s="46">
        <f t="shared" si="4"/>
        <v>0.29521548838276179</v>
      </c>
    </row>
    <row r="52" spans="1:9">
      <c r="A52" s="105" t="s">
        <v>256</v>
      </c>
      <c r="B52" s="106">
        <v>8.7233181099999992</v>
      </c>
      <c r="C52" s="46">
        <f t="shared" si="0"/>
        <v>8.3565582976158315E-4</v>
      </c>
      <c r="D52" s="106">
        <v>8.1440835299999996</v>
      </c>
      <c r="E52" s="46">
        <f t="shared" si="1"/>
        <v>7.685667633227115E-4</v>
      </c>
      <c r="F52" s="106">
        <v>38.408040010000001</v>
      </c>
      <c r="G52" s="46">
        <f t="shared" si="2"/>
        <v>3.853873074639485E-3</v>
      </c>
      <c r="H52" s="66">
        <f t="shared" si="3"/>
        <v>3.7160665615127844</v>
      </c>
      <c r="I52" s="46">
        <f t="shared" si="4"/>
        <v>3.4029163588532718</v>
      </c>
    </row>
    <row r="53" spans="1:9">
      <c r="A53" s="105" t="s">
        <v>14</v>
      </c>
      <c r="B53" s="106">
        <v>24.037492309999998</v>
      </c>
      <c r="C53" s="46">
        <f t="shared" si="0"/>
        <v>2.3026869281167054E-3</v>
      </c>
      <c r="D53" s="106">
        <v>33.469368279999998</v>
      </c>
      <c r="E53" s="46">
        <f t="shared" si="1"/>
        <v>3.1585437397171966E-3</v>
      </c>
      <c r="F53" s="106">
        <v>37.526551700000006</v>
      </c>
      <c r="G53" s="46">
        <f t="shared" si="2"/>
        <v>3.765424300303852E-3</v>
      </c>
      <c r="H53" s="66">
        <f t="shared" si="3"/>
        <v>0.12122079466986602</v>
      </c>
      <c r="I53" s="46">
        <f t="shared" si="4"/>
        <v>0.56116749684360112</v>
      </c>
    </row>
    <row r="54" spans="1:9">
      <c r="A54" s="105" t="s">
        <v>191</v>
      </c>
      <c r="B54" s="106">
        <v>4.4060347699999998</v>
      </c>
      <c r="C54" s="46">
        <f t="shared" si="0"/>
        <v>4.2207891484112537E-4</v>
      </c>
      <c r="D54" s="106">
        <v>3.5027100799999999</v>
      </c>
      <c r="E54" s="46">
        <f t="shared" si="1"/>
        <v>3.3055487939518172E-4</v>
      </c>
      <c r="F54" s="106">
        <v>37.362414149999999</v>
      </c>
      <c r="G54" s="46">
        <f t="shared" si="2"/>
        <v>3.7489546943484942E-3</v>
      </c>
      <c r="H54" s="66">
        <f t="shared" si="3"/>
        <v>9.6667161416910652</v>
      </c>
      <c r="I54" s="46">
        <f t="shared" si="4"/>
        <v>7.4798273505227009</v>
      </c>
    </row>
    <row r="55" spans="1:9">
      <c r="A55" s="105" t="s">
        <v>13</v>
      </c>
      <c r="B55" s="106">
        <v>122.31737749</v>
      </c>
      <c r="C55" s="46">
        <f t="shared" si="0"/>
        <v>1.1717471298391841E-2</v>
      </c>
      <c r="D55" s="106">
        <v>10.416536130000001</v>
      </c>
      <c r="E55" s="46">
        <f t="shared" si="1"/>
        <v>9.8302079404976152E-4</v>
      </c>
      <c r="F55" s="106">
        <v>36.623140909999996</v>
      </c>
      <c r="G55" s="46">
        <f t="shared" si="2"/>
        <v>3.6747758184231486E-3</v>
      </c>
      <c r="H55" s="66">
        <f t="shared" si="3"/>
        <v>2.5158655864999138</v>
      </c>
      <c r="I55" s="46">
        <f t="shared" si="4"/>
        <v>-0.70058922402097679</v>
      </c>
    </row>
    <row r="56" spans="1:9">
      <c r="A56" s="105" t="s">
        <v>98</v>
      </c>
      <c r="B56" s="106">
        <v>21.569053589999999</v>
      </c>
      <c r="C56" s="46">
        <f t="shared" si="0"/>
        <v>2.0662212643903577E-3</v>
      </c>
      <c r="D56" s="106">
        <v>37.192414490000004</v>
      </c>
      <c r="E56" s="46">
        <f t="shared" si="1"/>
        <v>3.5098919994422037E-3</v>
      </c>
      <c r="F56" s="106">
        <v>34.936813310000005</v>
      </c>
      <c r="G56" s="46">
        <f t="shared" si="2"/>
        <v>3.5055692530537798E-3</v>
      </c>
      <c r="H56" s="66">
        <f t="shared" si="3"/>
        <v>-6.064680690753399E-2</v>
      </c>
      <c r="I56" s="46">
        <f t="shared" si="4"/>
        <v>0.61976570572376266</v>
      </c>
    </row>
    <row r="57" spans="1:9">
      <c r="A57" s="105" t="s">
        <v>114</v>
      </c>
      <c r="B57" s="106">
        <v>129.98117941999999</v>
      </c>
      <c r="C57" s="46">
        <f t="shared" si="0"/>
        <v>1.2451630098997883E-2</v>
      </c>
      <c r="D57" s="106">
        <v>68.682386709999989</v>
      </c>
      <c r="E57" s="46">
        <f t="shared" si="1"/>
        <v>6.481637799579827E-3</v>
      </c>
      <c r="F57" s="106">
        <v>33.322906420000002</v>
      </c>
      <c r="G57" s="46">
        <f t="shared" si="2"/>
        <v>3.3436294012225811E-3</v>
      </c>
      <c r="H57" s="66">
        <f t="shared" si="3"/>
        <v>-0.51482602722149917</v>
      </c>
      <c r="I57" s="46">
        <f t="shared" si="4"/>
        <v>-0.74363283539437819</v>
      </c>
    </row>
    <row r="58" spans="1:9">
      <c r="A58" s="105" t="s">
        <v>160</v>
      </c>
      <c r="B58" s="106">
        <v>37.259748259999995</v>
      </c>
      <c r="C58" s="46">
        <f t="shared" si="0"/>
        <v>3.5693213816454534E-3</v>
      </c>
      <c r="D58" s="106">
        <v>39.479844729999996</v>
      </c>
      <c r="E58" s="46">
        <f t="shared" si="1"/>
        <v>3.7257594877123405E-3</v>
      </c>
      <c r="F58" s="106">
        <v>33.222510270000001</v>
      </c>
      <c r="G58" s="46">
        <f t="shared" si="2"/>
        <v>3.3335556245033906E-3</v>
      </c>
      <c r="H58" s="66">
        <f t="shared" si="3"/>
        <v>-0.15849440398748993</v>
      </c>
      <c r="I58" s="46">
        <f t="shared" si="4"/>
        <v>-0.10835387190026047</v>
      </c>
    </row>
    <row r="59" spans="1:9">
      <c r="A59" s="105" t="s">
        <v>204</v>
      </c>
      <c r="B59" s="106">
        <v>38.512866930000001</v>
      </c>
      <c r="C59" s="46">
        <f t="shared" si="0"/>
        <v>3.6893646849807007E-3</v>
      </c>
      <c r="D59" s="106">
        <v>28.606513550000003</v>
      </c>
      <c r="E59" s="46">
        <f t="shared" si="1"/>
        <v>2.6996304063043905E-3</v>
      </c>
      <c r="F59" s="106">
        <v>32.465251889999998</v>
      </c>
      <c r="G59" s="46">
        <f t="shared" si="2"/>
        <v>3.2575721147885682E-3</v>
      </c>
      <c r="H59" s="66">
        <f t="shared" si="3"/>
        <v>0.13489020020756759</v>
      </c>
      <c r="I59" s="46">
        <f t="shared" si="4"/>
        <v>-0.15702843029037528</v>
      </c>
    </row>
    <row r="60" spans="1:9">
      <c r="A60" s="105" t="s">
        <v>215</v>
      </c>
      <c r="B60" s="106">
        <v>38.95446089</v>
      </c>
      <c r="C60" s="46">
        <f t="shared" si="0"/>
        <v>3.7316674604164005E-3</v>
      </c>
      <c r="D60" s="106">
        <v>52.964987439999994</v>
      </c>
      <c r="E60" s="46">
        <f t="shared" si="1"/>
        <v>4.998368302122371E-3</v>
      </c>
      <c r="F60" s="106">
        <v>31.759196530000001</v>
      </c>
      <c r="G60" s="46">
        <f t="shared" si="2"/>
        <v>3.1867263298851881E-3</v>
      </c>
      <c r="H60" s="66">
        <f t="shared" si="3"/>
        <v>-0.40037375509665551</v>
      </c>
      <c r="I60" s="46">
        <f t="shared" si="4"/>
        <v>-0.18470963775671445</v>
      </c>
    </row>
    <row r="61" spans="1:9">
      <c r="A61" s="105" t="s">
        <v>169</v>
      </c>
      <c r="B61" s="106">
        <v>58.53572123</v>
      </c>
      <c r="C61" s="46">
        <f t="shared" si="0"/>
        <v>5.6074668008580025E-3</v>
      </c>
      <c r="D61" s="106">
        <v>63.15678321</v>
      </c>
      <c r="E61" s="46">
        <f t="shared" si="1"/>
        <v>5.9601800834653117E-3</v>
      </c>
      <c r="F61" s="106">
        <v>31.029848960000002</v>
      </c>
      <c r="G61" s="46">
        <f t="shared" si="2"/>
        <v>3.113543398359786E-3</v>
      </c>
      <c r="H61" s="66">
        <f t="shared" si="3"/>
        <v>-0.50868541140190848</v>
      </c>
      <c r="I61" s="46">
        <f t="shared" si="4"/>
        <v>-0.46989892141113709</v>
      </c>
    </row>
    <row r="62" spans="1:9">
      <c r="A62" s="105" t="s">
        <v>230</v>
      </c>
      <c r="B62" s="106">
        <v>43.032973549999994</v>
      </c>
      <c r="C62" s="46">
        <f t="shared" si="0"/>
        <v>4.122371185548054E-3</v>
      </c>
      <c r="D62" s="106">
        <v>62.845886920000005</v>
      </c>
      <c r="E62" s="46">
        <f t="shared" si="1"/>
        <v>5.9308404340800685E-3</v>
      </c>
      <c r="F62" s="106">
        <v>30.548847160000001</v>
      </c>
      <c r="G62" s="46">
        <f t="shared" si="2"/>
        <v>3.065279548254691E-3</v>
      </c>
      <c r="H62" s="66">
        <f t="shared" si="3"/>
        <v>-0.51390856813131913</v>
      </c>
      <c r="I62" s="46">
        <f t="shared" si="4"/>
        <v>-0.29010605961251301</v>
      </c>
    </row>
    <row r="63" spans="1:9">
      <c r="A63" s="105" t="s">
        <v>21</v>
      </c>
      <c r="B63" s="106">
        <v>25.522595640000002</v>
      </c>
      <c r="C63" s="46">
        <f t="shared" si="0"/>
        <v>2.4449533501207567E-3</v>
      </c>
      <c r="D63" s="106">
        <v>40.183928460000004</v>
      </c>
      <c r="E63" s="46">
        <f t="shared" si="1"/>
        <v>3.7922046993166827E-3</v>
      </c>
      <c r="F63" s="106">
        <v>30.394095760000003</v>
      </c>
      <c r="G63" s="46">
        <f t="shared" si="2"/>
        <v>3.0497517511172303E-3</v>
      </c>
      <c r="H63" s="66">
        <f t="shared" si="3"/>
        <v>-0.24362557557668918</v>
      </c>
      <c r="I63" s="46">
        <f t="shared" si="4"/>
        <v>0.19087008973198616</v>
      </c>
    </row>
    <row r="64" spans="1:9">
      <c r="A64" s="105" t="s">
        <v>36</v>
      </c>
      <c r="B64" s="106">
        <v>41.073878819999997</v>
      </c>
      <c r="C64" s="46">
        <f t="shared" si="0"/>
        <v>3.9346984546518868E-3</v>
      </c>
      <c r="D64" s="106">
        <v>76.5469121</v>
      </c>
      <c r="E64" s="46">
        <f t="shared" si="1"/>
        <v>7.2238223316755572E-3</v>
      </c>
      <c r="F64" s="106">
        <v>30.053111440000002</v>
      </c>
      <c r="G64" s="46">
        <f t="shared" si="2"/>
        <v>3.0155372926501979E-3</v>
      </c>
      <c r="H64" s="66">
        <f t="shared" si="3"/>
        <v>-0.60738963054787942</v>
      </c>
      <c r="I64" s="46">
        <f t="shared" si="4"/>
        <v>-0.26831572027314066</v>
      </c>
    </row>
    <row r="65" spans="1:9">
      <c r="A65" s="105" t="s">
        <v>64</v>
      </c>
      <c r="B65" s="106">
        <v>13.375457970000001</v>
      </c>
      <c r="C65" s="46">
        <f t="shared" si="0"/>
        <v>1.2813105388818078E-3</v>
      </c>
      <c r="D65" s="106">
        <v>5.6788769100000005</v>
      </c>
      <c r="E65" s="46">
        <f t="shared" si="1"/>
        <v>5.3592230850151685E-4</v>
      </c>
      <c r="F65" s="106">
        <v>29.984084550000002</v>
      </c>
      <c r="G65" s="46">
        <f t="shared" si="2"/>
        <v>3.0086111159244957E-3</v>
      </c>
      <c r="H65" s="66">
        <f t="shared" si="3"/>
        <v>4.2799321107313801</v>
      </c>
      <c r="I65" s="46">
        <f t="shared" si="4"/>
        <v>1.2417239557143924</v>
      </c>
    </row>
    <row r="66" spans="1:9">
      <c r="A66" s="105" t="s">
        <v>39</v>
      </c>
      <c r="B66" s="106">
        <v>22.600752549999999</v>
      </c>
      <c r="C66" s="46">
        <f t="shared" si="0"/>
        <v>2.1650535251896792E-3</v>
      </c>
      <c r="D66" s="106">
        <v>79.796171799999996</v>
      </c>
      <c r="E66" s="46">
        <f t="shared" si="1"/>
        <v>7.5304587999319092E-3</v>
      </c>
      <c r="F66" s="106">
        <v>29.438603359999998</v>
      </c>
      <c r="G66" s="46">
        <f t="shared" si="2"/>
        <v>2.9538773864679554E-3</v>
      </c>
      <c r="H66" s="66">
        <f t="shared" si="3"/>
        <v>-0.63107749788066902</v>
      </c>
      <c r="I66" s="46">
        <f t="shared" si="4"/>
        <v>0.302549695850725</v>
      </c>
    </row>
    <row r="67" spans="1:9">
      <c r="A67" s="105" t="s">
        <v>25</v>
      </c>
      <c r="B67" s="106">
        <v>32.002535680000001</v>
      </c>
      <c r="C67" s="46">
        <f t="shared" si="0"/>
        <v>3.0657033448646155E-3</v>
      </c>
      <c r="D67" s="106">
        <v>42.880243569999998</v>
      </c>
      <c r="E67" s="46">
        <f t="shared" si="1"/>
        <v>4.0466591347798238E-3</v>
      </c>
      <c r="F67" s="106">
        <v>29.119155109999998</v>
      </c>
      <c r="G67" s="46">
        <f t="shared" si="2"/>
        <v>2.921823863062565E-3</v>
      </c>
      <c r="H67" s="66">
        <f t="shared" si="3"/>
        <v>-0.32091908334279085</v>
      </c>
      <c r="I67" s="46">
        <f t="shared" si="4"/>
        <v>-9.0098503407090136E-2</v>
      </c>
    </row>
    <row r="68" spans="1:9">
      <c r="A68" s="105" t="s">
        <v>212</v>
      </c>
      <c r="B68" s="106">
        <v>45.638932609999998</v>
      </c>
      <c r="C68" s="46">
        <f t="shared" si="0"/>
        <v>4.3720106980762773E-3</v>
      </c>
      <c r="D68" s="106">
        <v>40.709519030000003</v>
      </c>
      <c r="E68" s="46">
        <f t="shared" si="1"/>
        <v>3.8418053009963951E-3</v>
      </c>
      <c r="F68" s="106">
        <v>28.107386120000001</v>
      </c>
      <c r="G68" s="46">
        <f t="shared" si="2"/>
        <v>2.8203026902221657E-3</v>
      </c>
      <c r="H68" s="66">
        <f t="shared" si="3"/>
        <v>-0.30956231393235401</v>
      </c>
      <c r="I68" s="46">
        <f t="shared" si="4"/>
        <v>-0.38413576934002702</v>
      </c>
    </row>
    <row r="69" spans="1:9">
      <c r="A69" s="105" t="s">
        <v>233</v>
      </c>
      <c r="B69" s="106">
        <v>24.946546039999998</v>
      </c>
      <c r="C69" s="46">
        <f t="shared" ref="C69:C132" si="5">B69/$B$259</f>
        <v>2.3897703107770463E-3</v>
      </c>
      <c r="D69" s="106">
        <v>42.77602581</v>
      </c>
      <c r="E69" s="46">
        <f t="shared" ref="E69:E132" si="6">D69/$D$259</f>
        <v>4.0368239819122374E-3</v>
      </c>
      <c r="F69" s="106">
        <v>27.88864135</v>
      </c>
      <c r="G69" s="46">
        <f t="shared" ref="G69:G132" si="7">F69/$F$259</f>
        <v>2.7983537811109038E-3</v>
      </c>
      <c r="H69" s="66">
        <f t="shared" ref="H69:H132" si="8">(F69/D69)-1</f>
        <v>-0.34803103322702056</v>
      </c>
      <c r="I69" s="46">
        <f t="shared" ref="I69:I132" si="9">(F69/B69)-1</f>
        <v>0.11793597820245583</v>
      </c>
    </row>
    <row r="70" spans="1:9">
      <c r="A70" s="105" t="s">
        <v>198</v>
      </c>
      <c r="B70" s="106">
        <v>36.71139814</v>
      </c>
      <c r="C70" s="46">
        <f t="shared" si="5"/>
        <v>3.5167918316794645E-3</v>
      </c>
      <c r="D70" s="106">
        <v>62.577863369999996</v>
      </c>
      <c r="E70" s="46">
        <f t="shared" si="6"/>
        <v>5.9055467357088569E-3</v>
      </c>
      <c r="F70" s="106">
        <v>27.577274120000002</v>
      </c>
      <c r="G70" s="46">
        <f t="shared" si="7"/>
        <v>2.7671111094278488E-3</v>
      </c>
      <c r="H70" s="66">
        <f t="shared" si="8"/>
        <v>-0.55931262854173092</v>
      </c>
      <c r="I70" s="46">
        <f t="shared" si="9"/>
        <v>-0.24880893898856005</v>
      </c>
    </row>
    <row r="71" spans="1:9">
      <c r="A71" s="105" t="s">
        <v>23</v>
      </c>
      <c r="B71" s="106">
        <v>26.22915656</v>
      </c>
      <c r="C71" s="46">
        <f t="shared" si="5"/>
        <v>2.5126388047189163E-3</v>
      </c>
      <c r="D71" s="106">
        <v>28.868467930000001</v>
      </c>
      <c r="E71" s="46">
        <f t="shared" si="6"/>
        <v>2.7243513499481016E-3</v>
      </c>
      <c r="F71" s="106">
        <v>27.368057180000001</v>
      </c>
      <c r="G71" s="46">
        <f t="shared" si="7"/>
        <v>2.7461182253438253E-3</v>
      </c>
      <c r="H71" s="66">
        <f t="shared" si="8"/>
        <v>-5.1974034563877169E-2</v>
      </c>
      <c r="I71" s="46">
        <f t="shared" si="9"/>
        <v>4.3421168248194864E-2</v>
      </c>
    </row>
    <row r="72" spans="1:9">
      <c r="A72" s="105" t="s">
        <v>97</v>
      </c>
      <c r="B72" s="106">
        <v>136.30781634000002</v>
      </c>
      <c r="C72" s="46">
        <f t="shared" si="5"/>
        <v>1.3057694323449614E-2</v>
      </c>
      <c r="D72" s="106">
        <v>148.57530828</v>
      </c>
      <c r="E72" s="46">
        <f t="shared" si="6"/>
        <v>1.4021226989359436E-2</v>
      </c>
      <c r="F72" s="106">
        <v>26.940342390000001</v>
      </c>
      <c r="G72" s="46">
        <f t="shared" si="7"/>
        <v>2.7032012081678143E-3</v>
      </c>
      <c r="H72" s="66">
        <f t="shared" si="8"/>
        <v>-0.81867550737819006</v>
      </c>
      <c r="I72" s="46">
        <f t="shared" si="9"/>
        <v>-0.80235658443239055</v>
      </c>
    </row>
    <row r="73" spans="1:9">
      <c r="A73" s="105" t="s">
        <v>179</v>
      </c>
      <c r="B73" s="106">
        <v>32.546937159999999</v>
      </c>
      <c r="C73" s="46">
        <f t="shared" si="5"/>
        <v>3.1178546323398846E-3</v>
      </c>
      <c r="D73" s="106">
        <v>51.662954119999995</v>
      </c>
      <c r="E73" s="46">
        <f t="shared" si="6"/>
        <v>4.8754938828209863E-3</v>
      </c>
      <c r="F73" s="106">
        <v>26.354042929999999</v>
      </c>
      <c r="G73" s="46">
        <f t="shared" si="7"/>
        <v>2.6443717625105668E-3</v>
      </c>
      <c r="H73" s="66">
        <f t="shared" si="8"/>
        <v>-0.48988509505696842</v>
      </c>
      <c r="I73" s="46">
        <f t="shared" si="9"/>
        <v>-0.19027579153011764</v>
      </c>
    </row>
    <row r="74" spans="1:9">
      <c r="A74" s="105" t="s">
        <v>143</v>
      </c>
      <c r="B74" s="106">
        <v>27.939544059999999</v>
      </c>
      <c r="C74" s="46">
        <f t="shared" si="5"/>
        <v>2.6764864676727482E-3</v>
      </c>
      <c r="D74" s="106">
        <v>38.65051682</v>
      </c>
      <c r="E74" s="46">
        <f t="shared" si="6"/>
        <v>3.6474948351981626E-3</v>
      </c>
      <c r="F74" s="106">
        <v>26.345467030000002</v>
      </c>
      <c r="G74" s="46">
        <f t="shared" si="7"/>
        <v>2.6435112543958029E-3</v>
      </c>
      <c r="H74" s="66">
        <f t="shared" si="8"/>
        <v>-0.31836701815155699</v>
      </c>
      <c r="I74" s="46">
        <f t="shared" si="9"/>
        <v>-5.7054511218104564E-2</v>
      </c>
    </row>
    <row r="75" spans="1:9">
      <c r="A75" s="105" t="s">
        <v>22</v>
      </c>
      <c r="B75" s="106">
        <v>24.169671399999999</v>
      </c>
      <c r="C75" s="46">
        <f t="shared" si="5"/>
        <v>2.3153491084634773E-3</v>
      </c>
      <c r="D75" s="106">
        <v>28.180021309999997</v>
      </c>
      <c r="E75" s="46">
        <f t="shared" si="6"/>
        <v>2.6593818308481587E-3</v>
      </c>
      <c r="F75" s="106">
        <v>26.182590879999999</v>
      </c>
      <c r="G75" s="46">
        <f t="shared" si="7"/>
        <v>2.6271682176560339E-3</v>
      </c>
      <c r="H75" s="66">
        <f t="shared" si="8"/>
        <v>-7.0881083020728153E-2</v>
      </c>
      <c r="I75" s="46">
        <f t="shared" si="9"/>
        <v>8.3282864987564542E-2</v>
      </c>
    </row>
    <row r="76" spans="1:9">
      <c r="A76" s="105" t="s">
        <v>232</v>
      </c>
      <c r="B76" s="106">
        <v>24.469033879999998</v>
      </c>
      <c r="C76" s="46">
        <f t="shared" si="5"/>
        <v>2.3440267284320889E-3</v>
      </c>
      <c r="D76" s="106">
        <v>52.508487659999993</v>
      </c>
      <c r="E76" s="46">
        <f t="shared" si="6"/>
        <v>4.9552878797421585E-3</v>
      </c>
      <c r="F76" s="106">
        <v>25.498399790000001</v>
      </c>
      <c r="G76" s="46">
        <f t="shared" si="7"/>
        <v>2.5585162994906517E-3</v>
      </c>
      <c r="H76" s="66">
        <f t="shared" si="8"/>
        <v>-0.51439470214595007</v>
      </c>
      <c r="I76" s="46">
        <f t="shared" si="9"/>
        <v>4.2068105959891078E-2</v>
      </c>
    </row>
    <row r="77" spans="1:9">
      <c r="A77" s="105" t="s">
        <v>201</v>
      </c>
      <c r="B77" s="106">
        <v>26.170463260000002</v>
      </c>
      <c r="C77" s="46">
        <f t="shared" si="5"/>
        <v>2.5070162425591437E-3</v>
      </c>
      <c r="D77" s="106">
        <v>23.258283250000002</v>
      </c>
      <c r="E77" s="46">
        <f t="shared" si="6"/>
        <v>2.1949116081690454E-3</v>
      </c>
      <c r="F77" s="106">
        <v>25.121660890000001</v>
      </c>
      <c r="G77" s="46">
        <f t="shared" si="7"/>
        <v>2.5207142168407358E-3</v>
      </c>
      <c r="H77" s="66">
        <f t="shared" si="8"/>
        <v>8.011673174545253E-2</v>
      </c>
      <c r="I77" s="46">
        <f t="shared" si="9"/>
        <v>-4.0075804527428205E-2</v>
      </c>
    </row>
    <row r="78" spans="1:9">
      <c r="A78" s="105" t="s">
        <v>12</v>
      </c>
      <c r="B78" s="106">
        <v>13.566264550000001</v>
      </c>
      <c r="C78" s="46">
        <f t="shared" si="5"/>
        <v>1.2995889770773708E-3</v>
      </c>
      <c r="D78" s="106">
        <v>49.777910749999997</v>
      </c>
      <c r="E78" s="46">
        <f t="shared" si="6"/>
        <v>4.6976001178237314E-3</v>
      </c>
      <c r="F78" s="106">
        <v>24.128645329999998</v>
      </c>
      <c r="G78" s="46">
        <f t="shared" si="7"/>
        <v>2.4210747682152484E-3</v>
      </c>
      <c r="H78" s="66">
        <f t="shared" si="8"/>
        <v>-0.51527404492363105</v>
      </c>
      <c r="I78" s="46">
        <f t="shared" si="9"/>
        <v>0.77857694290651258</v>
      </c>
    </row>
    <row r="79" spans="1:9">
      <c r="A79" s="105" t="s">
        <v>180</v>
      </c>
      <c r="B79" s="106">
        <v>0.39819741999999997</v>
      </c>
      <c r="C79" s="46">
        <f t="shared" si="5"/>
        <v>3.8145576169871174E-5</v>
      </c>
      <c r="D79" s="106">
        <v>1.1783873200000001</v>
      </c>
      <c r="E79" s="46">
        <f t="shared" si="6"/>
        <v>1.1120580052215212E-4</v>
      </c>
      <c r="F79" s="106">
        <v>23.958658530000001</v>
      </c>
      <c r="G79" s="46">
        <f t="shared" si="7"/>
        <v>2.4040182469401835E-3</v>
      </c>
      <c r="H79" s="66">
        <f t="shared" si="8"/>
        <v>19.331734840799204</v>
      </c>
      <c r="I79" s="46">
        <f t="shared" si="9"/>
        <v>59.167789459811175</v>
      </c>
    </row>
    <row r="80" spans="1:9">
      <c r="A80" s="105" t="s">
        <v>257</v>
      </c>
      <c r="B80" s="106">
        <v>25.43099569</v>
      </c>
      <c r="C80" s="46">
        <f t="shared" si="5"/>
        <v>2.4361784744073947E-3</v>
      </c>
      <c r="D80" s="106">
        <v>32.973296019999999</v>
      </c>
      <c r="E80" s="46">
        <f t="shared" si="6"/>
        <v>3.1117288157496399E-3</v>
      </c>
      <c r="F80" s="106">
        <v>23.323764660000002</v>
      </c>
      <c r="G80" s="46">
        <f t="shared" si="7"/>
        <v>2.3403128251011725E-3</v>
      </c>
      <c r="H80" s="66">
        <f t="shared" si="8"/>
        <v>-0.29264685441658789</v>
      </c>
      <c r="I80" s="46">
        <f t="shared" si="9"/>
        <v>-8.2860736389830159E-2</v>
      </c>
    </row>
    <row r="81" spans="1:9">
      <c r="A81" s="105" t="s">
        <v>99</v>
      </c>
      <c r="B81" s="106">
        <v>21.496635010000002</v>
      </c>
      <c r="C81" s="46">
        <f t="shared" si="5"/>
        <v>2.0592838802669152E-3</v>
      </c>
      <c r="D81" s="106">
        <v>26.441588079999999</v>
      </c>
      <c r="E81" s="46">
        <f t="shared" si="6"/>
        <v>2.4953238375930546E-3</v>
      </c>
      <c r="F81" s="106">
        <v>23.28092638</v>
      </c>
      <c r="G81" s="46">
        <f t="shared" si="7"/>
        <v>2.3360144205532471E-3</v>
      </c>
      <c r="H81" s="66">
        <f t="shared" si="8"/>
        <v>-0.11953373187863381</v>
      </c>
      <c r="I81" s="46">
        <f t="shared" si="9"/>
        <v>8.300328722006789E-2</v>
      </c>
    </row>
    <row r="82" spans="1:9">
      <c r="A82" s="105" t="s">
        <v>103</v>
      </c>
      <c r="B82" s="106">
        <v>16.338509259999999</v>
      </c>
      <c r="C82" s="46">
        <f t="shared" si="5"/>
        <v>1.5651579296507635E-3</v>
      </c>
      <c r="D82" s="106">
        <v>21.552326040000001</v>
      </c>
      <c r="E82" s="46">
        <f t="shared" si="6"/>
        <v>2.0339184152054729E-3</v>
      </c>
      <c r="F82" s="106">
        <v>22.820886530000003</v>
      </c>
      <c r="G82" s="46">
        <f t="shared" si="7"/>
        <v>2.2898538981544325E-3</v>
      </c>
      <c r="H82" s="66">
        <f t="shared" si="8"/>
        <v>5.8859562891059536E-2</v>
      </c>
      <c r="I82" s="46">
        <f t="shared" si="9"/>
        <v>0.39675451210657187</v>
      </c>
    </row>
    <row r="83" spans="1:9">
      <c r="A83" s="105" t="s">
        <v>146</v>
      </c>
      <c r="B83" s="106">
        <v>21.720852149999999</v>
      </c>
      <c r="C83" s="46">
        <f t="shared" si="5"/>
        <v>2.0807629043963546E-3</v>
      </c>
      <c r="D83" s="106">
        <v>58.683645429999999</v>
      </c>
      <c r="E83" s="46">
        <f t="shared" si="6"/>
        <v>5.5380447980391398E-3</v>
      </c>
      <c r="F83" s="106">
        <v>22.530009530000001</v>
      </c>
      <c r="G83" s="46">
        <f t="shared" si="7"/>
        <v>2.2606672216658628E-3</v>
      </c>
      <c r="H83" s="66">
        <f t="shared" si="8"/>
        <v>-0.616076858127796</v>
      </c>
      <c r="I83" s="46">
        <f t="shared" si="9"/>
        <v>3.7252561474665713E-2</v>
      </c>
    </row>
    <row r="84" spans="1:9">
      <c r="A84" s="105" t="s">
        <v>132</v>
      </c>
      <c r="B84" s="106">
        <v>22.129621510000003</v>
      </c>
      <c r="C84" s="46">
        <f t="shared" si="5"/>
        <v>2.1199212263106194E-3</v>
      </c>
      <c r="D84" s="106">
        <v>17.443836949999998</v>
      </c>
      <c r="E84" s="46">
        <f t="shared" si="6"/>
        <v>1.6461954565181896E-3</v>
      </c>
      <c r="F84" s="106">
        <v>22.45102979</v>
      </c>
      <c r="G84" s="46">
        <f t="shared" si="7"/>
        <v>2.2527423732916999E-3</v>
      </c>
      <c r="H84" s="66">
        <f t="shared" si="8"/>
        <v>0.28704652848752987</v>
      </c>
      <c r="I84" s="46">
        <f t="shared" si="9"/>
        <v>1.4523894132340009E-2</v>
      </c>
    </row>
    <row r="85" spans="1:9">
      <c r="A85" s="105" t="s">
        <v>173</v>
      </c>
      <c r="B85" s="106">
        <v>29.604540839999999</v>
      </c>
      <c r="C85" s="46">
        <f t="shared" si="5"/>
        <v>2.8359858976140075E-3</v>
      </c>
      <c r="D85" s="106">
        <v>34.09366189</v>
      </c>
      <c r="E85" s="46">
        <f t="shared" si="6"/>
        <v>3.2174590636371066E-3</v>
      </c>
      <c r="F85" s="106">
        <v>22.062311260000001</v>
      </c>
      <c r="G85" s="46">
        <f t="shared" si="7"/>
        <v>2.2137382513424831E-3</v>
      </c>
      <c r="H85" s="66">
        <f t="shared" si="8"/>
        <v>-0.35289112295470115</v>
      </c>
      <c r="I85" s="46">
        <f t="shared" si="9"/>
        <v>-0.25476597055710315</v>
      </c>
    </row>
    <row r="86" spans="1:9">
      <c r="A86" s="105" t="s">
        <v>148</v>
      </c>
      <c r="B86" s="106">
        <v>8.5448559100000008</v>
      </c>
      <c r="C86" s="46">
        <f t="shared" si="5"/>
        <v>8.1855992933223655E-4</v>
      </c>
      <c r="D86" s="106">
        <v>53.34889519</v>
      </c>
      <c r="E86" s="46">
        <f t="shared" si="6"/>
        <v>5.0345981290568706E-3</v>
      </c>
      <c r="F86" s="106">
        <v>21.82842853</v>
      </c>
      <c r="G86" s="46">
        <f t="shared" si="7"/>
        <v>2.1902703952494489E-3</v>
      </c>
      <c r="H86" s="66">
        <f t="shared" si="8"/>
        <v>-0.59083635280057989</v>
      </c>
      <c r="I86" s="46">
        <f t="shared" si="9"/>
        <v>1.5545695281361391</v>
      </c>
    </row>
    <row r="87" spans="1:9">
      <c r="A87" s="105" t="s">
        <v>202</v>
      </c>
      <c r="B87" s="106">
        <v>26.86444964</v>
      </c>
      <c r="C87" s="46">
        <f t="shared" si="5"/>
        <v>2.573497111066888E-3</v>
      </c>
      <c r="D87" s="106">
        <v>21.46813581</v>
      </c>
      <c r="E87" s="46">
        <f t="shared" si="6"/>
        <v>2.0259732839533018E-3</v>
      </c>
      <c r="F87" s="106">
        <v>21.75232093</v>
      </c>
      <c r="G87" s="46">
        <f t="shared" si="7"/>
        <v>2.1826337381761103E-3</v>
      </c>
      <c r="H87" s="66">
        <f t="shared" si="8"/>
        <v>1.3237531312226158E-2</v>
      </c>
      <c r="I87" s="46">
        <f t="shared" si="9"/>
        <v>-0.19029344648804059</v>
      </c>
    </row>
    <row r="88" spans="1:9">
      <c r="A88" s="105" t="s">
        <v>252</v>
      </c>
      <c r="B88" s="106">
        <v>15.70803765</v>
      </c>
      <c r="C88" s="46">
        <f t="shared" si="5"/>
        <v>1.5047614991008211E-3</v>
      </c>
      <c r="D88" s="106">
        <v>24.160955000000001</v>
      </c>
      <c r="E88" s="46">
        <f t="shared" si="6"/>
        <v>2.2800978053249027E-3</v>
      </c>
      <c r="F88" s="106">
        <v>21.152197190000003</v>
      </c>
      <c r="G88" s="46">
        <f t="shared" si="7"/>
        <v>2.1224171605419544E-3</v>
      </c>
      <c r="H88" s="66">
        <f t="shared" si="8"/>
        <v>-0.12452975513592068</v>
      </c>
      <c r="I88" s="46">
        <f t="shared" si="9"/>
        <v>0.3465843195251066</v>
      </c>
    </row>
    <row r="89" spans="1:9">
      <c r="A89" s="105" t="s">
        <v>199</v>
      </c>
      <c r="B89" s="106">
        <v>17.214519809999999</v>
      </c>
      <c r="C89" s="46">
        <f t="shared" si="5"/>
        <v>1.6490759197789662E-3</v>
      </c>
      <c r="D89" s="106">
        <v>18.633175420000001</v>
      </c>
      <c r="E89" s="46">
        <f t="shared" si="6"/>
        <v>1.7584347299755296E-3</v>
      </c>
      <c r="F89" s="106">
        <v>20.565773910000001</v>
      </c>
      <c r="G89" s="46">
        <f t="shared" si="7"/>
        <v>2.0635752907525728E-3</v>
      </c>
      <c r="H89" s="66">
        <f t="shared" si="8"/>
        <v>0.10371815036559129</v>
      </c>
      <c r="I89" s="46">
        <f t="shared" si="9"/>
        <v>0.19467601402702162</v>
      </c>
    </row>
    <row r="90" spans="1:9">
      <c r="A90" s="105" t="s">
        <v>7</v>
      </c>
      <c r="B90" s="106">
        <v>18.826371030000001</v>
      </c>
      <c r="C90" s="46">
        <f t="shared" si="5"/>
        <v>1.8034842368569869E-3</v>
      </c>
      <c r="D90" s="106">
        <v>30.52376572</v>
      </c>
      <c r="E90" s="46">
        <f t="shared" si="6"/>
        <v>2.8805637537267668E-3</v>
      </c>
      <c r="F90" s="106">
        <v>20.53842122</v>
      </c>
      <c r="G90" s="46">
        <f t="shared" si="7"/>
        <v>2.0608307144742073E-3</v>
      </c>
      <c r="H90" s="66">
        <f t="shared" si="8"/>
        <v>-0.32713344059829852</v>
      </c>
      <c r="I90" s="46">
        <f t="shared" si="9"/>
        <v>9.0938938113555245E-2</v>
      </c>
    </row>
    <row r="91" spans="1:9">
      <c r="A91" s="105" t="s">
        <v>223</v>
      </c>
      <c r="B91" s="106">
        <v>18.768962590000001</v>
      </c>
      <c r="C91" s="46">
        <f t="shared" si="5"/>
        <v>1.7979847586815296E-3</v>
      </c>
      <c r="D91" s="106">
        <v>48.155749649999997</v>
      </c>
      <c r="E91" s="46">
        <f t="shared" si="6"/>
        <v>4.5445148625433236E-3</v>
      </c>
      <c r="F91" s="106">
        <v>20.17246102</v>
      </c>
      <c r="G91" s="46">
        <f t="shared" si="7"/>
        <v>2.0241101694840834E-3</v>
      </c>
      <c r="H91" s="66">
        <f t="shared" si="8"/>
        <v>-0.58109963676995724</v>
      </c>
      <c r="I91" s="46">
        <f t="shared" si="9"/>
        <v>7.4777624137190024E-2</v>
      </c>
    </row>
    <row r="92" spans="1:9">
      <c r="A92" s="105" t="s">
        <v>119</v>
      </c>
      <c r="B92" s="106">
        <v>13.292220630000001</v>
      </c>
      <c r="C92" s="46">
        <f t="shared" si="5"/>
        <v>1.2733367647344326E-3</v>
      </c>
      <c r="D92" s="106">
        <v>14.990888439999999</v>
      </c>
      <c r="E92" s="46">
        <f t="shared" si="6"/>
        <v>1.4147078139880832E-3</v>
      </c>
      <c r="F92" s="106">
        <v>20.082711789999998</v>
      </c>
      <c r="G92" s="46">
        <f t="shared" si="7"/>
        <v>2.0151047075840076E-3</v>
      </c>
      <c r="H92" s="66">
        <f t="shared" si="8"/>
        <v>0.33966121290140161</v>
      </c>
      <c r="I92" s="46">
        <f t="shared" si="9"/>
        <v>0.51086205601147894</v>
      </c>
    </row>
    <row r="93" spans="1:9">
      <c r="A93" s="105" t="s">
        <v>27</v>
      </c>
      <c r="B93" s="106">
        <v>20.978674350000002</v>
      </c>
      <c r="C93" s="46">
        <f t="shared" si="5"/>
        <v>2.0096655080307849E-3</v>
      </c>
      <c r="D93" s="106">
        <v>28.885144149999999</v>
      </c>
      <c r="E93" s="46">
        <f t="shared" si="6"/>
        <v>2.7259251044881479E-3</v>
      </c>
      <c r="F93" s="106">
        <v>19.736176820000001</v>
      </c>
      <c r="G93" s="46">
        <f t="shared" si="7"/>
        <v>1.9803332954016553E-3</v>
      </c>
      <c r="H93" s="66">
        <f t="shared" si="8"/>
        <v>-0.31673608005864839</v>
      </c>
      <c r="I93" s="46">
        <f t="shared" si="9"/>
        <v>-5.9226694178605266E-2</v>
      </c>
    </row>
    <row r="94" spans="1:9">
      <c r="A94" s="105" t="s">
        <v>30</v>
      </c>
      <c r="B94" s="106">
        <v>16.720112359999998</v>
      </c>
      <c r="C94" s="46">
        <f t="shared" si="5"/>
        <v>1.6017138423377643E-3</v>
      </c>
      <c r="D94" s="106">
        <v>15.030169449999999</v>
      </c>
      <c r="E94" s="46">
        <f t="shared" si="6"/>
        <v>1.4184148092079305E-3</v>
      </c>
      <c r="F94" s="106">
        <v>19.673739190000003</v>
      </c>
      <c r="G94" s="46">
        <f t="shared" si="7"/>
        <v>1.9740682867982837E-3</v>
      </c>
      <c r="H94" s="66">
        <f t="shared" si="8"/>
        <v>0.30894992604358196</v>
      </c>
      <c r="I94" s="46">
        <f t="shared" si="9"/>
        <v>0.17665113525588794</v>
      </c>
    </row>
    <row r="95" spans="1:9">
      <c r="A95" s="105" t="s">
        <v>130</v>
      </c>
      <c r="B95" s="106">
        <v>18.68403043</v>
      </c>
      <c r="C95" s="46">
        <f t="shared" si="5"/>
        <v>1.7898486281698056E-3</v>
      </c>
      <c r="D95" s="106">
        <v>22.895389940000001</v>
      </c>
      <c r="E95" s="46">
        <f t="shared" si="6"/>
        <v>2.1606649387100737E-3</v>
      </c>
      <c r="F95" s="106">
        <v>19.280409600000002</v>
      </c>
      <c r="G95" s="46">
        <f t="shared" si="7"/>
        <v>1.9346014898472983E-3</v>
      </c>
      <c r="H95" s="66">
        <f t="shared" si="8"/>
        <v>-0.15789118898928867</v>
      </c>
      <c r="I95" s="46">
        <f t="shared" si="9"/>
        <v>3.191919282268052E-2</v>
      </c>
    </row>
    <row r="96" spans="1:9">
      <c r="A96" s="105" t="s">
        <v>155</v>
      </c>
      <c r="B96" s="106">
        <v>24.75357468</v>
      </c>
      <c r="C96" s="46">
        <f t="shared" si="5"/>
        <v>2.3712844960987805E-3</v>
      </c>
      <c r="D96" s="106">
        <v>28.969703600000003</v>
      </c>
      <c r="E96" s="46">
        <f t="shared" si="6"/>
        <v>2.7339050794669721E-3</v>
      </c>
      <c r="F96" s="106">
        <v>19.02178473</v>
      </c>
      <c r="G96" s="46">
        <f t="shared" si="7"/>
        <v>1.9086510007656988E-3</v>
      </c>
      <c r="H96" s="66">
        <f t="shared" si="8"/>
        <v>-0.34339042633491079</v>
      </c>
      <c r="I96" s="46">
        <f t="shared" si="9"/>
        <v>-0.2315540290280208</v>
      </c>
    </row>
    <row r="97" spans="1:9">
      <c r="A97" s="105" t="s">
        <v>235</v>
      </c>
      <c r="B97" s="106">
        <v>18.770045079999999</v>
      </c>
      <c r="C97" s="46">
        <f t="shared" si="5"/>
        <v>1.7980884565024448E-3</v>
      </c>
      <c r="D97" s="106">
        <v>17.55591626</v>
      </c>
      <c r="E97" s="46">
        <f t="shared" si="6"/>
        <v>1.6567725131268101E-3</v>
      </c>
      <c r="F97" s="106">
        <v>17.418753199999998</v>
      </c>
      <c r="G97" s="46">
        <f t="shared" si="7"/>
        <v>1.7478023854847144E-3</v>
      </c>
      <c r="H97" s="66">
        <f t="shared" si="8"/>
        <v>-7.8129251682818035E-3</v>
      </c>
      <c r="I97" s="46">
        <f t="shared" si="9"/>
        <v>-7.1991935780689187E-2</v>
      </c>
    </row>
    <row r="98" spans="1:9">
      <c r="A98" s="105" t="s">
        <v>172</v>
      </c>
      <c r="B98" s="106">
        <v>24.480636690000001</v>
      </c>
      <c r="C98" s="46">
        <f t="shared" si="5"/>
        <v>2.3451382270265287E-3</v>
      </c>
      <c r="D98" s="106">
        <v>28.770374140000001</v>
      </c>
      <c r="E98" s="46">
        <f t="shared" si="6"/>
        <v>2.7150941233486147E-3</v>
      </c>
      <c r="F98" s="106">
        <v>16.75372475</v>
      </c>
      <c r="G98" s="46">
        <f t="shared" si="7"/>
        <v>1.6810732517758104E-3</v>
      </c>
      <c r="H98" s="66">
        <f t="shared" si="8"/>
        <v>-0.41767442201222627</v>
      </c>
      <c r="I98" s="46">
        <f t="shared" si="9"/>
        <v>-0.31563361843265847</v>
      </c>
    </row>
    <row r="99" spans="1:9">
      <c r="A99" s="105" t="s">
        <v>117</v>
      </c>
      <c r="B99" s="106">
        <v>14.1460869</v>
      </c>
      <c r="C99" s="46">
        <f t="shared" si="5"/>
        <v>1.355133429416913E-3</v>
      </c>
      <c r="D99" s="106">
        <v>17.33147284</v>
      </c>
      <c r="E99" s="46">
        <f t="shared" si="6"/>
        <v>1.635591522997835E-3</v>
      </c>
      <c r="F99" s="106">
        <v>16.268742630000002</v>
      </c>
      <c r="G99" s="46">
        <f t="shared" si="7"/>
        <v>1.6324100152903523E-3</v>
      </c>
      <c r="H99" s="66">
        <f t="shared" si="8"/>
        <v>-6.131793990106138E-2</v>
      </c>
      <c r="I99" s="46">
        <f t="shared" si="9"/>
        <v>0.15005250179821816</v>
      </c>
    </row>
    <row r="100" spans="1:9">
      <c r="A100" s="105" t="s">
        <v>50</v>
      </c>
      <c r="B100" s="106">
        <v>15.738652519999999</v>
      </c>
      <c r="C100" s="46">
        <f t="shared" si="5"/>
        <v>1.5076942701255948E-3</v>
      </c>
      <c r="D100" s="106">
        <v>25.41967241</v>
      </c>
      <c r="E100" s="46">
        <f t="shared" si="6"/>
        <v>2.3988844511369264E-3</v>
      </c>
      <c r="F100" s="106">
        <v>15.69787683</v>
      </c>
      <c r="G100" s="46">
        <f t="shared" si="7"/>
        <v>1.5751291872324841E-3</v>
      </c>
      <c r="H100" s="66">
        <f t="shared" si="8"/>
        <v>-0.38245164702340873</v>
      </c>
      <c r="I100" s="46">
        <f t="shared" si="9"/>
        <v>-2.5907993043358113E-3</v>
      </c>
    </row>
    <row r="101" spans="1:9">
      <c r="A101" s="105" t="s">
        <v>106</v>
      </c>
      <c r="B101" s="106">
        <v>17.325164399999998</v>
      </c>
      <c r="C101" s="46">
        <f t="shared" si="5"/>
        <v>1.6596751889445703E-3</v>
      </c>
      <c r="D101" s="106">
        <v>14.8290468</v>
      </c>
      <c r="E101" s="46">
        <f t="shared" si="6"/>
        <v>1.399434627635384E-3</v>
      </c>
      <c r="F101" s="106">
        <v>15.36470677</v>
      </c>
      <c r="G101" s="46">
        <f t="shared" si="7"/>
        <v>1.541698813717571E-3</v>
      </c>
      <c r="H101" s="66">
        <f t="shared" si="8"/>
        <v>3.6122346717524678E-2</v>
      </c>
      <c r="I101" s="46">
        <f t="shared" si="9"/>
        <v>-0.11315665379775552</v>
      </c>
    </row>
    <row r="102" spans="1:9">
      <c r="A102" s="105" t="s">
        <v>11</v>
      </c>
      <c r="B102" s="106">
        <v>9.2088105299999992</v>
      </c>
      <c r="C102" s="46">
        <f t="shared" si="5"/>
        <v>8.8216388621007824E-4</v>
      </c>
      <c r="D102" s="106">
        <v>34.980636229999995</v>
      </c>
      <c r="E102" s="46">
        <f t="shared" si="6"/>
        <v>3.3011638777064797E-3</v>
      </c>
      <c r="F102" s="106">
        <v>15.217674179999999</v>
      </c>
      <c r="G102" s="46">
        <f t="shared" si="7"/>
        <v>1.5269455240535326E-3</v>
      </c>
      <c r="H102" s="66">
        <f t="shared" si="8"/>
        <v>-0.56496862778759116</v>
      </c>
      <c r="I102" s="46">
        <f t="shared" si="9"/>
        <v>0.65251246406087149</v>
      </c>
    </row>
    <row r="103" spans="1:9">
      <c r="A103" s="105" t="s">
        <v>116</v>
      </c>
      <c r="B103" s="106">
        <v>18.573902449999999</v>
      </c>
      <c r="C103" s="46">
        <f t="shared" si="5"/>
        <v>1.7792988479891001E-3</v>
      </c>
      <c r="D103" s="106">
        <v>20.921902079999999</v>
      </c>
      <c r="E103" s="46">
        <f t="shared" si="6"/>
        <v>1.9744245629293423E-3</v>
      </c>
      <c r="F103" s="106">
        <v>15.18794274</v>
      </c>
      <c r="G103" s="46">
        <f t="shared" si="7"/>
        <v>1.5239622633597711E-3</v>
      </c>
      <c r="H103" s="66">
        <f t="shared" si="8"/>
        <v>-0.27406491618567019</v>
      </c>
      <c r="I103" s="46">
        <f t="shared" si="9"/>
        <v>-0.1822966239386058</v>
      </c>
    </row>
    <row r="104" spans="1:9">
      <c r="A104" s="105" t="s">
        <v>231</v>
      </c>
      <c r="B104" s="106">
        <v>13.17268432</v>
      </c>
      <c r="C104" s="46">
        <f t="shared" si="5"/>
        <v>1.2618857075724591E-3</v>
      </c>
      <c r="D104" s="106">
        <v>26.85163739</v>
      </c>
      <c r="E104" s="46">
        <f t="shared" si="6"/>
        <v>2.5340206743615511E-3</v>
      </c>
      <c r="F104" s="106">
        <v>15.145836150000001</v>
      </c>
      <c r="G104" s="46">
        <f t="shared" si="7"/>
        <v>1.5197372767834284E-3</v>
      </c>
      <c r="H104" s="66">
        <f t="shared" si="8"/>
        <v>-0.43594366592926792</v>
      </c>
      <c r="I104" s="46">
        <f t="shared" si="9"/>
        <v>0.14979117255578478</v>
      </c>
    </row>
    <row r="105" spans="1:9">
      <c r="A105" s="105" t="s">
        <v>82</v>
      </c>
      <c r="B105" s="106">
        <v>12.895038250000001</v>
      </c>
      <c r="C105" s="46">
        <f t="shared" si="5"/>
        <v>1.2352884249696478E-3</v>
      </c>
      <c r="D105" s="106">
        <v>14.073650750000001</v>
      </c>
      <c r="E105" s="46">
        <f t="shared" si="6"/>
        <v>1.3281470119034687E-3</v>
      </c>
      <c r="F105" s="106">
        <v>14.70298625</v>
      </c>
      <c r="G105" s="46">
        <f t="shared" si="7"/>
        <v>1.4753015985954126E-3</v>
      </c>
      <c r="H105" s="66">
        <f t="shared" si="8"/>
        <v>4.4717288440598857E-2</v>
      </c>
      <c r="I105" s="46">
        <f t="shared" si="9"/>
        <v>0.14020493502607478</v>
      </c>
    </row>
    <row r="106" spans="1:9">
      <c r="A106" s="105" t="s">
        <v>171</v>
      </c>
      <c r="B106" s="106">
        <v>18.747728600000002</v>
      </c>
      <c r="C106" s="46">
        <f t="shared" si="5"/>
        <v>1.795950635047742E-3</v>
      </c>
      <c r="D106" s="106">
        <v>22.175337519999999</v>
      </c>
      <c r="E106" s="46">
        <f t="shared" si="6"/>
        <v>2.0927127430058522E-3</v>
      </c>
      <c r="F106" s="106">
        <v>14.679572140000001</v>
      </c>
      <c r="G106" s="46">
        <f t="shared" si="7"/>
        <v>1.4729522204945736E-3</v>
      </c>
      <c r="H106" s="66">
        <f t="shared" si="8"/>
        <v>-0.33802260611544455</v>
      </c>
      <c r="I106" s="46">
        <f t="shared" si="9"/>
        <v>-0.21699463155232579</v>
      </c>
    </row>
    <row r="107" spans="1:9">
      <c r="A107" s="105" t="s">
        <v>214</v>
      </c>
      <c r="B107" s="106">
        <v>5.2557260299999999</v>
      </c>
      <c r="C107" s="46">
        <f t="shared" si="5"/>
        <v>5.0347563177415781E-4</v>
      </c>
      <c r="D107" s="106">
        <v>19.297301640000001</v>
      </c>
      <c r="E107" s="46">
        <f t="shared" si="6"/>
        <v>1.8211091042575362E-3</v>
      </c>
      <c r="F107" s="106">
        <v>14.23041976</v>
      </c>
      <c r="G107" s="46">
        <f t="shared" si="7"/>
        <v>1.4278841497666333E-3</v>
      </c>
      <c r="H107" s="66">
        <f t="shared" si="8"/>
        <v>-0.26256945009851651</v>
      </c>
      <c r="I107" s="46">
        <f t="shared" si="9"/>
        <v>1.7076030369109634</v>
      </c>
    </row>
    <row r="108" spans="1:9">
      <c r="A108" s="105" t="s">
        <v>175</v>
      </c>
      <c r="B108" s="106">
        <v>22.111590039999999</v>
      </c>
      <c r="C108" s="46">
        <f t="shared" si="5"/>
        <v>2.1181938901256186E-3</v>
      </c>
      <c r="D108" s="106">
        <v>26.189885610000001</v>
      </c>
      <c r="E108" s="46">
        <f t="shared" si="6"/>
        <v>2.4715703787814365E-3</v>
      </c>
      <c r="F108" s="106">
        <v>14.18575618</v>
      </c>
      <c r="G108" s="46">
        <f t="shared" si="7"/>
        <v>1.4234025941253093E-3</v>
      </c>
      <c r="H108" s="66">
        <f t="shared" si="8"/>
        <v>-0.45834982285743553</v>
      </c>
      <c r="I108" s="46">
        <f t="shared" si="9"/>
        <v>-0.35844703368966768</v>
      </c>
    </row>
    <row r="109" spans="1:9">
      <c r="A109" s="105" t="s">
        <v>110</v>
      </c>
      <c r="B109" s="106">
        <v>9.9805403599999991</v>
      </c>
      <c r="C109" s="46">
        <f t="shared" si="5"/>
        <v>9.56092238163807E-4</v>
      </c>
      <c r="D109" s="106">
        <v>8.8981825899999993</v>
      </c>
      <c r="E109" s="46">
        <f t="shared" si="6"/>
        <v>8.3973198057937922E-4</v>
      </c>
      <c r="F109" s="106">
        <v>13.54454378</v>
      </c>
      <c r="G109" s="46">
        <f t="shared" si="7"/>
        <v>1.3590631692850528E-3</v>
      </c>
      <c r="H109" s="66">
        <f t="shared" si="8"/>
        <v>0.52216968386574769</v>
      </c>
      <c r="I109" s="46">
        <f t="shared" si="9"/>
        <v>0.3570952364747515</v>
      </c>
    </row>
    <row r="110" spans="1:9">
      <c r="A110" s="105" t="s">
        <v>225</v>
      </c>
      <c r="B110" s="106">
        <v>33.415444829999998</v>
      </c>
      <c r="C110" s="46">
        <f t="shared" si="5"/>
        <v>3.2010538792865435E-3</v>
      </c>
      <c r="D110" s="106">
        <v>272.74040873000001</v>
      </c>
      <c r="E110" s="46">
        <f t="shared" si="6"/>
        <v>2.5738833889996895E-2</v>
      </c>
      <c r="F110" s="106">
        <v>13.231420330000001</v>
      </c>
      <c r="G110" s="46">
        <f t="shared" si="7"/>
        <v>1.327644278014396E-3</v>
      </c>
      <c r="H110" s="66">
        <f t="shared" si="8"/>
        <v>-0.95148712876243258</v>
      </c>
      <c r="I110" s="46">
        <f t="shared" si="9"/>
        <v>-0.60403279389771924</v>
      </c>
    </row>
    <row r="111" spans="1:9">
      <c r="A111" s="105" t="s">
        <v>24</v>
      </c>
      <c r="B111" s="106">
        <v>12.38155465</v>
      </c>
      <c r="C111" s="46">
        <f t="shared" si="5"/>
        <v>1.1860989355556289E-3</v>
      </c>
      <c r="D111" s="106">
        <v>13.05531699</v>
      </c>
      <c r="E111" s="46">
        <f t="shared" si="6"/>
        <v>1.2320456545165501E-3</v>
      </c>
      <c r="F111" s="106">
        <v>13.0024932</v>
      </c>
      <c r="G111" s="46">
        <f t="shared" si="7"/>
        <v>1.3046736681594858E-3</v>
      </c>
      <c r="H111" s="66">
        <f t="shared" si="8"/>
        <v>-4.0461514676710664E-3</v>
      </c>
      <c r="I111" s="46">
        <f t="shared" si="9"/>
        <v>5.0150289487273625E-2</v>
      </c>
    </row>
    <row r="112" spans="1:9">
      <c r="A112" s="105" t="s">
        <v>121</v>
      </c>
      <c r="B112" s="106">
        <v>6.7416366999999999</v>
      </c>
      <c r="C112" s="46">
        <f t="shared" si="5"/>
        <v>6.458193934291411E-4</v>
      </c>
      <c r="D112" s="106">
        <v>16.378798880000002</v>
      </c>
      <c r="E112" s="46">
        <f t="shared" si="6"/>
        <v>1.5456865583395182E-3</v>
      </c>
      <c r="F112" s="106">
        <v>12.91649425</v>
      </c>
      <c r="G112" s="46">
        <f t="shared" si="7"/>
        <v>1.2960445103642436E-3</v>
      </c>
      <c r="H112" s="66">
        <f t="shared" si="8"/>
        <v>-0.211389409893041</v>
      </c>
      <c r="I112" s="46">
        <f t="shared" si="9"/>
        <v>0.91592855337339674</v>
      </c>
    </row>
    <row r="113" spans="1:9">
      <c r="A113" s="105" t="s">
        <v>170</v>
      </c>
      <c r="B113" s="106">
        <v>30.818651329999998</v>
      </c>
      <c r="C113" s="46">
        <f t="shared" si="5"/>
        <v>2.9522923874323861E-3</v>
      </c>
      <c r="D113" s="106">
        <v>18.44797651</v>
      </c>
      <c r="E113" s="46">
        <f t="shared" si="6"/>
        <v>1.7409572905183737E-3</v>
      </c>
      <c r="F113" s="106">
        <v>12.79045041</v>
      </c>
      <c r="G113" s="46">
        <f t="shared" si="7"/>
        <v>1.2833972375257E-3</v>
      </c>
      <c r="H113" s="66">
        <f t="shared" si="8"/>
        <v>-0.30667461533969609</v>
      </c>
      <c r="I113" s="46">
        <f t="shared" si="9"/>
        <v>-0.58497695849690512</v>
      </c>
    </row>
    <row r="114" spans="1:9">
      <c r="A114" s="105" t="s">
        <v>164</v>
      </c>
      <c r="B114" s="106">
        <v>10.41238701</v>
      </c>
      <c r="C114" s="46">
        <f t="shared" si="5"/>
        <v>9.9746126381263889E-4</v>
      </c>
      <c r="D114" s="106">
        <v>4.99885745</v>
      </c>
      <c r="E114" s="46">
        <f t="shared" si="6"/>
        <v>4.7174807042507378E-4</v>
      </c>
      <c r="F114" s="106">
        <v>12.78910074</v>
      </c>
      <c r="G114" s="46">
        <f t="shared" si="7"/>
        <v>1.2832618112745481E-3</v>
      </c>
      <c r="H114" s="66">
        <f t="shared" si="8"/>
        <v>1.558404769073781</v>
      </c>
      <c r="I114" s="46">
        <f t="shared" si="9"/>
        <v>0.22825829732581182</v>
      </c>
    </row>
    <row r="115" spans="1:9">
      <c r="A115" s="105" t="s">
        <v>229</v>
      </c>
      <c r="B115" s="106">
        <v>11.65806699</v>
      </c>
      <c r="C115" s="46">
        <f t="shared" si="5"/>
        <v>1.1167919730883887E-3</v>
      </c>
      <c r="D115" s="106">
        <v>10.953089439999999</v>
      </c>
      <c r="E115" s="46">
        <f t="shared" si="6"/>
        <v>1.0336559624266244E-3</v>
      </c>
      <c r="F115" s="106">
        <v>12.67005395</v>
      </c>
      <c r="G115" s="46">
        <f t="shared" si="7"/>
        <v>1.2713166243167181E-3</v>
      </c>
      <c r="H115" s="66">
        <f t="shared" si="8"/>
        <v>0.15675618458201868</v>
      </c>
      <c r="I115" s="46">
        <f t="shared" si="9"/>
        <v>8.6805725243134901E-2</v>
      </c>
    </row>
    <row r="116" spans="1:9">
      <c r="A116" s="105" t="s">
        <v>237</v>
      </c>
      <c r="B116" s="106">
        <v>9.8751345799999992</v>
      </c>
      <c r="C116" s="46">
        <f t="shared" si="5"/>
        <v>9.4599482414807912E-4</v>
      </c>
      <c r="D116" s="106">
        <v>13.412867349999999</v>
      </c>
      <c r="E116" s="46">
        <f t="shared" si="6"/>
        <v>1.2657881034855219E-3</v>
      </c>
      <c r="F116" s="106">
        <v>12.260773609999999</v>
      </c>
      <c r="G116" s="46">
        <f t="shared" si="7"/>
        <v>1.2302493248165451E-3</v>
      </c>
      <c r="H116" s="66">
        <f t="shared" si="8"/>
        <v>-8.5894664424605693E-2</v>
      </c>
      <c r="I116" s="46">
        <f t="shared" si="9"/>
        <v>0.2415804068970977</v>
      </c>
    </row>
    <row r="117" spans="1:9">
      <c r="A117" s="105" t="s">
        <v>147</v>
      </c>
      <c r="B117" s="106">
        <v>22.34607467</v>
      </c>
      <c r="C117" s="46">
        <f t="shared" si="5"/>
        <v>2.1406564950172554E-3</v>
      </c>
      <c r="D117" s="106">
        <v>13.49094243</v>
      </c>
      <c r="E117" s="46">
        <f t="shared" si="6"/>
        <v>1.2731561408233908E-3</v>
      </c>
      <c r="F117" s="106">
        <v>12.145645589999999</v>
      </c>
      <c r="G117" s="46">
        <f t="shared" si="7"/>
        <v>1.2186973482955085E-3</v>
      </c>
      <c r="H117" s="66">
        <f t="shared" si="8"/>
        <v>-9.9718522036566282E-2</v>
      </c>
      <c r="I117" s="46">
        <f t="shared" si="9"/>
        <v>-0.45647520786701112</v>
      </c>
    </row>
    <row r="118" spans="1:9">
      <c r="A118" s="105" t="s">
        <v>186</v>
      </c>
      <c r="B118" s="106">
        <v>2.4314628599999999</v>
      </c>
      <c r="C118" s="46">
        <f t="shared" si="5"/>
        <v>2.3292353760188305E-4</v>
      </c>
      <c r="D118" s="106">
        <v>3.8276363500000001</v>
      </c>
      <c r="E118" s="46">
        <f t="shared" si="6"/>
        <v>3.6121855453217063E-4</v>
      </c>
      <c r="F118" s="106">
        <v>11.946190039999999</v>
      </c>
      <c r="G118" s="46">
        <f t="shared" si="7"/>
        <v>1.1986839247120017E-3</v>
      </c>
      <c r="H118" s="66">
        <f t="shared" si="8"/>
        <v>2.1210357901423942</v>
      </c>
      <c r="I118" s="46">
        <f t="shared" si="9"/>
        <v>3.9131698602215126</v>
      </c>
    </row>
    <row r="119" spans="1:9">
      <c r="A119" s="105" t="s">
        <v>228</v>
      </c>
      <c r="B119" s="106">
        <v>3.9484261099999998</v>
      </c>
      <c r="C119" s="46">
        <f t="shared" si="5"/>
        <v>3.7824200099064717E-4</v>
      </c>
      <c r="D119" s="106">
        <v>4.3465468400000002</v>
      </c>
      <c r="E119" s="46">
        <f t="shared" si="6"/>
        <v>4.1018874918751722E-4</v>
      </c>
      <c r="F119" s="106">
        <v>11.814275329999999</v>
      </c>
      <c r="G119" s="46">
        <f t="shared" si="7"/>
        <v>1.1854475671971294E-3</v>
      </c>
      <c r="H119" s="66">
        <f t="shared" si="8"/>
        <v>1.7180830587805187</v>
      </c>
      <c r="I119" s="46">
        <f t="shared" si="9"/>
        <v>1.9921480105904781</v>
      </c>
    </row>
    <row r="120" spans="1:9">
      <c r="A120" s="105" t="s">
        <v>32</v>
      </c>
      <c r="B120" s="106">
        <v>13.8737315</v>
      </c>
      <c r="C120" s="46">
        <f t="shared" si="5"/>
        <v>1.3290429699257999E-3</v>
      </c>
      <c r="D120" s="106">
        <v>18.51106377</v>
      </c>
      <c r="E120" s="46">
        <f t="shared" si="6"/>
        <v>1.7469109096145544E-3</v>
      </c>
      <c r="F120" s="106">
        <v>11.724614669999999</v>
      </c>
      <c r="G120" s="46">
        <f t="shared" si="7"/>
        <v>1.1764509924346985E-3</v>
      </c>
      <c r="H120" s="66">
        <f t="shared" si="8"/>
        <v>-0.36661583495803607</v>
      </c>
      <c r="I120" s="46">
        <f t="shared" si="9"/>
        <v>-0.15490546505098501</v>
      </c>
    </row>
    <row r="121" spans="1:9">
      <c r="A121" s="105" t="s">
        <v>184</v>
      </c>
      <c r="B121" s="106">
        <v>9.6889640000000004</v>
      </c>
      <c r="C121" s="46">
        <f t="shared" si="5"/>
        <v>9.2816049453343951E-4</v>
      </c>
      <c r="D121" s="106">
        <v>18.087023569999999</v>
      </c>
      <c r="E121" s="46">
        <f t="shared" si="6"/>
        <v>1.7068937360636936E-3</v>
      </c>
      <c r="F121" s="106">
        <v>11.701976999999999</v>
      </c>
      <c r="G121" s="46">
        <f t="shared" si="7"/>
        <v>1.1741795225324889E-3</v>
      </c>
      <c r="H121" s="66">
        <f t="shared" si="8"/>
        <v>-0.35301809307035692</v>
      </c>
      <c r="I121" s="46">
        <f t="shared" si="9"/>
        <v>0.20776349256741988</v>
      </c>
    </row>
    <row r="122" spans="1:9">
      <c r="A122" s="105" t="s">
        <v>49</v>
      </c>
      <c r="B122" s="106">
        <v>9.7702651500000002</v>
      </c>
      <c r="C122" s="46">
        <f t="shared" si="5"/>
        <v>9.3594879012315758E-4</v>
      </c>
      <c r="D122" s="106">
        <v>16.614617769999999</v>
      </c>
      <c r="E122" s="46">
        <f t="shared" si="6"/>
        <v>1.5679410649822873E-3</v>
      </c>
      <c r="F122" s="106">
        <v>11.681161080000001</v>
      </c>
      <c r="G122" s="46">
        <f t="shared" si="7"/>
        <v>1.1720908475157227E-3</v>
      </c>
      <c r="H122" s="66">
        <f t="shared" si="8"/>
        <v>-0.29693470883862516</v>
      </c>
      <c r="I122" s="46">
        <f t="shared" si="9"/>
        <v>0.19558281179298409</v>
      </c>
    </row>
    <row r="123" spans="1:9">
      <c r="A123" s="105" t="s">
        <v>28</v>
      </c>
      <c r="B123" s="106">
        <v>11.34684341</v>
      </c>
      <c r="C123" s="46">
        <f t="shared" si="5"/>
        <v>1.0869781114698227E-3</v>
      </c>
      <c r="D123" s="106">
        <v>15.5695991</v>
      </c>
      <c r="E123" s="46">
        <f t="shared" si="6"/>
        <v>1.4693214211813472E-3</v>
      </c>
      <c r="F123" s="106">
        <v>11.19601737</v>
      </c>
      <c r="G123" s="46">
        <f t="shared" si="7"/>
        <v>1.1234113970461617E-3</v>
      </c>
      <c r="H123" s="66">
        <f t="shared" si="8"/>
        <v>-0.28090522446400046</v>
      </c>
      <c r="I123" s="46">
        <f t="shared" si="9"/>
        <v>-1.3292334665258254E-2</v>
      </c>
    </row>
    <row r="124" spans="1:9">
      <c r="A124" s="105" t="s">
        <v>207</v>
      </c>
      <c r="B124" s="106">
        <v>14.06158759</v>
      </c>
      <c r="C124" s="46">
        <f t="shared" si="5"/>
        <v>1.347038764047392E-3</v>
      </c>
      <c r="D124" s="106">
        <v>14.84115182</v>
      </c>
      <c r="E124" s="46">
        <f t="shared" si="6"/>
        <v>1.4005769926427032E-3</v>
      </c>
      <c r="F124" s="106">
        <v>11.034376740000001</v>
      </c>
      <c r="G124" s="46">
        <f t="shared" si="7"/>
        <v>1.107192332715814E-3</v>
      </c>
      <c r="H124" s="66">
        <f t="shared" si="8"/>
        <v>-0.25650132322411612</v>
      </c>
      <c r="I124" s="46">
        <f t="shared" si="9"/>
        <v>-0.21528229516223496</v>
      </c>
    </row>
    <row r="125" spans="1:9">
      <c r="A125" s="105" t="s">
        <v>145</v>
      </c>
      <c r="B125" s="106">
        <v>9.6997264000000012</v>
      </c>
      <c r="C125" s="46">
        <f t="shared" si="5"/>
        <v>9.2919148551517581E-4</v>
      </c>
      <c r="D125" s="106">
        <v>14.393283460000001</v>
      </c>
      <c r="E125" s="46">
        <f t="shared" si="6"/>
        <v>1.3583111275429808E-3</v>
      </c>
      <c r="F125" s="106">
        <v>10.70286514</v>
      </c>
      <c r="G125" s="46">
        <f t="shared" si="7"/>
        <v>1.073928369523784E-3</v>
      </c>
      <c r="H125" s="66">
        <f t="shared" si="8"/>
        <v>-0.25639864109228072</v>
      </c>
      <c r="I125" s="46">
        <f t="shared" si="9"/>
        <v>0.10341928201191308</v>
      </c>
    </row>
    <row r="126" spans="1:9">
      <c r="A126" s="105" t="s">
        <v>133</v>
      </c>
      <c r="B126" s="106">
        <v>10.014915349999999</v>
      </c>
      <c r="C126" s="46">
        <f t="shared" si="5"/>
        <v>9.5938521228549657E-4</v>
      </c>
      <c r="D126" s="106">
        <v>18.342296600000001</v>
      </c>
      <c r="E126" s="46">
        <f t="shared" si="6"/>
        <v>1.730984152831642E-3</v>
      </c>
      <c r="F126" s="106">
        <v>10.41632684</v>
      </c>
      <c r="G126" s="46">
        <f t="shared" si="7"/>
        <v>1.0451770393612593E-3</v>
      </c>
      <c r="H126" s="66">
        <f t="shared" si="8"/>
        <v>-0.43211436020503569</v>
      </c>
      <c r="I126" s="46">
        <f t="shared" si="9"/>
        <v>4.0081366239406169E-2</v>
      </c>
    </row>
    <row r="127" spans="1:9">
      <c r="A127" s="105" t="s">
        <v>181</v>
      </c>
      <c r="B127" s="106">
        <v>10.438306279999999</v>
      </c>
      <c r="C127" s="46">
        <f t="shared" si="5"/>
        <v>9.9994421683642404E-4</v>
      </c>
      <c r="D127" s="106">
        <v>25.74138997</v>
      </c>
      <c r="E127" s="46">
        <f t="shared" si="6"/>
        <v>2.4292453165286497E-3</v>
      </c>
      <c r="F127" s="106">
        <v>10.26245295</v>
      </c>
      <c r="G127" s="46">
        <f t="shared" si="7"/>
        <v>1.0297372918134375E-3</v>
      </c>
      <c r="H127" s="66">
        <f t="shared" si="8"/>
        <v>-0.60132483280971794</v>
      </c>
      <c r="I127" s="46">
        <f t="shared" si="9"/>
        <v>-1.6846921836058515E-2</v>
      </c>
    </row>
    <row r="128" spans="1:9">
      <c r="A128" s="105" t="s">
        <v>238</v>
      </c>
      <c r="B128" s="106">
        <v>23.490821950000001</v>
      </c>
      <c r="C128" s="46">
        <f t="shared" si="5"/>
        <v>2.2503182918327466E-3</v>
      </c>
      <c r="D128" s="106">
        <v>15.553277169999999</v>
      </c>
      <c r="E128" s="46">
        <f t="shared" si="6"/>
        <v>1.4677811014062528E-3</v>
      </c>
      <c r="F128" s="106">
        <v>10.087875689999999</v>
      </c>
      <c r="G128" s="46">
        <f t="shared" si="7"/>
        <v>1.0122201625461494E-3</v>
      </c>
      <c r="H128" s="66">
        <f t="shared" si="8"/>
        <v>-0.35139870654025007</v>
      </c>
      <c r="I128" s="46">
        <f t="shared" si="9"/>
        <v>-0.57056097434683428</v>
      </c>
    </row>
    <row r="129" spans="1:9">
      <c r="A129" s="105" t="s">
        <v>128</v>
      </c>
      <c r="B129" s="106">
        <v>9.1004114200000004</v>
      </c>
      <c r="C129" s="46">
        <f t="shared" si="5"/>
        <v>8.7177972423521861E-4</v>
      </c>
      <c r="D129" s="106">
        <v>10.228492640000001</v>
      </c>
      <c r="E129" s="46">
        <f t="shared" si="6"/>
        <v>9.6527490822469219E-4</v>
      </c>
      <c r="F129" s="106">
        <v>10.02520535</v>
      </c>
      <c r="G129" s="46">
        <f t="shared" si="7"/>
        <v>1.0059318037587285E-3</v>
      </c>
      <c r="H129" s="66">
        <f t="shared" si="8"/>
        <v>-1.9874608816260575E-2</v>
      </c>
      <c r="I129" s="46">
        <f t="shared" si="9"/>
        <v>0.10162111220241954</v>
      </c>
    </row>
    <row r="130" spans="1:9">
      <c r="A130" s="105" t="s">
        <v>75</v>
      </c>
      <c r="B130" s="106">
        <v>8.9303800199999994</v>
      </c>
      <c r="C130" s="46">
        <f t="shared" si="5"/>
        <v>8.5549145767646021E-4</v>
      </c>
      <c r="D130" s="106">
        <v>15.91448668</v>
      </c>
      <c r="E130" s="46">
        <f t="shared" si="6"/>
        <v>1.5018688686742885E-3</v>
      </c>
      <c r="F130" s="106">
        <v>9.8087685600000007</v>
      </c>
      <c r="G130" s="46">
        <f t="shared" si="7"/>
        <v>9.8421447798201027E-4</v>
      </c>
      <c r="H130" s="66">
        <f t="shared" si="8"/>
        <v>-0.38365787365753723</v>
      </c>
      <c r="I130" s="46">
        <f t="shared" si="9"/>
        <v>9.8359592540609553E-2</v>
      </c>
    </row>
    <row r="131" spans="1:9">
      <c r="A131" s="105" t="s">
        <v>247</v>
      </c>
      <c r="B131" s="106">
        <v>8.8149416699999996</v>
      </c>
      <c r="C131" s="46">
        <f t="shared" si="5"/>
        <v>8.4443296720997443E-4</v>
      </c>
      <c r="D131" s="106">
        <v>9.8280397899999983</v>
      </c>
      <c r="E131" s="46">
        <f t="shared" si="6"/>
        <v>9.2748370069911602E-4</v>
      </c>
      <c r="F131" s="106">
        <v>9.4332389199999991</v>
      </c>
      <c r="G131" s="46">
        <f t="shared" si="7"/>
        <v>9.4653373280604561E-4</v>
      </c>
      <c r="H131" s="66">
        <f t="shared" si="8"/>
        <v>-4.0170866056292165E-2</v>
      </c>
      <c r="I131" s="46">
        <f t="shared" si="9"/>
        <v>7.014195591381589E-2</v>
      </c>
    </row>
    <row r="132" spans="1:9">
      <c r="A132" s="105" t="s">
        <v>253</v>
      </c>
      <c r="B132" s="106">
        <v>9.0767736800000005</v>
      </c>
      <c r="C132" s="46">
        <f t="shared" si="5"/>
        <v>8.6951533183495249E-4</v>
      </c>
      <c r="D132" s="106">
        <v>11.401126869999999</v>
      </c>
      <c r="E132" s="46">
        <f t="shared" si="6"/>
        <v>1.0759377828615537E-3</v>
      </c>
      <c r="F132" s="106">
        <v>9.2154446300000004</v>
      </c>
      <c r="G132" s="46">
        <f t="shared" si="7"/>
        <v>9.2468019511386754E-4</v>
      </c>
      <c r="H132" s="66">
        <f t="shared" si="8"/>
        <v>-0.19170756232449493</v>
      </c>
      <c r="I132" s="46">
        <f t="shared" si="9"/>
        <v>1.5277559503940275E-2</v>
      </c>
    </row>
    <row r="133" spans="1:9">
      <c r="A133" s="105" t="s">
        <v>120</v>
      </c>
      <c r="B133" s="106">
        <v>9.4275315099999997</v>
      </c>
      <c r="C133" s="46">
        <f t="shared" ref="C133:C196" si="10">B133/$B$259</f>
        <v>9.031164021820273E-4</v>
      </c>
      <c r="D133" s="106">
        <v>9.4021201799999989</v>
      </c>
      <c r="E133" s="46">
        <f t="shared" ref="E133:E196" si="11">D133/$D$259</f>
        <v>8.8728916501102598E-4</v>
      </c>
      <c r="F133" s="106">
        <v>9.0815962200000016</v>
      </c>
      <c r="G133" s="46">
        <f t="shared" ref="G133:G196" si="12">F133/$F$259</f>
        <v>9.1124980962041361E-4</v>
      </c>
      <c r="H133" s="66">
        <f t="shared" ref="H133:H196" si="13">(F133/D133)-1</f>
        <v>-3.4090604444921846E-2</v>
      </c>
      <c r="I133" s="46">
        <f t="shared" ref="I133:I196" si="14">(F133/B133)-1</f>
        <v>-3.6694153674591945E-2</v>
      </c>
    </row>
    <row r="134" spans="1:9">
      <c r="A134" s="105" t="s">
        <v>222</v>
      </c>
      <c r="B134" s="106">
        <v>15.772105099999999</v>
      </c>
      <c r="C134" s="46">
        <f t="shared" si="10"/>
        <v>1.5108988813922089E-3</v>
      </c>
      <c r="D134" s="106">
        <v>9.6533302799999987</v>
      </c>
      <c r="E134" s="46">
        <f t="shared" si="11"/>
        <v>9.1099615828531711E-4</v>
      </c>
      <c r="F134" s="106">
        <v>9.0071416099999997</v>
      </c>
      <c r="G134" s="46">
        <f t="shared" si="12"/>
        <v>9.0377901400868533E-4</v>
      </c>
      <c r="H134" s="66">
        <f t="shared" si="13"/>
        <v>-6.6939455219799937E-2</v>
      </c>
      <c r="I134" s="46">
        <f t="shared" si="14"/>
        <v>-0.42891950358611297</v>
      </c>
    </row>
    <row r="135" spans="1:9">
      <c r="A135" s="105" t="s">
        <v>122</v>
      </c>
      <c r="B135" s="106">
        <v>7.00811311</v>
      </c>
      <c r="C135" s="46">
        <f t="shared" si="10"/>
        <v>6.713466713184073E-4</v>
      </c>
      <c r="D135" s="106">
        <v>7.8671802199999998</v>
      </c>
      <c r="E135" s="46">
        <f t="shared" si="11"/>
        <v>7.4243507153245731E-4</v>
      </c>
      <c r="F135" s="106">
        <v>8.937178789999999</v>
      </c>
      <c r="G135" s="46">
        <f t="shared" si="12"/>
        <v>8.967589258148163E-4</v>
      </c>
      <c r="H135" s="66">
        <f t="shared" si="13"/>
        <v>0.13600788847824297</v>
      </c>
      <c r="I135" s="46">
        <f t="shared" si="14"/>
        <v>0.27526177870151392</v>
      </c>
    </row>
    <row r="136" spans="1:9">
      <c r="A136" s="105" t="s">
        <v>62</v>
      </c>
      <c r="B136" s="106">
        <v>0.14029753</v>
      </c>
      <c r="C136" s="46">
        <f t="shared" si="10"/>
        <v>1.3439891491662067E-5</v>
      </c>
      <c r="D136" s="106">
        <v>119.81014626999999</v>
      </c>
      <c r="E136" s="46">
        <f t="shared" si="11"/>
        <v>1.1306624740863204E-2</v>
      </c>
      <c r="F136" s="106">
        <v>8.40899164</v>
      </c>
      <c r="G136" s="46">
        <f t="shared" si="12"/>
        <v>8.4376048498769837E-4</v>
      </c>
      <c r="H136" s="66">
        <f t="shared" si="13"/>
        <v>-0.9298140274276121</v>
      </c>
      <c r="I136" s="46">
        <f t="shared" si="14"/>
        <v>58.936847355758864</v>
      </c>
    </row>
    <row r="137" spans="1:9">
      <c r="A137" s="105" t="s">
        <v>34</v>
      </c>
      <c r="B137" s="106">
        <v>4.5204399100000003</v>
      </c>
      <c r="C137" s="46">
        <f t="shared" si="10"/>
        <v>4.3303842829577001E-4</v>
      </c>
      <c r="D137" s="106">
        <v>13.4773415</v>
      </c>
      <c r="E137" s="46">
        <f t="shared" si="11"/>
        <v>1.2718726050259283E-3</v>
      </c>
      <c r="F137" s="106">
        <v>8.1753632599999992</v>
      </c>
      <c r="G137" s="46">
        <f t="shared" si="12"/>
        <v>8.2031815044213911E-4</v>
      </c>
      <c r="H137" s="66">
        <f t="shared" si="13"/>
        <v>-0.39339941337837292</v>
      </c>
      <c r="I137" s="46">
        <f t="shared" si="14"/>
        <v>0.80853266999848228</v>
      </c>
    </row>
    <row r="138" spans="1:9">
      <c r="A138" s="105" t="s">
        <v>154</v>
      </c>
      <c r="B138" s="106">
        <v>7.7489547099999996</v>
      </c>
      <c r="C138" s="46">
        <f t="shared" si="10"/>
        <v>7.4231606555157233E-4</v>
      </c>
      <c r="D138" s="106">
        <v>7.6708287899999998</v>
      </c>
      <c r="E138" s="46">
        <f t="shared" si="11"/>
        <v>7.239051556158305E-4</v>
      </c>
      <c r="F138" s="106">
        <v>8.0363871600000003</v>
      </c>
      <c r="G138" s="46">
        <f t="shared" si="12"/>
        <v>8.0637325115363206E-4</v>
      </c>
      <c r="H138" s="66">
        <f t="shared" si="13"/>
        <v>4.7655654950421678E-2</v>
      </c>
      <c r="I138" s="46">
        <f t="shared" si="14"/>
        <v>3.709306103300225E-2</v>
      </c>
    </row>
    <row r="139" spans="1:9">
      <c r="A139" s="105" t="s">
        <v>142</v>
      </c>
      <c r="B139" s="106">
        <v>14.118714089999999</v>
      </c>
      <c r="C139" s="46">
        <f t="shared" si="10"/>
        <v>1.3525112336004799E-3</v>
      </c>
      <c r="D139" s="106">
        <v>17.412699059999998</v>
      </c>
      <c r="E139" s="46">
        <f t="shared" si="11"/>
        <v>1.6432569371322031E-3</v>
      </c>
      <c r="F139" s="106">
        <v>7.8670242699999999</v>
      </c>
      <c r="G139" s="46">
        <f t="shared" si="12"/>
        <v>7.893793331759328E-4</v>
      </c>
      <c r="H139" s="66">
        <f t="shared" si="13"/>
        <v>-0.54820190466210228</v>
      </c>
      <c r="I139" s="46">
        <f t="shared" si="14"/>
        <v>-0.44279456189483613</v>
      </c>
    </row>
    <row r="140" spans="1:9">
      <c r="A140" s="105" t="s">
        <v>4</v>
      </c>
      <c r="B140" s="106">
        <v>17.389622510000002</v>
      </c>
      <c r="C140" s="46">
        <f t="shared" si="10"/>
        <v>1.6658499947601656E-3</v>
      </c>
      <c r="D140" s="106">
        <v>13.513665080000001</v>
      </c>
      <c r="E140" s="46">
        <f t="shared" si="11"/>
        <v>1.2753005040903299E-3</v>
      </c>
      <c r="F140" s="106">
        <v>7.8559070700000007</v>
      </c>
      <c r="G140" s="46">
        <f t="shared" si="12"/>
        <v>7.8826383033501134E-4</v>
      </c>
      <c r="H140" s="66">
        <f t="shared" si="13"/>
        <v>-0.41866939697753702</v>
      </c>
      <c r="I140" s="46">
        <f t="shared" si="14"/>
        <v>-0.548241655879395</v>
      </c>
    </row>
    <row r="141" spans="1:9">
      <c r="A141" s="105" t="s">
        <v>159</v>
      </c>
      <c r="B141" s="106">
        <v>11.72627814</v>
      </c>
      <c r="C141" s="46">
        <f t="shared" si="10"/>
        <v>1.1233263037677777E-3</v>
      </c>
      <c r="D141" s="106">
        <v>7.72126511</v>
      </c>
      <c r="E141" s="46">
        <f t="shared" si="11"/>
        <v>7.2866489059073794E-4</v>
      </c>
      <c r="F141" s="106">
        <v>7.4911594599999995</v>
      </c>
      <c r="G141" s="46">
        <f t="shared" si="12"/>
        <v>7.5166495695193531E-4</v>
      </c>
      <c r="H141" s="66">
        <f t="shared" si="13"/>
        <v>-2.9801547637832715E-2</v>
      </c>
      <c r="I141" s="46">
        <f t="shared" si="14"/>
        <v>-0.36116478130886298</v>
      </c>
    </row>
    <row r="142" spans="1:9">
      <c r="A142" s="105" t="s">
        <v>245</v>
      </c>
      <c r="B142" s="106">
        <v>1.20826601</v>
      </c>
      <c r="C142" s="46">
        <f t="shared" si="10"/>
        <v>1.1574661412402252E-4</v>
      </c>
      <c r="D142" s="106">
        <v>0.45045616999999999</v>
      </c>
      <c r="E142" s="46">
        <f t="shared" si="11"/>
        <v>4.2510079780044338E-5</v>
      </c>
      <c r="F142" s="106">
        <v>7.4160109400000005</v>
      </c>
      <c r="G142" s="46">
        <f t="shared" si="12"/>
        <v>7.4412453422399607E-4</v>
      </c>
      <c r="H142" s="66">
        <f t="shared" si="13"/>
        <v>15.463335245247059</v>
      </c>
      <c r="I142" s="46">
        <f t="shared" si="14"/>
        <v>5.1377303330745852</v>
      </c>
    </row>
    <row r="143" spans="1:9">
      <c r="A143" s="105" t="s">
        <v>183</v>
      </c>
      <c r="B143" s="106">
        <v>5.6066283099999996</v>
      </c>
      <c r="C143" s="46">
        <f t="shared" si="10"/>
        <v>5.3709053980124E-4</v>
      </c>
      <c r="D143" s="106">
        <v>12.062074669999999</v>
      </c>
      <c r="E143" s="46">
        <f t="shared" si="11"/>
        <v>1.1383122059013021E-3</v>
      </c>
      <c r="F143" s="106">
        <v>6.3510394699999999</v>
      </c>
      <c r="G143" s="46">
        <f t="shared" si="12"/>
        <v>6.3726501021746937E-4</v>
      </c>
      <c r="H143" s="66">
        <f t="shared" si="13"/>
        <v>-0.47347039014806558</v>
      </c>
      <c r="I143" s="46">
        <f t="shared" si="14"/>
        <v>0.13277341012106447</v>
      </c>
    </row>
    <row r="144" spans="1:9">
      <c r="A144" s="105" t="s">
        <v>203</v>
      </c>
      <c r="B144" s="106">
        <v>5.3809843900000001</v>
      </c>
      <c r="C144" s="46">
        <f t="shared" si="10"/>
        <v>5.1547483637044353E-4</v>
      </c>
      <c r="D144" s="106">
        <v>6.7144860599999996</v>
      </c>
      <c r="E144" s="46">
        <f t="shared" si="11"/>
        <v>6.3365396480770939E-4</v>
      </c>
      <c r="F144" s="106">
        <v>6.2861982999999997</v>
      </c>
      <c r="G144" s="46">
        <f t="shared" si="12"/>
        <v>6.3075882976342749E-4</v>
      </c>
      <c r="H144" s="66">
        <f t="shared" si="13"/>
        <v>-6.3785635441471089E-2</v>
      </c>
      <c r="I144" s="46">
        <f t="shared" si="14"/>
        <v>0.16822459319566985</v>
      </c>
    </row>
    <row r="145" spans="1:9">
      <c r="A145" s="105" t="s">
        <v>200</v>
      </c>
      <c r="B145" s="106">
        <v>6.1699946600000004</v>
      </c>
      <c r="C145" s="46">
        <f t="shared" si="10"/>
        <v>5.9105857911065428E-4</v>
      </c>
      <c r="D145" s="106">
        <v>14.669229289999999</v>
      </c>
      <c r="E145" s="46">
        <f t="shared" si="11"/>
        <v>1.3843524608169162E-3</v>
      </c>
      <c r="F145" s="106">
        <v>5.3620133000000001</v>
      </c>
      <c r="G145" s="46">
        <f t="shared" si="12"/>
        <v>5.3802585805858753E-4</v>
      </c>
      <c r="H145" s="66">
        <f t="shared" si="13"/>
        <v>-0.63447205071262469</v>
      </c>
      <c r="I145" s="46">
        <f t="shared" si="14"/>
        <v>-0.13095333213789206</v>
      </c>
    </row>
    <row r="146" spans="1:9">
      <c r="A146" s="105" t="s">
        <v>162</v>
      </c>
      <c r="B146" s="106">
        <v>9.4335203300000003</v>
      </c>
      <c r="C146" s="46">
        <f t="shared" si="10"/>
        <v>9.0369010501887051E-4</v>
      </c>
      <c r="D146" s="106">
        <v>6.8362103400000001</v>
      </c>
      <c r="E146" s="46">
        <f t="shared" si="11"/>
        <v>6.4514122860513602E-4</v>
      </c>
      <c r="F146" s="106">
        <v>5.2720711700000003</v>
      </c>
      <c r="G146" s="46">
        <f t="shared" si="12"/>
        <v>5.2900104052058046E-4</v>
      </c>
      <c r="H146" s="66">
        <f t="shared" si="13"/>
        <v>-0.2288020836409782</v>
      </c>
      <c r="I146" s="46">
        <f t="shared" si="14"/>
        <v>-0.44113427590397736</v>
      </c>
    </row>
    <row r="147" spans="1:9">
      <c r="A147" s="105" t="s">
        <v>174</v>
      </c>
      <c r="B147" s="106">
        <v>4.0220841099999998</v>
      </c>
      <c r="C147" s="46">
        <f t="shared" si="10"/>
        <v>3.8529811614458354E-4</v>
      </c>
      <c r="D147" s="106">
        <v>6.2974100799999997</v>
      </c>
      <c r="E147" s="46">
        <f t="shared" si="11"/>
        <v>5.9429401290797144E-4</v>
      </c>
      <c r="F147" s="106">
        <v>5.2318516900000001</v>
      </c>
      <c r="G147" s="46">
        <f t="shared" si="12"/>
        <v>5.2496540706967686E-4</v>
      </c>
      <c r="H147" s="66">
        <f t="shared" si="13"/>
        <v>-0.16920581262194057</v>
      </c>
      <c r="I147" s="46">
        <f t="shared" si="14"/>
        <v>0.30078127331852356</v>
      </c>
    </row>
    <row r="148" spans="1:9">
      <c r="A148" s="105" t="s">
        <v>206</v>
      </c>
      <c r="B148" s="106">
        <v>9.5935924200000002</v>
      </c>
      <c r="C148" s="46">
        <f t="shared" si="10"/>
        <v>9.1902431311536063E-4</v>
      </c>
      <c r="D148" s="106">
        <v>4.1956281200000003</v>
      </c>
      <c r="E148" s="46">
        <f t="shared" si="11"/>
        <v>3.9594637167162668E-4</v>
      </c>
      <c r="F148" s="106">
        <v>5.2090371100000006</v>
      </c>
      <c r="G148" s="46">
        <f t="shared" si="12"/>
        <v>5.2267618597044046E-4</v>
      </c>
      <c r="H148" s="66">
        <f t="shared" si="13"/>
        <v>0.241539278748089</v>
      </c>
      <c r="I148" s="46">
        <f t="shared" si="14"/>
        <v>-0.4570295586937182</v>
      </c>
    </row>
    <row r="149" spans="1:9">
      <c r="A149" s="105" t="s">
        <v>224</v>
      </c>
      <c r="B149" s="106">
        <v>2.1230293900000001</v>
      </c>
      <c r="C149" s="46">
        <f t="shared" si="10"/>
        <v>2.0337695635275625E-4</v>
      </c>
      <c r="D149" s="106">
        <v>15.53307008</v>
      </c>
      <c r="E149" s="46">
        <f t="shared" si="11"/>
        <v>1.4658741345019643E-3</v>
      </c>
      <c r="F149" s="106">
        <v>5.1365120199999996</v>
      </c>
      <c r="G149" s="46">
        <f t="shared" si="12"/>
        <v>5.1539899891496878E-4</v>
      </c>
      <c r="H149" s="66">
        <f t="shared" si="13"/>
        <v>-0.66931765622987527</v>
      </c>
      <c r="I149" s="46">
        <f t="shared" si="14"/>
        <v>1.4194257715857619</v>
      </c>
    </row>
    <row r="150" spans="1:9">
      <c r="A150" s="105" t="s">
        <v>262</v>
      </c>
      <c r="B150" s="106">
        <v>0</v>
      </c>
      <c r="C150" s="46">
        <f t="shared" si="10"/>
        <v>0</v>
      </c>
      <c r="D150" s="106">
        <v>0</v>
      </c>
      <c r="E150" s="46">
        <f t="shared" si="11"/>
        <v>0</v>
      </c>
      <c r="F150" s="106">
        <v>4.9731657999999994</v>
      </c>
      <c r="G150" s="46">
        <f t="shared" si="12"/>
        <v>4.9900879522484984E-4</v>
      </c>
      <c r="H150" s="66" t="s">
        <v>318</v>
      </c>
      <c r="I150" s="46" t="s">
        <v>318</v>
      </c>
    </row>
    <row r="151" spans="1:9">
      <c r="A151" s="105" t="s">
        <v>152</v>
      </c>
      <c r="B151" s="106">
        <v>21.938120480000002</v>
      </c>
      <c r="C151" s="46">
        <f t="shared" si="10"/>
        <v>2.1015762628337747E-3</v>
      </c>
      <c r="D151" s="106">
        <v>9.7179809900000009</v>
      </c>
      <c r="E151" s="46">
        <f t="shared" si="11"/>
        <v>9.1709732200106022E-4</v>
      </c>
      <c r="F151" s="106">
        <v>4.9457007500000003</v>
      </c>
      <c r="G151" s="46">
        <f t="shared" si="12"/>
        <v>4.9625294471383535E-4</v>
      </c>
      <c r="H151" s="66">
        <f t="shared" si="13"/>
        <v>-0.49107733848324808</v>
      </c>
      <c r="I151" s="46">
        <f t="shared" si="14"/>
        <v>-0.77456132787178489</v>
      </c>
    </row>
    <row r="152" spans="1:9">
      <c r="A152" s="105" t="s">
        <v>81</v>
      </c>
      <c r="B152" s="106">
        <v>117.96289626000001</v>
      </c>
      <c r="C152" s="46">
        <f t="shared" si="10"/>
        <v>1.1300330987841263E-2</v>
      </c>
      <c r="D152" s="106">
        <v>5.7587590000000004</v>
      </c>
      <c r="E152" s="46">
        <f t="shared" si="11"/>
        <v>5.4346087550326673E-4</v>
      </c>
      <c r="F152" s="106">
        <v>4.6505645499999995</v>
      </c>
      <c r="G152" s="46">
        <f t="shared" si="12"/>
        <v>4.6663889895062337E-4</v>
      </c>
      <c r="H152" s="66">
        <f t="shared" si="13"/>
        <v>-0.19243633046633846</v>
      </c>
      <c r="I152" s="46">
        <f t="shared" si="14"/>
        <v>-0.96057603960698146</v>
      </c>
    </row>
    <row r="153" spans="1:9">
      <c r="A153" s="105" t="s">
        <v>89</v>
      </c>
      <c r="B153" s="106">
        <v>13.0943971</v>
      </c>
      <c r="C153" s="46">
        <f t="shared" si="10"/>
        <v>1.2543861333320298E-3</v>
      </c>
      <c r="D153" s="106">
        <v>4.4219325400000002</v>
      </c>
      <c r="E153" s="46">
        <f t="shared" si="11"/>
        <v>4.1730298656442893E-4</v>
      </c>
      <c r="F153" s="106">
        <v>4.63420437</v>
      </c>
      <c r="G153" s="46">
        <f t="shared" si="12"/>
        <v>4.6499731408501091E-4</v>
      </c>
      <c r="H153" s="66">
        <f t="shared" si="13"/>
        <v>4.8004312159859452E-2</v>
      </c>
      <c r="I153" s="46">
        <f t="shared" si="14"/>
        <v>-0.64609257420488642</v>
      </c>
    </row>
    <row r="154" spans="1:9">
      <c r="A154" s="105" t="s">
        <v>125</v>
      </c>
      <c r="B154" s="106">
        <v>1.3125183500000002</v>
      </c>
      <c r="C154" s="46">
        <f t="shared" si="10"/>
        <v>1.2573353361827066E-4</v>
      </c>
      <c r="D154" s="106">
        <v>6.4361459999999995E-2</v>
      </c>
      <c r="E154" s="46">
        <f t="shared" si="11"/>
        <v>6.0738668522625235E-6</v>
      </c>
      <c r="F154" s="106">
        <v>4.5516373200000002</v>
      </c>
      <c r="G154" s="46">
        <f t="shared" si="12"/>
        <v>4.5671251405968909E-4</v>
      </c>
      <c r="H154" s="66">
        <f t="shared" si="13"/>
        <v>69.71992027527034</v>
      </c>
      <c r="I154" s="46">
        <f t="shared" si="14"/>
        <v>2.4678656645067094</v>
      </c>
    </row>
    <row r="155" spans="1:9">
      <c r="A155" s="105" t="s">
        <v>254</v>
      </c>
      <c r="B155" s="106">
        <v>8.8976644800000013</v>
      </c>
      <c r="C155" s="46">
        <f t="shared" si="10"/>
        <v>8.5235745162737936E-4</v>
      </c>
      <c r="D155" s="106">
        <v>5.3985383799999997</v>
      </c>
      <c r="E155" s="46">
        <f t="shared" si="11"/>
        <v>5.0946643095027718E-4</v>
      </c>
      <c r="F155" s="106">
        <v>4.4912638300000003</v>
      </c>
      <c r="G155" s="46">
        <f t="shared" si="12"/>
        <v>4.5065462181961548E-4</v>
      </c>
      <c r="H155" s="66">
        <f t="shared" si="13"/>
        <v>-0.16805929422696808</v>
      </c>
      <c r="I155" s="46">
        <f t="shared" si="14"/>
        <v>-0.49523115418710417</v>
      </c>
    </row>
    <row r="156" spans="1:9">
      <c r="A156" s="105" t="s">
        <v>83</v>
      </c>
      <c r="B156" s="106">
        <v>7.0940174100000002</v>
      </c>
      <c r="C156" s="46">
        <f t="shared" si="10"/>
        <v>6.7957592860231806E-4</v>
      </c>
      <c r="D156" s="106">
        <v>5.4857517199999997</v>
      </c>
      <c r="E156" s="46">
        <f t="shared" si="11"/>
        <v>5.1769685665692053E-4</v>
      </c>
      <c r="F156" s="106">
        <v>4.4554676500000001</v>
      </c>
      <c r="G156" s="46">
        <f t="shared" si="12"/>
        <v>4.4706282348153228E-4</v>
      </c>
      <c r="H156" s="66">
        <f t="shared" si="13"/>
        <v>-0.18781091864653321</v>
      </c>
      <c r="I156" s="46">
        <f t="shared" si="14"/>
        <v>-0.3719401303245462</v>
      </c>
    </row>
    <row r="157" spans="1:9">
      <c r="A157" s="105" t="s">
        <v>240</v>
      </c>
      <c r="B157" s="106">
        <v>8.3846276199999998</v>
      </c>
      <c r="C157" s="46">
        <f t="shared" si="10"/>
        <v>8.0321075795698445E-4</v>
      </c>
      <c r="D157" s="106">
        <v>3.8720306799999999</v>
      </c>
      <c r="E157" s="46">
        <f t="shared" si="11"/>
        <v>3.6540809978821985E-4</v>
      </c>
      <c r="F157" s="106">
        <v>4.4407326399999993</v>
      </c>
      <c r="G157" s="46">
        <f t="shared" si="12"/>
        <v>4.4558430861124052E-4</v>
      </c>
      <c r="H157" s="66">
        <f t="shared" si="13"/>
        <v>0.1468743424316048</v>
      </c>
      <c r="I157" s="46">
        <f t="shared" si="14"/>
        <v>-0.4703721093817641</v>
      </c>
    </row>
    <row r="158" spans="1:9">
      <c r="A158" s="105" t="s">
        <v>113</v>
      </c>
      <c r="B158" s="106">
        <v>1.20978564</v>
      </c>
      <c r="C158" s="46">
        <f t="shared" si="10"/>
        <v>1.1589218805043074E-4</v>
      </c>
      <c r="D158" s="106">
        <v>2.0687202</v>
      </c>
      <c r="E158" s="46">
        <f t="shared" si="11"/>
        <v>1.9522756397051744E-4</v>
      </c>
      <c r="F158" s="106">
        <v>4.3469270599999996</v>
      </c>
      <c r="G158" s="46">
        <f t="shared" si="12"/>
        <v>4.3617183146013323E-4</v>
      </c>
      <c r="H158" s="66">
        <f t="shared" si="13"/>
        <v>1.1012638925264033</v>
      </c>
      <c r="I158" s="46">
        <f t="shared" si="14"/>
        <v>2.5931382521617627</v>
      </c>
    </row>
    <row r="159" spans="1:9">
      <c r="A159" s="105" t="s">
        <v>182</v>
      </c>
      <c r="B159" s="106">
        <v>5.9848619699999999</v>
      </c>
      <c r="C159" s="46">
        <f t="shared" si="10"/>
        <v>5.7332367483144478E-4</v>
      </c>
      <c r="D159" s="106">
        <v>15.93632186</v>
      </c>
      <c r="E159" s="46">
        <f t="shared" si="11"/>
        <v>1.5039294803511395E-3</v>
      </c>
      <c r="F159" s="106">
        <v>4.1821570100000001</v>
      </c>
      <c r="G159" s="46">
        <f t="shared" si="12"/>
        <v>4.1963876028449737E-4</v>
      </c>
      <c r="H159" s="66">
        <f t="shared" si="13"/>
        <v>-0.73757074896327424</v>
      </c>
      <c r="I159" s="46">
        <f t="shared" si="14"/>
        <v>-0.3012107829781745</v>
      </c>
    </row>
    <row r="160" spans="1:9">
      <c r="A160" s="105" t="s">
        <v>158</v>
      </c>
      <c r="B160" s="106">
        <v>1.5889786699999999</v>
      </c>
      <c r="C160" s="46">
        <f t="shared" si="10"/>
        <v>1.522172265425165E-4</v>
      </c>
      <c r="D160" s="106">
        <v>4.9861991799999998</v>
      </c>
      <c r="E160" s="46">
        <f t="shared" si="11"/>
        <v>4.7055349456305963E-4</v>
      </c>
      <c r="F160" s="106">
        <v>4.1688545599999998</v>
      </c>
      <c r="G160" s="46">
        <f t="shared" si="12"/>
        <v>4.1830398887027285E-4</v>
      </c>
      <c r="H160" s="66">
        <f t="shared" si="13"/>
        <v>-0.16392137387500039</v>
      </c>
      <c r="I160" s="46">
        <f t="shared" si="14"/>
        <v>1.6236063697444094</v>
      </c>
    </row>
    <row r="161" spans="1:9">
      <c r="A161" s="105" t="s">
        <v>150</v>
      </c>
      <c r="B161" s="106">
        <v>6.5142036599999997</v>
      </c>
      <c r="C161" s="46">
        <f t="shared" si="10"/>
        <v>6.2403230010526839E-4</v>
      </c>
      <c r="D161" s="106">
        <v>4.1467935100000002</v>
      </c>
      <c r="E161" s="46">
        <f t="shared" si="11"/>
        <v>3.91337791957584E-4</v>
      </c>
      <c r="F161" s="106">
        <v>3.8376326000000001</v>
      </c>
      <c r="G161" s="46">
        <f t="shared" si="12"/>
        <v>3.8506908823381845E-4</v>
      </c>
      <c r="H161" s="66">
        <f t="shared" si="13"/>
        <v>-7.4554208994119908E-2</v>
      </c>
      <c r="I161" s="46">
        <f t="shared" si="14"/>
        <v>-0.41088231189873481</v>
      </c>
    </row>
    <row r="162" spans="1:9">
      <c r="A162" s="105" t="s">
        <v>87</v>
      </c>
      <c r="B162" s="106">
        <v>1.2416700000000001E-2</v>
      </c>
      <c r="C162" s="46">
        <f t="shared" si="10"/>
        <v>1.1894657068055325E-6</v>
      </c>
      <c r="D162" s="106">
        <v>1.8518546100000002</v>
      </c>
      <c r="E162" s="46">
        <f t="shared" si="11"/>
        <v>1.7476170259171476E-4</v>
      </c>
      <c r="F162" s="106">
        <v>3.7367578699999999</v>
      </c>
      <c r="G162" s="46">
        <f t="shared" si="12"/>
        <v>3.7494729066858706E-4</v>
      </c>
      <c r="H162" s="66">
        <f t="shared" si="13"/>
        <v>1.0178462444198035</v>
      </c>
      <c r="I162" s="46">
        <f t="shared" si="14"/>
        <v>299.94613464124927</v>
      </c>
    </row>
    <row r="163" spans="1:9">
      <c r="A163" s="105" t="s">
        <v>242</v>
      </c>
      <c r="B163" s="106">
        <v>3.4723116600000004</v>
      </c>
      <c r="C163" s="46">
        <f t="shared" si="10"/>
        <v>3.3263231316782975E-4</v>
      </c>
      <c r="D163" s="106">
        <v>2.6224304100000002</v>
      </c>
      <c r="E163" s="46">
        <f t="shared" si="11"/>
        <v>2.4748184922567359E-4</v>
      </c>
      <c r="F163" s="106">
        <v>3.5325412699999998</v>
      </c>
      <c r="G163" s="46">
        <f t="shared" si="12"/>
        <v>3.5445614204633217E-4</v>
      </c>
      <c r="H163" s="66">
        <f t="shared" si="13"/>
        <v>0.34704862196896191</v>
      </c>
      <c r="I163" s="46">
        <f t="shared" si="14"/>
        <v>1.7345680888563919E-2</v>
      </c>
    </row>
    <row r="164" spans="1:9">
      <c r="A164" s="105" t="s">
        <v>31</v>
      </c>
      <c r="B164" s="106">
        <v>3.1537633700000001</v>
      </c>
      <c r="C164" s="46">
        <f t="shared" si="10"/>
        <v>3.0211677627666351E-4</v>
      </c>
      <c r="D164" s="106">
        <v>6.4939610999999999</v>
      </c>
      <c r="E164" s="46">
        <f t="shared" si="11"/>
        <v>6.1284276436818371E-4</v>
      </c>
      <c r="F164" s="106">
        <v>3.19313073</v>
      </c>
      <c r="G164" s="46">
        <f t="shared" si="12"/>
        <v>3.2039959708818588E-4</v>
      </c>
      <c r="H164" s="66">
        <f t="shared" si="13"/>
        <v>-0.5082922917416306</v>
      </c>
      <c r="I164" s="46">
        <f t="shared" si="14"/>
        <v>1.2482661310128762E-2</v>
      </c>
    </row>
    <row r="165" spans="1:9">
      <c r="A165" s="105" t="s">
        <v>112</v>
      </c>
      <c r="B165" s="106">
        <v>0.148509</v>
      </c>
      <c r="C165" s="46">
        <f t="shared" si="10"/>
        <v>1.4226514504818738E-5</v>
      </c>
      <c r="D165" s="106">
        <v>4.4493891699999999</v>
      </c>
      <c r="E165" s="46">
        <f t="shared" si="11"/>
        <v>4.1989410110458751E-4</v>
      </c>
      <c r="F165" s="106">
        <v>3.1133789300000001</v>
      </c>
      <c r="G165" s="46">
        <f t="shared" si="12"/>
        <v>3.1239728000577265E-4</v>
      </c>
      <c r="H165" s="66">
        <f t="shared" si="13"/>
        <v>-0.30026823659482227</v>
      </c>
      <c r="I165" s="46">
        <f t="shared" si="14"/>
        <v>19.964244119884992</v>
      </c>
    </row>
    <row r="166" spans="1:9">
      <c r="A166" s="105" t="s">
        <v>156</v>
      </c>
      <c r="B166" s="106">
        <v>3.06937529</v>
      </c>
      <c r="C166" s="46">
        <f t="shared" si="10"/>
        <v>2.9403276625603308E-4</v>
      </c>
      <c r="D166" s="106">
        <v>3.4545043799999999</v>
      </c>
      <c r="E166" s="46">
        <f t="shared" si="11"/>
        <v>3.2600565065922532E-4</v>
      </c>
      <c r="F166" s="106">
        <v>2.9830446099999999</v>
      </c>
      <c r="G166" s="46">
        <f t="shared" si="12"/>
        <v>2.9931949924896578E-4</v>
      </c>
      <c r="H166" s="66">
        <f t="shared" si="13"/>
        <v>-0.13647681928832878</v>
      </c>
      <c r="I166" s="46">
        <f t="shared" si="14"/>
        <v>-2.8126466086198287E-2</v>
      </c>
    </row>
    <row r="167" spans="1:9">
      <c r="A167" s="105" t="s">
        <v>61</v>
      </c>
      <c r="B167" s="106">
        <v>1.50253872</v>
      </c>
      <c r="C167" s="46">
        <f t="shared" si="10"/>
        <v>1.439366563247465E-4</v>
      </c>
      <c r="D167" s="106">
        <v>1.61089679</v>
      </c>
      <c r="E167" s="46">
        <f t="shared" si="11"/>
        <v>1.5202222906685311E-4</v>
      </c>
      <c r="F167" s="106">
        <v>2.9557215699999997</v>
      </c>
      <c r="G167" s="46">
        <f t="shared" si="12"/>
        <v>2.9657789805958245E-4</v>
      </c>
      <c r="H167" s="66">
        <f t="shared" si="13"/>
        <v>0.83482988379410683</v>
      </c>
      <c r="I167" s="46">
        <f t="shared" si="14"/>
        <v>0.96715168178827349</v>
      </c>
    </row>
    <row r="168" spans="1:9">
      <c r="A168" s="105" t="s">
        <v>188</v>
      </c>
      <c r="B168" s="106">
        <v>1.9332108600000002</v>
      </c>
      <c r="C168" s="46">
        <f t="shared" si="10"/>
        <v>1.8519316903799169E-4</v>
      </c>
      <c r="D168" s="106">
        <v>2.8138091600000004</v>
      </c>
      <c r="E168" s="46">
        <f t="shared" si="11"/>
        <v>2.6554248746869102E-4</v>
      </c>
      <c r="F168" s="106">
        <v>2.8035169199999999</v>
      </c>
      <c r="G168" s="46">
        <f t="shared" si="12"/>
        <v>2.8130564250274581E-4</v>
      </c>
      <c r="H168" s="66">
        <f t="shared" si="13"/>
        <v>-3.6577605000051028E-3</v>
      </c>
      <c r="I168" s="46">
        <f t="shared" si="14"/>
        <v>0.45018682545575994</v>
      </c>
    </row>
    <row r="169" spans="1:9">
      <c r="A169" s="105" t="s">
        <v>6</v>
      </c>
      <c r="B169" s="106">
        <v>3.4888785899999997</v>
      </c>
      <c r="C169" s="46">
        <f t="shared" si="10"/>
        <v>3.3421935280815668E-4</v>
      </c>
      <c r="D169" s="106">
        <v>8.2008641099999995</v>
      </c>
      <c r="E169" s="46">
        <f t="shared" si="11"/>
        <v>7.7392521359270598E-4</v>
      </c>
      <c r="F169" s="106">
        <v>2.75495607</v>
      </c>
      <c r="G169" s="46">
        <f t="shared" si="12"/>
        <v>2.764330337404169E-4</v>
      </c>
      <c r="H169" s="66">
        <f t="shared" si="13"/>
        <v>-0.66406514812985962</v>
      </c>
      <c r="I169" s="46">
        <f t="shared" si="14"/>
        <v>-0.21036057892745408</v>
      </c>
    </row>
    <row r="170" spans="1:9">
      <c r="A170" s="105" t="s">
        <v>94</v>
      </c>
      <c r="B170" s="106">
        <v>13.72140117</v>
      </c>
      <c r="C170" s="46">
        <f t="shared" si="10"/>
        <v>1.3144503886730217E-3</v>
      </c>
      <c r="D170" s="106">
        <v>14.46146549</v>
      </c>
      <c r="E170" s="46">
        <f t="shared" si="11"/>
        <v>1.3647455460899958E-3</v>
      </c>
      <c r="F170" s="106">
        <v>2.7270989399999999</v>
      </c>
      <c r="G170" s="46">
        <f t="shared" si="12"/>
        <v>2.7363784181664831E-4</v>
      </c>
      <c r="H170" s="66">
        <f t="shared" si="13"/>
        <v>-0.81142305792689062</v>
      </c>
      <c r="I170" s="46">
        <f t="shared" si="14"/>
        <v>-0.80125215302629327</v>
      </c>
    </row>
    <row r="171" spans="1:9">
      <c r="A171" s="105" t="s">
        <v>255</v>
      </c>
      <c r="B171" s="106">
        <v>3.05431433</v>
      </c>
      <c r="C171" s="46">
        <f t="shared" si="10"/>
        <v>2.9258999197368993E-4</v>
      </c>
      <c r="D171" s="106">
        <v>4.6182425999999994</v>
      </c>
      <c r="E171" s="46">
        <f t="shared" si="11"/>
        <v>4.3582899834538702E-4</v>
      </c>
      <c r="F171" s="106">
        <v>2.648806</v>
      </c>
      <c r="G171" s="46">
        <f t="shared" si="12"/>
        <v>2.6578190713938269E-4</v>
      </c>
      <c r="H171" s="66">
        <f t="shared" si="13"/>
        <v>-0.42644719443712198</v>
      </c>
      <c r="I171" s="46">
        <f t="shared" si="14"/>
        <v>-0.13276574909695038</v>
      </c>
    </row>
    <row r="172" spans="1:9">
      <c r="A172" s="105" t="s">
        <v>0</v>
      </c>
      <c r="B172" s="106">
        <v>10.65643575</v>
      </c>
      <c r="C172" s="46">
        <f t="shared" si="10"/>
        <v>1.0208400687301371E-3</v>
      </c>
      <c r="D172" s="106">
        <v>0.95738500000000004</v>
      </c>
      <c r="E172" s="46">
        <f t="shared" si="11"/>
        <v>9.0349551056693818E-5</v>
      </c>
      <c r="F172" s="106">
        <v>2.4863229200000001</v>
      </c>
      <c r="G172" s="46">
        <f t="shared" si="12"/>
        <v>2.4947831114923433E-4</v>
      </c>
      <c r="H172" s="66">
        <f t="shared" si="13"/>
        <v>1.5969938112671498</v>
      </c>
      <c r="I172" s="46">
        <f t="shared" si="14"/>
        <v>-0.76668344103702779</v>
      </c>
    </row>
    <row r="173" spans="1:9">
      <c r="A173" s="105" t="s">
        <v>144</v>
      </c>
      <c r="B173" s="106">
        <v>2.8089172200000001</v>
      </c>
      <c r="C173" s="46">
        <f t="shared" si="10"/>
        <v>2.69082019090864E-4</v>
      </c>
      <c r="D173" s="106">
        <v>4.0426383900000005</v>
      </c>
      <c r="E173" s="46">
        <f t="shared" si="11"/>
        <v>3.8150855050064032E-4</v>
      </c>
      <c r="F173" s="106">
        <v>2.4717866600000002</v>
      </c>
      <c r="G173" s="46">
        <f t="shared" si="12"/>
        <v>2.4801973890744921E-4</v>
      </c>
      <c r="H173" s="66">
        <f t="shared" si="13"/>
        <v>-0.38857092286208661</v>
      </c>
      <c r="I173" s="46">
        <f t="shared" si="14"/>
        <v>-0.1200215362701218</v>
      </c>
    </row>
    <row r="174" spans="1:9">
      <c r="A174" s="105" t="s">
        <v>139</v>
      </c>
      <c r="B174" s="106">
        <v>2.8031965699999999</v>
      </c>
      <c r="C174" s="46">
        <f t="shared" si="10"/>
        <v>2.6853400577044577E-4</v>
      </c>
      <c r="D174" s="106">
        <v>1.2570991699999998</v>
      </c>
      <c r="E174" s="46">
        <f t="shared" si="11"/>
        <v>1.1863393059557273E-4</v>
      </c>
      <c r="F174" s="106">
        <v>2.2807823599999999</v>
      </c>
      <c r="G174" s="46">
        <f t="shared" si="12"/>
        <v>2.2885431602414903E-4</v>
      </c>
      <c r="H174" s="66">
        <f t="shared" si="13"/>
        <v>0.81432174519692047</v>
      </c>
      <c r="I174" s="46">
        <f t="shared" si="14"/>
        <v>-0.18636374473018136</v>
      </c>
    </row>
    <row r="175" spans="1:9">
      <c r="A175" s="105" t="s">
        <v>92</v>
      </c>
      <c r="B175" s="106">
        <v>1.92749287</v>
      </c>
      <c r="C175" s="46">
        <f t="shared" si="10"/>
        <v>1.8464541053397234E-4</v>
      </c>
      <c r="D175" s="106">
        <v>1.1205756599999999</v>
      </c>
      <c r="E175" s="46">
        <f t="shared" si="11"/>
        <v>1.0575004601707605E-4</v>
      </c>
      <c r="F175" s="106">
        <v>2.2743926600000002</v>
      </c>
      <c r="G175" s="46">
        <f t="shared" si="12"/>
        <v>2.2821317180594337E-4</v>
      </c>
      <c r="H175" s="66">
        <f t="shared" si="13"/>
        <v>1.0296645208231636</v>
      </c>
      <c r="I175" s="46">
        <f t="shared" si="14"/>
        <v>0.17997461645603918</v>
      </c>
    </row>
    <row r="176" spans="1:9">
      <c r="A176" s="105" t="s">
        <v>74</v>
      </c>
      <c r="B176" s="106">
        <v>4.7939752200000001</v>
      </c>
      <c r="C176" s="46">
        <f t="shared" si="10"/>
        <v>4.5924191801891869E-4</v>
      </c>
      <c r="D176" s="106">
        <v>3.6888448599999997</v>
      </c>
      <c r="E176" s="46">
        <f t="shared" si="11"/>
        <v>3.4812063800748131E-4</v>
      </c>
      <c r="F176" s="106">
        <v>2.2107014</v>
      </c>
      <c r="G176" s="46">
        <f t="shared" si="12"/>
        <v>2.2182237363087493E-4</v>
      </c>
      <c r="H176" s="66">
        <f t="shared" si="13"/>
        <v>-0.40070632300866127</v>
      </c>
      <c r="I176" s="46">
        <f t="shared" si="14"/>
        <v>-0.53885840069069024</v>
      </c>
    </row>
    <row r="177" spans="1:10">
      <c r="A177" s="105" t="s">
        <v>138</v>
      </c>
      <c r="B177" s="106">
        <v>7.8217259299999995</v>
      </c>
      <c r="C177" s="46">
        <f t="shared" si="10"/>
        <v>7.4928723104903956E-4</v>
      </c>
      <c r="D177" s="106">
        <v>2.9125416400000002</v>
      </c>
      <c r="E177" s="46">
        <f t="shared" si="11"/>
        <v>2.7485998799639305E-4</v>
      </c>
      <c r="F177" s="106">
        <v>2.1288231899999999</v>
      </c>
      <c r="G177" s="46">
        <f t="shared" si="12"/>
        <v>2.1360669199659937E-4</v>
      </c>
      <c r="H177" s="66">
        <f t="shared" si="13"/>
        <v>-0.26908403273506509</v>
      </c>
      <c r="I177" s="46">
        <f t="shared" si="14"/>
        <v>-0.72783204000603485</v>
      </c>
    </row>
    <row r="178" spans="1:10">
      <c r="A178" s="105" t="s">
        <v>187</v>
      </c>
      <c r="B178" s="106">
        <v>0.79632030000000009</v>
      </c>
      <c r="C178" s="46">
        <f t="shared" si="10"/>
        <v>7.6284011732835112E-5</v>
      </c>
      <c r="D178" s="106">
        <v>0.21201614000000002</v>
      </c>
      <c r="E178" s="46">
        <f t="shared" si="11"/>
        <v>2.0008213065562073E-5</v>
      </c>
      <c r="F178" s="106">
        <v>2.0143542600000002</v>
      </c>
      <c r="G178" s="46">
        <f t="shared" si="12"/>
        <v>2.0212084874359995E-4</v>
      </c>
      <c r="H178" s="66">
        <f t="shared" si="13"/>
        <v>8.5009477108676723</v>
      </c>
      <c r="I178" s="46">
        <f t="shared" si="14"/>
        <v>1.529577934908855</v>
      </c>
    </row>
    <row r="179" spans="1:10">
      <c r="A179" s="105" t="s">
        <v>194</v>
      </c>
      <c r="B179" s="106">
        <v>7.6334723600000007</v>
      </c>
      <c r="C179" s="46">
        <f t="shared" si="10"/>
        <v>7.3125336007698468E-4</v>
      </c>
      <c r="D179" s="106">
        <v>3.2263811000000002</v>
      </c>
      <c r="E179" s="46">
        <f t="shared" si="11"/>
        <v>3.0447738780407254E-4</v>
      </c>
      <c r="F179" s="106">
        <v>2.00204797</v>
      </c>
      <c r="G179" s="46">
        <f t="shared" si="12"/>
        <v>2.0088603229195706E-4</v>
      </c>
      <c r="H179" s="66">
        <f t="shared" si="13"/>
        <v>-0.37947567012464833</v>
      </c>
      <c r="I179" s="46">
        <f t="shared" si="14"/>
        <v>-0.73772775015327363</v>
      </c>
    </row>
    <row r="180" spans="1:10">
      <c r="A180" s="105" t="s">
        <v>244</v>
      </c>
      <c r="B180" s="106">
        <v>7.6448239899999999</v>
      </c>
      <c r="C180" s="46">
        <f t="shared" si="10"/>
        <v>7.323407967229006E-4</v>
      </c>
      <c r="D180" s="106">
        <v>4.5559647500000002</v>
      </c>
      <c r="E180" s="46">
        <f t="shared" si="11"/>
        <v>4.2995176422507383E-4</v>
      </c>
      <c r="F180" s="106">
        <v>1.8420288200000001</v>
      </c>
      <c r="G180" s="46">
        <f t="shared" si="12"/>
        <v>1.8482966770133665E-4</v>
      </c>
      <c r="H180" s="66">
        <f t="shared" si="13"/>
        <v>-0.59568852678239004</v>
      </c>
      <c r="I180" s="46">
        <f t="shared" si="14"/>
        <v>-0.75904889080382865</v>
      </c>
    </row>
    <row r="181" spans="1:10">
      <c r="A181" s="105" t="s">
        <v>43</v>
      </c>
      <c r="B181" s="106">
        <v>2.0956706700000001</v>
      </c>
      <c r="C181" s="46">
        <f t="shared" si="10"/>
        <v>2.0075611029687226E-4</v>
      </c>
      <c r="D181" s="106">
        <v>5.3753889999999999E-2</v>
      </c>
      <c r="E181" s="46">
        <f t="shared" si="11"/>
        <v>5.072817966701905E-6</v>
      </c>
      <c r="F181" s="106">
        <v>1.7926724999999999</v>
      </c>
      <c r="G181" s="46">
        <f t="shared" si="12"/>
        <v>1.7987724126505489E-4</v>
      </c>
      <c r="H181" s="66">
        <f t="shared" si="13"/>
        <v>32.349632928891282</v>
      </c>
      <c r="I181" s="46">
        <f t="shared" si="14"/>
        <v>-0.14458291292495884</v>
      </c>
    </row>
    <row r="182" spans="1:10">
      <c r="A182" s="105" t="s">
        <v>248</v>
      </c>
      <c r="B182" s="106">
        <v>3.0681312000000003</v>
      </c>
      <c r="C182" s="46">
        <f t="shared" si="10"/>
        <v>2.9391358785990694E-4</v>
      </c>
      <c r="D182" s="106">
        <v>3.7182924599999998</v>
      </c>
      <c r="E182" s="46">
        <f t="shared" si="11"/>
        <v>3.508996427335812E-4</v>
      </c>
      <c r="F182" s="106">
        <v>1.7679929399999998</v>
      </c>
      <c r="G182" s="46">
        <f t="shared" si="12"/>
        <v>1.7740088757053712E-4</v>
      </c>
      <c r="H182" s="66">
        <f t="shared" si="13"/>
        <v>-0.52451482528084947</v>
      </c>
      <c r="I182" s="46">
        <f t="shared" si="14"/>
        <v>-0.42375575725053749</v>
      </c>
    </row>
    <row r="183" spans="1:10">
      <c r="A183" s="105" t="s">
        <v>249</v>
      </c>
      <c r="B183" s="106">
        <v>3.52786768</v>
      </c>
      <c r="C183" s="46">
        <f t="shared" si="10"/>
        <v>3.3795433758628251E-4</v>
      </c>
      <c r="D183" s="106">
        <v>4.3796673300000002</v>
      </c>
      <c r="E183" s="46">
        <f t="shared" si="11"/>
        <v>4.1331436887267808E-4</v>
      </c>
      <c r="F183" s="106">
        <v>1.76006851</v>
      </c>
      <c r="G183" s="46">
        <f t="shared" si="12"/>
        <v>1.766057481309585E-4</v>
      </c>
      <c r="H183" s="66">
        <f t="shared" si="13"/>
        <v>-0.59812735137579498</v>
      </c>
      <c r="I183" s="46">
        <f t="shared" si="14"/>
        <v>-0.5010956561726827</v>
      </c>
    </row>
    <row r="184" spans="1:10">
      <c r="A184" s="105" t="s">
        <v>45</v>
      </c>
      <c r="B184" s="106">
        <v>1.1720299999999999E-2</v>
      </c>
      <c r="C184" s="46">
        <f t="shared" si="10"/>
        <v>1.1227536240283555E-6</v>
      </c>
      <c r="D184" s="106">
        <v>1.1396237199999999</v>
      </c>
      <c r="E184" s="46">
        <f t="shared" si="11"/>
        <v>1.0754763389395E-4</v>
      </c>
      <c r="F184" s="106">
        <v>1.66750669</v>
      </c>
      <c r="G184" s="46">
        <f t="shared" si="12"/>
        <v>1.6731807019309053E-4</v>
      </c>
      <c r="H184" s="66">
        <f t="shared" si="13"/>
        <v>0.46320812803018896</v>
      </c>
      <c r="I184" s="46">
        <f t="shared" si="14"/>
        <v>141.27508596196344</v>
      </c>
    </row>
    <row r="185" spans="1:10">
      <c r="A185" s="105" t="s">
        <v>17</v>
      </c>
      <c r="B185" s="106">
        <v>2.9551827200000003</v>
      </c>
      <c r="C185" s="46">
        <f t="shared" si="10"/>
        <v>2.8309361608030282E-4</v>
      </c>
      <c r="D185" s="106">
        <v>1.48239016</v>
      </c>
      <c r="E185" s="46">
        <f t="shared" si="11"/>
        <v>1.3989490690460006E-4</v>
      </c>
      <c r="F185" s="106">
        <v>1.6494310700000001</v>
      </c>
      <c r="G185" s="46">
        <f t="shared" si="12"/>
        <v>1.6550435761605517E-4</v>
      </c>
      <c r="H185" s="66">
        <f t="shared" si="13"/>
        <v>0.11268349892446672</v>
      </c>
      <c r="I185" s="46">
        <f t="shared" si="14"/>
        <v>-0.44185140944516621</v>
      </c>
    </row>
    <row r="186" spans="1:10">
      <c r="A186" s="105" t="s">
        <v>141</v>
      </c>
      <c r="B186" s="106">
        <v>0.30954230999999999</v>
      </c>
      <c r="C186" s="46">
        <f t="shared" si="10"/>
        <v>2.9652803285121424E-5</v>
      </c>
      <c r="D186" s="106">
        <v>4.6891246500000001</v>
      </c>
      <c r="E186" s="46">
        <f t="shared" si="11"/>
        <v>4.4251822096270205E-4</v>
      </c>
      <c r="F186" s="106">
        <v>1.5072740800000002</v>
      </c>
      <c r="G186" s="46">
        <f t="shared" si="12"/>
        <v>1.5124028696860342E-4</v>
      </c>
      <c r="H186" s="66">
        <f t="shared" si="13"/>
        <v>-0.6785596049360727</v>
      </c>
      <c r="I186" s="46">
        <f t="shared" si="14"/>
        <v>3.8693636743875182</v>
      </c>
    </row>
    <row r="187" spans="1:10">
      <c r="A187" s="105" t="s">
        <v>91</v>
      </c>
      <c r="B187" s="106">
        <v>1.15192476</v>
      </c>
      <c r="C187" s="46">
        <f t="shared" si="10"/>
        <v>1.1034936809620859E-4</v>
      </c>
      <c r="D187" s="106">
        <v>0.49711875999999999</v>
      </c>
      <c r="E187" s="46">
        <f t="shared" si="11"/>
        <v>4.6913683406216223E-5</v>
      </c>
      <c r="F187" s="106">
        <v>1.4417378700000001</v>
      </c>
      <c r="G187" s="46">
        <f t="shared" si="12"/>
        <v>1.4466436601384602E-4</v>
      </c>
      <c r="H187" s="66">
        <f t="shared" si="13"/>
        <v>1.9001880154351851</v>
      </c>
      <c r="I187" s="46">
        <f t="shared" si="14"/>
        <v>0.25159031220059891</v>
      </c>
    </row>
    <row r="188" spans="1:10">
      <c r="A188" s="105" t="s">
        <v>19</v>
      </c>
      <c r="B188" s="106">
        <v>5.25650862</v>
      </c>
      <c r="C188" s="46">
        <f t="shared" si="10"/>
        <v>5.0355060048303283E-4</v>
      </c>
      <c r="D188" s="106">
        <v>0.94082089000000002</v>
      </c>
      <c r="E188" s="46">
        <f t="shared" si="11"/>
        <v>8.8786376469507166E-5</v>
      </c>
      <c r="F188" s="106">
        <v>1.1504883400000001</v>
      </c>
      <c r="G188" s="46">
        <f t="shared" si="12"/>
        <v>1.1544030976478555E-4</v>
      </c>
      <c r="H188" s="66">
        <f t="shared" si="13"/>
        <v>0.222855861544486</v>
      </c>
      <c r="I188" s="46">
        <f t="shared" si="14"/>
        <v>-0.7811307042049519</v>
      </c>
    </row>
    <row r="189" spans="1:10">
      <c r="A189" s="105" t="s">
        <v>95</v>
      </c>
      <c r="B189" s="106">
        <v>2.6443383799999998</v>
      </c>
      <c r="C189" s="46">
        <f t="shared" si="10"/>
        <v>2.5331608399975004E-4</v>
      </c>
      <c r="D189" s="106">
        <v>2.61206797</v>
      </c>
      <c r="E189" s="46">
        <f t="shared" si="11"/>
        <v>2.4650393354718278E-4</v>
      </c>
      <c r="F189" s="106">
        <v>1.1219587200000001</v>
      </c>
      <c r="G189" s="46">
        <f t="shared" si="12"/>
        <v>1.1257764001337233E-4</v>
      </c>
      <c r="H189" s="66">
        <f t="shared" si="13"/>
        <v>-0.5704710854059436</v>
      </c>
      <c r="I189" s="46">
        <f t="shared" si="14"/>
        <v>-0.57571287831930185</v>
      </c>
    </row>
    <row r="190" spans="1:10">
      <c r="A190" s="105" t="s">
        <v>101</v>
      </c>
      <c r="B190" s="106">
        <v>1.5101175200000001</v>
      </c>
      <c r="C190" s="46">
        <f t="shared" si="10"/>
        <v>1.4466267231117913E-4</v>
      </c>
      <c r="D190" s="106">
        <v>1.1548909199999999</v>
      </c>
      <c r="E190" s="46">
        <f t="shared" si="11"/>
        <v>1.0898841755558327E-4</v>
      </c>
      <c r="F190" s="106">
        <v>1.0213074499999999</v>
      </c>
      <c r="G190" s="46">
        <f t="shared" si="12"/>
        <v>1.0247826448469978E-4</v>
      </c>
      <c r="H190" s="66">
        <f t="shared" si="13"/>
        <v>-0.11566760781182694</v>
      </c>
      <c r="I190" s="46">
        <f t="shared" si="14"/>
        <v>-0.32369008605370009</v>
      </c>
    </row>
    <row r="191" spans="1:10">
      <c r="A191" s="105" t="s">
        <v>140</v>
      </c>
      <c r="B191" s="106">
        <v>0.58084374999999999</v>
      </c>
      <c r="C191" s="46">
        <f t="shared" si="10"/>
        <v>5.5642298004890669E-5</v>
      </c>
      <c r="D191" s="106">
        <v>0.98865738000000003</v>
      </c>
      <c r="E191" s="46">
        <f t="shared" si="11"/>
        <v>9.330076242252296E-5</v>
      </c>
      <c r="F191" s="106">
        <v>0.97569209000000001</v>
      </c>
      <c r="G191" s="46">
        <f t="shared" si="12"/>
        <v>9.7901206981942135E-5</v>
      </c>
      <c r="H191" s="66">
        <f t="shared" si="13"/>
        <v>-1.3114037544533441E-2</v>
      </c>
      <c r="I191" s="46">
        <f t="shared" si="14"/>
        <v>0.67978408995534512</v>
      </c>
      <c r="J191" s="53"/>
    </row>
    <row r="192" spans="1:10">
      <c r="A192" s="105" t="s">
        <v>79</v>
      </c>
      <c r="B192" s="106">
        <v>12.1283929</v>
      </c>
      <c r="C192" s="46">
        <f t="shared" si="10"/>
        <v>1.1618471440248779E-3</v>
      </c>
      <c r="D192" s="106">
        <v>5.9280000000000002E-5</v>
      </c>
      <c r="E192" s="46">
        <f t="shared" si="11"/>
        <v>5.5943234818185048E-9</v>
      </c>
      <c r="F192" s="106">
        <v>0.92838734000000001</v>
      </c>
      <c r="G192" s="46">
        <f t="shared" si="12"/>
        <v>9.3154635631774655E-5</v>
      </c>
      <c r="H192" s="66">
        <f t="shared" si="13"/>
        <v>15660.054993252361</v>
      </c>
      <c r="I192" s="46">
        <f t="shared" si="14"/>
        <v>-0.92345339175151553</v>
      </c>
    </row>
    <row r="193" spans="1:9">
      <c r="A193" s="105" t="s">
        <v>77</v>
      </c>
      <c r="B193" s="106">
        <v>0.32425170000000003</v>
      </c>
      <c r="C193" s="46">
        <f t="shared" si="10"/>
        <v>3.1061898694773607E-5</v>
      </c>
      <c r="D193" s="106">
        <v>0.61575636</v>
      </c>
      <c r="E193" s="46">
        <f t="shared" si="11"/>
        <v>5.8109653573331457E-5</v>
      </c>
      <c r="F193" s="106">
        <v>0.90497555000000007</v>
      </c>
      <c r="G193" s="46">
        <f t="shared" si="12"/>
        <v>9.0805490320360115E-5</v>
      </c>
      <c r="H193" s="66">
        <f t="shared" si="13"/>
        <v>0.46969744656799017</v>
      </c>
      <c r="I193" s="46">
        <f t="shared" si="14"/>
        <v>1.7909662462833658</v>
      </c>
    </row>
    <row r="194" spans="1:9">
      <c r="A194" s="105" t="s">
        <v>93</v>
      </c>
      <c r="B194" s="106">
        <v>3.30006624</v>
      </c>
      <c r="C194" s="46">
        <f t="shared" si="10"/>
        <v>3.1613195314911978E-4</v>
      </c>
      <c r="D194" s="106">
        <v>0.47407447999999996</v>
      </c>
      <c r="E194" s="46">
        <f t="shared" si="11"/>
        <v>4.4738967537025925E-5</v>
      </c>
      <c r="F194" s="106">
        <v>0.89576159</v>
      </c>
      <c r="G194" s="46">
        <f t="shared" si="12"/>
        <v>8.9880959093420121E-5</v>
      </c>
      <c r="H194" s="66">
        <f t="shared" si="13"/>
        <v>0.88949548602574025</v>
      </c>
      <c r="I194" s="46">
        <f t="shared" si="14"/>
        <v>-0.72856254242945129</v>
      </c>
    </row>
    <row r="195" spans="1:9">
      <c r="A195" s="105" t="s">
        <v>90</v>
      </c>
      <c r="B195" s="106">
        <v>0.27624406000000001</v>
      </c>
      <c r="C195" s="46">
        <f t="shared" si="10"/>
        <v>2.6462976159424799E-5</v>
      </c>
      <c r="D195" s="106">
        <v>1.1040968600000001</v>
      </c>
      <c r="E195" s="46">
        <f t="shared" si="11"/>
        <v>1.0419492223515653E-4</v>
      </c>
      <c r="F195" s="106">
        <v>0.88164693000000005</v>
      </c>
      <c r="G195" s="46">
        <f t="shared" si="12"/>
        <v>8.8464690309136214E-5</v>
      </c>
      <c r="H195" s="66">
        <f t="shared" si="13"/>
        <v>-0.2014768251401422</v>
      </c>
      <c r="I195" s="46">
        <f t="shared" si="14"/>
        <v>2.191550725108804</v>
      </c>
    </row>
    <row r="196" spans="1:9">
      <c r="A196" s="105" t="s">
        <v>59</v>
      </c>
      <c r="B196" s="106">
        <v>0.59860757999999992</v>
      </c>
      <c r="C196" s="46">
        <f t="shared" si="10"/>
        <v>5.7343995445154443E-5</v>
      </c>
      <c r="D196" s="106">
        <v>1.0300075200000001</v>
      </c>
      <c r="E196" s="46">
        <f t="shared" si="11"/>
        <v>9.7203023879649856E-5</v>
      </c>
      <c r="F196" s="106">
        <v>0.84630903000000002</v>
      </c>
      <c r="G196" s="46">
        <f t="shared" si="12"/>
        <v>8.4918875909629105E-5</v>
      </c>
      <c r="H196" s="66">
        <f t="shared" si="13"/>
        <v>-0.17834674643928816</v>
      </c>
      <c r="I196" s="46">
        <f t="shared" si="14"/>
        <v>0.41379604648507806</v>
      </c>
    </row>
    <row r="197" spans="1:9">
      <c r="A197" s="105" t="s">
        <v>208</v>
      </c>
      <c r="B197" s="106">
        <v>1.9246562</v>
      </c>
      <c r="C197" s="46">
        <f t="shared" ref="C197:C258" si="15">B197/$B$259</f>
        <v>1.8437366991959621E-4</v>
      </c>
      <c r="D197" s="106">
        <v>1.5712858600000001</v>
      </c>
      <c r="E197" s="46">
        <f t="shared" ref="E197:E258" si="16">D197/$D$259</f>
        <v>1.4828409890768192E-4</v>
      </c>
      <c r="F197" s="106">
        <v>0.80673144999999991</v>
      </c>
      <c r="G197" s="46">
        <f t="shared" ref="G197:G258" si="17">F197/$F$259</f>
        <v>8.0947650877534835E-5</v>
      </c>
      <c r="H197" s="66">
        <f t="shared" ref="H197:H258" si="18">(F197/D197)-1</f>
        <v>-0.4865788138639523</v>
      </c>
      <c r="I197" s="46">
        <f t="shared" ref="I197:I258" si="19">(F197/B197)-1</f>
        <v>-0.58084386707610436</v>
      </c>
    </row>
    <row r="198" spans="1:9">
      <c r="A198" s="105" t="s">
        <v>111</v>
      </c>
      <c r="B198" s="106">
        <v>2.65448342</v>
      </c>
      <c r="C198" s="46">
        <f t="shared" si="15"/>
        <v>2.5428793458599037E-4</v>
      </c>
      <c r="D198" s="106">
        <v>0.64114216000000002</v>
      </c>
      <c r="E198" s="46">
        <f t="shared" si="16"/>
        <v>6.050534144520643E-5</v>
      </c>
      <c r="F198" s="106">
        <v>0.74593818000000001</v>
      </c>
      <c r="G198" s="46">
        <f t="shared" si="17"/>
        <v>7.4847637799249975E-5</v>
      </c>
      <c r="H198" s="66">
        <f t="shared" si="18"/>
        <v>0.1634520805806936</v>
      </c>
      <c r="I198" s="46">
        <f t="shared" si="19"/>
        <v>-0.71898932410736249</v>
      </c>
    </row>
    <row r="199" spans="1:9">
      <c r="A199" s="105" t="s">
        <v>165</v>
      </c>
      <c r="B199" s="106">
        <v>0</v>
      </c>
      <c r="C199" s="46">
        <f t="shared" si="15"/>
        <v>0</v>
      </c>
      <c r="D199" s="106">
        <v>3.4621399999999998E-3</v>
      </c>
      <c r="E199" s="46">
        <f t="shared" si="16"/>
        <v>3.2672623311982319E-7</v>
      </c>
      <c r="F199" s="106">
        <v>0.74244398</v>
      </c>
      <c r="G199" s="46">
        <f t="shared" si="17"/>
        <v>7.4497028830557504E-5</v>
      </c>
      <c r="H199" s="66">
        <f t="shared" si="18"/>
        <v>213.44655039946392</v>
      </c>
      <c r="I199" s="46" t="s">
        <v>318</v>
      </c>
    </row>
    <row r="200" spans="1:9">
      <c r="A200" s="105" t="s">
        <v>136</v>
      </c>
      <c r="B200" s="106">
        <v>0.48401084999999999</v>
      </c>
      <c r="C200" s="46">
        <f t="shared" si="15"/>
        <v>4.6366128504095009E-5</v>
      </c>
      <c r="D200" s="106">
        <v>1.7489310300000001</v>
      </c>
      <c r="E200" s="46">
        <f t="shared" si="16"/>
        <v>1.6504868301636343E-4</v>
      </c>
      <c r="F200" s="106">
        <v>0.73527289000000007</v>
      </c>
      <c r="G200" s="46">
        <f t="shared" si="17"/>
        <v>7.3777479729389604E-5</v>
      </c>
      <c r="H200" s="66">
        <f t="shared" si="18"/>
        <v>-0.57958725793778154</v>
      </c>
      <c r="I200" s="46">
        <f t="shared" si="19"/>
        <v>0.51912480887566903</v>
      </c>
    </row>
    <row r="201" spans="1:9">
      <c r="A201" s="105" t="s">
        <v>226</v>
      </c>
      <c r="B201" s="106">
        <v>2.8014447699999998</v>
      </c>
      <c r="C201" s="46">
        <f t="shared" si="15"/>
        <v>2.6836619097060508E-4</v>
      </c>
      <c r="D201" s="106">
        <v>1.73498007</v>
      </c>
      <c r="E201" s="46">
        <f t="shared" si="16"/>
        <v>1.6373211447517062E-4</v>
      </c>
      <c r="F201" s="106">
        <v>0.72187745999999997</v>
      </c>
      <c r="G201" s="46">
        <f t="shared" si="17"/>
        <v>7.2433378676933468E-5</v>
      </c>
      <c r="H201" s="66">
        <f t="shared" si="18"/>
        <v>-0.58392752027405137</v>
      </c>
      <c r="I201" s="46">
        <f t="shared" si="19"/>
        <v>-0.74231958176351975</v>
      </c>
    </row>
    <row r="202" spans="1:9">
      <c r="A202" s="105" t="s">
        <v>102</v>
      </c>
      <c r="B202" s="106">
        <v>0.49987187</v>
      </c>
      <c r="C202" s="46">
        <f t="shared" si="15"/>
        <v>4.7885545045120941E-5</v>
      </c>
      <c r="D202" s="106">
        <v>0.99382990000000004</v>
      </c>
      <c r="E202" s="46">
        <f t="shared" si="16"/>
        <v>9.3788899232512431E-5</v>
      </c>
      <c r="F202" s="106">
        <v>0.55303422000000002</v>
      </c>
      <c r="G202" s="46">
        <f t="shared" si="17"/>
        <v>5.5491602520132068E-5</v>
      </c>
      <c r="H202" s="66">
        <f t="shared" si="18"/>
        <v>-0.443532318759981</v>
      </c>
      <c r="I202" s="46">
        <f t="shared" si="19"/>
        <v>0.10635195375166839</v>
      </c>
    </row>
    <row r="203" spans="1:9">
      <c r="A203" s="105" t="s">
        <v>126</v>
      </c>
      <c r="B203" s="106">
        <v>1.1252150700000001</v>
      </c>
      <c r="C203" s="46">
        <f t="shared" si="15"/>
        <v>1.077906962836975E-4</v>
      </c>
      <c r="D203" s="106">
        <v>0.75462379000000002</v>
      </c>
      <c r="E203" s="46">
        <f t="shared" si="16"/>
        <v>7.1214736645342042E-5</v>
      </c>
      <c r="F203" s="106">
        <v>0.52699176000000003</v>
      </c>
      <c r="G203" s="46">
        <f t="shared" si="17"/>
        <v>5.2878495072700626E-5</v>
      </c>
      <c r="H203" s="66">
        <f t="shared" si="18"/>
        <v>-0.30164968692545457</v>
      </c>
      <c r="I203" s="46">
        <f t="shared" si="19"/>
        <v>-0.53165241556887433</v>
      </c>
    </row>
    <row r="204" spans="1:9">
      <c r="A204" s="105" t="s">
        <v>56</v>
      </c>
      <c r="B204" s="106">
        <v>1.012735E-2</v>
      </c>
      <c r="C204" s="46">
        <f t="shared" si="15"/>
        <v>9.7015596139207743E-7</v>
      </c>
      <c r="D204" s="106">
        <v>1.576938E-2</v>
      </c>
      <c r="E204" s="46">
        <f t="shared" si="16"/>
        <v>1.4881749802246811E-6</v>
      </c>
      <c r="F204" s="106">
        <v>0.51996609000000005</v>
      </c>
      <c r="G204" s="46">
        <f t="shared" si="17"/>
        <v>5.2173537453482025E-5</v>
      </c>
      <c r="H204" s="66">
        <f t="shared" si="18"/>
        <v>31.973147327288714</v>
      </c>
      <c r="I204" s="46">
        <f t="shared" si="19"/>
        <v>50.342758964586004</v>
      </c>
    </row>
    <row r="205" spans="1:9">
      <c r="A205" s="105" t="s">
        <v>209</v>
      </c>
      <c r="B205" s="106">
        <v>0.86241480000000004</v>
      </c>
      <c r="C205" s="46">
        <f t="shared" si="15"/>
        <v>8.2615576573610695E-5</v>
      </c>
      <c r="D205" s="106">
        <v>1.3717213799999999</v>
      </c>
      <c r="E205" s="46">
        <f t="shared" si="16"/>
        <v>1.2945096367487322E-4</v>
      </c>
      <c r="F205" s="106">
        <v>0.48432724999999999</v>
      </c>
      <c r="G205" s="46">
        <f t="shared" si="17"/>
        <v>4.8597526653357239E-5</v>
      </c>
      <c r="H205" s="66">
        <f t="shared" si="18"/>
        <v>-0.64692009830742747</v>
      </c>
      <c r="I205" s="46">
        <f t="shared" si="19"/>
        <v>-0.43840568366869404</v>
      </c>
    </row>
    <row r="206" spans="1:9">
      <c r="A206" s="105" t="s">
        <v>137</v>
      </c>
      <c r="B206" s="106">
        <v>0.90883793000000002</v>
      </c>
      <c r="C206" s="46">
        <f t="shared" si="15"/>
        <v>8.7062709961513692E-5</v>
      </c>
      <c r="D206" s="106">
        <v>1.2044982</v>
      </c>
      <c r="E206" s="46">
        <f t="shared" si="16"/>
        <v>1.1366991504838262E-4</v>
      </c>
      <c r="F206" s="106">
        <v>0.47760987999999999</v>
      </c>
      <c r="G206" s="46">
        <f t="shared" si="17"/>
        <v>4.7923503939137749E-5</v>
      </c>
      <c r="H206" s="66">
        <f t="shared" si="18"/>
        <v>-0.60347812890048314</v>
      </c>
      <c r="I206" s="46">
        <f t="shared" si="19"/>
        <v>-0.47448289267592525</v>
      </c>
    </row>
    <row r="207" spans="1:9">
      <c r="A207" s="105" t="s">
        <v>193</v>
      </c>
      <c r="B207" s="106">
        <v>2.3062670399999998</v>
      </c>
      <c r="C207" s="46">
        <f t="shared" si="15"/>
        <v>2.2093032406484032E-4</v>
      </c>
      <c r="D207" s="106">
        <v>3.2867398999999997</v>
      </c>
      <c r="E207" s="46">
        <f t="shared" si="16"/>
        <v>3.1017351891362693E-4</v>
      </c>
      <c r="F207" s="106">
        <v>0.43227473999999999</v>
      </c>
      <c r="G207" s="46">
        <f t="shared" si="17"/>
        <v>4.3374563786619632E-5</v>
      </c>
      <c r="H207" s="66">
        <f t="shared" si="18"/>
        <v>-0.86847917597617019</v>
      </c>
      <c r="I207" s="46">
        <f t="shared" si="19"/>
        <v>-0.81256518325822324</v>
      </c>
    </row>
    <row r="208" spans="1:9">
      <c r="A208" s="105" t="s">
        <v>3</v>
      </c>
      <c r="B208" s="106">
        <v>0.16521126</v>
      </c>
      <c r="C208" s="46">
        <f t="shared" si="15"/>
        <v>1.5826518168928345E-5</v>
      </c>
      <c r="D208" s="106">
        <v>8.0265169999999997E-2</v>
      </c>
      <c r="E208" s="46">
        <f t="shared" si="16"/>
        <v>7.5747187129411974E-6</v>
      </c>
      <c r="F208" s="106">
        <v>0.36956326</v>
      </c>
      <c r="G208" s="46">
        <f t="shared" si="17"/>
        <v>3.7082077000523079E-5</v>
      </c>
      <c r="H208" s="66">
        <f t="shared" si="18"/>
        <v>3.6042792907558789</v>
      </c>
      <c r="I208" s="46">
        <f t="shared" si="19"/>
        <v>1.2369132709235435</v>
      </c>
    </row>
    <row r="209" spans="1:9">
      <c r="A209" s="105" t="s">
        <v>48</v>
      </c>
      <c r="B209" s="106">
        <v>2.7766900000000001E-2</v>
      </c>
      <c r="C209" s="46">
        <f t="shared" si="15"/>
        <v>2.6599479196806346E-6</v>
      </c>
      <c r="D209" s="106">
        <v>0.21517906000000001</v>
      </c>
      <c r="E209" s="46">
        <f t="shared" si="16"/>
        <v>2.0306701554548465E-5</v>
      </c>
      <c r="F209" s="106">
        <v>0.30729236999999998</v>
      </c>
      <c r="G209" s="46">
        <f t="shared" si="17"/>
        <v>3.0833799133640149E-5</v>
      </c>
      <c r="H209" s="66">
        <f t="shared" si="18"/>
        <v>0.42807748114523769</v>
      </c>
      <c r="I209" s="46">
        <f t="shared" si="19"/>
        <v>10.066859102024353</v>
      </c>
    </row>
    <row r="210" spans="1:9">
      <c r="A210" s="105" t="s">
        <v>60</v>
      </c>
      <c r="B210" s="106">
        <v>0.50482355999999995</v>
      </c>
      <c r="C210" s="46">
        <f t="shared" si="15"/>
        <v>4.8359895351219329E-5</v>
      </c>
      <c r="D210" s="106">
        <v>0.13907023999999998</v>
      </c>
      <c r="E210" s="46">
        <f t="shared" si="16"/>
        <v>1.3124222490791751E-5</v>
      </c>
      <c r="F210" s="106">
        <v>0.29002071999999995</v>
      </c>
      <c r="G210" s="46">
        <f t="shared" si="17"/>
        <v>2.9100757122845876E-5</v>
      </c>
      <c r="H210" s="66">
        <f t="shared" si="18"/>
        <v>1.0854261846387838</v>
      </c>
      <c r="I210" s="46">
        <f t="shared" si="19"/>
        <v>-0.42550082250519372</v>
      </c>
    </row>
    <row r="211" spans="1:9">
      <c r="A211" s="105" t="s">
        <v>96</v>
      </c>
      <c r="B211" s="106">
        <v>0.58586899000000003</v>
      </c>
      <c r="C211" s="46">
        <f t="shared" si="15"/>
        <v>5.6123694080214023E-5</v>
      </c>
      <c r="D211" s="106">
        <v>0.69828411999999995</v>
      </c>
      <c r="E211" s="46">
        <f t="shared" si="16"/>
        <v>6.5897895571811246E-5</v>
      </c>
      <c r="F211" s="106">
        <v>0.28198652000000002</v>
      </c>
      <c r="G211" s="46">
        <f t="shared" si="17"/>
        <v>2.8294603331915468E-5</v>
      </c>
      <c r="H211" s="66">
        <f t="shared" si="18"/>
        <v>-0.5961722285765283</v>
      </c>
      <c r="I211" s="46">
        <f t="shared" si="19"/>
        <v>-0.51868672892210932</v>
      </c>
    </row>
    <row r="212" spans="1:9">
      <c r="A212" s="105" t="s">
        <v>153</v>
      </c>
      <c r="B212" s="106">
        <v>0.66038831999999992</v>
      </c>
      <c r="C212" s="46">
        <f t="shared" si="15"/>
        <v>6.3262320891615165E-5</v>
      </c>
      <c r="D212" s="106">
        <v>0.47190449000000001</v>
      </c>
      <c r="E212" s="46">
        <f t="shared" si="16"/>
        <v>4.4534183022648209E-5</v>
      </c>
      <c r="F212" s="106">
        <v>0.27979690000000002</v>
      </c>
      <c r="G212" s="46">
        <f t="shared" si="17"/>
        <v>2.8074896271636029E-5</v>
      </c>
      <c r="H212" s="66">
        <f t="shared" si="18"/>
        <v>-0.40708998127989837</v>
      </c>
      <c r="I212" s="46">
        <f t="shared" si="19"/>
        <v>-0.576314584122263</v>
      </c>
    </row>
    <row r="213" spans="1:9">
      <c r="A213" s="105" t="s">
        <v>118</v>
      </c>
      <c r="B213" s="106">
        <v>0.22941561999999999</v>
      </c>
      <c r="C213" s="46">
        <f t="shared" si="15"/>
        <v>2.1977015841208163E-5</v>
      </c>
      <c r="D213" s="106">
        <v>0.42496952000000005</v>
      </c>
      <c r="E213" s="46">
        <f t="shared" si="16"/>
        <v>4.0104874574783045E-5</v>
      </c>
      <c r="F213" s="106">
        <v>0.26525772999999997</v>
      </c>
      <c r="G213" s="46">
        <f t="shared" si="17"/>
        <v>2.6616032039667473E-5</v>
      </c>
      <c r="H213" s="66">
        <f t="shared" si="18"/>
        <v>-0.37581939994190661</v>
      </c>
      <c r="I213" s="46">
        <f t="shared" si="19"/>
        <v>0.15623221295916978</v>
      </c>
    </row>
    <row r="214" spans="1:9">
      <c r="A214" s="105" t="s">
        <v>53</v>
      </c>
      <c r="B214" s="106">
        <v>0.22062571</v>
      </c>
      <c r="C214" s="46">
        <f t="shared" si="15"/>
        <v>2.1134980798813085E-5</v>
      </c>
      <c r="D214" s="106">
        <v>0.19043198</v>
      </c>
      <c r="E214" s="46">
        <f t="shared" si="16"/>
        <v>1.7971290442024155E-5</v>
      </c>
      <c r="F214" s="106">
        <v>0.24454751</v>
      </c>
      <c r="G214" s="46">
        <f t="shared" si="17"/>
        <v>2.453796298935719E-5</v>
      </c>
      <c r="H214" s="66">
        <f t="shared" si="18"/>
        <v>0.284172490355874</v>
      </c>
      <c r="I214" s="46">
        <f t="shared" si="19"/>
        <v>0.10842707316386657</v>
      </c>
    </row>
    <row r="215" spans="1:9">
      <c r="A215" s="105" t="s">
        <v>47</v>
      </c>
      <c r="B215" s="106">
        <v>0.31455101000000002</v>
      </c>
      <c r="C215" s="46">
        <f t="shared" si="15"/>
        <v>3.0132614900581E-5</v>
      </c>
      <c r="D215" s="106">
        <v>0.27819122999999996</v>
      </c>
      <c r="E215" s="46">
        <f t="shared" si="16"/>
        <v>2.6253234318909789E-5</v>
      </c>
      <c r="F215" s="106">
        <v>0.23530022</v>
      </c>
      <c r="G215" s="46">
        <f t="shared" si="17"/>
        <v>2.3610087421244258E-5</v>
      </c>
      <c r="H215" s="66">
        <f t="shared" si="18"/>
        <v>-0.15417815292020509</v>
      </c>
      <c r="I215" s="46">
        <f t="shared" si="19"/>
        <v>-0.25194892872860275</v>
      </c>
    </row>
    <row r="216" spans="1:9">
      <c r="A216" s="105" t="s">
        <v>29</v>
      </c>
      <c r="B216" s="106">
        <v>0.18068308999999999</v>
      </c>
      <c r="C216" s="46">
        <f t="shared" si="15"/>
        <v>1.730865200533617E-5</v>
      </c>
      <c r="D216" s="106">
        <v>0.32592557999999999</v>
      </c>
      <c r="E216" s="46">
        <f t="shared" si="16"/>
        <v>3.0757981199718552E-5</v>
      </c>
      <c r="F216" s="106">
        <v>0.20655662999999999</v>
      </c>
      <c r="G216" s="46">
        <f t="shared" si="17"/>
        <v>2.0725947862427005E-5</v>
      </c>
      <c r="H216" s="66">
        <f t="shared" si="18"/>
        <v>-0.36624603076567352</v>
      </c>
      <c r="I216" s="46">
        <f t="shared" si="19"/>
        <v>0.14319845869361658</v>
      </c>
    </row>
    <row r="217" spans="1:9">
      <c r="A217" s="105" t="s">
        <v>42</v>
      </c>
      <c r="B217" s="106">
        <v>0.1835059</v>
      </c>
      <c r="C217" s="46">
        <f t="shared" si="15"/>
        <v>1.7579064892160183E-5</v>
      </c>
      <c r="D217" s="106">
        <v>1.8891604199999998</v>
      </c>
      <c r="E217" s="46">
        <f t="shared" si="16"/>
        <v>1.7828229585911115E-4</v>
      </c>
      <c r="F217" s="106">
        <v>0.1885771</v>
      </c>
      <c r="G217" s="46">
        <f t="shared" si="17"/>
        <v>1.8921876981860538E-5</v>
      </c>
      <c r="H217" s="66">
        <f t="shared" si="18"/>
        <v>-0.90017941409126068</v>
      </c>
      <c r="I217" s="46">
        <f t="shared" si="19"/>
        <v>2.7635078763135201E-2</v>
      </c>
    </row>
    <row r="218" spans="1:9">
      <c r="A218" s="105" t="s">
        <v>18</v>
      </c>
      <c r="B218" s="106">
        <v>1.3035749999999999</v>
      </c>
      <c r="C218" s="46">
        <f t="shared" si="15"/>
        <v>1.2487679969307641E-4</v>
      </c>
      <c r="D218" s="106">
        <v>9.1805270000000008E-2</v>
      </c>
      <c r="E218" s="46">
        <f t="shared" si="16"/>
        <v>8.663771553908367E-6</v>
      </c>
      <c r="F218" s="106">
        <v>0.16649088000000001</v>
      </c>
      <c r="G218" s="46">
        <f t="shared" si="17"/>
        <v>1.6705739721109853E-5</v>
      </c>
      <c r="H218" s="66">
        <f t="shared" si="18"/>
        <v>0.81352203419259039</v>
      </c>
      <c r="I218" s="46">
        <f t="shared" si="19"/>
        <v>-0.87228131868131864</v>
      </c>
    </row>
    <row r="219" spans="1:9">
      <c r="A219" s="105" t="s">
        <v>44</v>
      </c>
      <c r="B219" s="106">
        <v>0.1550945</v>
      </c>
      <c r="C219" s="46">
        <f t="shared" si="15"/>
        <v>1.4857376683349895E-5</v>
      </c>
      <c r="D219" s="106">
        <v>1.03511E-2</v>
      </c>
      <c r="E219" s="46">
        <f t="shared" si="16"/>
        <v>9.7684550932273155E-7</v>
      </c>
      <c r="F219" s="106">
        <v>0.14662645999999999</v>
      </c>
      <c r="G219" s="46">
        <f t="shared" si="17"/>
        <v>1.4712538470501958E-5</v>
      </c>
      <c r="H219" s="66">
        <f t="shared" si="18"/>
        <v>13.165302238409442</v>
      </c>
      <c r="I219" s="46">
        <f t="shared" si="19"/>
        <v>-5.459922821247698E-2</v>
      </c>
    </row>
    <row r="220" spans="1:9">
      <c r="A220" s="105" t="s">
        <v>8</v>
      </c>
      <c r="B220" s="106">
        <v>0.50683800000000001</v>
      </c>
      <c r="C220" s="46">
        <f t="shared" si="15"/>
        <v>4.85528699176031E-5</v>
      </c>
      <c r="D220" s="106">
        <v>6.8091839699999994</v>
      </c>
      <c r="E220" s="46">
        <f t="shared" si="16"/>
        <v>6.4259071820838638E-4</v>
      </c>
      <c r="F220" s="106">
        <v>0.13902165999999999</v>
      </c>
      <c r="G220" s="46">
        <f t="shared" si="17"/>
        <v>1.3949470791172638E-5</v>
      </c>
      <c r="H220" s="66">
        <f t="shared" si="18"/>
        <v>-0.97958321281779082</v>
      </c>
      <c r="I220" s="46">
        <f t="shared" si="19"/>
        <v>-0.72570789877633479</v>
      </c>
    </row>
    <row r="221" spans="1:9">
      <c r="A221" s="105" t="s">
        <v>10</v>
      </c>
      <c r="B221" s="106">
        <v>6.5275860000000005E-2</v>
      </c>
      <c r="C221" s="46">
        <f t="shared" si="15"/>
        <v>6.2531426991260956E-6</v>
      </c>
      <c r="D221" s="106">
        <v>1.0067664599999999</v>
      </c>
      <c r="E221" s="46">
        <f t="shared" si="16"/>
        <v>9.5009737649886809E-5</v>
      </c>
      <c r="F221" s="106">
        <v>0.13781097</v>
      </c>
      <c r="G221" s="46">
        <f t="shared" si="17"/>
        <v>1.382798983063624E-5</v>
      </c>
      <c r="H221" s="66">
        <f t="shared" si="18"/>
        <v>-0.86311525515063336</v>
      </c>
      <c r="I221" s="46">
        <f t="shared" si="19"/>
        <v>1.111208799087442</v>
      </c>
    </row>
    <row r="222" spans="1:9">
      <c r="A222" s="105" t="s">
        <v>124</v>
      </c>
      <c r="B222" s="106">
        <v>2.865989E-2</v>
      </c>
      <c r="C222" s="46">
        <f t="shared" si="15"/>
        <v>2.7454924670660327E-6</v>
      </c>
      <c r="D222" s="106">
        <v>8.904339E-2</v>
      </c>
      <c r="E222" s="46">
        <f t="shared" si="16"/>
        <v>8.4031296824852067E-6</v>
      </c>
      <c r="F222" s="106">
        <v>0.11959345</v>
      </c>
      <c r="G222" s="46">
        <f t="shared" si="17"/>
        <v>1.2000038969399197E-5</v>
      </c>
      <c r="H222" s="66">
        <f t="shared" si="18"/>
        <v>0.34309183421700373</v>
      </c>
      <c r="I222" s="46">
        <f t="shared" si="19"/>
        <v>3.1728509774461804</v>
      </c>
    </row>
    <row r="223" spans="1:9">
      <c r="A223" s="105" t="s">
        <v>192</v>
      </c>
      <c r="B223" s="106">
        <v>0.40274249000000001</v>
      </c>
      <c r="C223" s="46">
        <f t="shared" si="15"/>
        <v>3.858097405336926E-5</v>
      </c>
      <c r="D223" s="106">
        <v>4.04622774</v>
      </c>
      <c r="E223" s="46">
        <f t="shared" si="16"/>
        <v>3.8184728169142072E-4</v>
      </c>
      <c r="F223" s="106">
        <v>8.4899139999999998E-2</v>
      </c>
      <c r="G223" s="46">
        <f t="shared" si="17"/>
        <v>8.5188025637564434E-6</v>
      </c>
      <c r="H223" s="66">
        <f t="shared" si="18"/>
        <v>-0.97901770600781857</v>
      </c>
      <c r="I223" s="46">
        <f t="shared" si="19"/>
        <v>-0.7891974596472302</v>
      </c>
    </row>
    <row r="224" spans="1:9">
      <c r="A224" s="105" t="s">
        <v>100</v>
      </c>
      <c r="B224" s="106">
        <v>0.13646659999999999</v>
      </c>
      <c r="C224" s="46">
        <f t="shared" si="15"/>
        <v>1.3072905105571356E-5</v>
      </c>
      <c r="D224" s="106">
        <v>7.9593600000000004E-3</v>
      </c>
      <c r="E224" s="46">
        <f t="shared" si="16"/>
        <v>7.5113418603655426E-7</v>
      </c>
      <c r="F224" s="106">
        <v>8.4426940000000006E-2</v>
      </c>
      <c r="G224" s="46">
        <f t="shared" si="17"/>
        <v>8.4714218886329298E-6</v>
      </c>
      <c r="H224" s="66">
        <f t="shared" si="18"/>
        <v>9.607252341896837</v>
      </c>
      <c r="I224" s="46">
        <f t="shared" si="19"/>
        <v>-0.38133623905043423</v>
      </c>
    </row>
    <row r="225" spans="1:9">
      <c r="A225" s="105" t="s">
        <v>227</v>
      </c>
      <c r="B225" s="106">
        <v>4.1101267300000002</v>
      </c>
      <c r="C225" s="46">
        <f t="shared" si="15"/>
        <v>3.9373221515859785E-4</v>
      </c>
      <c r="D225" s="106">
        <v>0.13857192999999998</v>
      </c>
      <c r="E225" s="46">
        <f t="shared" si="16"/>
        <v>1.307719638866245E-5</v>
      </c>
      <c r="F225" s="106">
        <v>6.6599600000000009E-2</v>
      </c>
      <c r="G225" s="46">
        <f t="shared" si="17"/>
        <v>6.6826217936383536E-6</v>
      </c>
      <c r="H225" s="66">
        <f t="shared" si="18"/>
        <v>-0.51938606902566764</v>
      </c>
      <c r="I225" s="46">
        <f t="shared" si="19"/>
        <v>-0.98379621739790002</v>
      </c>
    </row>
    <row r="226" spans="1:9">
      <c r="A226" s="105" t="s">
        <v>163</v>
      </c>
      <c r="B226" s="106">
        <v>7.124598E-2</v>
      </c>
      <c r="C226" s="46">
        <f t="shared" si="15"/>
        <v>6.8250541575259792E-6</v>
      </c>
      <c r="D226" s="106">
        <v>1.8078880000000002E-2</v>
      </c>
      <c r="E226" s="46">
        <f t="shared" si="16"/>
        <v>1.7061252177628027E-6</v>
      </c>
      <c r="F226" s="106">
        <v>5.4425830000000001E-2</v>
      </c>
      <c r="G226" s="46">
        <f t="shared" si="17"/>
        <v>5.4611024344719204E-6</v>
      </c>
      <c r="H226" s="66">
        <f t="shared" si="18"/>
        <v>2.0104646969281279</v>
      </c>
      <c r="I226" s="46">
        <f t="shared" si="19"/>
        <v>-0.2360856008998683</v>
      </c>
    </row>
    <row r="227" spans="1:9">
      <c r="A227" s="105" t="s">
        <v>177</v>
      </c>
      <c r="B227" s="106">
        <v>1.8990000000000001E-3</v>
      </c>
      <c r="C227" s="46">
        <f t="shared" si="15"/>
        <v>1.8191591785447873E-7</v>
      </c>
      <c r="D227" s="106">
        <v>0.24090176999999999</v>
      </c>
      <c r="E227" s="46">
        <f t="shared" si="16"/>
        <v>2.2734184020287458E-5</v>
      </c>
      <c r="F227" s="106">
        <v>5.4029180000000003E-2</v>
      </c>
      <c r="G227" s="46">
        <f t="shared" si="17"/>
        <v>5.4213024666876293E-6</v>
      </c>
      <c r="H227" s="66">
        <f t="shared" si="18"/>
        <v>-0.77572111653642062</v>
      </c>
      <c r="I227" s="46">
        <f t="shared" si="19"/>
        <v>27.451384939441812</v>
      </c>
    </row>
    <row r="228" spans="1:9">
      <c r="A228" s="105" t="s">
        <v>166</v>
      </c>
      <c r="B228" s="106">
        <v>0</v>
      </c>
      <c r="C228" s="46">
        <f t="shared" si="15"/>
        <v>0</v>
      </c>
      <c r="D228" s="106">
        <v>4.2118999999999997E-2</v>
      </c>
      <c r="E228" s="46">
        <f t="shared" si="16"/>
        <v>3.9748196816921997E-6</v>
      </c>
      <c r="F228" s="106">
        <v>4.6178719999999999E-2</v>
      </c>
      <c r="G228" s="46">
        <f t="shared" si="17"/>
        <v>4.6335851968228528E-6</v>
      </c>
      <c r="H228" s="66">
        <f t="shared" si="18"/>
        <v>9.6386903772644139E-2</v>
      </c>
      <c r="I228" s="46" t="s">
        <v>318</v>
      </c>
    </row>
    <row r="229" spans="1:9">
      <c r="A229" s="105" t="s">
        <v>131</v>
      </c>
      <c r="B229" s="106">
        <v>4.5580969999999998E-2</v>
      </c>
      <c r="C229" s="46">
        <f t="shared" si="15"/>
        <v>4.3664581328317319E-6</v>
      </c>
      <c r="D229" s="106">
        <v>8.0641699999999997E-2</v>
      </c>
      <c r="E229" s="46">
        <f t="shared" si="16"/>
        <v>7.6102522929109873E-6</v>
      </c>
      <c r="F229" s="106">
        <v>4.2981989999999998E-2</v>
      </c>
      <c r="G229" s="46">
        <f t="shared" si="17"/>
        <v>4.3128244480138881E-6</v>
      </c>
      <c r="H229" s="66">
        <f t="shared" si="18"/>
        <v>-0.46700044765921356</v>
      </c>
      <c r="I229" s="46">
        <f t="shared" si="19"/>
        <v>-5.7018970855600482E-2</v>
      </c>
    </row>
    <row r="230" spans="1:9">
      <c r="A230" s="105" t="s">
        <v>84</v>
      </c>
      <c r="B230" s="106">
        <v>1.5292999999999999E-2</v>
      </c>
      <c r="C230" s="46">
        <f t="shared" si="15"/>
        <v>1.4650027023425715E-6</v>
      </c>
      <c r="D230" s="106">
        <v>4.8016499999999993E-3</v>
      </c>
      <c r="E230" s="46">
        <f t="shared" si="16"/>
        <v>4.5313737089193356E-7</v>
      </c>
      <c r="F230" s="106">
        <v>3.9316629999999998E-2</v>
      </c>
      <c r="G230" s="46">
        <f t="shared" si="17"/>
        <v>3.9450412388425075E-6</v>
      </c>
      <c r="H230" s="66">
        <f t="shared" si="18"/>
        <v>7.1881499068028702</v>
      </c>
      <c r="I230" s="46">
        <f t="shared" si="19"/>
        <v>1.5708906035441053</v>
      </c>
    </row>
    <row r="231" spans="1:9">
      <c r="A231" s="105" t="s">
        <v>178</v>
      </c>
      <c r="B231" s="106">
        <v>0</v>
      </c>
      <c r="C231" s="46">
        <f t="shared" si="15"/>
        <v>0</v>
      </c>
      <c r="D231" s="106">
        <v>0.18786600000000001</v>
      </c>
      <c r="E231" s="46">
        <f t="shared" si="16"/>
        <v>1.7729135884536359E-5</v>
      </c>
      <c r="F231" s="106">
        <v>3.1301869999999996E-2</v>
      </c>
      <c r="G231" s="46">
        <f t="shared" si="17"/>
        <v>3.14083806274564E-6</v>
      </c>
      <c r="H231" s="66">
        <f t="shared" si="18"/>
        <v>-0.8333819318024549</v>
      </c>
      <c r="I231" s="46" t="s">
        <v>318</v>
      </c>
    </row>
    <row r="232" spans="1:9">
      <c r="A232" s="105" t="s">
        <v>38</v>
      </c>
      <c r="B232" s="106">
        <v>4.8422470000000002E-2</v>
      </c>
      <c r="C232" s="46">
        <f t="shared" si="15"/>
        <v>4.6386614401426861E-6</v>
      </c>
      <c r="D232" s="106">
        <v>0</v>
      </c>
      <c r="E232" s="46">
        <f t="shared" si="16"/>
        <v>0</v>
      </c>
      <c r="F232" s="106">
        <v>1.4899000000000001E-2</v>
      </c>
      <c r="G232" s="46">
        <f t="shared" si="17"/>
        <v>1.4949696710403341E-6</v>
      </c>
      <c r="H232" s="66" t="s">
        <v>318</v>
      </c>
      <c r="I232" s="46">
        <f t="shared" si="19"/>
        <v>-0.69231226742460672</v>
      </c>
    </row>
    <row r="233" spans="1:9">
      <c r="A233" s="105" t="s">
        <v>78</v>
      </c>
      <c r="B233" s="106">
        <v>0</v>
      </c>
      <c r="C233" s="46">
        <f t="shared" si="15"/>
        <v>0</v>
      </c>
      <c r="D233" s="106">
        <v>0</v>
      </c>
      <c r="E233" s="46">
        <f t="shared" si="16"/>
        <v>0</v>
      </c>
      <c r="F233" s="106">
        <v>1.0416209999999999E-2</v>
      </c>
      <c r="G233" s="46">
        <f t="shared" si="17"/>
        <v>1.0451653156042039E-6</v>
      </c>
      <c r="H233" s="66" t="s">
        <v>318</v>
      </c>
      <c r="I233" s="46" t="s">
        <v>318</v>
      </c>
    </row>
    <row r="234" spans="1:9">
      <c r="A234" s="105" t="s">
        <v>58</v>
      </c>
      <c r="B234" s="106">
        <v>1.417612E-2</v>
      </c>
      <c r="C234" s="46">
        <f t="shared" si="15"/>
        <v>1.3580104694129717E-6</v>
      </c>
      <c r="D234" s="106">
        <v>2.1193699999999998E-3</v>
      </c>
      <c r="E234" s="46">
        <f t="shared" si="16"/>
        <v>2.0000744530468426E-7</v>
      </c>
      <c r="F234" s="106">
        <v>1.012148E-2</v>
      </c>
      <c r="G234" s="46">
        <f t="shared" si="17"/>
        <v>1.0155920280583476E-6</v>
      </c>
      <c r="H234" s="66">
        <f t="shared" si="18"/>
        <v>3.7757022133936031</v>
      </c>
      <c r="I234" s="46">
        <f t="shared" si="19"/>
        <v>-0.28601902354099706</v>
      </c>
    </row>
    <row r="235" spans="1:9">
      <c r="A235" s="105" t="s">
        <v>1</v>
      </c>
      <c r="B235" s="106">
        <v>9.6871280000000004E-2</v>
      </c>
      <c r="C235" s="46">
        <f t="shared" si="15"/>
        <v>9.2798461374082204E-6</v>
      </c>
      <c r="D235" s="106">
        <v>5.7324239999999999E-2</v>
      </c>
      <c r="E235" s="46">
        <f t="shared" si="16"/>
        <v>5.4097561050843388E-6</v>
      </c>
      <c r="F235" s="106">
        <v>6.8624300000000001E-3</v>
      </c>
      <c r="G235" s="46">
        <f t="shared" si="17"/>
        <v>6.8857807367187854E-7</v>
      </c>
      <c r="H235" s="66">
        <f t="shared" si="18"/>
        <v>-0.88028746652376033</v>
      </c>
      <c r="I235" s="46">
        <f t="shared" si="19"/>
        <v>-0.92915929262006247</v>
      </c>
    </row>
    <row r="236" spans="1:9">
      <c r="A236" s="105" t="s">
        <v>72</v>
      </c>
      <c r="B236" s="106">
        <v>2.4087000000000001E-2</v>
      </c>
      <c r="C236" s="46">
        <f t="shared" si="15"/>
        <v>2.3074295488998575E-6</v>
      </c>
      <c r="D236" s="106">
        <v>2.29196E-3</v>
      </c>
      <c r="E236" s="46">
        <f t="shared" si="16"/>
        <v>2.1629496706121357E-7</v>
      </c>
      <c r="F236" s="106">
        <v>6.3147400000000001E-3</v>
      </c>
      <c r="G236" s="46">
        <f t="shared" si="17"/>
        <v>6.3362271162529282E-7</v>
      </c>
      <c r="H236" s="66">
        <f t="shared" si="18"/>
        <v>1.755170247299255</v>
      </c>
      <c r="I236" s="46">
        <f t="shared" si="19"/>
        <v>-0.73783617719101591</v>
      </c>
    </row>
    <row r="237" spans="1:9">
      <c r="A237" s="105" t="s">
        <v>63</v>
      </c>
      <c r="B237" s="106">
        <v>8.6453490000000008E-2</v>
      </c>
      <c r="C237" s="46">
        <f t="shared" si="15"/>
        <v>8.2818672907177461E-6</v>
      </c>
      <c r="D237" s="106">
        <v>0.11356092999999999</v>
      </c>
      <c r="E237" s="46">
        <f t="shared" si="16"/>
        <v>1.0716878834617872E-5</v>
      </c>
      <c r="F237" s="106">
        <v>6.2134799999999995E-3</v>
      </c>
      <c r="G237" s="46">
        <f t="shared" si="17"/>
        <v>6.234622559645408E-7</v>
      </c>
      <c r="H237" s="66">
        <f t="shared" si="18"/>
        <v>-0.94528505534429841</v>
      </c>
      <c r="I237" s="46">
        <f t="shared" si="19"/>
        <v>-0.92812921722419772</v>
      </c>
    </row>
    <row r="238" spans="1:9">
      <c r="A238" s="105" t="s">
        <v>55</v>
      </c>
      <c r="B238" s="106">
        <v>8.2408299999999993E-3</v>
      </c>
      <c r="C238" s="46">
        <f t="shared" si="15"/>
        <v>7.8943557310833275E-7</v>
      </c>
      <c r="D238" s="106">
        <v>0.10119222999999999</v>
      </c>
      <c r="E238" s="46">
        <f t="shared" si="16"/>
        <v>9.5496300348613176E-6</v>
      </c>
      <c r="F238" s="106">
        <v>3.6839799999999999E-3</v>
      </c>
      <c r="G238" s="46">
        <f t="shared" si="17"/>
        <v>3.6965154498417136E-7</v>
      </c>
      <c r="H238" s="66">
        <f t="shared" si="18"/>
        <v>-0.96359424038782426</v>
      </c>
      <c r="I238" s="46">
        <f t="shared" si="19"/>
        <v>-0.55296007805039049</v>
      </c>
    </row>
    <row r="239" spans="1:9">
      <c r="A239" s="105" t="s">
        <v>51</v>
      </c>
      <c r="B239" s="106">
        <v>8.5047900000000017E-3</v>
      </c>
      <c r="C239" s="46">
        <f t="shared" si="15"/>
        <v>8.1472178989446675E-7</v>
      </c>
      <c r="D239" s="106">
        <v>0</v>
      </c>
      <c r="E239" s="46">
        <f t="shared" si="16"/>
        <v>0</v>
      </c>
      <c r="F239" s="106">
        <v>1.9934100000000001E-3</v>
      </c>
      <c r="G239" s="46">
        <f t="shared" si="17"/>
        <v>2.0001929605668247E-7</v>
      </c>
      <c r="H239" s="66" t="s">
        <v>318</v>
      </c>
      <c r="I239" s="46">
        <f t="shared" si="19"/>
        <v>-0.76561326029214127</v>
      </c>
    </row>
    <row r="240" spans="1:9">
      <c r="A240" s="105" t="s">
        <v>167</v>
      </c>
      <c r="B240" s="106">
        <v>0</v>
      </c>
      <c r="C240" s="46">
        <f t="shared" si="15"/>
        <v>0</v>
      </c>
      <c r="D240" s="106">
        <v>1.5560000000000001E-3</v>
      </c>
      <c r="E240" s="46">
        <f t="shared" si="16"/>
        <v>1.4684155427985146E-7</v>
      </c>
      <c r="F240" s="106">
        <v>7.8284000000000003E-4</v>
      </c>
      <c r="G240" s="46">
        <f t="shared" si="17"/>
        <v>7.8550376352588435E-8</v>
      </c>
      <c r="H240" s="66">
        <f t="shared" si="18"/>
        <v>-0.49688946015424162</v>
      </c>
      <c r="I240" s="46" t="s">
        <v>318</v>
      </c>
    </row>
    <row r="241" spans="1:9">
      <c r="A241" s="105" t="s">
        <v>161</v>
      </c>
      <c r="B241" s="106">
        <v>8.35405E-3</v>
      </c>
      <c r="C241" s="46">
        <f t="shared" si="15"/>
        <v>8.0028155531975144E-7</v>
      </c>
      <c r="D241" s="106">
        <v>2.4428810000000002E-2</v>
      </c>
      <c r="E241" s="46">
        <f t="shared" si="16"/>
        <v>2.3053755974339192E-6</v>
      </c>
      <c r="F241" s="106">
        <v>7.3737E-4</v>
      </c>
      <c r="G241" s="46">
        <f t="shared" si="17"/>
        <v>7.3987904311363921E-8</v>
      </c>
      <c r="H241" s="66">
        <f t="shared" si="18"/>
        <v>-0.9698155579416271</v>
      </c>
      <c r="I241" s="46">
        <f t="shared" si="19"/>
        <v>-0.91173502672356521</v>
      </c>
    </row>
    <row r="242" spans="1:9">
      <c r="A242" s="105" t="s">
        <v>66</v>
      </c>
      <c r="B242" s="106">
        <v>9.8651130000000004E-2</v>
      </c>
      <c r="C242" s="46">
        <f t="shared" si="15"/>
        <v>9.4503480049139037E-6</v>
      </c>
      <c r="D242" s="106">
        <v>0.12914353000000001</v>
      </c>
      <c r="E242" s="46">
        <f t="shared" si="16"/>
        <v>1.2187427166058243E-5</v>
      </c>
      <c r="F242" s="106">
        <v>4.9556999999999997E-4</v>
      </c>
      <c r="G242" s="46">
        <f t="shared" si="17"/>
        <v>4.9725627215078747E-8</v>
      </c>
      <c r="H242" s="66">
        <f t="shared" si="18"/>
        <v>-0.99616264167473201</v>
      </c>
      <c r="I242" s="46">
        <f t="shared" si="19"/>
        <v>-0.99497654005585134</v>
      </c>
    </row>
    <row r="243" spans="1:9">
      <c r="A243" s="105" t="s">
        <v>246</v>
      </c>
      <c r="B243" s="106">
        <v>0</v>
      </c>
      <c r="C243" s="46">
        <f t="shared" si="15"/>
        <v>0</v>
      </c>
      <c r="D243" s="106">
        <v>0</v>
      </c>
      <c r="E243" s="46">
        <f t="shared" si="16"/>
        <v>0</v>
      </c>
      <c r="F243" s="106">
        <v>1.3665000000000001E-4</v>
      </c>
      <c r="G243" s="46">
        <f t="shared" si="17"/>
        <v>1.3711497788285231E-8</v>
      </c>
      <c r="H243" s="66" t="s">
        <v>318</v>
      </c>
      <c r="I243" s="46" t="s">
        <v>318</v>
      </c>
    </row>
    <row r="244" spans="1:9">
      <c r="A244" s="105" t="s">
        <v>73</v>
      </c>
      <c r="B244" s="106">
        <v>516.25598581999998</v>
      </c>
      <c r="C244" s="46">
        <f t="shared" si="15"/>
        <v>4.945507188431493E-2</v>
      </c>
      <c r="D244" s="106">
        <v>0</v>
      </c>
      <c r="E244" s="46">
        <f t="shared" si="16"/>
        <v>0</v>
      </c>
      <c r="F244" s="106">
        <v>3.4E-5</v>
      </c>
      <c r="G244" s="46">
        <f t="shared" si="17"/>
        <v>3.4115691533238038E-9</v>
      </c>
      <c r="H244" s="66" t="s">
        <v>318</v>
      </c>
      <c r="I244" s="46">
        <f t="shared" si="19"/>
        <v>-0.99999993414119948</v>
      </c>
    </row>
    <row r="245" spans="1:9">
      <c r="A245" s="105" t="s">
        <v>67</v>
      </c>
      <c r="B245" s="106">
        <v>1379.0043056700001</v>
      </c>
      <c r="C245" s="46">
        <f t="shared" si="15"/>
        <v>0.13210259820496906</v>
      </c>
      <c r="D245" s="106">
        <v>1.75E-4</v>
      </c>
      <c r="E245" s="46">
        <f t="shared" si="16"/>
        <v>1.6514956297541133E-8</v>
      </c>
      <c r="F245" s="106">
        <v>1.0000000000000001E-5</v>
      </c>
      <c r="G245" s="46">
        <f t="shared" si="17"/>
        <v>1.0034026921540601E-9</v>
      </c>
      <c r="H245" s="66">
        <f t="shared" si="18"/>
        <v>-0.94285714285714284</v>
      </c>
      <c r="I245" s="46">
        <f t="shared" si="19"/>
        <v>-0.99999999274839102</v>
      </c>
    </row>
    <row r="246" spans="1:9">
      <c r="A246" s="105" t="s">
        <v>15</v>
      </c>
      <c r="B246" s="106">
        <v>0.40202840999999995</v>
      </c>
      <c r="C246" s="46">
        <f t="shared" si="15"/>
        <v>3.8512568303700201E-5</v>
      </c>
      <c r="D246" s="106">
        <v>5.6869999999999996E-5</v>
      </c>
      <c r="E246" s="46">
        <f t="shared" si="16"/>
        <v>5.3668889408066522E-9</v>
      </c>
      <c r="F246" s="106">
        <v>0</v>
      </c>
      <c r="G246" s="46">
        <f t="shared" si="17"/>
        <v>0</v>
      </c>
      <c r="H246" s="66">
        <f t="shared" si="18"/>
        <v>-1</v>
      </c>
      <c r="I246" s="46">
        <f t="shared" si="19"/>
        <v>-1</v>
      </c>
    </row>
    <row r="247" spans="1:9">
      <c r="A247" s="105" t="s">
        <v>40</v>
      </c>
      <c r="B247" s="106">
        <v>0.38418276000000001</v>
      </c>
      <c r="C247" s="46">
        <f t="shared" si="15"/>
        <v>3.6803032864279576E-5</v>
      </c>
      <c r="D247" s="106">
        <v>0.58592355000000007</v>
      </c>
      <c r="E247" s="46">
        <f t="shared" si="16"/>
        <v>5.5294296125429478E-5</v>
      </c>
      <c r="F247" s="106">
        <v>0</v>
      </c>
      <c r="G247" s="46">
        <f t="shared" si="17"/>
        <v>0</v>
      </c>
      <c r="H247" s="66">
        <f t="shared" si="18"/>
        <v>-1</v>
      </c>
      <c r="I247" s="46">
        <f t="shared" si="19"/>
        <v>-1</v>
      </c>
    </row>
    <row r="248" spans="1:9">
      <c r="A248" s="105" t="s">
        <v>41</v>
      </c>
      <c r="B248" s="106">
        <v>0</v>
      </c>
      <c r="C248" s="46">
        <f t="shared" si="15"/>
        <v>0</v>
      </c>
      <c r="D248" s="106">
        <v>7.7649000000000001E-4</v>
      </c>
      <c r="E248" s="46">
        <f t="shared" si="16"/>
        <v>7.3278276659872651E-8</v>
      </c>
      <c r="F248" s="106">
        <v>0</v>
      </c>
      <c r="G248" s="46">
        <f t="shared" si="17"/>
        <v>0</v>
      </c>
      <c r="H248" s="66">
        <f t="shared" si="18"/>
        <v>-1</v>
      </c>
      <c r="I248" s="46" t="s">
        <v>318</v>
      </c>
    </row>
    <row r="249" spans="1:9">
      <c r="A249" s="105" t="s">
        <v>46</v>
      </c>
      <c r="B249" s="106">
        <v>1.44228E-2</v>
      </c>
      <c r="C249" s="46">
        <f t="shared" si="15"/>
        <v>1.3816413375627045E-6</v>
      </c>
      <c r="D249" s="106">
        <v>5.6616599999999998E-3</v>
      </c>
      <c r="E249" s="46">
        <f t="shared" si="16"/>
        <v>5.3429752840878132E-7</v>
      </c>
      <c r="F249" s="106">
        <v>0</v>
      </c>
      <c r="G249" s="46">
        <f t="shared" si="17"/>
        <v>0</v>
      </c>
      <c r="H249" s="66">
        <f t="shared" si="18"/>
        <v>-1</v>
      </c>
      <c r="I249" s="46">
        <f t="shared" si="19"/>
        <v>-1</v>
      </c>
    </row>
    <row r="250" spans="1:9">
      <c r="A250" s="105" t="s">
        <v>54</v>
      </c>
      <c r="B250" s="106">
        <v>0</v>
      </c>
      <c r="C250" s="46">
        <f t="shared" si="15"/>
        <v>0</v>
      </c>
      <c r="D250" s="106">
        <v>2.2342999999999999E-4</v>
      </c>
      <c r="E250" s="46">
        <f t="shared" si="16"/>
        <v>2.1085352488912089E-8</v>
      </c>
      <c r="F250" s="106">
        <v>0</v>
      </c>
      <c r="G250" s="46">
        <f t="shared" si="17"/>
        <v>0</v>
      </c>
      <c r="H250" s="66">
        <f t="shared" si="18"/>
        <v>-1</v>
      </c>
      <c r="I250" s="46" t="s">
        <v>318</v>
      </c>
    </row>
    <row r="251" spans="1:9">
      <c r="A251" s="105" t="s">
        <v>57</v>
      </c>
      <c r="B251" s="106">
        <v>0</v>
      </c>
      <c r="C251" s="46">
        <f t="shared" si="15"/>
        <v>0</v>
      </c>
      <c r="D251" s="106">
        <v>2.73434E-2</v>
      </c>
      <c r="E251" s="46">
        <f t="shared" si="16"/>
        <v>2.5804288915782069E-6</v>
      </c>
      <c r="F251" s="106">
        <v>0</v>
      </c>
      <c r="G251" s="46">
        <f t="shared" si="17"/>
        <v>0</v>
      </c>
      <c r="H251" s="66">
        <f t="shared" si="18"/>
        <v>-1</v>
      </c>
      <c r="I251" s="46" t="s">
        <v>318</v>
      </c>
    </row>
    <row r="252" spans="1:9">
      <c r="A252" s="105" t="s">
        <v>65</v>
      </c>
      <c r="B252" s="106">
        <v>4.0000000000000003E-5</v>
      </c>
      <c r="C252" s="46">
        <f t="shared" si="15"/>
        <v>3.8318255472244077E-9</v>
      </c>
      <c r="D252" s="106">
        <v>0</v>
      </c>
      <c r="E252" s="46">
        <f t="shared" si="16"/>
        <v>0</v>
      </c>
      <c r="F252" s="106">
        <v>0</v>
      </c>
      <c r="G252" s="46">
        <f t="shared" si="17"/>
        <v>0</v>
      </c>
      <c r="H252" s="66" t="s">
        <v>318</v>
      </c>
      <c r="I252" s="46">
        <f t="shared" si="19"/>
        <v>-1</v>
      </c>
    </row>
    <row r="253" spans="1:9">
      <c r="A253" s="105" t="s">
        <v>69</v>
      </c>
      <c r="B253" s="106">
        <v>0</v>
      </c>
      <c r="C253" s="46">
        <f t="shared" si="15"/>
        <v>0</v>
      </c>
      <c r="D253" s="106">
        <v>1.0449400000000001E-3</v>
      </c>
      <c r="E253" s="46">
        <f t="shared" si="16"/>
        <v>9.8612219620300753E-8</v>
      </c>
      <c r="F253" s="106">
        <v>0</v>
      </c>
      <c r="G253" s="46">
        <f t="shared" si="17"/>
        <v>0</v>
      </c>
      <c r="H253" s="66">
        <f t="shared" si="18"/>
        <v>-1</v>
      </c>
      <c r="I253" s="46" t="s">
        <v>318</v>
      </c>
    </row>
    <row r="254" spans="1:9">
      <c r="A254" s="105" t="s">
        <v>71</v>
      </c>
      <c r="B254" s="106">
        <v>160.26562905</v>
      </c>
      <c r="C254" s="46">
        <f t="shared" si="15"/>
        <v>1.5352748293394503E-2</v>
      </c>
      <c r="D254" s="106">
        <v>8.3224439999999997E-2</v>
      </c>
      <c r="E254" s="46">
        <f t="shared" si="16"/>
        <v>7.8539885113561943E-6</v>
      </c>
      <c r="F254" s="106">
        <v>0</v>
      </c>
      <c r="G254" s="46">
        <f t="shared" si="17"/>
        <v>0</v>
      </c>
      <c r="H254" s="66">
        <f t="shared" si="18"/>
        <v>-1</v>
      </c>
      <c r="I254" s="46">
        <f t="shared" si="19"/>
        <v>-1</v>
      </c>
    </row>
    <row r="255" spans="1:9">
      <c r="A255" s="105" t="s">
        <v>115</v>
      </c>
      <c r="B255" s="106">
        <v>2.0000000000000001E-4</v>
      </c>
      <c r="C255" s="46">
        <f t="shared" si="15"/>
        <v>1.9159127736122037E-8</v>
      </c>
      <c r="D255" s="106">
        <v>0</v>
      </c>
      <c r="E255" s="46">
        <f t="shared" si="16"/>
        <v>0</v>
      </c>
      <c r="F255" s="106">
        <v>0</v>
      </c>
      <c r="G255" s="46">
        <f t="shared" si="17"/>
        <v>0</v>
      </c>
      <c r="H255" s="66" t="s">
        <v>318</v>
      </c>
      <c r="I255" s="46">
        <f t="shared" si="19"/>
        <v>-1</v>
      </c>
    </row>
    <row r="256" spans="1:9">
      <c r="A256" s="105" t="s">
        <v>168</v>
      </c>
      <c r="B256" s="106">
        <v>0</v>
      </c>
      <c r="C256" s="46">
        <f t="shared" si="15"/>
        <v>0</v>
      </c>
      <c r="D256" s="106">
        <v>1.0751999999999999E-2</v>
      </c>
      <c r="E256" s="46">
        <f t="shared" si="16"/>
        <v>1.0146789149209272E-6</v>
      </c>
      <c r="F256" s="106">
        <v>0</v>
      </c>
      <c r="G256" s="46">
        <f t="shared" si="17"/>
        <v>0</v>
      </c>
      <c r="H256" s="66">
        <f t="shared" si="18"/>
        <v>-1</v>
      </c>
      <c r="I256" s="46" t="s">
        <v>318</v>
      </c>
    </row>
    <row r="257" spans="1:9">
      <c r="A257" s="105" t="s">
        <v>260</v>
      </c>
      <c r="B257" s="106">
        <v>6.873099999999999E-4</v>
      </c>
      <c r="C257" s="46">
        <f t="shared" si="15"/>
        <v>6.5841300421570167E-8</v>
      </c>
      <c r="D257" s="106">
        <v>3.6069999999999999E-5</v>
      </c>
      <c r="E257" s="46">
        <f t="shared" si="16"/>
        <v>3.4039684208703352E-9</v>
      </c>
      <c r="F257" s="106">
        <v>0</v>
      </c>
      <c r="G257" s="46">
        <f t="shared" si="17"/>
        <v>0</v>
      </c>
      <c r="H257" s="66">
        <f t="shared" si="18"/>
        <v>-1</v>
      </c>
      <c r="I257" s="46">
        <f t="shared" si="19"/>
        <v>-1</v>
      </c>
    </row>
    <row r="258" spans="1:9" s="9" customFormat="1">
      <c r="A258" s="105" t="s">
        <v>261</v>
      </c>
      <c r="B258" s="106">
        <v>5.5400000000000002E-4</v>
      </c>
      <c r="C258" s="46">
        <f t="shared" si="15"/>
        <v>5.3070783829058041E-8</v>
      </c>
      <c r="D258" s="106">
        <v>2.8726199999999998E-3</v>
      </c>
      <c r="E258" s="46">
        <f t="shared" si="16"/>
        <v>2.7109253576824349E-7</v>
      </c>
      <c r="F258" s="106">
        <v>0</v>
      </c>
      <c r="G258" s="46">
        <f t="shared" si="17"/>
        <v>0</v>
      </c>
      <c r="H258" s="66">
        <f t="shared" si="18"/>
        <v>-1</v>
      </c>
      <c r="I258" s="46">
        <f t="shared" si="19"/>
        <v>-1</v>
      </c>
    </row>
    <row r="259" spans="1:9">
      <c r="A259" s="7" t="s">
        <v>293</v>
      </c>
      <c r="B259" s="117">
        <f>SUM(B4:B258)</f>
        <v>10438.888594230002</v>
      </c>
      <c r="C259" s="175" t="s">
        <v>318</v>
      </c>
      <c r="D259" s="117">
        <f>SUM(D4:D258)</f>
        <v>10596.455530799998</v>
      </c>
      <c r="E259" s="175" t="s">
        <v>318</v>
      </c>
      <c r="F259" s="117">
        <f>SUM(F4:F258)</f>
        <v>9966.0884689600025</v>
      </c>
      <c r="G259" s="175" t="s">
        <v>318</v>
      </c>
      <c r="H259" s="64">
        <f>(F259/D259)-1</f>
        <v>-5.9488482729696757E-2</v>
      </c>
      <c r="I259" s="176">
        <f>(F259/B259)-1</f>
        <v>-4.5292189968512142E-2</v>
      </c>
    </row>
  </sheetData>
  <mergeCells count="7">
    <mergeCell ref="K1:L1"/>
    <mergeCell ref="A2:A3"/>
    <mergeCell ref="B2:C2"/>
    <mergeCell ref="D2:E2"/>
    <mergeCell ref="F2:G2"/>
    <mergeCell ref="H2:H3"/>
    <mergeCell ref="I2:I3"/>
  </mergeCells>
  <hyperlinks>
    <hyperlink ref="K1" location="'Table of Content'!A1" display="Table of Content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579"/>
  <sheetViews>
    <sheetView zoomScaleNormal="100" workbookViewId="0">
      <selection activeCell="H4" sqref="H4"/>
    </sheetView>
  </sheetViews>
  <sheetFormatPr defaultColWidth="8.7265625" defaultRowHeight="15.5"/>
  <cols>
    <col min="1" max="1" width="30.81640625" style="1" bestFit="1" customWidth="1"/>
    <col min="2" max="2" width="33" style="1" bestFit="1" customWidth="1"/>
    <col min="3" max="3" width="13.90625" style="1" bestFit="1" customWidth="1"/>
    <col min="4" max="4" width="9.36328125" style="1" bestFit="1" customWidth="1"/>
    <col min="5" max="5" width="24.6328125" style="1" bestFit="1" customWidth="1"/>
    <col min="6" max="6" width="29.54296875" style="1" bestFit="1" customWidth="1"/>
    <col min="7" max="16384" width="8.7265625" style="1"/>
  </cols>
  <sheetData>
    <row r="1" spans="1:9">
      <c r="A1" s="279" t="s">
        <v>565</v>
      </c>
      <c r="B1" s="279"/>
      <c r="C1" s="279"/>
      <c r="H1" s="278" t="s">
        <v>317</v>
      </c>
      <c r="I1" s="278"/>
    </row>
    <row r="2" spans="1:9" s="63" customFormat="1" ht="16" customHeight="1">
      <c r="A2" s="150" t="s">
        <v>351</v>
      </c>
      <c r="B2" s="150" t="s">
        <v>624</v>
      </c>
      <c r="C2" s="150" t="s">
        <v>625</v>
      </c>
      <c r="D2" s="150" t="s">
        <v>263</v>
      </c>
      <c r="E2" s="150" t="s">
        <v>347</v>
      </c>
      <c r="F2" s="150" t="s">
        <v>626</v>
      </c>
    </row>
    <row r="3" spans="1:9" ht="13.5" customHeight="1">
      <c r="A3" s="104" t="s">
        <v>627</v>
      </c>
      <c r="B3" s="169">
        <v>0</v>
      </c>
      <c r="C3" s="169">
        <v>0</v>
      </c>
      <c r="D3" s="169">
        <v>0</v>
      </c>
      <c r="E3" s="169">
        <v>0</v>
      </c>
      <c r="F3" s="169">
        <v>261.88064858000001</v>
      </c>
    </row>
    <row r="4" spans="1:9" ht="13.5" customHeight="1">
      <c r="A4" s="105" t="s">
        <v>628</v>
      </c>
      <c r="B4" s="106">
        <v>0</v>
      </c>
      <c r="C4" s="106">
        <v>0</v>
      </c>
      <c r="D4" s="106">
        <v>0</v>
      </c>
      <c r="E4" s="106">
        <v>0</v>
      </c>
      <c r="F4" s="106">
        <v>49.30388026</v>
      </c>
    </row>
    <row r="5" spans="1:9" ht="13.5" customHeight="1">
      <c r="A5" s="105" t="s">
        <v>300</v>
      </c>
      <c r="B5" s="106">
        <v>0</v>
      </c>
      <c r="C5" s="106">
        <v>1248.34994467</v>
      </c>
      <c r="D5" s="106">
        <v>83.142533579999991</v>
      </c>
      <c r="E5" s="106">
        <v>1E-4</v>
      </c>
      <c r="F5" s="106">
        <v>39.126399399999997</v>
      </c>
    </row>
    <row r="6" spans="1:9" ht="13.5" customHeight="1">
      <c r="A6" s="105" t="s">
        <v>629</v>
      </c>
      <c r="B6" s="106">
        <v>0</v>
      </c>
      <c r="C6" s="106">
        <v>0</v>
      </c>
      <c r="D6" s="106">
        <v>3.2471930000000003E-2</v>
      </c>
      <c r="E6" s="106">
        <v>0</v>
      </c>
      <c r="F6" s="106">
        <v>37.062278999999997</v>
      </c>
    </row>
    <row r="7" spans="1:9" ht="13.5" customHeight="1">
      <c r="A7" s="105" t="s">
        <v>630</v>
      </c>
      <c r="B7" s="106">
        <v>0</v>
      </c>
      <c r="C7" s="106">
        <v>0</v>
      </c>
      <c r="D7" s="106">
        <v>0</v>
      </c>
      <c r="E7" s="106">
        <v>0</v>
      </c>
      <c r="F7" s="106">
        <v>23.354939899999998</v>
      </c>
    </row>
    <row r="8" spans="1:9" ht="13.5" customHeight="1">
      <c r="A8" s="105" t="s">
        <v>631</v>
      </c>
      <c r="B8" s="106">
        <v>0</v>
      </c>
      <c r="C8" s="106">
        <v>0</v>
      </c>
      <c r="D8" s="106">
        <v>0</v>
      </c>
      <c r="E8" s="106">
        <v>282.25597739999995</v>
      </c>
      <c r="F8" s="106">
        <v>11.891519650000001</v>
      </c>
    </row>
    <row r="9" spans="1:9" ht="13.5" customHeight="1">
      <c r="A9" s="105" t="s">
        <v>632</v>
      </c>
      <c r="B9" s="106">
        <v>0</v>
      </c>
      <c r="C9" s="106">
        <v>0</v>
      </c>
      <c r="D9" s="106">
        <v>0</v>
      </c>
      <c r="E9" s="106">
        <v>0</v>
      </c>
      <c r="F9" s="106">
        <v>4.9914573300000002</v>
      </c>
    </row>
    <row r="10" spans="1:9" ht="13.5" customHeight="1">
      <c r="A10" s="105" t="s">
        <v>633</v>
      </c>
      <c r="B10" s="106">
        <v>458.03322897000004</v>
      </c>
      <c r="C10" s="106">
        <v>0</v>
      </c>
      <c r="D10" s="106">
        <v>0</v>
      </c>
      <c r="E10" s="106">
        <v>0</v>
      </c>
      <c r="F10" s="106">
        <v>2.2395993299999999</v>
      </c>
    </row>
    <row r="11" spans="1:9" ht="13.5" customHeight="1">
      <c r="A11" s="105" t="s">
        <v>634</v>
      </c>
      <c r="B11" s="106">
        <v>0</v>
      </c>
      <c r="C11" s="106">
        <v>0</v>
      </c>
      <c r="D11" s="106">
        <v>14.542089560000001</v>
      </c>
      <c r="E11" s="106">
        <v>0</v>
      </c>
      <c r="F11" s="106">
        <v>0.121417</v>
      </c>
    </row>
    <row r="12" spans="1:9" ht="13.5" customHeight="1">
      <c r="A12" s="105" t="s">
        <v>635</v>
      </c>
      <c r="B12" s="106">
        <v>0</v>
      </c>
      <c r="C12" s="106">
        <v>0</v>
      </c>
      <c r="D12" s="106">
        <v>24.999539260000002</v>
      </c>
      <c r="E12" s="106">
        <v>156.15215686000002</v>
      </c>
      <c r="F12" s="106">
        <v>0</v>
      </c>
    </row>
    <row r="13" spans="1:9" ht="13.5" customHeight="1">
      <c r="A13" s="105" t="s">
        <v>636</v>
      </c>
      <c r="B13" s="106">
        <v>0</v>
      </c>
      <c r="C13" s="106">
        <v>0</v>
      </c>
      <c r="D13" s="106">
        <v>0</v>
      </c>
      <c r="E13" s="106">
        <v>31.906271100000001</v>
      </c>
      <c r="F13" s="106">
        <v>0</v>
      </c>
    </row>
    <row r="14" spans="1:9" ht="13.5" customHeight="1">
      <c r="A14" s="105" t="s">
        <v>637</v>
      </c>
      <c r="B14" s="106">
        <v>0</v>
      </c>
      <c r="C14" s="106">
        <v>0</v>
      </c>
      <c r="D14" s="106">
        <v>0</v>
      </c>
      <c r="E14" s="106">
        <v>1E-4</v>
      </c>
      <c r="F14" s="106">
        <v>0</v>
      </c>
    </row>
    <row r="15" spans="1:9" ht="13.5" customHeight="1">
      <c r="A15" s="105" t="s">
        <v>638</v>
      </c>
      <c r="B15" s="106">
        <v>0</v>
      </c>
      <c r="C15" s="106">
        <v>0</v>
      </c>
      <c r="D15" s="106">
        <v>332.66254119999996</v>
      </c>
      <c r="E15" s="106">
        <v>0</v>
      </c>
      <c r="F15" s="106">
        <v>0</v>
      </c>
    </row>
    <row r="16" spans="1:9" ht="13.5" customHeight="1">
      <c r="A16" s="105" t="s">
        <v>639</v>
      </c>
      <c r="B16" s="106">
        <v>0</v>
      </c>
      <c r="C16" s="106">
        <v>0</v>
      </c>
      <c r="D16" s="106">
        <v>262.07739748</v>
      </c>
      <c r="E16" s="106">
        <v>0</v>
      </c>
      <c r="F16" s="106">
        <v>0</v>
      </c>
    </row>
    <row r="17" spans="1:7" ht="13.5" customHeight="1">
      <c r="A17" s="105" t="s">
        <v>640</v>
      </c>
      <c r="B17" s="106">
        <v>0</v>
      </c>
      <c r="C17" s="106">
        <v>0</v>
      </c>
      <c r="D17" s="106">
        <v>162.36323186000001</v>
      </c>
      <c r="E17" s="106">
        <v>0</v>
      </c>
      <c r="F17" s="106">
        <v>0</v>
      </c>
    </row>
    <row r="18" spans="1:7" ht="13.5" customHeight="1">
      <c r="A18" s="105" t="s">
        <v>641</v>
      </c>
      <c r="B18" s="106">
        <v>0</v>
      </c>
      <c r="C18" s="106">
        <v>0</v>
      </c>
      <c r="D18" s="106">
        <v>68.734573010000005</v>
      </c>
      <c r="E18" s="106">
        <v>0</v>
      </c>
      <c r="F18" s="106">
        <v>0</v>
      </c>
    </row>
    <row r="19" spans="1:7" ht="13.5" customHeight="1">
      <c r="A19" s="105" t="s">
        <v>642</v>
      </c>
      <c r="B19" s="106">
        <v>685.13116185000001</v>
      </c>
      <c r="C19" s="106">
        <v>0</v>
      </c>
      <c r="D19" s="106">
        <v>61.707416100000003</v>
      </c>
      <c r="E19" s="106">
        <v>0</v>
      </c>
      <c r="F19" s="106">
        <v>0</v>
      </c>
    </row>
    <row r="20" spans="1:7" ht="13.5" customHeight="1">
      <c r="A20" s="105" t="s">
        <v>643</v>
      </c>
      <c r="B20" s="106">
        <v>0</v>
      </c>
      <c r="C20" s="106">
        <v>0</v>
      </c>
      <c r="D20" s="106">
        <v>20.094667899999997</v>
      </c>
      <c r="E20" s="106">
        <v>0</v>
      </c>
      <c r="F20" s="106">
        <v>0</v>
      </c>
    </row>
    <row r="21" spans="1:7" ht="13.5" customHeight="1">
      <c r="A21" s="105" t="s">
        <v>644</v>
      </c>
      <c r="B21" s="106">
        <v>0</v>
      </c>
      <c r="C21" s="106">
        <v>0</v>
      </c>
      <c r="D21" s="106">
        <v>19.545003879999999</v>
      </c>
      <c r="E21" s="106">
        <v>0</v>
      </c>
      <c r="F21" s="106">
        <v>0</v>
      </c>
    </row>
    <row r="22" spans="1:7" ht="13.5" customHeight="1">
      <c r="A22" s="105" t="s">
        <v>645</v>
      </c>
      <c r="B22" s="106">
        <v>0</v>
      </c>
      <c r="C22" s="106">
        <v>0</v>
      </c>
      <c r="D22" s="106">
        <v>12.102495640000001</v>
      </c>
      <c r="E22" s="106">
        <v>0</v>
      </c>
      <c r="F22" s="106">
        <v>0</v>
      </c>
    </row>
    <row r="23" spans="1:7">
      <c r="A23" s="105" t="s">
        <v>646</v>
      </c>
      <c r="B23" s="106">
        <v>0</v>
      </c>
      <c r="C23" s="106">
        <v>0</v>
      </c>
      <c r="D23" s="106">
        <v>8.188369269999999</v>
      </c>
      <c r="E23" s="106">
        <v>0</v>
      </c>
      <c r="F23" s="106">
        <v>0</v>
      </c>
    </row>
    <row r="24" spans="1:7">
      <c r="A24" s="105" t="s">
        <v>647</v>
      </c>
      <c r="B24" s="106">
        <v>0</v>
      </c>
      <c r="C24" s="106">
        <v>0</v>
      </c>
      <c r="D24" s="106">
        <v>5.6163762400000001</v>
      </c>
      <c r="E24" s="106">
        <v>0</v>
      </c>
      <c r="F24" s="106">
        <v>0</v>
      </c>
    </row>
    <row r="25" spans="1:7">
      <c r="A25" s="105" t="s">
        <v>648</v>
      </c>
      <c r="B25" s="106">
        <v>0</v>
      </c>
      <c r="C25" s="106">
        <v>0</v>
      </c>
      <c r="D25" s="106">
        <v>5.0316159599999999</v>
      </c>
      <c r="E25" s="106">
        <v>0</v>
      </c>
      <c r="F25" s="106">
        <v>0</v>
      </c>
    </row>
    <row r="26" spans="1:7">
      <c r="A26" s="105" t="s">
        <v>649</v>
      </c>
      <c r="B26" s="106">
        <v>354.33618006</v>
      </c>
      <c r="C26" s="106">
        <v>0</v>
      </c>
      <c r="D26" s="106">
        <v>2.7309880600000001</v>
      </c>
      <c r="E26" s="106">
        <v>0</v>
      </c>
      <c r="F26" s="106">
        <v>0</v>
      </c>
    </row>
    <row r="27" spans="1:7">
      <c r="A27" s="105" t="s">
        <v>650</v>
      </c>
      <c r="B27" s="106">
        <v>0</v>
      </c>
      <c r="C27" s="106">
        <v>0</v>
      </c>
      <c r="D27" s="106">
        <v>1.2741682700000001</v>
      </c>
      <c r="E27" s="106">
        <v>0</v>
      </c>
      <c r="F27" s="106">
        <v>0</v>
      </c>
    </row>
    <row r="28" spans="1:7">
      <c r="A28" s="105" t="s">
        <v>651</v>
      </c>
      <c r="B28" s="106">
        <v>0</v>
      </c>
      <c r="C28" s="106">
        <v>0</v>
      </c>
      <c r="D28" s="106">
        <v>1.1240000000000001</v>
      </c>
      <c r="E28" s="106">
        <v>0</v>
      </c>
      <c r="F28" s="106">
        <v>0</v>
      </c>
    </row>
    <row r="29" spans="1:7">
      <c r="A29" s="105" t="s">
        <v>302</v>
      </c>
      <c r="B29" s="106">
        <v>0</v>
      </c>
      <c r="C29" s="106">
        <v>0</v>
      </c>
      <c r="D29" s="106">
        <v>0.67500743000000007</v>
      </c>
      <c r="E29" s="106">
        <v>0</v>
      </c>
      <c r="F29" s="106">
        <v>0</v>
      </c>
    </row>
    <row r="30" spans="1:7">
      <c r="A30" s="105" t="s">
        <v>652</v>
      </c>
      <c r="B30" s="106">
        <v>0</v>
      </c>
      <c r="C30" s="106">
        <v>0</v>
      </c>
      <c r="D30" s="106">
        <v>5.008427E-2</v>
      </c>
      <c r="E30" s="106">
        <v>0</v>
      </c>
      <c r="F30" s="106">
        <v>0</v>
      </c>
      <c r="G30" s="52"/>
    </row>
    <row r="31" spans="1:7">
      <c r="A31" s="105" t="s">
        <v>653</v>
      </c>
      <c r="B31" s="106">
        <v>0</v>
      </c>
      <c r="C31" s="106">
        <v>0</v>
      </c>
      <c r="D31" s="106">
        <v>3.5274460000000001E-2</v>
      </c>
      <c r="E31" s="106">
        <v>0</v>
      </c>
      <c r="F31" s="106">
        <v>0</v>
      </c>
    </row>
    <row r="32" spans="1:7">
      <c r="A32" s="107" t="s">
        <v>654</v>
      </c>
      <c r="B32" s="174">
        <v>0</v>
      </c>
      <c r="C32" s="174">
        <v>0</v>
      </c>
      <c r="D32" s="174">
        <v>1.899209E-2</v>
      </c>
      <c r="E32" s="174">
        <v>0</v>
      </c>
      <c r="F32" s="174">
        <v>0</v>
      </c>
    </row>
    <row r="80" spans="1:3">
      <c r="A80" s="62"/>
      <c r="B80" s="62"/>
      <c r="C80" s="62"/>
    </row>
    <row r="81" spans="1:3">
      <c r="A81" s="62"/>
      <c r="B81" s="62"/>
      <c r="C81" s="62"/>
    </row>
    <row r="82" spans="1:3">
      <c r="A82" s="62"/>
      <c r="B82" s="62"/>
      <c r="C82" s="62"/>
    </row>
    <row r="83" spans="1:3">
      <c r="A83" s="62"/>
      <c r="B83" s="62"/>
      <c r="C83" s="62"/>
    </row>
    <row r="84" spans="1:3">
      <c r="B84" s="62"/>
      <c r="C84" s="62"/>
    </row>
    <row r="85" spans="1:3">
      <c r="B85" s="62"/>
      <c r="C85" s="62"/>
    </row>
    <row r="86" spans="1:3">
      <c r="B86" s="62"/>
      <c r="C86" s="62"/>
    </row>
    <row r="87" spans="1:3">
      <c r="B87" s="62"/>
      <c r="C87" s="62"/>
    </row>
    <row r="88" spans="1:3">
      <c r="B88" s="62"/>
      <c r="C88" s="62"/>
    </row>
    <row r="89" spans="1:3">
      <c r="B89" s="62"/>
      <c r="C89" s="62"/>
    </row>
    <row r="90" spans="1:3">
      <c r="B90" s="62"/>
      <c r="C90" s="62"/>
    </row>
    <row r="91" spans="1:3">
      <c r="B91" s="62"/>
      <c r="C91" s="62"/>
    </row>
    <row r="92" spans="1:3">
      <c r="B92" s="62"/>
      <c r="C92" s="62"/>
    </row>
    <row r="93" spans="1:3">
      <c r="B93" s="62"/>
      <c r="C93" s="62"/>
    </row>
    <row r="94" spans="1:3">
      <c r="B94" s="62"/>
      <c r="C94" s="62"/>
    </row>
    <row r="95" spans="1:3">
      <c r="B95" s="62"/>
      <c r="C95" s="62"/>
    </row>
    <row r="96" spans="1:3">
      <c r="B96" s="62"/>
      <c r="C96" s="62"/>
    </row>
    <row r="97" spans="1:3">
      <c r="B97" s="62"/>
      <c r="C97" s="62"/>
    </row>
    <row r="98" spans="1:3">
      <c r="B98" s="62"/>
      <c r="C98" s="62"/>
    </row>
    <row r="99" spans="1:3">
      <c r="B99" s="62"/>
      <c r="C99" s="62"/>
    </row>
    <row r="100" spans="1:3">
      <c r="A100" s="62"/>
      <c r="B100" s="62"/>
    </row>
    <row r="101" spans="1:3">
      <c r="A101" s="62"/>
      <c r="B101" s="62"/>
    </row>
    <row r="102" spans="1:3">
      <c r="A102" s="62"/>
      <c r="B102" s="62"/>
    </row>
    <row r="103" spans="1:3">
      <c r="A103" s="62"/>
      <c r="B103" s="62"/>
    </row>
    <row r="104" spans="1:3">
      <c r="A104" s="62"/>
      <c r="B104" s="62"/>
    </row>
    <row r="105" spans="1:3">
      <c r="A105" s="62"/>
      <c r="B105" s="62"/>
    </row>
    <row r="106" spans="1:3">
      <c r="A106" s="62"/>
      <c r="B106" s="62"/>
    </row>
    <row r="107" spans="1:3">
      <c r="A107" s="62"/>
      <c r="B107" s="62"/>
    </row>
    <row r="108" spans="1:3">
      <c r="A108" s="62"/>
      <c r="B108" s="62"/>
    </row>
    <row r="109" spans="1:3">
      <c r="A109" s="62"/>
      <c r="B109" s="62"/>
    </row>
    <row r="110" spans="1:3">
      <c r="A110" s="62"/>
      <c r="B110" s="62"/>
    </row>
    <row r="111" spans="1:3">
      <c r="A111" s="62"/>
      <c r="B111" s="62"/>
    </row>
    <row r="112" spans="1:3">
      <c r="A112" s="62"/>
      <c r="B112" s="62"/>
    </row>
    <row r="113" spans="1:3">
      <c r="A113" s="62"/>
      <c r="B113" s="62"/>
    </row>
    <row r="114" spans="1:3">
      <c r="A114" s="62"/>
      <c r="B114" s="62"/>
    </row>
    <row r="115" spans="1:3">
      <c r="A115" s="62"/>
      <c r="B115" s="62"/>
    </row>
    <row r="116" spans="1:3">
      <c r="A116" s="62"/>
      <c r="B116" s="62"/>
      <c r="C116" s="62"/>
    </row>
    <row r="117" spans="1:3">
      <c r="A117" s="62"/>
      <c r="B117" s="62"/>
      <c r="C117" s="62"/>
    </row>
    <row r="118" spans="1:3">
      <c r="A118" s="62"/>
      <c r="B118" s="62"/>
      <c r="C118" s="62"/>
    </row>
    <row r="119" spans="1:3">
      <c r="A119" s="62"/>
      <c r="B119" s="62"/>
      <c r="C119" s="62"/>
    </row>
    <row r="120" spans="1:3">
      <c r="A120" s="62"/>
      <c r="B120" s="62"/>
      <c r="C120" s="62"/>
    </row>
    <row r="121" spans="1:3">
      <c r="A121" s="62"/>
      <c r="B121" s="62"/>
      <c r="C121" s="62"/>
    </row>
    <row r="122" spans="1:3">
      <c r="A122" s="62"/>
      <c r="B122" s="62"/>
      <c r="C122" s="62"/>
    </row>
    <row r="123" spans="1:3">
      <c r="A123" s="62"/>
      <c r="B123" s="62"/>
      <c r="C123" s="62"/>
    </row>
    <row r="124" spans="1:3">
      <c r="A124" s="62"/>
      <c r="B124" s="62"/>
      <c r="C124" s="62"/>
    </row>
    <row r="125" spans="1:3">
      <c r="A125" s="62"/>
      <c r="B125" s="62"/>
      <c r="C125" s="62"/>
    </row>
    <row r="126" spans="1:3">
      <c r="A126" s="62"/>
      <c r="B126" s="62"/>
      <c r="C126" s="62"/>
    </row>
    <row r="127" spans="1:3">
      <c r="A127" s="62"/>
      <c r="B127" s="62"/>
      <c r="C127" s="62"/>
    </row>
    <row r="128" spans="1:3">
      <c r="A128" s="62"/>
      <c r="B128" s="62"/>
      <c r="C128" s="62"/>
    </row>
    <row r="129" spans="1:3">
      <c r="A129" s="62"/>
      <c r="B129" s="62"/>
      <c r="C129" s="62"/>
    </row>
    <row r="130" spans="1:3">
      <c r="A130" s="62"/>
      <c r="B130" s="62"/>
      <c r="C130" s="62"/>
    </row>
    <row r="131" spans="1:3">
      <c r="A131" s="62"/>
      <c r="B131" s="62"/>
      <c r="C131" s="62"/>
    </row>
    <row r="132" spans="1:3">
      <c r="B132" s="62"/>
      <c r="C132" s="62"/>
    </row>
    <row r="133" spans="1:3">
      <c r="B133" s="62"/>
      <c r="C133" s="62"/>
    </row>
    <row r="134" spans="1:3">
      <c r="B134" s="62"/>
      <c r="C134" s="62"/>
    </row>
    <row r="135" spans="1:3">
      <c r="B135" s="62"/>
      <c r="C135" s="62"/>
    </row>
    <row r="136" spans="1:3">
      <c r="B136" s="62"/>
      <c r="C136" s="62"/>
    </row>
    <row r="137" spans="1:3">
      <c r="B137" s="62"/>
      <c r="C137" s="62"/>
    </row>
    <row r="138" spans="1:3">
      <c r="B138" s="62"/>
      <c r="C138" s="62"/>
    </row>
    <row r="139" spans="1:3">
      <c r="B139" s="62"/>
      <c r="C139" s="62"/>
    </row>
    <row r="140" spans="1:3">
      <c r="B140" s="62"/>
      <c r="C140" s="62"/>
    </row>
    <row r="141" spans="1:3">
      <c r="B141" s="62"/>
      <c r="C141" s="62"/>
    </row>
    <row r="142" spans="1:3">
      <c r="B142" s="62"/>
      <c r="C142" s="62"/>
    </row>
    <row r="143" spans="1:3">
      <c r="B143" s="62"/>
      <c r="C143" s="62"/>
    </row>
    <row r="144" spans="1:3">
      <c r="B144" s="62"/>
      <c r="C144" s="62"/>
    </row>
    <row r="145" spans="2:3">
      <c r="B145" s="62"/>
      <c r="C145" s="62"/>
    </row>
    <row r="146" spans="2:3">
      <c r="B146" s="62"/>
      <c r="C146" s="62"/>
    </row>
    <row r="147" spans="2:3">
      <c r="B147" s="62"/>
      <c r="C147" s="62"/>
    </row>
    <row r="148" spans="2:3">
      <c r="B148" s="62"/>
    </row>
    <row r="149" spans="2:3">
      <c r="B149" s="62"/>
    </row>
    <row r="150" spans="2:3">
      <c r="B150" s="62"/>
    </row>
    <row r="151" spans="2:3">
      <c r="B151" s="62"/>
    </row>
    <row r="152" spans="2:3">
      <c r="B152" s="62"/>
    </row>
    <row r="153" spans="2:3">
      <c r="B153" s="62"/>
    </row>
    <row r="154" spans="2:3">
      <c r="B154" s="62"/>
    </row>
    <row r="155" spans="2:3">
      <c r="B155" s="62"/>
    </row>
    <row r="156" spans="2:3">
      <c r="B156" s="62"/>
    </row>
    <row r="157" spans="2:3">
      <c r="B157" s="62"/>
    </row>
    <row r="158" spans="2:3">
      <c r="B158" s="62"/>
    </row>
    <row r="159" spans="2:3">
      <c r="B159" s="62"/>
    </row>
    <row r="160" spans="2:3">
      <c r="B160" s="62"/>
    </row>
    <row r="161" spans="1:3">
      <c r="B161" s="62"/>
    </row>
    <row r="162" spans="1:3">
      <c r="B162" s="62"/>
    </row>
    <row r="163" spans="1:3">
      <c r="B163" s="62"/>
    </row>
    <row r="164" spans="1:3">
      <c r="A164" s="62"/>
      <c r="B164" s="62"/>
      <c r="C164" s="62"/>
    </row>
    <row r="165" spans="1:3">
      <c r="A165" s="62"/>
      <c r="B165" s="62"/>
      <c r="C165" s="62"/>
    </row>
    <row r="166" spans="1:3">
      <c r="A166" s="62"/>
      <c r="B166" s="62"/>
      <c r="C166" s="62"/>
    </row>
    <row r="167" spans="1:3">
      <c r="A167" s="62"/>
      <c r="B167" s="62"/>
      <c r="C167" s="62"/>
    </row>
    <row r="168" spans="1:3">
      <c r="A168" s="62"/>
      <c r="B168" s="62"/>
      <c r="C168" s="62"/>
    </row>
    <row r="169" spans="1:3">
      <c r="A169" s="62"/>
      <c r="B169" s="62"/>
      <c r="C169" s="62"/>
    </row>
    <row r="170" spans="1:3">
      <c r="A170" s="62"/>
      <c r="B170" s="62"/>
      <c r="C170" s="62"/>
    </row>
    <row r="171" spans="1:3">
      <c r="A171" s="62"/>
      <c r="B171" s="62"/>
      <c r="C171" s="62"/>
    </row>
    <row r="172" spans="1:3">
      <c r="A172" s="62"/>
      <c r="B172" s="62"/>
      <c r="C172" s="62"/>
    </row>
    <row r="173" spans="1:3">
      <c r="A173" s="62"/>
      <c r="B173" s="62"/>
      <c r="C173" s="62"/>
    </row>
    <row r="174" spans="1:3">
      <c r="A174" s="62"/>
      <c r="B174" s="62"/>
      <c r="C174" s="62"/>
    </row>
    <row r="175" spans="1:3">
      <c r="A175" s="62"/>
      <c r="B175" s="62"/>
      <c r="C175" s="62"/>
    </row>
    <row r="176" spans="1:3">
      <c r="A176" s="62"/>
      <c r="B176" s="62"/>
      <c r="C176" s="62"/>
    </row>
    <row r="177" spans="1:3">
      <c r="A177" s="62"/>
      <c r="B177" s="62"/>
      <c r="C177" s="62"/>
    </row>
    <row r="178" spans="1:3">
      <c r="A178" s="62"/>
      <c r="B178" s="62"/>
      <c r="C178" s="62"/>
    </row>
    <row r="179" spans="1:3">
      <c r="A179" s="62"/>
      <c r="B179" s="62"/>
      <c r="C179" s="62"/>
    </row>
    <row r="180" spans="1:3">
      <c r="A180" s="62"/>
      <c r="B180" s="62"/>
      <c r="C180" s="62"/>
    </row>
    <row r="181" spans="1:3">
      <c r="A181" s="62"/>
      <c r="B181" s="62"/>
      <c r="C181" s="62"/>
    </row>
    <row r="182" spans="1:3">
      <c r="A182" s="62"/>
      <c r="B182" s="62"/>
      <c r="C182" s="62"/>
    </row>
    <row r="183" spans="1:3">
      <c r="A183" s="62"/>
      <c r="B183" s="62"/>
      <c r="C183" s="62"/>
    </row>
    <row r="184" spans="1:3">
      <c r="A184" s="62"/>
      <c r="B184" s="62"/>
      <c r="C184" s="62"/>
    </row>
    <row r="185" spans="1:3">
      <c r="A185" s="62"/>
      <c r="B185" s="62"/>
      <c r="C185" s="62"/>
    </row>
    <row r="186" spans="1:3">
      <c r="A186" s="62"/>
      <c r="B186" s="62"/>
      <c r="C186" s="62"/>
    </row>
    <row r="187" spans="1:3">
      <c r="A187" s="62"/>
      <c r="B187" s="62"/>
      <c r="C187" s="62"/>
    </row>
    <row r="188" spans="1:3">
      <c r="A188" s="62"/>
      <c r="B188" s="62"/>
      <c r="C188" s="62"/>
    </row>
    <row r="189" spans="1:3">
      <c r="A189" s="62"/>
      <c r="B189" s="62"/>
      <c r="C189" s="62"/>
    </row>
    <row r="190" spans="1:3">
      <c r="A190" s="62"/>
      <c r="B190" s="62"/>
      <c r="C190" s="62"/>
    </row>
    <row r="191" spans="1:3">
      <c r="A191" s="62"/>
      <c r="B191" s="62"/>
      <c r="C191" s="62"/>
    </row>
    <row r="192" spans="1:3">
      <c r="A192" s="62"/>
      <c r="B192" s="62"/>
      <c r="C192" s="62"/>
    </row>
    <row r="193" spans="1:3">
      <c r="A193" s="62"/>
      <c r="B193" s="62"/>
      <c r="C193" s="62"/>
    </row>
    <row r="194" spans="1:3">
      <c r="A194" s="62"/>
      <c r="B194" s="62"/>
      <c r="C194" s="62"/>
    </row>
    <row r="195" spans="1:3">
      <c r="A195" s="62"/>
      <c r="B195" s="62"/>
      <c r="C195" s="62"/>
    </row>
    <row r="196" spans="1:3">
      <c r="A196" s="62"/>
      <c r="B196" s="62"/>
      <c r="C196" s="62"/>
    </row>
    <row r="197" spans="1:3">
      <c r="A197" s="62"/>
      <c r="B197" s="62"/>
      <c r="C197" s="62"/>
    </row>
    <row r="198" spans="1:3">
      <c r="A198" s="62"/>
      <c r="B198" s="62"/>
      <c r="C198" s="62"/>
    </row>
    <row r="199" spans="1:3">
      <c r="A199" s="62"/>
      <c r="B199" s="62"/>
      <c r="C199" s="62"/>
    </row>
    <row r="200" spans="1:3">
      <c r="A200" s="62"/>
      <c r="B200" s="62"/>
      <c r="C200" s="62"/>
    </row>
    <row r="201" spans="1:3">
      <c r="A201" s="62"/>
      <c r="B201" s="62"/>
      <c r="C201" s="62"/>
    </row>
    <row r="202" spans="1:3">
      <c r="A202" s="62"/>
      <c r="B202" s="62"/>
      <c r="C202" s="62"/>
    </row>
    <row r="203" spans="1:3">
      <c r="A203" s="62"/>
      <c r="B203" s="62"/>
      <c r="C203" s="62"/>
    </row>
    <row r="204" spans="1:3">
      <c r="A204" s="62"/>
      <c r="B204" s="62"/>
      <c r="C204" s="62"/>
    </row>
    <row r="205" spans="1:3">
      <c r="A205" s="62"/>
      <c r="B205" s="62"/>
      <c r="C205" s="62"/>
    </row>
    <row r="206" spans="1:3">
      <c r="A206" s="62"/>
      <c r="B206" s="62"/>
      <c r="C206" s="62"/>
    </row>
    <row r="207" spans="1:3">
      <c r="A207" s="62"/>
      <c r="B207" s="62"/>
      <c r="C207" s="62"/>
    </row>
    <row r="208" spans="1:3">
      <c r="A208" s="62"/>
      <c r="B208" s="62"/>
      <c r="C208" s="62"/>
    </row>
    <row r="209" spans="1:3">
      <c r="A209" s="62"/>
      <c r="B209" s="62"/>
      <c r="C209" s="62"/>
    </row>
    <row r="210" spans="1:3">
      <c r="A210" s="62"/>
      <c r="B210" s="62"/>
      <c r="C210" s="62"/>
    </row>
    <row r="211" spans="1:3">
      <c r="A211" s="62"/>
      <c r="B211" s="62"/>
      <c r="C211" s="62"/>
    </row>
    <row r="212" spans="1:3">
      <c r="B212" s="62"/>
      <c r="C212" s="62"/>
    </row>
    <row r="213" spans="1:3">
      <c r="B213" s="62"/>
      <c r="C213" s="62"/>
    </row>
    <row r="214" spans="1:3">
      <c r="B214" s="62"/>
      <c r="C214" s="62"/>
    </row>
    <row r="215" spans="1:3">
      <c r="B215" s="62"/>
      <c r="C215" s="62"/>
    </row>
    <row r="216" spans="1:3">
      <c r="B216" s="62"/>
      <c r="C216" s="62"/>
    </row>
    <row r="217" spans="1:3">
      <c r="B217" s="62"/>
      <c r="C217" s="62"/>
    </row>
    <row r="218" spans="1:3">
      <c r="B218" s="62"/>
      <c r="C218" s="62"/>
    </row>
    <row r="219" spans="1:3">
      <c r="B219" s="62"/>
      <c r="C219" s="62"/>
    </row>
    <row r="220" spans="1:3">
      <c r="B220" s="62"/>
      <c r="C220" s="62"/>
    </row>
    <row r="221" spans="1:3">
      <c r="B221" s="62"/>
      <c r="C221" s="62"/>
    </row>
    <row r="222" spans="1:3">
      <c r="B222" s="62"/>
      <c r="C222" s="62"/>
    </row>
    <row r="223" spans="1:3">
      <c r="B223" s="62"/>
      <c r="C223" s="62"/>
    </row>
    <row r="224" spans="1:3">
      <c r="B224" s="62"/>
      <c r="C224" s="62"/>
    </row>
    <row r="225" spans="1:3">
      <c r="B225" s="62"/>
      <c r="C225" s="62"/>
    </row>
    <row r="226" spans="1:3">
      <c r="B226" s="62"/>
      <c r="C226" s="62"/>
    </row>
    <row r="227" spans="1:3">
      <c r="B227" s="62"/>
      <c r="C227" s="62"/>
    </row>
    <row r="228" spans="1:3">
      <c r="A228" s="62"/>
      <c r="B228" s="62"/>
    </row>
    <row r="229" spans="1:3">
      <c r="A229" s="62"/>
      <c r="B229" s="62"/>
    </row>
    <row r="230" spans="1:3">
      <c r="A230" s="62"/>
      <c r="B230" s="62"/>
    </row>
    <row r="231" spans="1:3">
      <c r="A231" s="62"/>
      <c r="B231" s="62"/>
    </row>
    <row r="232" spans="1:3">
      <c r="A232" s="62"/>
      <c r="B232" s="62"/>
    </row>
    <row r="233" spans="1:3">
      <c r="A233" s="62"/>
      <c r="B233" s="62"/>
    </row>
    <row r="234" spans="1:3">
      <c r="A234" s="62"/>
      <c r="B234" s="62"/>
    </row>
    <row r="235" spans="1:3">
      <c r="A235" s="62"/>
      <c r="B235" s="62"/>
    </row>
    <row r="236" spans="1:3">
      <c r="A236" s="62"/>
      <c r="B236" s="62"/>
    </row>
    <row r="237" spans="1:3">
      <c r="A237" s="62"/>
      <c r="B237" s="62"/>
    </row>
    <row r="238" spans="1:3">
      <c r="A238" s="62"/>
      <c r="B238" s="62"/>
    </row>
    <row r="239" spans="1:3">
      <c r="A239" s="62"/>
      <c r="B239" s="62"/>
    </row>
    <row r="240" spans="1:3">
      <c r="A240" s="62"/>
      <c r="B240" s="62"/>
    </row>
    <row r="241" spans="1:3">
      <c r="A241" s="62"/>
      <c r="B241" s="62"/>
    </row>
    <row r="242" spans="1:3">
      <c r="A242" s="62"/>
      <c r="B242" s="62"/>
    </row>
    <row r="243" spans="1:3">
      <c r="A243" s="62"/>
      <c r="B243" s="62"/>
    </row>
    <row r="244" spans="1:3">
      <c r="A244" s="62"/>
      <c r="B244" s="62"/>
      <c r="C244" s="62"/>
    </row>
    <row r="245" spans="1:3">
      <c r="A245" s="62"/>
      <c r="B245" s="62"/>
      <c r="C245" s="62"/>
    </row>
    <row r="246" spans="1:3">
      <c r="A246" s="62"/>
      <c r="B246" s="62"/>
      <c r="C246" s="62"/>
    </row>
    <row r="247" spans="1:3">
      <c r="A247" s="62"/>
      <c r="B247" s="62"/>
      <c r="C247" s="62"/>
    </row>
    <row r="248" spans="1:3">
      <c r="A248" s="62"/>
      <c r="B248" s="62"/>
      <c r="C248" s="62"/>
    </row>
    <row r="249" spans="1:3">
      <c r="A249" s="62"/>
      <c r="B249" s="62"/>
      <c r="C249" s="62"/>
    </row>
    <row r="250" spans="1:3">
      <c r="A250" s="62"/>
      <c r="B250" s="62"/>
      <c r="C250" s="62"/>
    </row>
    <row r="251" spans="1:3">
      <c r="A251" s="62"/>
      <c r="B251" s="62"/>
      <c r="C251" s="62"/>
    </row>
    <row r="252" spans="1:3">
      <c r="A252" s="62"/>
      <c r="B252" s="62"/>
      <c r="C252" s="62"/>
    </row>
    <row r="253" spans="1:3">
      <c r="A253" s="62"/>
      <c r="B253" s="62"/>
      <c r="C253" s="62"/>
    </row>
    <row r="254" spans="1:3">
      <c r="A254" s="62"/>
      <c r="B254" s="62"/>
      <c r="C254" s="62"/>
    </row>
    <row r="255" spans="1:3">
      <c r="A255" s="62"/>
      <c r="B255" s="62"/>
      <c r="C255" s="62"/>
    </row>
    <row r="256" spans="1:3">
      <c r="A256" s="62"/>
      <c r="B256" s="62"/>
      <c r="C256" s="62"/>
    </row>
    <row r="257" spans="1:3">
      <c r="A257" s="62"/>
      <c r="B257" s="62"/>
      <c r="C257" s="62"/>
    </row>
    <row r="258" spans="1:3">
      <c r="A258" s="62"/>
      <c r="B258" s="62"/>
      <c r="C258" s="62"/>
    </row>
    <row r="259" spans="1:3">
      <c r="A259" s="62"/>
      <c r="B259" s="62"/>
      <c r="C259" s="62"/>
    </row>
    <row r="260" spans="1:3">
      <c r="A260" s="62"/>
      <c r="B260" s="62"/>
      <c r="C260" s="62"/>
    </row>
    <row r="261" spans="1:3">
      <c r="A261" s="62"/>
      <c r="B261" s="62"/>
      <c r="C261" s="62"/>
    </row>
    <row r="262" spans="1:3">
      <c r="A262" s="62"/>
      <c r="B262" s="62"/>
      <c r="C262" s="62"/>
    </row>
    <row r="263" spans="1:3">
      <c r="A263" s="62"/>
      <c r="B263" s="62"/>
      <c r="C263" s="62"/>
    </row>
    <row r="264" spans="1:3">
      <c r="A264" s="62"/>
      <c r="B264" s="62"/>
      <c r="C264" s="62"/>
    </row>
    <row r="265" spans="1:3">
      <c r="A265" s="62"/>
      <c r="B265" s="62"/>
      <c r="C265" s="62"/>
    </row>
    <row r="266" spans="1:3">
      <c r="A266" s="62"/>
      <c r="B266" s="62"/>
      <c r="C266" s="62"/>
    </row>
    <row r="267" spans="1:3">
      <c r="A267" s="62"/>
      <c r="B267" s="62"/>
      <c r="C267" s="62"/>
    </row>
    <row r="268" spans="1:3">
      <c r="A268" s="62"/>
      <c r="B268" s="62"/>
      <c r="C268" s="62"/>
    </row>
    <row r="269" spans="1:3">
      <c r="A269" s="62"/>
      <c r="B269" s="62"/>
      <c r="C269" s="62"/>
    </row>
    <row r="270" spans="1:3">
      <c r="A270" s="62"/>
      <c r="B270" s="62"/>
      <c r="C270" s="62"/>
    </row>
    <row r="271" spans="1:3">
      <c r="A271" s="62"/>
      <c r="B271" s="62"/>
      <c r="C271" s="62"/>
    </row>
    <row r="272" spans="1:3">
      <c r="A272" s="62"/>
      <c r="B272" s="62"/>
      <c r="C272" s="62"/>
    </row>
    <row r="273" spans="1:3">
      <c r="A273" s="62"/>
      <c r="B273" s="62"/>
      <c r="C273" s="62"/>
    </row>
    <row r="274" spans="1:3">
      <c r="A274" s="62"/>
      <c r="B274" s="62"/>
      <c r="C274" s="62"/>
    </row>
    <row r="275" spans="1:3">
      <c r="A275" s="62"/>
      <c r="B275" s="62"/>
      <c r="C275" s="62"/>
    </row>
    <row r="276" spans="1:3">
      <c r="B276" s="62"/>
      <c r="C276" s="62"/>
    </row>
    <row r="277" spans="1:3">
      <c r="B277" s="62"/>
      <c r="C277" s="62"/>
    </row>
    <row r="278" spans="1:3">
      <c r="B278" s="62"/>
      <c r="C278" s="62"/>
    </row>
    <row r="279" spans="1:3">
      <c r="B279" s="62"/>
      <c r="C279" s="62"/>
    </row>
    <row r="280" spans="1:3">
      <c r="B280" s="62"/>
      <c r="C280" s="62"/>
    </row>
    <row r="281" spans="1:3">
      <c r="B281" s="62"/>
      <c r="C281" s="62"/>
    </row>
    <row r="282" spans="1:3">
      <c r="B282" s="62"/>
      <c r="C282" s="62"/>
    </row>
    <row r="283" spans="1:3">
      <c r="B283" s="62"/>
      <c r="C283" s="62"/>
    </row>
    <row r="284" spans="1:3">
      <c r="B284" s="62"/>
      <c r="C284" s="62"/>
    </row>
    <row r="285" spans="1:3">
      <c r="B285" s="62"/>
      <c r="C285" s="62"/>
    </row>
    <row r="286" spans="1:3">
      <c r="B286" s="62"/>
      <c r="C286" s="62"/>
    </row>
    <row r="287" spans="1:3">
      <c r="B287" s="62"/>
      <c r="C287" s="62"/>
    </row>
    <row r="288" spans="1:3">
      <c r="B288" s="62"/>
      <c r="C288" s="62"/>
    </row>
    <row r="289" spans="1:3">
      <c r="B289" s="62"/>
      <c r="C289" s="62"/>
    </row>
    <row r="290" spans="1:3">
      <c r="B290" s="62"/>
      <c r="C290" s="62"/>
    </row>
    <row r="291" spans="1:3">
      <c r="B291" s="62"/>
      <c r="C291" s="62"/>
    </row>
    <row r="292" spans="1:3">
      <c r="A292" s="62"/>
      <c r="B292" s="62"/>
      <c r="C292" s="62"/>
    </row>
    <row r="293" spans="1:3">
      <c r="A293" s="62"/>
      <c r="B293" s="62"/>
      <c r="C293" s="62"/>
    </row>
    <row r="294" spans="1:3">
      <c r="A294" s="62"/>
      <c r="B294" s="62"/>
      <c r="C294" s="62"/>
    </row>
    <row r="295" spans="1:3">
      <c r="A295" s="62"/>
      <c r="B295" s="62"/>
      <c r="C295" s="62"/>
    </row>
    <row r="296" spans="1:3">
      <c r="A296" s="62"/>
      <c r="B296" s="62"/>
      <c r="C296" s="62"/>
    </row>
    <row r="297" spans="1:3">
      <c r="A297" s="62"/>
      <c r="B297" s="62"/>
      <c r="C297" s="62"/>
    </row>
    <row r="298" spans="1:3">
      <c r="A298" s="62"/>
      <c r="B298" s="62"/>
      <c r="C298" s="62"/>
    </row>
    <row r="299" spans="1:3">
      <c r="A299" s="62"/>
      <c r="B299" s="62"/>
      <c r="C299" s="62"/>
    </row>
    <row r="300" spans="1:3">
      <c r="A300" s="62"/>
      <c r="B300" s="62"/>
      <c r="C300" s="62"/>
    </row>
    <row r="301" spans="1:3">
      <c r="A301" s="62"/>
      <c r="B301" s="62"/>
      <c r="C301" s="62"/>
    </row>
    <row r="302" spans="1:3">
      <c r="A302" s="62"/>
      <c r="B302" s="62"/>
      <c r="C302" s="62"/>
    </row>
    <row r="303" spans="1:3">
      <c r="A303" s="62"/>
      <c r="B303" s="62"/>
      <c r="C303" s="62"/>
    </row>
    <row r="304" spans="1:3">
      <c r="A304" s="62"/>
      <c r="B304" s="62"/>
      <c r="C304" s="62"/>
    </row>
    <row r="305" spans="1:3">
      <c r="A305" s="62"/>
      <c r="B305" s="62"/>
      <c r="C305" s="62"/>
    </row>
    <row r="306" spans="1:3">
      <c r="A306" s="62"/>
      <c r="B306" s="62"/>
      <c r="C306" s="62"/>
    </row>
    <row r="307" spans="1:3">
      <c r="A307" s="62"/>
      <c r="B307" s="62"/>
      <c r="C307" s="62"/>
    </row>
    <row r="308" spans="1:3">
      <c r="A308" s="62"/>
      <c r="B308" s="62"/>
    </row>
    <row r="309" spans="1:3">
      <c r="A309" s="62"/>
      <c r="B309" s="62"/>
    </row>
    <row r="310" spans="1:3">
      <c r="A310" s="62"/>
      <c r="B310" s="62"/>
    </row>
    <row r="311" spans="1:3">
      <c r="A311" s="62"/>
      <c r="B311" s="62"/>
    </row>
    <row r="312" spans="1:3">
      <c r="A312" s="62"/>
      <c r="B312" s="62"/>
    </row>
    <row r="313" spans="1:3">
      <c r="A313" s="62"/>
      <c r="B313" s="62"/>
    </row>
    <row r="314" spans="1:3">
      <c r="A314" s="62"/>
      <c r="B314" s="62"/>
    </row>
    <row r="315" spans="1:3">
      <c r="A315" s="62"/>
      <c r="B315" s="62"/>
    </row>
    <row r="316" spans="1:3">
      <c r="A316" s="62"/>
      <c r="B316" s="62"/>
    </row>
    <row r="317" spans="1:3">
      <c r="A317" s="62"/>
      <c r="B317" s="62"/>
    </row>
    <row r="318" spans="1:3">
      <c r="A318" s="62"/>
      <c r="B318" s="62"/>
    </row>
    <row r="319" spans="1:3">
      <c r="A319" s="62"/>
      <c r="B319" s="62"/>
    </row>
    <row r="320" spans="1:3">
      <c r="A320" s="62"/>
      <c r="B320" s="62"/>
    </row>
    <row r="321" spans="1:3">
      <c r="A321" s="62"/>
      <c r="B321" s="62"/>
    </row>
    <row r="322" spans="1:3">
      <c r="A322" s="62"/>
      <c r="B322" s="62"/>
    </row>
    <row r="323" spans="1:3">
      <c r="A323" s="62"/>
      <c r="B323" s="62"/>
    </row>
    <row r="324" spans="1:3">
      <c r="A324" s="62"/>
      <c r="B324" s="62"/>
      <c r="C324" s="62"/>
    </row>
    <row r="325" spans="1:3">
      <c r="A325" s="62"/>
      <c r="B325" s="62"/>
      <c r="C325" s="62"/>
    </row>
    <row r="326" spans="1:3">
      <c r="A326" s="62"/>
      <c r="B326" s="62"/>
      <c r="C326" s="62"/>
    </row>
    <row r="327" spans="1:3">
      <c r="A327" s="62"/>
      <c r="B327" s="62"/>
      <c r="C327" s="62"/>
    </row>
    <row r="328" spans="1:3">
      <c r="A328" s="62"/>
      <c r="B328" s="62"/>
      <c r="C328" s="62"/>
    </row>
    <row r="329" spans="1:3">
      <c r="A329" s="62"/>
      <c r="B329" s="62"/>
      <c r="C329" s="62"/>
    </row>
    <row r="330" spans="1:3">
      <c r="A330" s="62"/>
      <c r="B330" s="62"/>
      <c r="C330" s="62"/>
    </row>
    <row r="331" spans="1:3">
      <c r="A331" s="62"/>
      <c r="B331" s="62"/>
      <c r="C331" s="62"/>
    </row>
    <row r="332" spans="1:3">
      <c r="A332" s="62"/>
      <c r="B332" s="62"/>
      <c r="C332" s="62"/>
    </row>
    <row r="333" spans="1:3">
      <c r="A333" s="62"/>
      <c r="B333" s="62"/>
      <c r="C333" s="62"/>
    </row>
    <row r="334" spans="1:3">
      <c r="A334" s="62"/>
      <c r="B334" s="62"/>
      <c r="C334" s="62"/>
    </row>
    <row r="335" spans="1:3">
      <c r="A335" s="62"/>
      <c r="B335" s="62"/>
      <c r="C335" s="62"/>
    </row>
    <row r="336" spans="1:3">
      <c r="A336" s="62"/>
      <c r="B336" s="62"/>
      <c r="C336" s="62"/>
    </row>
    <row r="337" spans="1:3">
      <c r="A337" s="62"/>
      <c r="B337" s="62"/>
      <c r="C337" s="62"/>
    </row>
    <row r="338" spans="1:3">
      <c r="A338" s="62"/>
      <c r="B338" s="62"/>
      <c r="C338" s="62"/>
    </row>
    <row r="339" spans="1:3">
      <c r="A339" s="62"/>
      <c r="B339" s="62"/>
      <c r="C339" s="62"/>
    </row>
    <row r="340" spans="1:3">
      <c r="B340" s="62"/>
    </row>
    <row r="341" spans="1:3">
      <c r="B341" s="62"/>
    </row>
    <row r="342" spans="1:3">
      <c r="B342" s="62"/>
    </row>
    <row r="343" spans="1:3">
      <c r="B343" s="62"/>
    </row>
    <row r="344" spans="1:3">
      <c r="B344" s="62"/>
    </row>
    <row r="345" spans="1:3">
      <c r="B345" s="62"/>
    </row>
    <row r="346" spans="1:3">
      <c r="B346" s="62"/>
    </row>
    <row r="347" spans="1:3">
      <c r="B347" s="62"/>
    </row>
    <row r="348" spans="1:3">
      <c r="B348" s="62"/>
    </row>
    <row r="349" spans="1:3">
      <c r="B349" s="62"/>
    </row>
    <row r="350" spans="1:3">
      <c r="B350" s="62"/>
    </row>
    <row r="351" spans="1:3">
      <c r="B351" s="62"/>
    </row>
    <row r="352" spans="1:3">
      <c r="B352" s="62"/>
    </row>
    <row r="353" spans="1:2">
      <c r="B353" s="62"/>
    </row>
    <row r="354" spans="1:2">
      <c r="B354" s="62"/>
    </row>
    <row r="355" spans="1:2">
      <c r="B355" s="62"/>
    </row>
    <row r="356" spans="1:2">
      <c r="A356" s="62"/>
      <c r="B356" s="62"/>
    </row>
    <row r="357" spans="1:2">
      <c r="A357" s="62"/>
      <c r="B357" s="62"/>
    </row>
    <row r="358" spans="1:2">
      <c r="A358" s="62"/>
      <c r="B358" s="62"/>
    </row>
    <row r="359" spans="1:2">
      <c r="A359" s="62"/>
      <c r="B359" s="62"/>
    </row>
    <row r="360" spans="1:2">
      <c r="A360" s="62"/>
      <c r="B360" s="62"/>
    </row>
    <row r="361" spans="1:2">
      <c r="A361" s="62"/>
      <c r="B361" s="62"/>
    </row>
    <row r="362" spans="1:2">
      <c r="A362" s="62"/>
      <c r="B362" s="62"/>
    </row>
    <row r="363" spans="1:2">
      <c r="A363" s="62"/>
      <c r="B363" s="62"/>
    </row>
    <row r="364" spans="1:2">
      <c r="A364" s="62"/>
      <c r="B364" s="62"/>
    </row>
    <row r="365" spans="1:2">
      <c r="A365" s="62"/>
      <c r="B365" s="62"/>
    </row>
    <row r="366" spans="1:2">
      <c r="A366" s="62"/>
      <c r="B366" s="62"/>
    </row>
    <row r="367" spans="1:2">
      <c r="A367" s="62"/>
      <c r="B367" s="62"/>
    </row>
    <row r="368" spans="1:2">
      <c r="A368" s="62"/>
      <c r="B368" s="62"/>
    </row>
    <row r="369" spans="1:2">
      <c r="A369" s="62"/>
      <c r="B369" s="62"/>
    </row>
    <row r="370" spans="1:2">
      <c r="A370" s="62"/>
      <c r="B370" s="62"/>
    </row>
    <row r="371" spans="1:2">
      <c r="A371" s="62"/>
      <c r="B371" s="62"/>
    </row>
    <row r="372" spans="1:2">
      <c r="A372" s="62"/>
      <c r="B372" s="62"/>
    </row>
    <row r="373" spans="1:2">
      <c r="A373" s="62"/>
      <c r="B373" s="62"/>
    </row>
    <row r="374" spans="1:2">
      <c r="A374" s="62"/>
      <c r="B374" s="62"/>
    </row>
    <row r="375" spans="1:2">
      <c r="A375" s="62"/>
      <c r="B375" s="62"/>
    </row>
    <row r="376" spans="1:2">
      <c r="A376" s="62"/>
      <c r="B376" s="62"/>
    </row>
    <row r="377" spans="1:2">
      <c r="A377" s="62"/>
      <c r="B377" s="62"/>
    </row>
    <row r="378" spans="1:2">
      <c r="A378" s="62"/>
      <c r="B378" s="62"/>
    </row>
    <row r="379" spans="1:2">
      <c r="A379" s="62"/>
      <c r="B379" s="62"/>
    </row>
    <row r="380" spans="1:2">
      <c r="A380" s="62"/>
      <c r="B380" s="62"/>
    </row>
    <row r="381" spans="1:2">
      <c r="A381" s="62"/>
      <c r="B381" s="62"/>
    </row>
    <row r="382" spans="1:2">
      <c r="A382" s="62"/>
      <c r="B382" s="62"/>
    </row>
    <row r="383" spans="1:2">
      <c r="A383" s="62"/>
      <c r="B383" s="62"/>
    </row>
    <row r="384" spans="1:2">
      <c r="A384" s="62"/>
      <c r="B384" s="62"/>
    </row>
    <row r="385" spans="1:3">
      <c r="A385" s="62"/>
      <c r="B385" s="62"/>
    </row>
    <row r="386" spans="1:3">
      <c r="A386" s="62"/>
      <c r="B386" s="62"/>
    </row>
    <row r="387" spans="1:3">
      <c r="A387" s="62"/>
      <c r="B387" s="62"/>
    </row>
    <row r="388" spans="1:3">
      <c r="B388" s="62"/>
      <c r="C388" s="62"/>
    </row>
    <row r="389" spans="1:3">
      <c r="B389" s="62"/>
      <c r="C389" s="62"/>
    </row>
    <row r="390" spans="1:3">
      <c r="B390" s="62"/>
      <c r="C390" s="62"/>
    </row>
    <row r="391" spans="1:3">
      <c r="B391" s="62"/>
      <c r="C391" s="62"/>
    </row>
    <row r="392" spans="1:3">
      <c r="B392" s="62"/>
      <c r="C392" s="62"/>
    </row>
    <row r="393" spans="1:3">
      <c r="B393" s="62"/>
      <c r="C393" s="62"/>
    </row>
    <row r="394" spans="1:3">
      <c r="B394" s="62"/>
      <c r="C394" s="62"/>
    </row>
    <row r="395" spans="1:3">
      <c r="B395" s="62"/>
      <c r="C395" s="62"/>
    </row>
    <row r="396" spans="1:3">
      <c r="B396" s="62"/>
      <c r="C396" s="62"/>
    </row>
    <row r="397" spans="1:3">
      <c r="B397" s="62"/>
      <c r="C397" s="62"/>
    </row>
    <row r="398" spans="1:3">
      <c r="B398" s="62"/>
      <c r="C398" s="62"/>
    </row>
    <row r="399" spans="1:3">
      <c r="B399" s="62"/>
      <c r="C399" s="62"/>
    </row>
    <row r="400" spans="1:3">
      <c r="B400" s="62"/>
      <c r="C400" s="62"/>
    </row>
    <row r="401" spans="2:3">
      <c r="B401" s="62"/>
      <c r="C401" s="62"/>
    </row>
    <row r="402" spans="2:3">
      <c r="B402" s="62"/>
      <c r="C402" s="62"/>
    </row>
    <row r="403" spans="2:3">
      <c r="B403" s="62"/>
      <c r="C403" s="62"/>
    </row>
    <row r="404" spans="2:3">
      <c r="B404" s="62"/>
    </row>
    <row r="405" spans="2:3">
      <c r="B405" s="62"/>
    </row>
    <row r="406" spans="2:3">
      <c r="B406" s="62"/>
    </row>
    <row r="407" spans="2:3">
      <c r="B407" s="62"/>
    </row>
    <row r="408" spans="2:3">
      <c r="B408" s="62"/>
    </row>
    <row r="409" spans="2:3">
      <c r="B409" s="62"/>
    </row>
    <row r="410" spans="2:3">
      <c r="B410" s="62"/>
    </row>
    <row r="411" spans="2:3">
      <c r="B411" s="62"/>
    </row>
    <row r="412" spans="2:3">
      <c r="B412" s="62"/>
    </row>
    <row r="413" spans="2:3">
      <c r="B413" s="62"/>
    </row>
    <row r="414" spans="2:3">
      <c r="B414" s="62"/>
    </row>
    <row r="415" spans="2:3">
      <c r="B415" s="62"/>
    </row>
    <row r="416" spans="2:3">
      <c r="B416" s="62"/>
    </row>
    <row r="417" spans="2:2">
      <c r="B417" s="62"/>
    </row>
    <row r="418" spans="2:2">
      <c r="B418" s="62"/>
    </row>
    <row r="419" spans="2:2">
      <c r="B419" s="62"/>
    </row>
    <row r="420" spans="2:2">
      <c r="B420" s="62"/>
    </row>
    <row r="421" spans="2:2">
      <c r="B421" s="62"/>
    </row>
    <row r="422" spans="2:2">
      <c r="B422" s="62"/>
    </row>
    <row r="423" spans="2:2">
      <c r="B423" s="62"/>
    </row>
    <row r="424" spans="2:2">
      <c r="B424" s="62"/>
    </row>
    <row r="425" spans="2:2">
      <c r="B425" s="62"/>
    </row>
    <row r="426" spans="2:2">
      <c r="B426" s="62"/>
    </row>
    <row r="427" spans="2:2">
      <c r="B427" s="62"/>
    </row>
    <row r="428" spans="2:2">
      <c r="B428" s="62"/>
    </row>
    <row r="429" spans="2:2">
      <c r="B429" s="62"/>
    </row>
    <row r="430" spans="2:2">
      <c r="B430" s="62"/>
    </row>
    <row r="431" spans="2:2">
      <c r="B431" s="62"/>
    </row>
    <row r="432" spans="2:2">
      <c r="B432" s="62"/>
    </row>
    <row r="433" spans="1:2">
      <c r="B433" s="62"/>
    </row>
    <row r="434" spans="1:2">
      <c r="B434" s="62"/>
    </row>
    <row r="435" spans="1:2">
      <c r="B435" s="62"/>
    </row>
    <row r="436" spans="1:2">
      <c r="A436" s="62"/>
      <c r="B436" s="62"/>
    </row>
    <row r="437" spans="1:2">
      <c r="A437" s="62"/>
      <c r="B437" s="62"/>
    </row>
    <row r="438" spans="1:2">
      <c r="A438" s="62"/>
      <c r="B438" s="62"/>
    </row>
    <row r="439" spans="1:2">
      <c r="A439" s="62"/>
      <c r="B439" s="62"/>
    </row>
    <row r="440" spans="1:2">
      <c r="A440" s="62"/>
      <c r="B440" s="62"/>
    </row>
    <row r="441" spans="1:2">
      <c r="A441" s="62"/>
      <c r="B441" s="62"/>
    </row>
    <row r="442" spans="1:2">
      <c r="A442" s="62"/>
      <c r="B442" s="62"/>
    </row>
    <row r="443" spans="1:2">
      <c r="A443" s="62"/>
      <c r="B443" s="62"/>
    </row>
    <row r="444" spans="1:2">
      <c r="A444" s="62"/>
      <c r="B444" s="62"/>
    </row>
    <row r="445" spans="1:2">
      <c r="A445" s="62"/>
      <c r="B445" s="62"/>
    </row>
    <row r="446" spans="1:2">
      <c r="A446" s="62"/>
      <c r="B446" s="62"/>
    </row>
    <row r="447" spans="1:2">
      <c r="A447" s="62"/>
      <c r="B447" s="62"/>
    </row>
    <row r="448" spans="1:2">
      <c r="A448" s="62"/>
      <c r="B448" s="62"/>
    </row>
    <row r="449" spans="1:2">
      <c r="A449" s="62"/>
      <c r="B449" s="62"/>
    </row>
    <row r="450" spans="1:2">
      <c r="A450" s="62"/>
      <c r="B450" s="62"/>
    </row>
    <row r="451" spans="1:2">
      <c r="A451" s="62"/>
      <c r="B451" s="62"/>
    </row>
    <row r="452" spans="1:2">
      <c r="A452" s="62"/>
      <c r="B452" s="62"/>
    </row>
    <row r="453" spans="1:2">
      <c r="A453" s="62"/>
      <c r="B453" s="62"/>
    </row>
    <row r="454" spans="1:2">
      <c r="A454" s="62"/>
      <c r="B454" s="62"/>
    </row>
    <row r="455" spans="1:2">
      <c r="A455" s="62"/>
      <c r="B455" s="62"/>
    </row>
    <row r="456" spans="1:2">
      <c r="A456" s="62"/>
      <c r="B456" s="62"/>
    </row>
    <row r="457" spans="1:2">
      <c r="A457" s="62"/>
      <c r="B457" s="62"/>
    </row>
    <row r="458" spans="1:2">
      <c r="A458" s="62"/>
      <c r="B458" s="62"/>
    </row>
    <row r="459" spans="1:2">
      <c r="A459" s="62"/>
      <c r="B459" s="62"/>
    </row>
    <row r="460" spans="1:2">
      <c r="A460" s="62"/>
      <c r="B460" s="62"/>
    </row>
    <row r="461" spans="1:2">
      <c r="A461" s="62"/>
      <c r="B461" s="62"/>
    </row>
    <row r="462" spans="1:2">
      <c r="A462" s="62"/>
      <c r="B462" s="62"/>
    </row>
    <row r="463" spans="1:2">
      <c r="A463" s="62"/>
      <c r="B463" s="62"/>
    </row>
    <row r="464" spans="1:2">
      <c r="A464" s="62"/>
      <c r="B464" s="62"/>
    </row>
    <row r="465" spans="1:2">
      <c r="A465" s="62"/>
      <c r="B465" s="62"/>
    </row>
    <row r="466" spans="1:2">
      <c r="A466" s="62"/>
      <c r="B466" s="62"/>
    </row>
    <row r="467" spans="1:2">
      <c r="A467" s="62"/>
      <c r="B467" s="62"/>
    </row>
    <row r="468" spans="1:2">
      <c r="B468" s="62"/>
    </row>
    <row r="469" spans="1:2">
      <c r="B469" s="62"/>
    </row>
    <row r="470" spans="1:2">
      <c r="B470" s="62"/>
    </row>
    <row r="471" spans="1:2">
      <c r="B471" s="62"/>
    </row>
    <row r="472" spans="1:2">
      <c r="B472" s="62"/>
    </row>
    <row r="473" spans="1:2">
      <c r="B473" s="62"/>
    </row>
    <row r="474" spans="1:2">
      <c r="B474" s="62"/>
    </row>
    <row r="475" spans="1:2">
      <c r="B475" s="62"/>
    </row>
    <row r="476" spans="1:2">
      <c r="B476" s="62"/>
    </row>
    <row r="477" spans="1:2">
      <c r="B477" s="62"/>
    </row>
    <row r="478" spans="1:2">
      <c r="B478" s="62"/>
    </row>
    <row r="479" spans="1:2">
      <c r="B479" s="62"/>
    </row>
    <row r="480" spans="1:2">
      <c r="B480" s="62"/>
    </row>
    <row r="481" spans="2:2">
      <c r="B481" s="62"/>
    </row>
    <row r="482" spans="2:2">
      <c r="B482" s="62"/>
    </row>
    <row r="483" spans="2:2">
      <c r="B483" s="62"/>
    </row>
    <row r="484" spans="2:2">
      <c r="B484" s="62"/>
    </row>
    <row r="485" spans="2:2">
      <c r="B485" s="62"/>
    </row>
    <row r="486" spans="2:2">
      <c r="B486" s="62"/>
    </row>
    <row r="487" spans="2:2">
      <c r="B487" s="62"/>
    </row>
    <row r="488" spans="2:2">
      <c r="B488" s="62"/>
    </row>
    <row r="489" spans="2:2">
      <c r="B489" s="62"/>
    </row>
    <row r="490" spans="2:2">
      <c r="B490" s="62"/>
    </row>
    <row r="491" spans="2:2">
      <c r="B491" s="62"/>
    </row>
    <row r="492" spans="2:2">
      <c r="B492" s="62"/>
    </row>
    <row r="493" spans="2:2">
      <c r="B493" s="62"/>
    </row>
    <row r="494" spans="2:2">
      <c r="B494" s="62"/>
    </row>
    <row r="495" spans="2:2">
      <c r="B495" s="62"/>
    </row>
    <row r="496" spans="2:2">
      <c r="B496" s="62"/>
    </row>
    <row r="497" spans="1:2">
      <c r="B497" s="62"/>
    </row>
    <row r="498" spans="1:2">
      <c r="B498" s="62"/>
    </row>
    <row r="499" spans="1:2">
      <c r="B499" s="62"/>
    </row>
    <row r="500" spans="1:2">
      <c r="A500" s="62"/>
      <c r="B500" s="62"/>
    </row>
    <row r="501" spans="1:2">
      <c r="A501" s="62"/>
      <c r="B501" s="62"/>
    </row>
    <row r="502" spans="1:2">
      <c r="A502" s="62"/>
      <c r="B502" s="62"/>
    </row>
    <row r="503" spans="1:2">
      <c r="A503" s="62"/>
      <c r="B503" s="62"/>
    </row>
    <row r="504" spans="1:2">
      <c r="A504" s="62"/>
      <c r="B504" s="62"/>
    </row>
    <row r="505" spans="1:2">
      <c r="A505" s="62"/>
      <c r="B505" s="62"/>
    </row>
    <row r="506" spans="1:2">
      <c r="A506" s="62"/>
      <c r="B506" s="62"/>
    </row>
    <row r="507" spans="1:2">
      <c r="A507" s="62"/>
      <c r="B507" s="62"/>
    </row>
    <row r="508" spans="1:2">
      <c r="A508" s="62"/>
      <c r="B508" s="62"/>
    </row>
    <row r="509" spans="1:2">
      <c r="A509" s="62"/>
      <c r="B509" s="62"/>
    </row>
    <row r="510" spans="1:2">
      <c r="A510" s="62"/>
      <c r="B510" s="62"/>
    </row>
    <row r="511" spans="1:2">
      <c r="A511" s="62"/>
      <c r="B511" s="62"/>
    </row>
    <row r="512" spans="1:2">
      <c r="A512" s="62"/>
      <c r="B512" s="62"/>
    </row>
    <row r="513" spans="1:2">
      <c r="A513" s="62"/>
      <c r="B513" s="62"/>
    </row>
    <row r="514" spans="1:2">
      <c r="A514" s="62"/>
      <c r="B514" s="62"/>
    </row>
    <row r="515" spans="1:2">
      <c r="A515" s="62"/>
      <c r="B515" s="62"/>
    </row>
    <row r="516" spans="1:2">
      <c r="A516" s="62"/>
      <c r="B516" s="62"/>
    </row>
    <row r="517" spans="1:2">
      <c r="A517" s="62"/>
      <c r="B517" s="62"/>
    </row>
    <row r="518" spans="1:2">
      <c r="A518" s="62"/>
      <c r="B518" s="62"/>
    </row>
    <row r="519" spans="1:2">
      <c r="A519" s="62"/>
      <c r="B519" s="62"/>
    </row>
    <row r="520" spans="1:2">
      <c r="A520" s="62"/>
      <c r="B520" s="62"/>
    </row>
    <row r="521" spans="1:2">
      <c r="A521" s="62"/>
      <c r="B521" s="62"/>
    </row>
    <row r="522" spans="1:2">
      <c r="A522" s="62"/>
      <c r="B522" s="62"/>
    </row>
    <row r="523" spans="1:2">
      <c r="A523" s="62"/>
      <c r="B523" s="62"/>
    </row>
    <row r="524" spans="1:2">
      <c r="A524" s="62"/>
      <c r="B524" s="62"/>
    </row>
    <row r="525" spans="1:2">
      <c r="A525" s="62"/>
      <c r="B525" s="62"/>
    </row>
    <row r="526" spans="1:2">
      <c r="A526" s="62"/>
      <c r="B526" s="62"/>
    </row>
    <row r="527" spans="1:2">
      <c r="A527" s="62"/>
      <c r="B527" s="62"/>
    </row>
    <row r="528" spans="1:2">
      <c r="A528" s="62"/>
      <c r="B528" s="62"/>
    </row>
    <row r="529" spans="1:2">
      <c r="A529" s="62"/>
      <c r="B529" s="62"/>
    </row>
    <row r="530" spans="1:2">
      <c r="A530" s="62"/>
      <c r="B530" s="62"/>
    </row>
    <row r="531" spans="1:2">
      <c r="A531" s="62"/>
      <c r="B531" s="62"/>
    </row>
    <row r="532" spans="1:2">
      <c r="B532" s="62"/>
    </row>
    <row r="533" spans="1:2">
      <c r="B533" s="62"/>
    </row>
    <row r="534" spans="1:2">
      <c r="B534" s="62"/>
    </row>
    <row r="535" spans="1:2">
      <c r="B535" s="62"/>
    </row>
    <row r="536" spans="1:2">
      <c r="B536" s="62"/>
    </row>
    <row r="537" spans="1:2">
      <c r="B537" s="62"/>
    </row>
    <row r="538" spans="1:2">
      <c r="B538" s="62"/>
    </row>
    <row r="539" spans="1:2">
      <c r="B539" s="62"/>
    </row>
    <row r="540" spans="1:2">
      <c r="B540" s="62"/>
    </row>
    <row r="541" spans="1:2">
      <c r="B541" s="62"/>
    </row>
    <row r="542" spans="1:2">
      <c r="B542" s="62"/>
    </row>
    <row r="543" spans="1:2">
      <c r="B543" s="62"/>
    </row>
    <row r="544" spans="1:2">
      <c r="B544" s="62"/>
    </row>
    <row r="545" spans="2:2">
      <c r="B545" s="62"/>
    </row>
    <row r="546" spans="2:2">
      <c r="B546" s="62"/>
    </row>
    <row r="547" spans="2:2">
      <c r="B547" s="62"/>
    </row>
    <row r="548" spans="2:2">
      <c r="B548" s="62"/>
    </row>
    <row r="549" spans="2:2">
      <c r="B549" s="62"/>
    </row>
    <row r="550" spans="2:2">
      <c r="B550" s="62"/>
    </row>
    <row r="551" spans="2:2">
      <c r="B551" s="62"/>
    </row>
    <row r="552" spans="2:2">
      <c r="B552" s="62"/>
    </row>
    <row r="553" spans="2:2">
      <c r="B553" s="62"/>
    </row>
    <row r="554" spans="2:2">
      <c r="B554" s="62"/>
    </row>
    <row r="555" spans="2:2">
      <c r="B555" s="62"/>
    </row>
    <row r="556" spans="2:2">
      <c r="B556" s="62"/>
    </row>
    <row r="557" spans="2:2">
      <c r="B557" s="62"/>
    </row>
    <row r="558" spans="2:2">
      <c r="B558" s="62"/>
    </row>
    <row r="559" spans="2:2">
      <c r="B559" s="62"/>
    </row>
    <row r="560" spans="2:2">
      <c r="B560" s="62"/>
    </row>
    <row r="561" spans="2:2">
      <c r="B561" s="62"/>
    </row>
    <row r="562" spans="2:2">
      <c r="B562" s="62"/>
    </row>
    <row r="563" spans="2:2">
      <c r="B563" s="62"/>
    </row>
    <row r="564" spans="2:2">
      <c r="B564" s="62"/>
    </row>
    <row r="565" spans="2:2">
      <c r="B565" s="62"/>
    </row>
    <row r="566" spans="2:2">
      <c r="B566" s="62"/>
    </row>
    <row r="567" spans="2:2">
      <c r="B567" s="62"/>
    </row>
    <row r="568" spans="2:2">
      <c r="B568" s="62"/>
    </row>
    <row r="569" spans="2:2">
      <c r="B569" s="62"/>
    </row>
    <row r="570" spans="2:2">
      <c r="B570" s="62"/>
    </row>
    <row r="571" spans="2:2">
      <c r="B571" s="62"/>
    </row>
    <row r="572" spans="2:2">
      <c r="B572" s="62"/>
    </row>
    <row r="573" spans="2:2">
      <c r="B573" s="62"/>
    </row>
    <row r="574" spans="2:2">
      <c r="B574" s="62"/>
    </row>
    <row r="575" spans="2:2">
      <c r="B575" s="62"/>
    </row>
    <row r="576" spans="2:2">
      <c r="B576" s="62"/>
    </row>
    <row r="577" spans="2:2">
      <c r="B577" s="62"/>
    </row>
    <row r="578" spans="2:2">
      <c r="B578" s="62"/>
    </row>
    <row r="579" spans="2:2">
      <c r="B579" s="62"/>
    </row>
  </sheetData>
  <sortState ref="A3:F32">
    <sortCondition descending="1" ref="F3:F32"/>
  </sortState>
  <mergeCells count="2">
    <mergeCell ref="H1:I1"/>
    <mergeCell ref="A1:C1"/>
  </mergeCells>
  <hyperlinks>
    <hyperlink ref="H1" location="'Table of Content'!A1" display="Table of Content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01"/>
  <sheetViews>
    <sheetView zoomScaleNormal="100" workbookViewId="0">
      <selection activeCell="G2" sqref="G2"/>
    </sheetView>
  </sheetViews>
  <sheetFormatPr defaultColWidth="8.7265625" defaultRowHeight="15.5"/>
  <cols>
    <col min="1" max="1" width="21" style="1" customWidth="1"/>
    <col min="2" max="2" width="20.81640625" style="1" bestFit="1" customWidth="1"/>
    <col min="3" max="3" width="20" style="1" bestFit="1" customWidth="1"/>
    <col min="4" max="4" width="19.7265625" style="1" bestFit="1" customWidth="1"/>
    <col min="5" max="5" width="37.6328125" style="1" bestFit="1" customWidth="1"/>
    <col min="6" max="6" width="34.7265625" style="1" bestFit="1" customWidth="1"/>
    <col min="7" max="16384" width="8.7265625" style="1"/>
  </cols>
  <sheetData>
    <row r="1" spans="1:9">
      <c r="A1" s="279" t="s">
        <v>566</v>
      </c>
      <c r="B1" s="279"/>
      <c r="C1" s="279"/>
      <c r="H1" s="265" t="s">
        <v>317</v>
      </c>
      <c r="I1" s="265"/>
    </row>
    <row r="2" spans="1:9" s="60" customFormat="1" ht="15" customHeight="1">
      <c r="A2" s="150" t="s">
        <v>351</v>
      </c>
      <c r="B2" s="150" t="s">
        <v>347</v>
      </c>
      <c r="C2" s="150" t="s">
        <v>626</v>
      </c>
      <c r="D2" s="150" t="s">
        <v>545</v>
      </c>
      <c r="E2" s="150" t="s">
        <v>546</v>
      </c>
      <c r="F2" s="150" t="s">
        <v>250</v>
      </c>
    </row>
    <row r="3" spans="1:9">
      <c r="A3" s="104" t="s">
        <v>300</v>
      </c>
      <c r="B3" s="169">
        <v>0</v>
      </c>
      <c r="C3" s="169">
        <v>38.8444754</v>
      </c>
      <c r="D3" s="169">
        <v>26.719823000000002</v>
      </c>
      <c r="E3" s="169">
        <v>9.8885599999999994E-3</v>
      </c>
      <c r="F3" s="169">
        <v>119.86792219</v>
      </c>
    </row>
    <row r="4" spans="1:9">
      <c r="A4" s="105" t="s">
        <v>648</v>
      </c>
      <c r="B4" s="106">
        <v>0</v>
      </c>
      <c r="C4" s="106">
        <v>0</v>
      </c>
      <c r="D4" s="106">
        <v>5.0000000000000002E-5</v>
      </c>
      <c r="E4" s="106">
        <v>0</v>
      </c>
      <c r="F4" s="106">
        <v>28.358805780000001</v>
      </c>
    </row>
    <row r="5" spans="1:9">
      <c r="A5" s="105" t="s">
        <v>654</v>
      </c>
      <c r="B5" s="106">
        <v>0</v>
      </c>
      <c r="C5" s="106">
        <v>0</v>
      </c>
      <c r="D5" s="106">
        <v>4.0526640000000003E-2</v>
      </c>
      <c r="E5" s="106">
        <v>2.8440000000000002E-3</v>
      </c>
      <c r="F5" s="106">
        <v>2.22066E-2</v>
      </c>
    </row>
    <row r="6" spans="1:9">
      <c r="A6" s="105" t="s">
        <v>630</v>
      </c>
      <c r="B6" s="106">
        <v>0</v>
      </c>
      <c r="C6" s="106">
        <v>23.2733399</v>
      </c>
      <c r="D6" s="106">
        <v>8.7000000000000001E-5</v>
      </c>
      <c r="E6" s="106">
        <v>0</v>
      </c>
      <c r="F6" s="106">
        <v>2.5399999999999999E-4</v>
      </c>
    </row>
    <row r="7" spans="1:9">
      <c r="A7" s="105" t="s">
        <v>301</v>
      </c>
      <c r="B7" s="106">
        <v>0</v>
      </c>
      <c r="C7" s="106">
        <v>0</v>
      </c>
      <c r="D7" s="106">
        <v>39.077962090000007</v>
      </c>
      <c r="E7" s="106">
        <v>0</v>
      </c>
      <c r="F7" s="106">
        <v>1.8081999999999999E-4</v>
      </c>
    </row>
    <row r="8" spans="1:9">
      <c r="A8" s="105" t="s">
        <v>645</v>
      </c>
      <c r="B8" s="106">
        <v>0</v>
      </c>
      <c r="C8" s="106">
        <v>0</v>
      </c>
      <c r="D8" s="106">
        <v>0.63466199999999995</v>
      </c>
      <c r="E8" s="106">
        <v>0</v>
      </c>
      <c r="F8" s="106">
        <v>1.5597999999999998E-4</v>
      </c>
    </row>
    <row r="9" spans="1:9">
      <c r="A9" s="105" t="s">
        <v>634</v>
      </c>
      <c r="B9" s="106">
        <v>0</v>
      </c>
      <c r="C9" s="106">
        <v>0</v>
      </c>
      <c r="D9" s="106">
        <v>0</v>
      </c>
      <c r="E9" s="106">
        <v>0</v>
      </c>
      <c r="F9" s="106">
        <v>5.3999999999999998E-5</v>
      </c>
    </row>
    <row r="10" spans="1:9">
      <c r="A10" s="105" t="s">
        <v>640</v>
      </c>
      <c r="B10" s="106">
        <v>0</v>
      </c>
      <c r="C10" s="106">
        <v>0</v>
      </c>
      <c r="D10" s="106">
        <v>14.33948726</v>
      </c>
      <c r="E10" s="106">
        <v>126.69231773999999</v>
      </c>
      <c r="F10" s="106">
        <v>0</v>
      </c>
    </row>
    <row r="11" spans="1:9">
      <c r="A11" s="105" t="s">
        <v>639</v>
      </c>
      <c r="B11" s="106">
        <v>0</v>
      </c>
      <c r="C11" s="106">
        <v>0</v>
      </c>
      <c r="D11" s="106">
        <v>0.24842710000000001</v>
      </c>
      <c r="E11" s="106">
        <v>23.66689251</v>
      </c>
      <c r="F11" s="106">
        <v>0</v>
      </c>
    </row>
    <row r="12" spans="1:9">
      <c r="A12" s="105" t="s">
        <v>629</v>
      </c>
      <c r="B12" s="106">
        <v>0</v>
      </c>
      <c r="C12" s="106">
        <v>37.062278999999997</v>
      </c>
      <c r="D12" s="106">
        <v>212.14342543000001</v>
      </c>
      <c r="E12" s="106">
        <v>0</v>
      </c>
      <c r="F12" s="106">
        <v>0</v>
      </c>
    </row>
    <row r="13" spans="1:9">
      <c r="A13" s="105" t="s">
        <v>628</v>
      </c>
      <c r="B13" s="106">
        <v>0</v>
      </c>
      <c r="C13" s="106">
        <v>49.245930259999994</v>
      </c>
      <c r="D13" s="106">
        <v>0.27078200000000002</v>
      </c>
      <c r="E13" s="106">
        <v>0</v>
      </c>
      <c r="F13" s="106">
        <v>0</v>
      </c>
    </row>
    <row r="14" spans="1:9">
      <c r="A14" s="105" t="s">
        <v>627</v>
      </c>
      <c r="B14" s="106">
        <v>0</v>
      </c>
      <c r="C14" s="106">
        <v>229.60837516000001</v>
      </c>
      <c r="D14" s="106">
        <v>0</v>
      </c>
      <c r="E14" s="106">
        <v>0</v>
      </c>
      <c r="F14" s="106">
        <v>0</v>
      </c>
    </row>
    <row r="15" spans="1:9">
      <c r="A15" s="105" t="s">
        <v>631</v>
      </c>
      <c r="B15" s="106">
        <v>282.25597739999995</v>
      </c>
      <c r="C15" s="106">
        <v>8.6387997300000006</v>
      </c>
      <c r="D15" s="106">
        <v>0</v>
      </c>
      <c r="E15" s="106">
        <v>0</v>
      </c>
      <c r="F15" s="106">
        <v>0</v>
      </c>
    </row>
    <row r="16" spans="1:9">
      <c r="A16" s="105" t="s">
        <v>632</v>
      </c>
      <c r="B16" s="106">
        <v>0</v>
      </c>
      <c r="C16" s="106">
        <v>4.9914573300000002</v>
      </c>
      <c r="D16" s="106">
        <v>0</v>
      </c>
      <c r="E16" s="106">
        <v>0</v>
      </c>
      <c r="F16" s="106">
        <v>0</v>
      </c>
    </row>
    <row r="17" spans="1:6">
      <c r="A17" s="105" t="s">
        <v>635</v>
      </c>
      <c r="B17" s="106">
        <v>156.15215686000002</v>
      </c>
      <c r="C17" s="106">
        <v>0</v>
      </c>
      <c r="D17" s="106">
        <v>0</v>
      </c>
      <c r="E17" s="106">
        <v>0</v>
      </c>
      <c r="F17" s="106">
        <v>0</v>
      </c>
    </row>
    <row r="18" spans="1:6">
      <c r="A18" s="105" t="s">
        <v>636</v>
      </c>
      <c r="B18" s="106">
        <v>31.906271100000001</v>
      </c>
      <c r="C18" s="106">
        <v>0</v>
      </c>
      <c r="D18" s="106">
        <v>0</v>
      </c>
      <c r="E18" s="106">
        <v>0</v>
      </c>
      <c r="F18" s="106">
        <v>0</v>
      </c>
    </row>
    <row r="19" spans="1:6">
      <c r="A19" s="107" t="s">
        <v>637</v>
      </c>
      <c r="B19" s="174">
        <v>1E-4</v>
      </c>
      <c r="C19" s="174">
        <v>0</v>
      </c>
      <c r="D19" s="174">
        <v>0</v>
      </c>
      <c r="E19" s="174">
        <v>0</v>
      </c>
      <c r="F19" s="174">
        <v>0</v>
      </c>
    </row>
    <row r="20" spans="1:6" ht="13.5" customHeight="1"/>
    <row r="24" spans="1:6" ht="13.5" customHeight="1"/>
    <row r="34" ht="13.5" customHeight="1"/>
    <row r="44" ht="13.5" customHeight="1"/>
    <row r="53" spans="1:3">
      <c r="A53" s="62"/>
      <c r="B53" s="62"/>
      <c r="C53" s="62"/>
    </row>
    <row r="54" spans="1:3">
      <c r="A54" s="62"/>
      <c r="B54" s="62"/>
      <c r="C54" s="62"/>
    </row>
    <row r="55" spans="1:3">
      <c r="A55" s="62"/>
      <c r="B55" s="62"/>
      <c r="C55" s="62"/>
    </row>
    <row r="56" spans="1:3">
      <c r="A56" s="62"/>
      <c r="B56" s="62"/>
      <c r="C56" s="62"/>
    </row>
    <row r="57" spans="1:3">
      <c r="A57" s="62"/>
      <c r="B57" s="62"/>
      <c r="C57" s="62"/>
    </row>
    <row r="58" spans="1:3">
      <c r="A58" s="62"/>
      <c r="B58" s="62"/>
      <c r="C58" s="62"/>
    </row>
    <row r="59" spans="1:3">
      <c r="A59" s="62"/>
      <c r="B59" s="62"/>
      <c r="C59" s="62"/>
    </row>
    <row r="60" spans="1:3">
      <c r="A60" s="62"/>
      <c r="B60" s="62"/>
      <c r="C60" s="62"/>
    </row>
    <row r="61" spans="1:3">
      <c r="A61" s="62"/>
      <c r="B61" s="62"/>
      <c r="C61" s="62"/>
    </row>
    <row r="62" spans="1:3">
      <c r="A62" s="62"/>
      <c r="B62" s="62"/>
      <c r="C62" s="62"/>
    </row>
    <row r="63" spans="1:3">
      <c r="A63" s="62"/>
      <c r="B63" s="62"/>
      <c r="C63" s="62"/>
    </row>
    <row r="64" spans="1:3">
      <c r="A64" s="62"/>
      <c r="B64" s="62"/>
      <c r="C64" s="62"/>
    </row>
    <row r="65" spans="1:3">
      <c r="A65" s="62"/>
      <c r="B65" s="62"/>
      <c r="C65" s="62"/>
    </row>
    <row r="66" spans="1:3">
      <c r="A66" s="62"/>
      <c r="B66" s="62"/>
      <c r="C66" s="62"/>
    </row>
    <row r="67" spans="1:3">
      <c r="A67" s="62"/>
      <c r="B67" s="62"/>
      <c r="C67" s="62"/>
    </row>
    <row r="68" spans="1:3">
      <c r="A68" s="62"/>
      <c r="B68" s="62"/>
      <c r="C68" s="62"/>
    </row>
    <row r="69" spans="1:3">
      <c r="A69" s="62"/>
      <c r="B69" s="62"/>
      <c r="C69" s="62"/>
    </row>
    <row r="70" spans="1:3">
      <c r="A70" s="62"/>
      <c r="B70" s="62"/>
      <c r="C70" s="62"/>
    </row>
    <row r="71" spans="1:3">
      <c r="A71" s="62"/>
      <c r="B71" s="62"/>
      <c r="C71" s="62"/>
    </row>
    <row r="72" spans="1:3">
      <c r="B72" s="62"/>
      <c r="C72" s="62"/>
    </row>
    <row r="73" spans="1:3">
      <c r="B73" s="62"/>
      <c r="C73" s="62"/>
    </row>
    <row r="74" spans="1:3">
      <c r="B74" s="62"/>
      <c r="C74" s="62"/>
    </row>
    <row r="75" spans="1:3">
      <c r="B75" s="62"/>
      <c r="C75" s="62"/>
    </row>
    <row r="76" spans="1:3">
      <c r="B76" s="62"/>
      <c r="C76" s="62"/>
    </row>
    <row r="77" spans="1:3">
      <c r="B77" s="62"/>
      <c r="C77" s="62"/>
    </row>
    <row r="78" spans="1:3">
      <c r="B78" s="62"/>
      <c r="C78" s="62"/>
    </row>
    <row r="79" spans="1:3">
      <c r="B79" s="62"/>
      <c r="C79" s="62"/>
    </row>
    <row r="80" spans="1:3">
      <c r="B80" s="62"/>
      <c r="C80" s="62"/>
    </row>
    <row r="81" spans="2:3">
      <c r="B81" s="62"/>
      <c r="C81" s="62"/>
    </row>
    <row r="82" spans="2:3">
      <c r="B82" s="62"/>
      <c r="C82" s="62"/>
    </row>
    <row r="83" spans="2:3">
      <c r="B83" s="62"/>
      <c r="C83" s="62"/>
    </row>
    <row r="84" spans="2:3">
      <c r="B84" s="62"/>
      <c r="C84" s="62"/>
    </row>
    <row r="85" spans="2:3">
      <c r="B85" s="62"/>
      <c r="C85" s="62"/>
    </row>
    <row r="86" spans="2:3">
      <c r="B86" s="62"/>
      <c r="C86" s="62"/>
    </row>
    <row r="87" spans="2:3">
      <c r="B87" s="62"/>
      <c r="C87" s="62"/>
    </row>
    <row r="88" spans="2:3">
      <c r="B88" s="62"/>
      <c r="C88" s="62"/>
    </row>
    <row r="89" spans="2:3">
      <c r="B89" s="62"/>
      <c r="C89" s="62"/>
    </row>
    <row r="90" spans="2:3">
      <c r="B90" s="62"/>
      <c r="C90" s="62"/>
    </row>
    <row r="91" spans="2:3">
      <c r="B91" s="62"/>
      <c r="C91" s="62"/>
    </row>
    <row r="92" spans="2:3">
      <c r="B92" s="62"/>
      <c r="C92" s="62"/>
    </row>
    <row r="93" spans="2:3">
      <c r="B93" s="62"/>
      <c r="C93" s="62"/>
    </row>
    <row r="94" spans="2:3">
      <c r="B94" s="62"/>
      <c r="C94" s="62"/>
    </row>
    <row r="95" spans="2:3">
      <c r="B95" s="62"/>
      <c r="C95" s="62"/>
    </row>
    <row r="96" spans="2:3">
      <c r="B96" s="62"/>
      <c r="C96" s="62"/>
    </row>
    <row r="97" spans="1:3">
      <c r="B97" s="62"/>
      <c r="C97" s="62"/>
    </row>
    <row r="98" spans="1:3">
      <c r="B98" s="62"/>
      <c r="C98" s="62"/>
    </row>
    <row r="99" spans="1:3">
      <c r="B99" s="62"/>
      <c r="C99" s="62"/>
    </row>
    <row r="100" spans="1:3">
      <c r="B100" s="62"/>
      <c r="C100" s="62"/>
    </row>
    <row r="101" spans="1:3">
      <c r="B101" s="62"/>
      <c r="C101" s="62"/>
    </row>
    <row r="102" spans="1:3">
      <c r="B102" s="62"/>
      <c r="C102" s="62"/>
    </row>
    <row r="103" spans="1:3">
      <c r="B103" s="62"/>
      <c r="C103" s="62"/>
    </row>
    <row r="104" spans="1:3">
      <c r="A104" s="62"/>
      <c r="B104" s="62"/>
      <c r="C104" s="62"/>
    </row>
    <row r="105" spans="1:3">
      <c r="A105" s="62"/>
      <c r="B105" s="62"/>
      <c r="C105" s="62"/>
    </row>
    <row r="106" spans="1:3">
      <c r="A106" s="62"/>
      <c r="B106" s="62"/>
      <c r="C106" s="62"/>
    </row>
    <row r="107" spans="1:3">
      <c r="A107" s="62"/>
      <c r="B107" s="62"/>
      <c r="C107" s="62"/>
    </row>
    <row r="108" spans="1:3">
      <c r="A108" s="62"/>
      <c r="B108" s="62"/>
      <c r="C108" s="62"/>
    </row>
    <row r="109" spans="1:3">
      <c r="A109" s="62"/>
      <c r="B109" s="62"/>
      <c r="C109" s="62"/>
    </row>
    <row r="110" spans="1:3">
      <c r="A110" s="62"/>
      <c r="B110" s="62"/>
      <c r="C110" s="62"/>
    </row>
    <row r="111" spans="1:3">
      <c r="A111" s="62"/>
      <c r="B111" s="62"/>
      <c r="C111" s="62"/>
    </row>
    <row r="112" spans="1:3">
      <c r="A112" s="62"/>
      <c r="B112" s="62"/>
      <c r="C112" s="62"/>
    </row>
    <row r="113" spans="1:3">
      <c r="A113" s="62"/>
      <c r="B113" s="62"/>
      <c r="C113" s="62"/>
    </row>
    <row r="114" spans="1:3">
      <c r="A114" s="62"/>
      <c r="B114" s="62"/>
      <c r="C114" s="62"/>
    </row>
    <row r="115" spans="1:3">
      <c r="A115" s="62"/>
      <c r="B115" s="62"/>
      <c r="C115" s="62"/>
    </row>
    <row r="116" spans="1:3">
      <c r="A116" s="62"/>
      <c r="B116" s="62"/>
      <c r="C116" s="62"/>
    </row>
    <row r="117" spans="1:3">
      <c r="A117" s="62"/>
      <c r="B117" s="62"/>
      <c r="C117" s="62"/>
    </row>
    <row r="118" spans="1:3">
      <c r="A118" s="62"/>
      <c r="B118" s="62"/>
      <c r="C118" s="62"/>
    </row>
    <row r="119" spans="1:3">
      <c r="A119" s="62"/>
      <c r="B119" s="62"/>
      <c r="C119" s="62"/>
    </row>
    <row r="120" spans="1:3">
      <c r="A120" s="62"/>
      <c r="B120" s="62"/>
      <c r="C120" s="62"/>
    </row>
    <row r="121" spans="1:3">
      <c r="A121" s="62"/>
      <c r="B121" s="62"/>
      <c r="C121" s="62"/>
    </row>
    <row r="122" spans="1:3">
      <c r="A122" s="62"/>
      <c r="B122" s="62"/>
      <c r="C122" s="62"/>
    </row>
    <row r="123" spans="1:3">
      <c r="A123" s="62"/>
      <c r="B123" s="62"/>
      <c r="C123" s="62"/>
    </row>
    <row r="124" spans="1:3">
      <c r="A124" s="62"/>
      <c r="B124" s="62"/>
      <c r="C124" s="62"/>
    </row>
    <row r="125" spans="1:3">
      <c r="A125" s="62"/>
      <c r="B125" s="62"/>
      <c r="C125" s="62"/>
    </row>
    <row r="126" spans="1:3">
      <c r="A126" s="62"/>
      <c r="B126" s="62"/>
      <c r="C126" s="62"/>
    </row>
    <row r="127" spans="1:3">
      <c r="A127" s="62"/>
      <c r="B127" s="62"/>
      <c r="C127" s="62"/>
    </row>
    <row r="128" spans="1:3">
      <c r="A128" s="62"/>
      <c r="B128" s="62"/>
      <c r="C128" s="62"/>
    </row>
    <row r="129" spans="1:3">
      <c r="A129" s="62"/>
      <c r="B129" s="62"/>
      <c r="C129" s="62"/>
    </row>
    <row r="130" spans="1:3">
      <c r="A130" s="62"/>
      <c r="B130" s="62"/>
      <c r="C130" s="62"/>
    </row>
    <row r="131" spans="1:3">
      <c r="A131" s="62"/>
      <c r="B131" s="62"/>
      <c r="C131" s="62"/>
    </row>
    <row r="132" spans="1:3">
      <c r="A132" s="62"/>
      <c r="B132" s="62"/>
      <c r="C132" s="62"/>
    </row>
    <row r="133" spans="1:3">
      <c r="A133" s="62"/>
      <c r="B133" s="62"/>
      <c r="C133" s="62"/>
    </row>
    <row r="134" spans="1:3">
      <c r="A134" s="62"/>
      <c r="B134" s="62"/>
      <c r="C134" s="62"/>
    </row>
    <row r="135" spans="1:3">
      <c r="A135" s="62"/>
      <c r="B135" s="62"/>
      <c r="C135" s="62"/>
    </row>
    <row r="136" spans="1:3">
      <c r="B136" s="62"/>
      <c r="C136" s="62"/>
    </row>
    <row r="137" spans="1:3">
      <c r="B137" s="62"/>
      <c r="C137" s="62"/>
    </row>
    <row r="138" spans="1:3">
      <c r="B138" s="62"/>
      <c r="C138" s="62"/>
    </row>
    <row r="139" spans="1:3">
      <c r="B139" s="62"/>
      <c r="C139" s="62"/>
    </row>
    <row r="140" spans="1:3">
      <c r="B140" s="62"/>
      <c r="C140" s="62"/>
    </row>
    <row r="141" spans="1:3">
      <c r="B141" s="62"/>
      <c r="C141" s="62"/>
    </row>
    <row r="142" spans="1:3">
      <c r="B142" s="62"/>
      <c r="C142" s="62"/>
    </row>
    <row r="143" spans="1:3">
      <c r="B143" s="62"/>
      <c r="C143" s="62"/>
    </row>
    <row r="144" spans="1:3">
      <c r="B144" s="62"/>
      <c r="C144" s="62"/>
    </row>
    <row r="145" spans="2:3">
      <c r="B145" s="62"/>
      <c r="C145" s="62"/>
    </row>
    <row r="146" spans="2:3">
      <c r="B146" s="62"/>
      <c r="C146" s="62"/>
    </row>
    <row r="147" spans="2:3">
      <c r="B147" s="62"/>
      <c r="C147" s="62"/>
    </row>
    <row r="148" spans="2:3">
      <c r="B148" s="62"/>
      <c r="C148" s="62"/>
    </row>
    <row r="149" spans="2:3">
      <c r="B149" s="62"/>
      <c r="C149" s="62"/>
    </row>
    <row r="150" spans="2:3">
      <c r="B150" s="62"/>
      <c r="C150" s="62"/>
    </row>
    <row r="151" spans="2:3">
      <c r="B151" s="62"/>
      <c r="C151" s="62"/>
    </row>
    <row r="152" spans="2:3">
      <c r="B152" s="62"/>
      <c r="C152" s="62"/>
    </row>
    <row r="153" spans="2:3">
      <c r="B153" s="62"/>
      <c r="C153" s="62"/>
    </row>
    <row r="154" spans="2:3">
      <c r="B154" s="62"/>
      <c r="C154" s="62"/>
    </row>
    <row r="155" spans="2:3">
      <c r="B155" s="62"/>
      <c r="C155" s="62"/>
    </row>
    <row r="156" spans="2:3">
      <c r="B156" s="62"/>
      <c r="C156" s="62"/>
    </row>
    <row r="157" spans="2:3">
      <c r="B157" s="62"/>
      <c r="C157" s="62"/>
    </row>
    <row r="158" spans="2:3">
      <c r="B158" s="62"/>
      <c r="C158" s="62"/>
    </row>
    <row r="159" spans="2:3">
      <c r="B159" s="62"/>
      <c r="C159" s="62"/>
    </row>
    <row r="160" spans="2:3">
      <c r="B160" s="62"/>
      <c r="C160" s="62"/>
    </row>
    <row r="161" spans="2:3">
      <c r="B161" s="62"/>
      <c r="C161" s="62"/>
    </row>
    <row r="162" spans="2:3">
      <c r="B162" s="62"/>
      <c r="C162" s="62"/>
    </row>
    <row r="163" spans="2:3">
      <c r="B163" s="62"/>
      <c r="C163" s="62"/>
    </row>
    <row r="164" spans="2:3">
      <c r="B164" s="62"/>
      <c r="C164" s="62"/>
    </row>
    <row r="165" spans="2:3">
      <c r="B165" s="62"/>
      <c r="C165" s="62"/>
    </row>
    <row r="166" spans="2:3">
      <c r="B166" s="62"/>
      <c r="C166" s="62"/>
    </row>
    <row r="167" spans="2:3">
      <c r="B167" s="62"/>
      <c r="C167" s="62"/>
    </row>
    <row r="168" spans="2:3">
      <c r="B168" s="62"/>
      <c r="C168" s="62"/>
    </row>
    <row r="169" spans="2:3">
      <c r="B169" s="62"/>
      <c r="C169" s="62"/>
    </row>
    <row r="170" spans="2:3">
      <c r="B170" s="62"/>
      <c r="C170" s="62"/>
    </row>
    <row r="171" spans="2:3">
      <c r="B171" s="62"/>
      <c r="C171" s="62"/>
    </row>
    <row r="172" spans="2:3">
      <c r="B172" s="62"/>
      <c r="C172" s="62"/>
    </row>
    <row r="173" spans="2:3">
      <c r="B173" s="62"/>
      <c r="C173" s="62"/>
    </row>
    <row r="174" spans="2:3">
      <c r="B174" s="62"/>
      <c r="C174" s="62"/>
    </row>
    <row r="175" spans="2:3">
      <c r="B175" s="62"/>
      <c r="C175" s="62"/>
    </row>
    <row r="176" spans="2:3">
      <c r="B176" s="62"/>
      <c r="C176" s="62"/>
    </row>
    <row r="177" spans="1:3">
      <c r="B177" s="62"/>
      <c r="C177" s="62"/>
    </row>
    <row r="178" spans="1:3">
      <c r="B178" s="62"/>
      <c r="C178" s="62"/>
    </row>
    <row r="179" spans="1:3">
      <c r="B179" s="62"/>
      <c r="C179" s="62"/>
    </row>
    <row r="180" spans="1:3">
      <c r="B180" s="62"/>
      <c r="C180" s="62"/>
    </row>
    <row r="181" spans="1:3">
      <c r="B181" s="62"/>
      <c r="C181" s="62"/>
    </row>
    <row r="182" spans="1:3">
      <c r="B182" s="62"/>
      <c r="C182" s="62"/>
    </row>
    <row r="183" spans="1:3">
      <c r="B183" s="62"/>
      <c r="C183" s="62"/>
    </row>
    <row r="184" spans="1:3">
      <c r="A184" s="62"/>
      <c r="B184" s="62"/>
      <c r="C184" s="62"/>
    </row>
    <row r="185" spans="1:3">
      <c r="A185" s="62"/>
      <c r="B185" s="62"/>
      <c r="C185" s="62"/>
    </row>
    <row r="186" spans="1:3">
      <c r="A186" s="62"/>
      <c r="B186" s="62"/>
      <c r="C186" s="62"/>
    </row>
    <row r="187" spans="1:3">
      <c r="A187" s="62"/>
      <c r="B187" s="62"/>
      <c r="C187" s="62"/>
    </row>
    <row r="188" spans="1:3">
      <c r="A188" s="62"/>
      <c r="B188" s="62"/>
      <c r="C188" s="62"/>
    </row>
    <row r="189" spans="1:3">
      <c r="A189" s="62"/>
      <c r="B189" s="62"/>
      <c r="C189" s="62"/>
    </row>
    <row r="190" spans="1:3">
      <c r="A190" s="62"/>
      <c r="B190" s="62"/>
      <c r="C190" s="62"/>
    </row>
    <row r="191" spans="1:3">
      <c r="A191" s="62"/>
      <c r="B191" s="62"/>
      <c r="C191" s="62"/>
    </row>
    <row r="192" spans="1:3">
      <c r="A192" s="62"/>
      <c r="B192" s="62"/>
      <c r="C192" s="62"/>
    </row>
    <row r="193" spans="1:3">
      <c r="A193" s="62"/>
      <c r="B193" s="62"/>
      <c r="C193" s="62"/>
    </row>
    <row r="194" spans="1:3">
      <c r="A194" s="62"/>
      <c r="B194" s="62"/>
      <c r="C194" s="62"/>
    </row>
    <row r="195" spans="1:3">
      <c r="A195" s="62"/>
      <c r="B195" s="62"/>
      <c r="C195" s="62"/>
    </row>
    <row r="196" spans="1:3">
      <c r="A196" s="62"/>
      <c r="B196" s="62"/>
      <c r="C196" s="62"/>
    </row>
    <row r="197" spans="1:3">
      <c r="A197" s="62"/>
      <c r="B197" s="62"/>
      <c r="C197" s="62"/>
    </row>
    <row r="198" spans="1:3">
      <c r="A198" s="62"/>
      <c r="B198" s="62"/>
      <c r="C198" s="62"/>
    </row>
    <row r="199" spans="1:3">
      <c r="A199" s="62"/>
      <c r="B199" s="62"/>
      <c r="C199" s="62"/>
    </row>
    <row r="200" spans="1:3">
      <c r="A200" s="62"/>
      <c r="B200" s="62"/>
      <c r="C200" s="62"/>
    </row>
    <row r="201" spans="1:3">
      <c r="A201" s="62"/>
      <c r="B201" s="62"/>
      <c r="C201" s="62"/>
    </row>
    <row r="202" spans="1:3">
      <c r="A202" s="62"/>
      <c r="B202" s="62"/>
      <c r="C202" s="62"/>
    </row>
    <row r="203" spans="1:3">
      <c r="A203" s="62"/>
      <c r="B203" s="62"/>
      <c r="C203" s="62"/>
    </row>
    <row r="204" spans="1:3">
      <c r="A204" s="62"/>
      <c r="B204" s="62"/>
      <c r="C204" s="62"/>
    </row>
    <row r="205" spans="1:3">
      <c r="A205" s="62"/>
      <c r="B205" s="62"/>
      <c r="C205" s="62"/>
    </row>
    <row r="206" spans="1:3">
      <c r="A206" s="62"/>
      <c r="B206" s="62"/>
      <c r="C206" s="62"/>
    </row>
    <row r="207" spans="1:3">
      <c r="A207" s="62"/>
      <c r="B207" s="62"/>
      <c r="C207" s="62"/>
    </row>
    <row r="208" spans="1:3">
      <c r="A208" s="62"/>
      <c r="B208" s="62"/>
      <c r="C208" s="62"/>
    </row>
    <row r="209" spans="1:3">
      <c r="A209" s="62"/>
      <c r="B209" s="62"/>
      <c r="C209" s="62"/>
    </row>
    <row r="210" spans="1:3">
      <c r="A210" s="62"/>
      <c r="B210" s="62"/>
      <c r="C210" s="62"/>
    </row>
    <row r="211" spans="1:3">
      <c r="A211" s="62"/>
      <c r="B211" s="62"/>
      <c r="C211" s="62"/>
    </row>
    <row r="212" spans="1:3">
      <c r="A212" s="62"/>
      <c r="B212" s="62"/>
      <c r="C212" s="62"/>
    </row>
    <row r="213" spans="1:3">
      <c r="A213" s="62"/>
      <c r="B213" s="62"/>
      <c r="C213" s="62"/>
    </row>
    <row r="214" spans="1:3">
      <c r="A214" s="62"/>
      <c r="B214" s="62"/>
      <c r="C214" s="62"/>
    </row>
    <row r="215" spans="1:3">
      <c r="A215" s="62"/>
      <c r="B215" s="62"/>
      <c r="C215" s="62"/>
    </row>
    <row r="216" spans="1:3">
      <c r="B216" s="62"/>
      <c r="C216" s="62"/>
    </row>
    <row r="217" spans="1:3">
      <c r="B217" s="62"/>
      <c r="C217" s="62"/>
    </row>
    <row r="218" spans="1:3">
      <c r="B218" s="62"/>
      <c r="C218" s="62"/>
    </row>
    <row r="219" spans="1:3">
      <c r="B219" s="62"/>
      <c r="C219" s="62"/>
    </row>
    <row r="220" spans="1:3">
      <c r="B220" s="62"/>
      <c r="C220" s="62"/>
    </row>
    <row r="221" spans="1:3">
      <c r="B221" s="62"/>
      <c r="C221" s="62"/>
    </row>
    <row r="222" spans="1:3">
      <c r="B222" s="62"/>
      <c r="C222" s="62"/>
    </row>
    <row r="223" spans="1:3">
      <c r="B223" s="62"/>
      <c r="C223" s="62"/>
    </row>
    <row r="224" spans="1:3">
      <c r="B224" s="62"/>
      <c r="C224" s="62"/>
    </row>
    <row r="225" spans="2:3">
      <c r="B225" s="62"/>
      <c r="C225" s="62"/>
    </row>
    <row r="226" spans="2:3">
      <c r="B226" s="62"/>
      <c r="C226" s="62"/>
    </row>
    <row r="227" spans="2:3">
      <c r="B227" s="62"/>
      <c r="C227" s="62"/>
    </row>
    <row r="228" spans="2:3">
      <c r="B228" s="62"/>
      <c r="C228" s="62"/>
    </row>
    <row r="229" spans="2:3">
      <c r="B229" s="62"/>
      <c r="C229" s="62"/>
    </row>
    <row r="230" spans="2:3">
      <c r="B230" s="62"/>
      <c r="C230" s="62"/>
    </row>
    <row r="231" spans="2:3">
      <c r="B231" s="62"/>
      <c r="C231" s="62"/>
    </row>
    <row r="232" spans="2:3">
      <c r="B232" s="62"/>
      <c r="C232" s="62"/>
    </row>
    <row r="233" spans="2:3">
      <c r="B233" s="62"/>
      <c r="C233" s="62"/>
    </row>
    <row r="234" spans="2:3">
      <c r="B234" s="62"/>
      <c r="C234" s="62"/>
    </row>
    <row r="235" spans="2:3">
      <c r="B235" s="62"/>
      <c r="C235" s="62"/>
    </row>
    <row r="236" spans="2:3">
      <c r="B236" s="62"/>
      <c r="C236" s="62"/>
    </row>
    <row r="237" spans="2:3">
      <c r="B237" s="62"/>
      <c r="C237" s="62"/>
    </row>
    <row r="238" spans="2:3">
      <c r="B238" s="62"/>
      <c r="C238" s="62"/>
    </row>
    <row r="239" spans="2:3">
      <c r="B239" s="62"/>
      <c r="C239" s="62"/>
    </row>
    <row r="240" spans="2:3">
      <c r="B240" s="62"/>
      <c r="C240" s="62"/>
    </row>
    <row r="241" spans="1:3">
      <c r="B241" s="62"/>
      <c r="C241" s="62"/>
    </row>
    <row r="242" spans="1:3">
      <c r="B242" s="62"/>
      <c r="C242" s="62"/>
    </row>
    <row r="243" spans="1:3">
      <c r="B243" s="62"/>
      <c r="C243" s="62"/>
    </row>
    <row r="244" spans="1:3">
      <c r="B244" s="62"/>
      <c r="C244" s="62"/>
    </row>
    <row r="245" spans="1:3">
      <c r="B245" s="62"/>
      <c r="C245" s="62"/>
    </row>
    <row r="246" spans="1:3">
      <c r="B246" s="62"/>
      <c r="C246" s="62"/>
    </row>
    <row r="247" spans="1:3">
      <c r="B247" s="62"/>
      <c r="C247" s="62"/>
    </row>
    <row r="248" spans="1:3">
      <c r="A248" s="62"/>
      <c r="B248" s="62"/>
      <c r="C248" s="62"/>
    </row>
    <row r="249" spans="1:3">
      <c r="A249" s="62"/>
      <c r="B249" s="62"/>
      <c r="C249" s="62"/>
    </row>
    <row r="250" spans="1:3">
      <c r="A250" s="62"/>
      <c r="B250" s="62"/>
      <c r="C250" s="62"/>
    </row>
    <row r="251" spans="1:3">
      <c r="A251" s="62"/>
      <c r="B251" s="62"/>
      <c r="C251" s="62"/>
    </row>
    <row r="252" spans="1:3">
      <c r="A252" s="62"/>
      <c r="B252" s="62"/>
      <c r="C252" s="62"/>
    </row>
    <row r="253" spans="1:3">
      <c r="A253" s="62"/>
      <c r="B253" s="62"/>
      <c r="C253" s="62"/>
    </row>
    <row r="254" spans="1:3">
      <c r="A254" s="62"/>
      <c r="B254" s="62"/>
      <c r="C254" s="62"/>
    </row>
    <row r="255" spans="1:3">
      <c r="A255" s="62"/>
      <c r="B255" s="62"/>
      <c r="C255" s="62"/>
    </row>
    <row r="256" spans="1:3">
      <c r="A256" s="62"/>
      <c r="B256" s="62"/>
      <c r="C256" s="62"/>
    </row>
    <row r="257" spans="1:3">
      <c r="A257" s="62"/>
      <c r="B257" s="62"/>
      <c r="C257" s="62"/>
    </row>
    <row r="258" spans="1:3">
      <c r="A258" s="62"/>
      <c r="B258" s="62"/>
      <c r="C258" s="62"/>
    </row>
    <row r="259" spans="1:3">
      <c r="A259" s="62"/>
      <c r="B259" s="62"/>
      <c r="C259" s="62"/>
    </row>
    <row r="260" spans="1:3">
      <c r="A260" s="62"/>
      <c r="B260" s="62"/>
      <c r="C260" s="62"/>
    </row>
    <row r="261" spans="1:3">
      <c r="A261" s="62"/>
      <c r="B261" s="62"/>
      <c r="C261" s="62"/>
    </row>
    <row r="262" spans="1:3">
      <c r="A262" s="62"/>
      <c r="B262" s="62"/>
      <c r="C262" s="62"/>
    </row>
    <row r="263" spans="1:3">
      <c r="A263" s="62"/>
      <c r="B263" s="62"/>
      <c r="C263" s="62"/>
    </row>
    <row r="264" spans="1:3">
      <c r="A264" s="62"/>
      <c r="B264" s="62"/>
      <c r="C264" s="62"/>
    </row>
    <row r="265" spans="1:3">
      <c r="A265" s="62"/>
      <c r="B265" s="62"/>
      <c r="C265" s="62"/>
    </row>
    <row r="266" spans="1:3">
      <c r="A266" s="62"/>
      <c r="B266" s="62"/>
      <c r="C266" s="62"/>
    </row>
    <row r="267" spans="1:3">
      <c r="A267" s="62"/>
      <c r="B267" s="62"/>
      <c r="C267" s="62"/>
    </row>
    <row r="268" spans="1:3">
      <c r="A268" s="62"/>
      <c r="B268" s="62"/>
      <c r="C268" s="62"/>
    </row>
    <row r="269" spans="1:3">
      <c r="A269" s="62"/>
      <c r="B269" s="62"/>
      <c r="C269" s="62"/>
    </row>
    <row r="270" spans="1:3">
      <c r="A270" s="62"/>
      <c r="B270" s="62"/>
      <c r="C270" s="62"/>
    </row>
    <row r="271" spans="1:3">
      <c r="A271" s="62"/>
      <c r="B271" s="62"/>
      <c r="C271" s="62"/>
    </row>
    <row r="272" spans="1:3">
      <c r="A272" s="62"/>
      <c r="B272" s="62"/>
      <c r="C272" s="62"/>
    </row>
    <row r="273" spans="1:3">
      <c r="A273" s="62"/>
      <c r="B273" s="62"/>
      <c r="C273" s="62"/>
    </row>
    <row r="274" spans="1:3">
      <c r="A274" s="62"/>
      <c r="B274" s="62"/>
      <c r="C274" s="62"/>
    </row>
    <row r="275" spans="1:3">
      <c r="A275" s="62"/>
      <c r="B275" s="62"/>
      <c r="C275" s="62"/>
    </row>
    <row r="276" spans="1:3">
      <c r="A276" s="62"/>
      <c r="B276" s="62"/>
      <c r="C276" s="62"/>
    </row>
    <row r="277" spans="1:3">
      <c r="A277" s="62"/>
      <c r="B277" s="62"/>
      <c r="C277" s="62"/>
    </row>
    <row r="278" spans="1:3">
      <c r="A278" s="62"/>
      <c r="B278" s="62"/>
      <c r="C278" s="62"/>
    </row>
    <row r="279" spans="1:3">
      <c r="A279" s="62"/>
      <c r="B279" s="62"/>
      <c r="C279" s="62"/>
    </row>
    <row r="280" spans="1:3">
      <c r="B280" s="62"/>
      <c r="C280" s="62"/>
    </row>
    <row r="281" spans="1:3">
      <c r="B281" s="62"/>
      <c r="C281" s="62"/>
    </row>
    <row r="282" spans="1:3">
      <c r="B282" s="62"/>
      <c r="C282" s="62"/>
    </row>
    <row r="283" spans="1:3">
      <c r="B283" s="62"/>
      <c r="C283" s="62"/>
    </row>
    <row r="284" spans="1:3">
      <c r="B284" s="62"/>
      <c r="C284" s="62"/>
    </row>
    <row r="285" spans="1:3">
      <c r="B285" s="62"/>
      <c r="C285" s="62"/>
    </row>
    <row r="286" spans="1:3">
      <c r="B286" s="62"/>
      <c r="C286" s="62"/>
    </row>
    <row r="287" spans="1:3">
      <c r="B287" s="62"/>
      <c r="C287" s="62"/>
    </row>
    <row r="288" spans="1:3">
      <c r="B288" s="62"/>
      <c r="C288" s="62"/>
    </row>
    <row r="289" spans="2:3">
      <c r="B289" s="62"/>
      <c r="C289" s="62"/>
    </row>
    <row r="290" spans="2:3">
      <c r="B290" s="62"/>
      <c r="C290" s="62"/>
    </row>
    <row r="291" spans="2:3">
      <c r="B291" s="62"/>
      <c r="C291" s="62"/>
    </row>
    <row r="292" spans="2:3">
      <c r="B292" s="62"/>
      <c r="C292" s="62"/>
    </row>
    <row r="293" spans="2:3">
      <c r="B293" s="62"/>
      <c r="C293" s="62"/>
    </row>
    <row r="294" spans="2:3">
      <c r="B294" s="62"/>
      <c r="C294" s="62"/>
    </row>
    <row r="295" spans="2:3">
      <c r="B295" s="62"/>
      <c r="C295" s="62"/>
    </row>
    <row r="296" spans="2:3">
      <c r="B296" s="62"/>
      <c r="C296" s="62"/>
    </row>
    <row r="297" spans="2:3">
      <c r="B297" s="62"/>
      <c r="C297" s="62"/>
    </row>
    <row r="298" spans="2:3">
      <c r="B298" s="62"/>
      <c r="C298" s="62"/>
    </row>
    <row r="299" spans="2:3">
      <c r="B299" s="62"/>
      <c r="C299" s="62"/>
    </row>
    <row r="300" spans="2:3">
      <c r="B300" s="62"/>
      <c r="C300" s="62"/>
    </row>
    <row r="301" spans="2:3">
      <c r="B301" s="62"/>
      <c r="C301" s="62"/>
    </row>
    <row r="302" spans="2:3">
      <c r="B302" s="62"/>
      <c r="C302" s="62"/>
    </row>
    <row r="303" spans="2:3">
      <c r="B303" s="62"/>
      <c r="C303" s="62"/>
    </row>
    <row r="304" spans="2:3">
      <c r="B304" s="62"/>
      <c r="C304" s="62"/>
    </row>
    <row r="305" spans="1:3">
      <c r="B305" s="62"/>
      <c r="C305" s="62"/>
    </row>
    <row r="306" spans="1:3">
      <c r="B306" s="62"/>
      <c r="C306" s="62"/>
    </row>
    <row r="307" spans="1:3">
      <c r="B307" s="62"/>
      <c r="C307" s="62"/>
    </row>
    <row r="308" spans="1:3">
      <c r="B308" s="62"/>
      <c r="C308" s="62"/>
    </row>
    <row r="309" spans="1:3">
      <c r="B309" s="62"/>
      <c r="C309" s="62"/>
    </row>
    <row r="310" spans="1:3">
      <c r="B310" s="62"/>
      <c r="C310" s="62"/>
    </row>
    <row r="311" spans="1:3">
      <c r="B311" s="62"/>
      <c r="C311" s="62"/>
    </row>
    <row r="312" spans="1:3">
      <c r="A312" s="62"/>
      <c r="B312" s="62"/>
      <c r="C312" s="62"/>
    </row>
    <row r="313" spans="1:3">
      <c r="A313" s="62"/>
      <c r="B313" s="62"/>
      <c r="C313" s="62"/>
    </row>
    <row r="314" spans="1:3">
      <c r="A314" s="62"/>
      <c r="B314" s="62"/>
      <c r="C314" s="62"/>
    </row>
    <row r="315" spans="1:3">
      <c r="A315" s="62"/>
      <c r="B315" s="62"/>
      <c r="C315" s="62"/>
    </row>
    <row r="316" spans="1:3">
      <c r="A316" s="62"/>
      <c r="B316" s="62"/>
      <c r="C316" s="62"/>
    </row>
    <row r="317" spans="1:3">
      <c r="A317" s="62"/>
      <c r="B317" s="62"/>
      <c r="C317" s="62"/>
    </row>
    <row r="318" spans="1:3">
      <c r="A318" s="62"/>
      <c r="B318" s="62"/>
      <c r="C318" s="62"/>
    </row>
    <row r="319" spans="1:3">
      <c r="A319" s="62"/>
      <c r="B319" s="62"/>
      <c r="C319" s="62"/>
    </row>
    <row r="320" spans="1:3">
      <c r="A320" s="62"/>
      <c r="B320" s="62"/>
      <c r="C320" s="62"/>
    </row>
    <row r="321" spans="1:3">
      <c r="A321" s="62"/>
      <c r="B321" s="62"/>
      <c r="C321" s="62"/>
    </row>
    <row r="322" spans="1:3">
      <c r="A322" s="62"/>
      <c r="B322" s="62"/>
      <c r="C322" s="62"/>
    </row>
    <row r="323" spans="1:3">
      <c r="A323" s="62"/>
      <c r="B323" s="62"/>
      <c r="C323" s="62"/>
    </row>
    <row r="324" spans="1:3">
      <c r="A324" s="62"/>
      <c r="B324" s="62"/>
      <c r="C324" s="62"/>
    </row>
    <row r="325" spans="1:3">
      <c r="A325" s="62"/>
      <c r="B325" s="62"/>
      <c r="C325" s="62"/>
    </row>
    <row r="326" spans="1:3">
      <c r="A326" s="62"/>
      <c r="B326" s="62"/>
      <c r="C326" s="62"/>
    </row>
    <row r="327" spans="1:3">
      <c r="A327" s="62"/>
      <c r="B327" s="62"/>
      <c r="C327" s="62"/>
    </row>
    <row r="328" spans="1:3">
      <c r="A328" s="62"/>
      <c r="B328" s="62"/>
      <c r="C328" s="62"/>
    </row>
    <row r="329" spans="1:3">
      <c r="A329" s="62"/>
      <c r="B329" s="62"/>
      <c r="C329" s="62"/>
    </row>
    <row r="330" spans="1:3">
      <c r="A330" s="62"/>
      <c r="B330" s="62"/>
      <c r="C330" s="62"/>
    </row>
    <row r="331" spans="1:3">
      <c r="A331" s="62"/>
      <c r="B331" s="62"/>
      <c r="C331" s="62"/>
    </row>
    <row r="332" spans="1:3">
      <c r="A332" s="62"/>
      <c r="B332" s="62"/>
      <c r="C332" s="62"/>
    </row>
    <row r="333" spans="1:3">
      <c r="A333" s="62"/>
      <c r="B333" s="62"/>
      <c r="C333" s="62"/>
    </row>
    <row r="334" spans="1:3">
      <c r="A334" s="62"/>
      <c r="B334" s="62"/>
      <c r="C334" s="62"/>
    </row>
    <row r="335" spans="1:3">
      <c r="A335" s="62"/>
      <c r="B335" s="62"/>
      <c r="C335" s="62"/>
    </row>
    <row r="336" spans="1:3">
      <c r="A336" s="62"/>
      <c r="B336" s="62"/>
      <c r="C336" s="62"/>
    </row>
    <row r="337" spans="1:3">
      <c r="A337" s="62"/>
      <c r="B337" s="62"/>
      <c r="C337" s="62"/>
    </row>
    <row r="338" spans="1:3">
      <c r="A338" s="62"/>
      <c r="B338" s="62"/>
      <c r="C338" s="62"/>
    </row>
    <row r="339" spans="1:3">
      <c r="A339" s="62"/>
      <c r="B339" s="62"/>
      <c r="C339" s="62"/>
    </row>
    <row r="340" spans="1:3">
      <c r="A340" s="62"/>
      <c r="B340" s="62"/>
      <c r="C340" s="62"/>
    </row>
    <row r="341" spans="1:3">
      <c r="A341" s="62"/>
      <c r="B341" s="62"/>
      <c r="C341" s="62"/>
    </row>
    <row r="342" spans="1:3">
      <c r="A342" s="62"/>
      <c r="B342" s="62"/>
      <c r="C342" s="62"/>
    </row>
    <row r="343" spans="1:3">
      <c r="A343" s="62"/>
      <c r="B343" s="62"/>
      <c r="C343" s="62"/>
    </row>
    <row r="344" spans="1:3">
      <c r="B344" s="62"/>
    </row>
    <row r="345" spans="1:3">
      <c r="B345" s="62"/>
    </row>
    <row r="346" spans="1:3">
      <c r="B346" s="62"/>
    </row>
    <row r="347" spans="1:3">
      <c r="B347" s="62"/>
    </row>
    <row r="348" spans="1:3">
      <c r="B348" s="62"/>
    </row>
    <row r="349" spans="1:3">
      <c r="B349" s="62"/>
    </row>
    <row r="350" spans="1:3">
      <c r="B350" s="62"/>
    </row>
    <row r="351" spans="1:3">
      <c r="B351" s="62"/>
    </row>
    <row r="352" spans="1:3">
      <c r="B352" s="62"/>
    </row>
    <row r="353" spans="2:2">
      <c r="B353" s="62"/>
    </row>
    <row r="354" spans="2:2">
      <c r="B354" s="62"/>
    </row>
    <row r="355" spans="2:2">
      <c r="B355" s="62"/>
    </row>
    <row r="356" spans="2:2">
      <c r="B356" s="62"/>
    </row>
    <row r="357" spans="2:2">
      <c r="B357" s="62"/>
    </row>
    <row r="358" spans="2:2">
      <c r="B358" s="62"/>
    </row>
    <row r="359" spans="2:2">
      <c r="B359" s="62"/>
    </row>
    <row r="360" spans="2:2">
      <c r="B360" s="62"/>
    </row>
    <row r="361" spans="2:2">
      <c r="B361" s="62"/>
    </row>
    <row r="362" spans="2:2">
      <c r="B362" s="62"/>
    </row>
    <row r="363" spans="2:2">
      <c r="B363" s="62"/>
    </row>
    <row r="364" spans="2:2">
      <c r="B364" s="62"/>
    </row>
    <row r="365" spans="2:2">
      <c r="B365" s="62"/>
    </row>
    <row r="366" spans="2:2">
      <c r="B366" s="62"/>
    </row>
    <row r="367" spans="2:2">
      <c r="B367" s="62"/>
    </row>
    <row r="368" spans="2:2">
      <c r="B368" s="62"/>
    </row>
    <row r="369" spans="2:3">
      <c r="B369" s="62"/>
    </row>
    <row r="370" spans="2:3">
      <c r="B370" s="62"/>
    </row>
    <row r="371" spans="2:3">
      <c r="B371" s="62"/>
    </row>
    <row r="372" spans="2:3">
      <c r="B372" s="62"/>
    </row>
    <row r="373" spans="2:3">
      <c r="B373" s="62"/>
    </row>
    <row r="374" spans="2:3">
      <c r="B374" s="62"/>
    </row>
    <row r="375" spans="2:3">
      <c r="B375" s="62"/>
    </row>
    <row r="376" spans="2:3">
      <c r="B376" s="62"/>
      <c r="C376" s="62"/>
    </row>
    <row r="377" spans="2:3">
      <c r="B377" s="62"/>
      <c r="C377" s="62"/>
    </row>
    <row r="378" spans="2:3">
      <c r="B378" s="62"/>
      <c r="C378" s="62"/>
    </row>
    <row r="379" spans="2:3">
      <c r="B379" s="62"/>
      <c r="C379" s="62"/>
    </row>
    <row r="380" spans="2:3">
      <c r="B380" s="62"/>
      <c r="C380" s="62"/>
    </row>
    <row r="381" spans="2:3">
      <c r="B381" s="62"/>
      <c r="C381" s="62"/>
    </row>
    <row r="382" spans="2:3">
      <c r="B382" s="62"/>
      <c r="C382" s="62"/>
    </row>
    <row r="383" spans="2:3">
      <c r="B383" s="62"/>
      <c r="C383" s="62"/>
    </row>
    <row r="384" spans="2:3">
      <c r="B384" s="62"/>
      <c r="C384" s="62"/>
    </row>
    <row r="385" spans="2:3">
      <c r="B385" s="62"/>
      <c r="C385" s="62"/>
    </row>
    <row r="386" spans="2:3">
      <c r="B386" s="62"/>
      <c r="C386" s="62"/>
    </row>
    <row r="387" spans="2:3">
      <c r="B387" s="62"/>
      <c r="C387" s="62"/>
    </row>
    <row r="388" spans="2:3">
      <c r="B388" s="62"/>
      <c r="C388" s="62"/>
    </row>
    <row r="389" spans="2:3">
      <c r="B389" s="62"/>
      <c r="C389" s="62"/>
    </row>
    <row r="390" spans="2:3">
      <c r="B390" s="62"/>
      <c r="C390" s="62"/>
    </row>
    <row r="391" spans="2:3">
      <c r="B391" s="62"/>
      <c r="C391" s="62"/>
    </row>
    <row r="392" spans="2:3">
      <c r="B392" s="62"/>
      <c r="C392" s="62"/>
    </row>
    <row r="393" spans="2:3">
      <c r="B393" s="62"/>
      <c r="C393" s="62"/>
    </row>
    <row r="394" spans="2:3">
      <c r="B394" s="62"/>
      <c r="C394" s="62"/>
    </row>
    <row r="395" spans="2:3">
      <c r="B395" s="62"/>
      <c r="C395" s="62"/>
    </row>
    <row r="396" spans="2:3">
      <c r="B396" s="62"/>
      <c r="C396" s="62"/>
    </row>
    <row r="397" spans="2:3">
      <c r="B397" s="62"/>
      <c r="C397" s="62"/>
    </row>
    <row r="398" spans="2:3">
      <c r="B398" s="62"/>
      <c r="C398" s="62"/>
    </row>
    <row r="399" spans="2:3">
      <c r="B399" s="62"/>
      <c r="C399" s="62"/>
    </row>
    <row r="400" spans="2:3">
      <c r="B400" s="62"/>
      <c r="C400" s="62"/>
    </row>
    <row r="401" spans="2:3">
      <c r="B401" s="62"/>
      <c r="C401" s="62"/>
    </row>
  </sheetData>
  <sortState ref="A3:F19">
    <sortCondition descending="1" ref="F3:F19"/>
  </sortState>
  <mergeCells count="2">
    <mergeCell ref="H1:I1"/>
    <mergeCell ref="A1:C1"/>
  </mergeCells>
  <hyperlinks>
    <hyperlink ref="H1" location="'Table of Content'!A1" display="Table of Content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05"/>
  <sheetViews>
    <sheetView zoomScaleNormal="100" workbookViewId="0">
      <selection activeCell="G2" sqref="G2"/>
    </sheetView>
  </sheetViews>
  <sheetFormatPr defaultColWidth="8.7265625" defaultRowHeight="15.5"/>
  <cols>
    <col min="1" max="1" width="23.08984375" style="1" customWidth="1"/>
    <col min="2" max="2" width="19.453125" style="1" bestFit="1" customWidth="1"/>
    <col min="3" max="3" width="21.81640625" style="1" customWidth="1"/>
    <col min="4" max="4" width="27.54296875" style="1" customWidth="1"/>
    <col min="5" max="5" width="20.6328125" style="1" customWidth="1"/>
    <col min="6" max="6" width="29.81640625" style="1" bestFit="1" customWidth="1"/>
    <col min="7" max="7" width="12.81640625" style="1" customWidth="1"/>
    <col min="8" max="16384" width="8.7265625" style="1"/>
  </cols>
  <sheetData>
    <row r="1" spans="1:9">
      <c r="A1" s="279" t="s">
        <v>567</v>
      </c>
      <c r="B1" s="279"/>
      <c r="C1" s="279"/>
      <c r="H1" s="265" t="s">
        <v>317</v>
      </c>
      <c r="I1" s="265"/>
    </row>
    <row r="2" spans="1:9" s="60" customFormat="1" ht="18.5" customHeight="1">
      <c r="A2" s="150" t="s">
        <v>351</v>
      </c>
      <c r="B2" s="150" t="s">
        <v>545</v>
      </c>
      <c r="C2" s="150" t="s">
        <v>655</v>
      </c>
      <c r="D2" s="150" t="s">
        <v>656</v>
      </c>
      <c r="E2" s="150" t="s">
        <v>134</v>
      </c>
      <c r="F2" s="150" t="s">
        <v>26</v>
      </c>
      <c r="G2" s="59"/>
    </row>
    <row r="3" spans="1:9" ht="13.5" customHeight="1">
      <c r="A3" s="104" t="s">
        <v>657</v>
      </c>
      <c r="B3" s="169">
        <v>0</v>
      </c>
      <c r="C3" s="169">
        <v>0</v>
      </c>
      <c r="D3" s="169">
        <v>0</v>
      </c>
      <c r="E3" s="169">
        <v>0</v>
      </c>
      <c r="F3" s="169">
        <v>171.18273909999999</v>
      </c>
      <c r="G3" s="61"/>
    </row>
    <row r="4" spans="1:9">
      <c r="A4" s="105" t="s">
        <v>300</v>
      </c>
      <c r="B4" s="106">
        <v>89.822404730000002</v>
      </c>
      <c r="C4" s="106">
        <v>232.07756778999999</v>
      </c>
      <c r="D4" s="106">
        <v>154.44590615000001</v>
      </c>
      <c r="E4" s="106">
        <v>289.98760029000005</v>
      </c>
      <c r="F4" s="106">
        <v>56.48813208</v>
      </c>
      <c r="G4" s="61"/>
    </row>
    <row r="5" spans="1:9">
      <c r="A5" s="105" t="s">
        <v>658</v>
      </c>
      <c r="B5" s="106">
        <v>0</v>
      </c>
      <c r="C5" s="106">
        <v>0</v>
      </c>
      <c r="D5" s="106">
        <v>0</v>
      </c>
      <c r="E5" s="106">
        <v>0</v>
      </c>
      <c r="F5" s="106">
        <v>13.9911756</v>
      </c>
      <c r="G5" s="61"/>
    </row>
    <row r="6" spans="1:9">
      <c r="A6" s="105" t="s">
        <v>640</v>
      </c>
      <c r="B6" s="106">
        <v>0</v>
      </c>
      <c r="C6" s="106">
        <v>0</v>
      </c>
      <c r="D6" s="106">
        <v>0.1</v>
      </c>
      <c r="E6" s="106">
        <v>0</v>
      </c>
      <c r="F6" s="106">
        <v>8.6505949999999998E-2</v>
      </c>
      <c r="G6" s="61"/>
    </row>
    <row r="7" spans="1:9">
      <c r="A7" s="105" t="s">
        <v>643</v>
      </c>
      <c r="B7" s="106">
        <v>0</v>
      </c>
      <c r="C7" s="106">
        <v>51.450172999999999</v>
      </c>
      <c r="D7" s="106">
        <v>0</v>
      </c>
      <c r="E7" s="106">
        <v>0</v>
      </c>
      <c r="F7" s="106">
        <v>3.389329E-2</v>
      </c>
      <c r="G7" s="61"/>
    </row>
    <row r="8" spans="1:9">
      <c r="A8" s="105" t="s">
        <v>648</v>
      </c>
      <c r="B8" s="106">
        <v>12.086396019999999</v>
      </c>
      <c r="C8" s="106">
        <v>22.694803950000001</v>
      </c>
      <c r="D8" s="106">
        <v>24.73740622</v>
      </c>
      <c r="E8" s="106">
        <v>1.03E-4</v>
      </c>
      <c r="F8" s="106">
        <v>1.0816839999999999E-2</v>
      </c>
      <c r="G8" s="61"/>
    </row>
    <row r="9" spans="1:9">
      <c r="A9" s="105" t="s">
        <v>654</v>
      </c>
      <c r="B9" s="106">
        <v>4.6700000000000002E-4</v>
      </c>
      <c r="C9" s="106">
        <v>0</v>
      </c>
      <c r="D9" s="106">
        <v>0</v>
      </c>
      <c r="E9" s="106">
        <v>0</v>
      </c>
      <c r="F9" s="106">
        <v>5.6340000000000001E-3</v>
      </c>
      <c r="G9" s="61"/>
    </row>
    <row r="10" spans="1:9">
      <c r="A10" s="105" t="s">
        <v>629</v>
      </c>
      <c r="B10" s="106">
        <v>1.422982</v>
      </c>
      <c r="C10" s="106">
        <v>0</v>
      </c>
      <c r="D10" s="106">
        <v>0.39019748999999998</v>
      </c>
      <c r="E10" s="106">
        <v>8.3538999999999998E-4</v>
      </c>
      <c r="F10" s="106">
        <v>4.5371400000000003E-3</v>
      </c>
      <c r="G10" s="61"/>
    </row>
    <row r="11" spans="1:9">
      <c r="A11" s="105" t="s">
        <v>659</v>
      </c>
      <c r="B11" s="106">
        <v>0</v>
      </c>
      <c r="C11" s="106">
        <v>0</v>
      </c>
      <c r="D11" s="106">
        <v>0</v>
      </c>
      <c r="E11" s="106">
        <v>0</v>
      </c>
      <c r="F11" s="106">
        <v>3.5820000000000001E-3</v>
      </c>
      <c r="G11" s="61"/>
    </row>
    <row r="12" spans="1:9" ht="13.5" customHeight="1">
      <c r="A12" s="105" t="s">
        <v>633</v>
      </c>
      <c r="B12" s="106">
        <v>0.18984693999999999</v>
      </c>
      <c r="C12" s="106">
        <v>117.59070095999999</v>
      </c>
      <c r="D12" s="106">
        <v>9.3207159999999991</v>
      </c>
      <c r="E12" s="106">
        <v>0.34773546</v>
      </c>
      <c r="F12" s="106">
        <v>3.8306000000000001E-4</v>
      </c>
      <c r="G12" s="61"/>
    </row>
    <row r="13" spans="1:9">
      <c r="A13" s="105" t="s">
        <v>660</v>
      </c>
      <c r="B13" s="106">
        <v>0</v>
      </c>
      <c r="C13" s="106">
        <v>0</v>
      </c>
      <c r="D13" s="106">
        <v>0</v>
      </c>
      <c r="E13" s="106">
        <v>0</v>
      </c>
      <c r="F13" s="106">
        <v>1.27E-4</v>
      </c>
      <c r="G13" s="61"/>
    </row>
    <row r="14" spans="1:9">
      <c r="A14" s="105" t="s">
        <v>630</v>
      </c>
      <c r="B14" s="106">
        <v>0.20083120000000002</v>
      </c>
      <c r="C14" s="106">
        <v>9.5012699999999992E-2</v>
      </c>
      <c r="D14" s="106">
        <v>16.397238000000002</v>
      </c>
      <c r="E14" s="106">
        <v>0.77516691000000004</v>
      </c>
      <c r="F14" s="106">
        <v>0</v>
      </c>
      <c r="G14" s="61"/>
    </row>
    <row r="15" spans="1:9">
      <c r="A15" s="105" t="s">
        <v>661</v>
      </c>
      <c r="B15" s="106">
        <v>0</v>
      </c>
      <c r="C15" s="106">
        <v>0</v>
      </c>
      <c r="D15" s="106">
        <v>0</v>
      </c>
      <c r="E15" s="106">
        <v>0.65783553000000006</v>
      </c>
      <c r="F15" s="106">
        <v>0</v>
      </c>
      <c r="G15" s="61"/>
    </row>
    <row r="16" spans="1:9">
      <c r="A16" s="105" t="s">
        <v>662</v>
      </c>
      <c r="B16" s="106">
        <v>2.8229878999999998</v>
      </c>
      <c r="C16" s="106">
        <v>0</v>
      </c>
      <c r="D16" s="106">
        <v>0</v>
      </c>
      <c r="E16" s="106">
        <v>0.45007571999999996</v>
      </c>
      <c r="F16" s="106">
        <v>0</v>
      </c>
      <c r="G16" s="61"/>
    </row>
    <row r="17" spans="1:7">
      <c r="A17" s="105" t="s">
        <v>663</v>
      </c>
      <c r="B17" s="106">
        <v>0</v>
      </c>
      <c r="C17" s="106">
        <v>0</v>
      </c>
      <c r="D17" s="106">
        <v>3.9991479999999999</v>
      </c>
      <c r="E17" s="106">
        <v>0.41759504999999997</v>
      </c>
      <c r="F17" s="106">
        <v>0</v>
      </c>
      <c r="G17" s="61"/>
    </row>
    <row r="18" spans="1:7">
      <c r="A18" s="105" t="s">
        <v>664</v>
      </c>
      <c r="B18" s="106">
        <v>3.0931999999999999E-3</v>
      </c>
      <c r="C18" s="106">
        <v>4.2195580000000001</v>
      </c>
      <c r="D18" s="106">
        <v>0</v>
      </c>
      <c r="E18" s="106">
        <v>0.41484799999999999</v>
      </c>
      <c r="F18" s="106">
        <v>0</v>
      </c>
      <c r="G18" s="61"/>
    </row>
    <row r="19" spans="1:7">
      <c r="A19" s="105" t="s">
        <v>638</v>
      </c>
      <c r="B19" s="106">
        <v>1.2365200000000001E-3</v>
      </c>
      <c r="C19" s="106">
        <v>0</v>
      </c>
      <c r="D19" s="106">
        <v>1.16501432</v>
      </c>
      <c r="E19" s="106">
        <v>0.37683040000000001</v>
      </c>
      <c r="F19" s="106">
        <v>0</v>
      </c>
      <c r="G19" s="61"/>
    </row>
    <row r="20" spans="1:7">
      <c r="A20" s="105" t="s">
        <v>665</v>
      </c>
      <c r="B20" s="106">
        <v>1.0000000000000001E-5</v>
      </c>
      <c r="C20" s="106">
        <v>0</v>
      </c>
      <c r="D20" s="106">
        <v>0</v>
      </c>
      <c r="E20" s="106">
        <v>0.15816076000000001</v>
      </c>
      <c r="F20" s="106">
        <v>0</v>
      </c>
      <c r="G20" s="61"/>
    </row>
    <row r="21" spans="1:7">
      <c r="A21" s="105" t="s">
        <v>666</v>
      </c>
      <c r="B21" s="106">
        <v>0</v>
      </c>
      <c r="C21" s="106">
        <v>0</v>
      </c>
      <c r="D21" s="106">
        <v>0</v>
      </c>
      <c r="E21" s="106">
        <v>0.10581056</v>
      </c>
      <c r="F21" s="106">
        <v>0</v>
      </c>
      <c r="G21" s="61"/>
    </row>
    <row r="22" spans="1:7" ht="13.5" customHeight="1">
      <c r="A22" s="105" t="s">
        <v>667</v>
      </c>
      <c r="B22" s="106">
        <v>0</v>
      </c>
      <c r="C22" s="106">
        <v>0</v>
      </c>
      <c r="D22" s="106">
        <v>0</v>
      </c>
      <c r="E22" s="106">
        <v>9.9175970000000002E-2</v>
      </c>
      <c r="F22" s="106">
        <v>0</v>
      </c>
      <c r="G22" s="61"/>
    </row>
    <row r="23" spans="1:7">
      <c r="A23" s="105" t="s">
        <v>668</v>
      </c>
      <c r="B23" s="106">
        <v>0</v>
      </c>
      <c r="C23" s="106">
        <v>0</v>
      </c>
      <c r="D23" s="106">
        <v>0</v>
      </c>
      <c r="E23" s="106">
        <v>5.9443209999999996E-2</v>
      </c>
      <c r="F23" s="106">
        <v>0</v>
      </c>
      <c r="G23" s="61"/>
    </row>
    <row r="24" spans="1:7">
      <c r="A24" s="105" t="s">
        <v>669</v>
      </c>
      <c r="B24" s="106">
        <v>0</v>
      </c>
      <c r="C24" s="106">
        <v>0</v>
      </c>
      <c r="D24" s="106">
        <v>0</v>
      </c>
      <c r="E24" s="106">
        <v>4.233025E-2</v>
      </c>
      <c r="F24" s="106">
        <v>0</v>
      </c>
      <c r="G24" s="61"/>
    </row>
    <row r="25" spans="1:7">
      <c r="A25" s="105" t="s">
        <v>634</v>
      </c>
      <c r="B25" s="106">
        <v>1.2459058600000001</v>
      </c>
      <c r="C25" s="106">
        <v>0</v>
      </c>
      <c r="D25" s="106">
        <v>7.3773060900000003</v>
      </c>
      <c r="E25" s="106">
        <v>3.147403E-2</v>
      </c>
      <c r="F25" s="106">
        <v>0</v>
      </c>
      <c r="G25" s="61"/>
    </row>
    <row r="26" spans="1:7">
      <c r="A26" s="105" t="s">
        <v>641</v>
      </c>
      <c r="B26" s="106">
        <v>174.17701688</v>
      </c>
      <c r="C26" s="106">
        <v>0</v>
      </c>
      <c r="D26" s="106">
        <v>0</v>
      </c>
      <c r="E26" s="106">
        <v>1.0776379999999999E-2</v>
      </c>
      <c r="F26" s="106">
        <v>0</v>
      </c>
      <c r="G26" s="61"/>
    </row>
    <row r="27" spans="1:7">
      <c r="A27" s="105" t="s">
        <v>670</v>
      </c>
      <c r="B27" s="106">
        <v>0</v>
      </c>
      <c r="C27" s="106">
        <v>0</v>
      </c>
      <c r="D27" s="106">
        <v>0</v>
      </c>
      <c r="E27" s="106">
        <v>5.8864899999999994E-3</v>
      </c>
      <c r="F27" s="106">
        <v>0</v>
      </c>
      <c r="G27" s="61"/>
    </row>
    <row r="28" spans="1:7">
      <c r="A28" s="105" t="s">
        <v>671</v>
      </c>
      <c r="B28" s="106">
        <v>0</v>
      </c>
      <c r="C28" s="106">
        <v>0</v>
      </c>
      <c r="D28" s="106">
        <v>1.1728799999999999</v>
      </c>
      <c r="E28" s="106">
        <v>2.9257699999999998E-3</v>
      </c>
      <c r="F28" s="106">
        <v>0</v>
      </c>
      <c r="G28" s="61"/>
    </row>
    <row r="29" spans="1:7">
      <c r="A29" s="105" t="s">
        <v>314</v>
      </c>
      <c r="B29" s="106">
        <v>0</v>
      </c>
      <c r="C29" s="106">
        <v>0</v>
      </c>
      <c r="D29" s="106">
        <v>1.4961990000000001</v>
      </c>
      <c r="E29" s="106">
        <v>1.0832299999999999E-3</v>
      </c>
      <c r="F29" s="106">
        <v>0</v>
      </c>
      <c r="G29" s="61"/>
    </row>
    <row r="30" spans="1:7">
      <c r="A30" s="105" t="s">
        <v>631</v>
      </c>
      <c r="B30" s="106">
        <v>8.0022187200000001</v>
      </c>
      <c r="C30" s="106">
        <v>0.11755807</v>
      </c>
      <c r="D30" s="106">
        <v>2.9389519999999999E-2</v>
      </c>
      <c r="E30" s="106">
        <v>5.2238000000000002E-4</v>
      </c>
      <c r="F30" s="106">
        <v>0</v>
      </c>
      <c r="G30" s="61"/>
    </row>
    <row r="31" spans="1:7">
      <c r="A31" s="105" t="s">
        <v>653</v>
      </c>
      <c r="B31" s="106">
        <v>0.27736218000000001</v>
      </c>
      <c r="C31" s="106">
        <v>16.763290489999999</v>
      </c>
      <c r="D31" s="106">
        <v>42.844027830000002</v>
      </c>
      <c r="E31" s="106">
        <v>0</v>
      </c>
      <c r="F31" s="106">
        <v>0</v>
      </c>
      <c r="G31" s="61"/>
    </row>
    <row r="32" spans="1:7">
      <c r="A32" s="105" t="s">
        <v>632</v>
      </c>
      <c r="B32" s="106">
        <v>258.68974313999996</v>
      </c>
      <c r="C32" s="106">
        <v>3.5747143100000001</v>
      </c>
      <c r="D32" s="106">
        <v>28.679598250000002</v>
      </c>
      <c r="E32" s="106">
        <v>0</v>
      </c>
      <c r="F32" s="106">
        <v>0</v>
      </c>
      <c r="G32" s="61"/>
    </row>
    <row r="33" spans="1:7">
      <c r="A33" s="105" t="s">
        <v>627</v>
      </c>
      <c r="B33" s="106">
        <v>1.8231165499999999</v>
      </c>
      <c r="C33" s="106">
        <v>0</v>
      </c>
      <c r="D33" s="106">
        <v>23.106586359999998</v>
      </c>
      <c r="E33" s="106">
        <v>0</v>
      </c>
      <c r="F33" s="106">
        <v>0</v>
      </c>
      <c r="G33" s="61"/>
    </row>
    <row r="34" spans="1:7">
      <c r="A34" s="105" t="s">
        <v>302</v>
      </c>
      <c r="B34" s="106">
        <v>8.8373600000000007E-3</v>
      </c>
      <c r="C34" s="106">
        <v>0.90242</v>
      </c>
      <c r="D34" s="106">
        <v>2.9252129999999998</v>
      </c>
      <c r="E34" s="106">
        <v>0</v>
      </c>
      <c r="F34" s="106">
        <v>0</v>
      </c>
      <c r="G34" s="61"/>
    </row>
    <row r="35" spans="1:7">
      <c r="A35" s="105" t="s">
        <v>672</v>
      </c>
      <c r="B35" s="106">
        <v>0</v>
      </c>
      <c r="C35" s="106">
        <v>0</v>
      </c>
      <c r="D35" s="106">
        <v>0.91074200000000005</v>
      </c>
      <c r="E35" s="106">
        <v>0</v>
      </c>
      <c r="F35" s="106">
        <v>0</v>
      </c>
      <c r="G35" s="61"/>
    </row>
    <row r="36" spans="1:7">
      <c r="A36" s="105" t="s">
        <v>642</v>
      </c>
      <c r="B36" s="106">
        <v>0.32197127000000003</v>
      </c>
      <c r="C36" s="106">
        <v>0</v>
      </c>
      <c r="D36" s="106">
        <v>7.5350239999999999E-2</v>
      </c>
      <c r="E36" s="106">
        <v>0</v>
      </c>
      <c r="F36" s="106">
        <v>0</v>
      </c>
      <c r="G36" s="61"/>
    </row>
    <row r="37" spans="1:7">
      <c r="A37" s="105" t="s">
        <v>673</v>
      </c>
      <c r="B37" s="106">
        <v>1722.34342305</v>
      </c>
      <c r="C37" s="106">
        <v>0</v>
      </c>
      <c r="D37" s="106">
        <v>0</v>
      </c>
      <c r="E37" s="106">
        <v>0</v>
      </c>
      <c r="F37" s="106">
        <v>0</v>
      </c>
      <c r="G37" s="61"/>
    </row>
    <row r="38" spans="1:7">
      <c r="A38" s="105" t="s">
        <v>674</v>
      </c>
      <c r="B38" s="106">
        <v>515.69625655000004</v>
      </c>
      <c r="C38" s="106">
        <v>0</v>
      </c>
      <c r="D38" s="106">
        <v>0</v>
      </c>
      <c r="E38" s="106">
        <v>0</v>
      </c>
      <c r="F38" s="106">
        <v>0</v>
      </c>
      <c r="G38" s="61"/>
    </row>
    <row r="39" spans="1:7">
      <c r="A39" s="105" t="s">
        <v>646</v>
      </c>
      <c r="B39" s="106">
        <v>372.84835317</v>
      </c>
      <c r="C39" s="106">
        <v>0</v>
      </c>
      <c r="D39" s="106">
        <v>0</v>
      </c>
      <c r="E39" s="106">
        <v>0</v>
      </c>
      <c r="F39" s="106">
        <v>0</v>
      </c>
      <c r="G39" s="61"/>
    </row>
    <row r="40" spans="1:7">
      <c r="A40" s="105" t="s">
        <v>675</v>
      </c>
      <c r="B40" s="106">
        <v>45.464587299999998</v>
      </c>
      <c r="C40" s="106">
        <v>0</v>
      </c>
      <c r="D40" s="106">
        <v>0</v>
      </c>
      <c r="E40" s="106">
        <v>0</v>
      </c>
      <c r="F40" s="106">
        <v>0</v>
      </c>
      <c r="G40" s="61"/>
    </row>
    <row r="41" spans="1:7">
      <c r="A41" s="105" t="s">
        <v>635</v>
      </c>
      <c r="B41" s="106">
        <v>19.50335578</v>
      </c>
      <c r="C41" s="106">
        <v>0</v>
      </c>
      <c r="D41" s="106">
        <v>0</v>
      </c>
      <c r="E41" s="106">
        <v>0</v>
      </c>
      <c r="F41" s="106">
        <v>0</v>
      </c>
      <c r="G41" s="61"/>
    </row>
    <row r="42" spans="1:7">
      <c r="A42" s="105" t="s">
        <v>676</v>
      </c>
      <c r="B42" s="106">
        <v>0.57451273999999997</v>
      </c>
      <c r="C42" s="106">
        <v>0</v>
      </c>
      <c r="D42" s="106">
        <v>0</v>
      </c>
      <c r="E42" s="106">
        <v>0</v>
      </c>
      <c r="F42" s="106">
        <v>0</v>
      </c>
      <c r="G42" s="61"/>
    </row>
    <row r="43" spans="1:7">
      <c r="A43" s="105" t="s">
        <v>628</v>
      </c>
      <c r="B43" s="106">
        <v>8.1055799999999997E-2</v>
      </c>
      <c r="C43" s="106">
        <v>0</v>
      </c>
      <c r="D43" s="106">
        <v>0</v>
      </c>
      <c r="E43" s="106">
        <v>0</v>
      </c>
      <c r="F43" s="106">
        <v>0</v>
      </c>
      <c r="G43" s="61"/>
    </row>
    <row r="44" spans="1:7">
      <c r="A44" s="105" t="s">
        <v>647</v>
      </c>
      <c r="B44" s="106">
        <v>7.0710389999999998E-2</v>
      </c>
      <c r="C44" s="106">
        <v>0</v>
      </c>
      <c r="D44" s="106">
        <v>0</v>
      </c>
      <c r="E44" s="106">
        <v>0</v>
      </c>
      <c r="F44" s="106">
        <v>0</v>
      </c>
      <c r="G44" s="61"/>
    </row>
    <row r="45" spans="1:7">
      <c r="A45" s="105" t="s">
        <v>649</v>
      </c>
      <c r="B45" s="106">
        <v>4.0652170000000001E-2</v>
      </c>
      <c r="C45" s="106">
        <v>0</v>
      </c>
      <c r="D45" s="106">
        <v>0</v>
      </c>
      <c r="E45" s="106">
        <v>0</v>
      </c>
      <c r="F45" s="106">
        <v>0</v>
      </c>
      <c r="G45" s="61"/>
    </row>
    <row r="46" spans="1:7">
      <c r="A46" s="107" t="s">
        <v>305</v>
      </c>
      <c r="B46" s="174">
        <v>2.32658E-3</v>
      </c>
      <c r="C46" s="174">
        <v>0</v>
      </c>
      <c r="D46" s="174">
        <v>0</v>
      </c>
      <c r="E46" s="174">
        <v>0</v>
      </c>
      <c r="F46" s="174">
        <v>0</v>
      </c>
      <c r="G46" s="61"/>
    </row>
    <row r="57" ht="13.5" customHeight="1"/>
    <row r="94" ht="13.5" customHeight="1"/>
    <row r="105" ht="13.5" customHeight="1"/>
  </sheetData>
  <sortState ref="A3:F46">
    <sortCondition descending="1" ref="F3:F46"/>
  </sortState>
  <mergeCells count="2">
    <mergeCell ref="H1:I1"/>
    <mergeCell ref="A1:C1"/>
  </mergeCells>
  <hyperlinks>
    <hyperlink ref="H1" location="'Table of Content'!A1" display="Table of Content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85"/>
  <sheetViews>
    <sheetView zoomScaleNormal="100" workbookViewId="0">
      <selection activeCell="J3" sqref="J3"/>
    </sheetView>
  </sheetViews>
  <sheetFormatPr defaultColWidth="8.81640625" defaultRowHeight="15.5"/>
  <cols>
    <col min="1" max="1" width="28.7265625" style="32" customWidth="1"/>
    <col min="2" max="2" width="13.54296875" style="32" bestFit="1" customWidth="1"/>
    <col min="3" max="3" width="8.36328125" style="32" bestFit="1" customWidth="1"/>
    <col min="4" max="4" width="10.453125" style="32" bestFit="1" customWidth="1"/>
    <col min="5" max="5" width="8" style="32" bestFit="1" customWidth="1"/>
    <col min="6" max="6" width="10.453125" style="32" bestFit="1" customWidth="1"/>
    <col min="7" max="7" width="8" style="32" bestFit="1" customWidth="1"/>
    <col min="8" max="8" width="9.453125" style="32" bestFit="1" customWidth="1"/>
    <col min="9" max="9" width="8.36328125" style="32" bestFit="1" customWidth="1"/>
    <col min="10" max="10" width="9" style="32" customWidth="1"/>
    <col min="11" max="16384" width="8.81640625" style="32"/>
  </cols>
  <sheetData>
    <row r="1" spans="1:12">
      <c r="A1" s="34" t="s">
        <v>502</v>
      </c>
      <c r="K1" s="265" t="s">
        <v>317</v>
      </c>
      <c r="L1" s="265"/>
    </row>
    <row r="2" spans="1:12">
      <c r="A2" s="280" t="s">
        <v>328</v>
      </c>
      <c r="B2" s="275">
        <v>44562</v>
      </c>
      <c r="C2" s="275"/>
      <c r="D2" s="275">
        <v>44896</v>
      </c>
      <c r="E2" s="275"/>
      <c r="F2" s="275">
        <v>44927</v>
      </c>
      <c r="G2" s="275"/>
      <c r="H2" s="273" t="s">
        <v>297</v>
      </c>
      <c r="I2" s="273" t="s">
        <v>549</v>
      </c>
    </row>
    <row r="3" spans="1:12">
      <c r="A3" s="280"/>
      <c r="B3" s="11" t="s">
        <v>329</v>
      </c>
      <c r="C3" s="11" t="s">
        <v>299</v>
      </c>
      <c r="D3" s="11" t="s">
        <v>329</v>
      </c>
      <c r="E3" s="11" t="s">
        <v>299</v>
      </c>
      <c r="F3" s="11" t="s">
        <v>329</v>
      </c>
      <c r="G3" s="11" t="s">
        <v>299</v>
      </c>
      <c r="H3" s="273"/>
      <c r="I3" s="273"/>
    </row>
    <row r="4" spans="1:12">
      <c r="A4" s="105" t="s">
        <v>325</v>
      </c>
      <c r="B4" s="222">
        <v>1801.1590000000001</v>
      </c>
      <c r="C4" s="223">
        <f>B4/$B$12</f>
        <v>0.28291125004633622</v>
      </c>
      <c r="D4" s="222">
        <v>2123.1080000000002</v>
      </c>
      <c r="E4" s="223">
        <f>D4/$D$12</f>
        <v>0.2279545943559467</v>
      </c>
      <c r="F4" s="222">
        <v>2354.1570000000002</v>
      </c>
      <c r="G4" s="223">
        <f>F4/$F$12</f>
        <v>0.33547152479879822</v>
      </c>
      <c r="H4" s="223">
        <f>(F4/D4)-1</f>
        <v>0.10882583457836348</v>
      </c>
      <c r="I4" s="223">
        <f>(F4/B4)-1</f>
        <v>0.30702342214096601</v>
      </c>
    </row>
    <row r="5" spans="1:12">
      <c r="A5" s="105" t="s">
        <v>326</v>
      </c>
      <c r="B5" s="222">
        <v>1782.5530000000001</v>
      </c>
      <c r="C5" s="223">
        <f t="shared" ref="C5:C12" si="0">B5/$B$12</f>
        <v>0.27998877250917148</v>
      </c>
      <c r="D5" s="222">
        <v>3541.65</v>
      </c>
      <c r="E5" s="223">
        <f t="shared" ref="E5:E12" si="1">D5/$D$12</f>
        <v>0.38026110263855561</v>
      </c>
      <c r="F5" s="222">
        <v>2302.9859999999999</v>
      </c>
      <c r="G5" s="223">
        <f t="shared" ref="G5:G12" si="2">F5/$F$12</f>
        <v>0.32817956704259105</v>
      </c>
      <c r="H5" s="223">
        <f t="shared" ref="H5:H12" si="3">(F5/D5)-1</f>
        <v>-0.34974206937444419</v>
      </c>
      <c r="I5" s="223">
        <f t="shared" ref="I5:I12" si="4">(F5/B5)-1</f>
        <v>0.2919593414613757</v>
      </c>
    </row>
    <row r="6" spans="1:12">
      <c r="A6" s="105" t="s">
        <v>323</v>
      </c>
      <c r="B6" s="222">
        <v>1488.325</v>
      </c>
      <c r="C6" s="223">
        <f t="shared" si="0"/>
        <v>0.23377385684729296</v>
      </c>
      <c r="D6" s="222">
        <v>1594.8209999999999</v>
      </c>
      <c r="E6" s="223">
        <f t="shared" si="1"/>
        <v>0.17123329294851944</v>
      </c>
      <c r="F6" s="222">
        <v>1880.4770000000001</v>
      </c>
      <c r="G6" s="223">
        <f t="shared" si="2"/>
        <v>0.26797128931463349</v>
      </c>
      <c r="H6" s="223">
        <f t="shared" si="3"/>
        <v>0.17911477212803195</v>
      </c>
      <c r="I6" s="223">
        <f t="shared" si="4"/>
        <v>0.26348546184469113</v>
      </c>
    </row>
    <row r="7" spans="1:12">
      <c r="A7" s="105" t="s">
        <v>322</v>
      </c>
      <c r="B7" s="222">
        <v>980.27200000000005</v>
      </c>
      <c r="C7" s="223">
        <f t="shared" si="0"/>
        <v>0.15397306784432807</v>
      </c>
      <c r="D7" s="222">
        <v>1440.3219999999999</v>
      </c>
      <c r="E7" s="223">
        <f t="shared" si="1"/>
        <v>0.15464499085865901</v>
      </c>
      <c r="F7" s="222">
        <v>1318.8109999999999</v>
      </c>
      <c r="G7" s="223">
        <f t="shared" si="2"/>
        <v>0.187932893639391</v>
      </c>
      <c r="H7" s="223">
        <f t="shared" si="3"/>
        <v>-8.4363774211599907E-2</v>
      </c>
      <c r="I7" s="223">
        <f t="shared" si="4"/>
        <v>0.3453521063541547</v>
      </c>
    </row>
    <row r="8" spans="1:12">
      <c r="A8" s="105" t="s">
        <v>321</v>
      </c>
      <c r="B8" s="222">
        <v>878.26300000000003</v>
      </c>
      <c r="C8" s="223">
        <f t="shared" si="0"/>
        <v>0.13795033264661552</v>
      </c>
      <c r="D8" s="222">
        <v>1278.5039999999999</v>
      </c>
      <c r="E8" s="223">
        <f t="shared" si="1"/>
        <v>0.13727085984436743</v>
      </c>
      <c r="F8" s="222">
        <v>1260.146</v>
      </c>
      <c r="G8" s="223">
        <f t="shared" si="2"/>
        <v>0.1795730276651499</v>
      </c>
      <c r="H8" s="223">
        <f t="shared" si="3"/>
        <v>-1.4358969545656408E-2</v>
      </c>
      <c r="I8" s="223">
        <f t="shared" si="4"/>
        <v>0.43481622247549989</v>
      </c>
    </row>
    <row r="9" spans="1:12">
      <c r="A9" s="105" t="s">
        <v>324</v>
      </c>
      <c r="B9" s="222">
        <v>1168.664</v>
      </c>
      <c r="C9" s="223">
        <f t="shared" si="0"/>
        <v>0.18356413460674567</v>
      </c>
      <c r="D9" s="222">
        <v>1709.893</v>
      </c>
      <c r="E9" s="223">
        <f t="shared" si="1"/>
        <v>0.18358838326033003</v>
      </c>
      <c r="F9" s="222">
        <v>510.58600000000001</v>
      </c>
      <c r="G9" s="223">
        <f t="shared" si="2"/>
        <v>7.2759405579542566E-2</v>
      </c>
      <c r="H9" s="223">
        <f t="shared" si="3"/>
        <v>-0.70139301114163288</v>
      </c>
      <c r="I9" s="223">
        <f t="shared" si="4"/>
        <v>-0.56310282510627518</v>
      </c>
    </row>
    <row r="10" spans="1:12">
      <c r="A10" s="105" t="s">
        <v>319</v>
      </c>
      <c r="B10" s="222">
        <v>1.4730000000000001</v>
      </c>
      <c r="C10" s="223">
        <f t="shared" si="0"/>
        <v>2.31366731820041E-4</v>
      </c>
      <c r="D10" s="222">
        <v>1.792</v>
      </c>
      <c r="E10" s="223">
        <f t="shared" si="1"/>
        <v>1.9240407604599318E-4</v>
      </c>
      <c r="F10" s="222">
        <v>4.0750000000000002</v>
      </c>
      <c r="G10" s="223">
        <f t="shared" si="2"/>
        <v>5.8069468754849511E-4</v>
      </c>
      <c r="H10" s="223">
        <f t="shared" si="3"/>
        <v>1.2739955357142856</v>
      </c>
      <c r="I10" s="223">
        <f t="shared" si="4"/>
        <v>1.7664630006788866</v>
      </c>
    </row>
    <row r="11" spans="1:12" s="34" customFormat="1">
      <c r="A11" s="107" t="s">
        <v>320</v>
      </c>
      <c r="B11" s="224">
        <v>15.063000000000001</v>
      </c>
      <c r="C11" s="223">
        <f t="shared" si="0"/>
        <v>2.3659722209132912E-3</v>
      </c>
      <c r="D11" s="224">
        <v>30.042000000000002</v>
      </c>
      <c r="E11" s="223">
        <f t="shared" si="1"/>
        <v>3.2255598507665885E-3</v>
      </c>
      <c r="F11" s="224">
        <v>3.3180000000000001</v>
      </c>
      <c r="G11" s="223">
        <f t="shared" si="2"/>
        <v>4.728208523400998E-4</v>
      </c>
      <c r="H11" s="223">
        <f t="shared" si="3"/>
        <v>-0.88955462352706216</v>
      </c>
      <c r="I11" s="223">
        <f t="shared" si="4"/>
        <v>-0.77972515435172274</v>
      </c>
    </row>
    <row r="12" spans="1:12" s="34" customFormat="1">
      <c r="A12" s="118" t="s">
        <v>264</v>
      </c>
      <c r="B12" s="229">
        <v>6366.5159999999996</v>
      </c>
      <c r="C12" s="227">
        <f t="shared" si="0"/>
        <v>1</v>
      </c>
      <c r="D12" s="229">
        <v>9313.732</v>
      </c>
      <c r="E12" s="227">
        <f t="shared" si="1"/>
        <v>1</v>
      </c>
      <c r="F12" s="186">
        <v>7017.4570000000003</v>
      </c>
      <c r="G12" s="227">
        <f t="shared" si="2"/>
        <v>1</v>
      </c>
      <c r="H12" s="226">
        <f t="shared" si="3"/>
        <v>-0.24654724872908085</v>
      </c>
      <c r="I12" s="226">
        <f t="shared" si="4"/>
        <v>0.10224446149196842</v>
      </c>
    </row>
    <row r="14" spans="1:12">
      <c r="E14" s="51"/>
      <c r="G14" s="160"/>
      <c r="H14" s="27"/>
      <c r="I14" s="27"/>
    </row>
    <row r="15" spans="1:12">
      <c r="G15" s="160"/>
      <c r="H15" s="27"/>
      <c r="I15" s="27"/>
    </row>
    <row r="16" spans="1:12">
      <c r="G16" s="160"/>
      <c r="H16" s="27"/>
      <c r="I16" s="27"/>
    </row>
    <row r="17" spans="7:10">
      <c r="G17" s="160"/>
      <c r="H17" s="27"/>
      <c r="I17" s="27"/>
    </row>
    <row r="18" spans="7:10">
      <c r="G18" s="160"/>
      <c r="H18" s="27"/>
      <c r="I18" s="27"/>
    </row>
    <row r="19" spans="7:10">
      <c r="G19" s="160"/>
      <c r="H19" s="27"/>
      <c r="I19" s="27"/>
    </row>
    <row r="20" spans="7:10">
      <c r="G20" s="160"/>
      <c r="H20" s="27"/>
      <c r="I20" s="27"/>
    </row>
    <row r="21" spans="7:10">
      <c r="G21" s="160"/>
      <c r="H21" s="27"/>
      <c r="I21" s="27"/>
    </row>
    <row r="22" spans="7:10">
      <c r="G22" s="160"/>
      <c r="H22" s="27"/>
      <c r="I22" s="27"/>
    </row>
    <row r="23" spans="7:10">
      <c r="G23" s="160"/>
    </row>
    <row r="26" spans="7:10">
      <c r="J26" s="55"/>
    </row>
    <row r="44" s="34" customFormat="1"/>
    <row r="271" spans="3:3" s="34" customFormat="1"/>
    <row r="272" spans="3:3">
      <c r="C272" s="56"/>
    </row>
    <row r="273" spans="2:3">
      <c r="C273" s="56"/>
    </row>
    <row r="274" spans="2:3">
      <c r="C274" s="56"/>
    </row>
    <row r="275" spans="2:3">
      <c r="C275" s="56"/>
    </row>
    <row r="276" spans="2:3">
      <c r="C276" s="56"/>
    </row>
    <row r="277" spans="2:3">
      <c r="B277" s="57"/>
      <c r="C277" s="58"/>
    </row>
    <row r="278" spans="2:3">
      <c r="C278" s="56"/>
    </row>
    <row r="279" spans="2:3">
      <c r="C279" s="56"/>
    </row>
    <row r="280" spans="2:3">
      <c r="C280" s="56"/>
    </row>
    <row r="281" spans="2:3">
      <c r="C281" s="56"/>
    </row>
    <row r="282" spans="2:3">
      <c r="C282" s="56"/>
    </row>
    <row r="283" spans="2:3">
      <c r="C283" s="56"/>
    </row>
    <row r="284" spans="2:3">
      <c r="C284" s="56"/>
    </row>
    <row r="285" spans="2:3">
      <c r="C285" s="56"/>
    </row>
  </sheetData>
  <mergeCells count="7">
    <mergeCell ref="K1:L1"/>
    <mergeCell ref="A2:A3"/>
    <mergeCell ref="H2:H3"/>
    <mergeCell ref="I2:I3"/>
    <mergeCell ref="F2:G2"/>
    <mergeCell ref="D2:E2"/>
    <mergeCell ref="B2:C2"/>
  </mergeCells>
  <hyperlinks>
    <hyperlink ref="K1" location="'Table of Content'!A1" display="Table of Content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50"/>
  <sheetViews>
    <sheetView zoomScaleNormal="100" workbookViewId="0">
      <selection activeCell="J2" sqref="J2"/>
    </sheetView>
  </sheetViews>
  <sheetFormatPr defaultColWidth="9.1796875" defaultRowHeight="15.5"/>
  <cols>
    <col min="1" max="1" width="82.81640625" style="1" customWidth="1"/>
    <col min="2" max="2" width="7.36328125" style="1" customWidth="1"/>
    <col min="3" max="3" width="9.36328125" style="1" bestFit="1" customWidth="1"/>
    <col min="4" max="5" width="7.36328125" style="1" customWidth="1"/>
    <col min="6" max="6" width="12" style="1" bestFit="1" customWidth="1"/>
    <col min="7" max="8" width="7.36328125" style="1" customWidth="1"/>
    <col min="9" max="9" width="18.26953125" style="1" bestFit="1" customWidth="1"/>
    <col min="10" max="16384" width="9.1796875" style="1"/>
  </cols>
  <sheetData>
    <row r="1" spans="1:12">
      <c r="A1" s="34" t="s">
        <v>569</v>
      </c>
      <c r="K1" s="265" t="s">
        <v>317</v>
      </c>
      <c r="L1" s="265"/>
    </row>
    <row r="2" spans="1:12">
      <c r="A2" s="163" t="s">
        <v>327</v>
      </c>
      <c r="B2" s="163" t="s">
        <v>324</v>
      </c>
      <c r="C2" s="163" t="s">
        <v>321</v>
      </c>
      <c r="D2" s="163" t="s">
        <v>320</v>
      </c>
      <c r="E2" s="163" t="s">
        <v>323</v>
      </c>
      <c r="F2" s="163" t="s">
        <v>319</v>
      </c>
      <c r="G2" s="163" t="s">
        <v>325</v>
      </c>
      <c r="H2" s="163" t="s">
        <v>322</v>
      </c>
      <c r="I2" s="163" t="s">
        <v>326</v>
      </c>
    </row>
    <row r="3" spans="1:12">
      <c r="A3" s="105" t="s">
        <v>9</v>
      </c>
      <c r="B3" s="222"/>
      <c r="C3" s="222">
        <v>437.66699999999997</v>
      </c>
      <c r="D3" s="222"/>
      <c r="E3" s="222">
        <v>529.63099999999997</v>
      </c>
      <c r="F3" s="222"/>
      <c r="G3" s="222">
        <v>538.10400000000004</v>
      </c>
      <c r="H3" s="222">
        <v>457.23099999999999</v>
      </c>
      <c r="I3" s="222">
        <v>83.174999999999997</v>
      </c>
    </row>
    <row r="4" spans="1:12">
      <c r="A4" s="105" t="s">
        <v>123</v>
      </c>
      <c r="B4" s="222">
        <v>0</v>
      </c>
      <c r="C4" s="222">
        <v>150.35900000000001</v>
      </c>
      <c r="D4" s="222">
        <v>5.0000000000000001E-3</v>
      </c>
      <c r="E4" s="222">
        <v>0.125</v>
      </c>
      <c r="F4" s="222"/>
      <c r="G4" s="222">
        <v>0.114</v>
      </c>
      <c r="H4" s="222">
        <v>150.363</v>
      </c>
      <c r="I4" s="222">
        <v>1.2E-2</v>
      </c>
    </row>
    <row r="5" spans="1:12">
      <c r="A5" s="105" t="s">
        <v>157</v>
      </c>
      <c r="B5" s="222"/>
      <c r="C5" s="222">
        <v>89.088999999999999</v>
      </c>
      <c r="D5" s="222"/>
      <c r="E5" s="222"/>
      <c r="F5" s="222"/>
      <c r="G5" s="222"/>
      <c r="H5" s="222">
        <v>89.138999999999996</v>
      </c>
      <c r="I5" s="222">
        <v>4.0000000000000001E-3</v>
      </c>
    </row>
    <row r="6" spans="1:12">
      <c r="A6" s="105" t="s">
        <v>129</v>
      </c>
      <c r="B6" s="222"/>
      <c r="C6" s="222">
        <v>80.69</v>
      </c>
      <c r="D6" s="222"/>
      <c r="E6" s="222"/>
      <c r="F6" s="222"/>
      <c r="G6" s="222"/>
      <c r="H6" s="222">
        <v>80.802999999999997</v>
      </c>
      <c r="I6" s="222">
        <v>2.25</v>
      </c>
    </row>
    <row r="7" spans="1:12">
      <c r="A7" s="105" t="s">
        <v>2</v>
      </c>
      <c r="B7" s="222"/>
      <c r="C7" s="222">
        <v>61.500999999999998</v>
      </c>
      <c r="D7" s="222"/>
      <c r="E7" s="222"/>
      <c r="F7" s="222">
        <v>0.63900000000000001</v>
      </c>
      <c r="G7" s="222"/>
      <c r="H7" s="222">
        <v>61.503</v>
      </c>
      <c r="I7" s="222">
        <v>5.9859999999999998</v>
      </c>
    </row>
    <row r="8" spans="1:12">
      <c r="A8" s="105" t="s">
        <v>189</v>
      </c>
      <c r="B8" s="222"/>
      <c r="C8" s="222">
        <v>54.015000000000001</v>
      </c>
      <c r="D8" s="222"/>
      <c r="E8" s="222"/>
      <c r="F8" s="222"/>
      <c r="G8" s="222"/>
      <c r="H8" s="222">
        <v>54.08</v>
      </c>
      <c r="I8" s="222"/>
    </row>
    <row r="9" spans="1:12">
      <c r="A9" s="105" t="s">
        <v>219</v>
      </c>
      <c r="B9" s="222"/>
      <c r="C9" s="222">
        <v>46.637999999999998</v>
      </c>
      <c r="D9" s="222"/>
      <c r="E9" s="222"/>
      <c r="F9" s="222"/>
      <c r="G9" s="222">
        <v>3.2000000000000001E-2</v>
      </c>
      <c r="H9" s="222">
        <v>46.637999999999998</v>
      </c>
      <c r="I9" s="222">
        <v>0.60499999999999998</v>
      </c>
    </row>
    <row r="10" spans="1:12">
      <c r="A10" s="105" t="s">
        <v>80</v>
      </c>
      <c r="B10" s="222"/>
      <c r="C10" s="222">
        <v>39.244999999999997</v>
      </c>
      <c r="D10" s="222">
        <v>2.1000000000000001E-2</v>
      </c>
      <c r="E10" s="222">
        <v>0.20599999999999999</v>
      </c>
      <c r="F10" s="222"/>
      <c r="G10" s="222">
        <v>0.251</v>
      </c>
      <c r="H10" s="222">
        <v>40.984999999999999</v>
      </c>
      <c r="I10" s="222">
        <v>246.73699999999999</v>
      </c>
    </row>
    <row r="11" spans="1:12">
      <c r="A11" s="105" t="s">
        <v>64</v>
      </c>
      <c r="B11" s="222">
        <v>9.2999999999999999E-2</v>
      </c>
      <c r="C11" s="222">
        <v>36.682000000000002</v>
      </c>
      <c r="D11" s="222">
        <v>4.0000000000000001E-3</v>
      </c>
      <c r="E11" s="222">
        <v>0.223</v>
      </c>
      <c r="F11" s="222"/>
      <c r="G11" s="222">
        <v>0.47199999999999998</v>
      </c>
      <c r="H11" s="222">
        <v>36.530999999999999</v>
      </c>
      <c r="I11" s="222">
        <v>40.024999999999999</v>
      </c>
    </row>
    <row r="12" spans="1:12">
      <c r="A12" s="105" t="s">
        <v>176</v>
      </c>
      <c r="B12" s="222">
        <v>0</v>
      </c>
      <c r="C12" s="222">
        <v>26.57</v>
      </c>
      <c r="D12" s="222">
        <v>8.0000000000000002E-3</v>
      </c>
      <c r="E12" s="222">
        <v>7.2999999999999995E-2</v>
      </c>
      <c r="F12" s="222"/>
      <c r="G12" s="222">
        <v>9.9000000000000005E-2</v>
      </c>
      <c r="H12" s="222">
        <v>26.634</v>
      </c>
      <c r="I12" s="222">
        <v>0.83199999999999996</v>
      </c>
    </row>
    <row r="13" spans="1:12">
      <c r="A13" s="105" t="s">
        <v>114</v>
      </c>
      <c r="B13" s="222"/>
      <c r="C13" s="222">
        <v>25.753</v>
      </c>
      <c r="D13" s="222"/>
      <c r="E13" s="222">
        <v>4.0000000000000001E-3</v>
      </c>
      <c r="F13" s="222"/>
      <c r="G13" s="222">
        <v>4.0000000000000001E-3</v>
      </c>
      <c r="H13" s="222">
        <v>25.776</v>
      </c>
      <c r="I13" s="222">
        <v>5.5E-2</v>
      </c>
    </row>
    <row r="14" spans="1:12">
      <c r="A14" s="105" t="s">
        <v>62</v>
      </c>
      <c r="B14" s="222"/>
      <c r="C14" s="222">
        <v>21.49</v>
      </c>
      <c r="D14" s="222"/>
      <c r="E14" s="222"/>
      <c r="F14" s="222"/>
      <c r="G14" s="222"/>
      <c r="H14" s="222">
        <v>21.49</v>
      </c>
      <c r="I14" s="222"/>
    </row>
    <row r="15" spans="1:12">
      <c r="A15" s="105" t="s">
        <v>20</v>
      </c>
      <c r="B15" s="222"/>
      <c r="C15" s="222">
        <v>17.04</v>
      </c>
      <c r="D15" s="222"/>
      <c r="E15" s="222"/>
      <c r="F15" s="222"/>
      <c r="G15" s="222"/>
      <c r="H15" s="222">
        <v>17.199000000000002</v>
      </c>
      <c r="I15" s="222">
        <v>13.404999999999999</v>
      </c>
    </row>
    <row r="16" spans="1:12">
      <c r="A16" s="105" t="s">
        <v>37</v>
      </c>
      <c r="B16" s="222"/>
      <c r="C16" s="222">
        <v>16.605</v>
      </c>
      <c r="D16" s="222"/>
      <c r="E16" s="222">
        <v>4.0000000000000001E-3</v>
      </c>
      <c r="F16" s="222"/>
      <c r="G16" s="222">
        <v>0.47699999999999998</v>
      </c>
      <c r="H16" s="222">
        <v>20.498000000000001</v>
      </c>
      <c r="I16" s="222">
        <v>54.765000000000001</v>
      </c>
    </row>
    <row r="17" spans="1:9">
      <c r="A17" s="105" t="s">
        <v>199</v>
      </c>
      <c r="B17" s="222"/>
      <c r="C17" s="222">
        <v>13.365</v>
      </c>
      <c r="D17" s="222"/>
      <c r="E17" s="222">
        <v>0.10299999999999999</v>
      </c>
      <c r="F17" s="222"/>
      <c r="G17" s="222">
        <v>0.10299999999999999</v>
      </c>
      <c r="H17" s="222">
        <v>13.401999999999999</v>
      </c>
      <c r="I17" s="222">
        <v>2.1999999999999999E-2</v>
      </c>
    </row>
    <row r="18" spans="1:9">
      <c r="A18" s="105" t="s">
        <v>185</v>
      </c>
      <c r="B18" s="222">
        <v>1.694</v>
      </c>
      <c r="C18" s="222">
        <v>11.377000000000001</v>
      </c>
      <c r="D18" s="222"/>
      <c r="E18" s="222"/>
      <c r="F18" s="222">
        <v>1.694</v>
      </c>
      <c r="G18" s="222">
        <v>0.72499999999999998</v>
      </c>
      <c r="H18" s="222">
        <v>11.377000000000001</v>
      </c>
      <c r="I18" s="222">
        <v>0.246</v>
      </c>
    </row>
    <row r="19" spans="1:9">
      <c r="A19" s="105" t="s">
        <v>98</v>
      </c>
      <c r="B19" s="222">
        <v>1.006</v>
      </c>
      <c r="C19" s="222">
        <v>11.236000000000001</v>
      </c>
      <c r="D19" s="222"/>
      <c r="E19" s="222"/>
      <c r="F19" s="222"/>
      <c r="G19" s="222">
        <v>0</v>
      </c>
      <c r="H19" s="222">
        <v>11.236000000000001</v>
      </c>
      <c r="I19" s="222">
        <v>10.375999999999999</v>
      </c>
    </row>
    <row r="20" spans="1:9">
      <c r="A20" s="105" t="s">
        <v>109</v>
      </c>
      <c r="B20" s="222"/>
      <c r="C20" s="222">
        <v>9.9659999999999993</v>
      </c>
      <c r="D20" s="222"/>
      <c r="E20" s="222"/>
      <c r="F20" s="222"/>
      <c r="G20" s="222"/>
      <c r="H20" s="222">
        <v>19.353000000000002</v>
      </c>
      <c r="I20" s="222">
        <v>3.0000000000000001E-3</v>
      </c>
    </row>
    <row r="21" spans="1:9">
      <c r="A21" s="105" t="s">
        <v>218</v>
      </c>
      <c r="B21" s="222"/>
      <c r="C21" s="222">
        <v>9.1850000000000005</v>
      </c>
      <c r="D21" s="222"/>
      <c r="E21" s="222"/>
      <c r="F21" s="222"/>
      <c r="G21" s="222">
        <v>0.14299999999999999</v>
      </c>
      <c r="H21" s="222">
        <v>9.2479999999999993</v>
      </c>
      <c r="I21" s="222">
        <v>22.939</v>
      </c>
    </row>
    <row r="22" spans="1:9">
      <c r="A22" s="105" t="s">
        <v>182</v>
      </c>
      <c r="B22" s="222"/>
      <c r="C22" s="222">
        <v>8.5730000000000004</v>
      </c>
      <c r="D22" s="222">
        <v>0.41599999999999998</v>
      </c>
      <c r="E22" s="222"/>
      <c r="F22" s="222"/>
      <c r="G22" s="222">
        <v>0.51300000000000001</v>
      </c>
      <c r="H22" s="222">
        <v>8.5730000000000004</v>
      </c>
      <c r="I22" s="222">
        <v>5.1999999999999998E-2</v>
      </c>
    </row>
    <row r="23" spans="1:9">
      <c r="A23" s="105" t="s">
        <v>108</v>
      </c>
      <c r="B23" s="222"/>
      <c r="C23" s="222">
        <v>7.9729999999999999</v>
      </c>
      <c r="D23" s="222"/>
      <c r="E23" s="222">
        <v>5.0000000000000001E-3</v>
      </c>
      <c r="F23" s="222"/>
      <c r="G23" s="222">
        <v>5.0000000000000001E-3</v>
      </c>
      <c r="H23" s="222">
        <v>8.0530000000000008</v>
      </c>
      <c r="I23" s="222">
        <v>1E-3</v>
      </c>
    </row>
    <row r="24" spans="1:9">
      <c r="A24" s="105" t="s">
        <v>216</v>
      </c>
      <c r="B24" s="222">
        <v>0</v>
      </c>
      <c r="C24" s="222">
        <v>7.2110000000000003</v>
      </c>
      <c r="D24" s="222"/>
      <c r="E24" s="222"/>
      <c r="F24" s="222"/>
      <c r="G24" s="222"/>
      <c r="H24" s="222">
        <v>7.2690000000000001</v>
      </c>
      <c r="I24" s="222">
        <v>51.015999999999998</v>
      </c>
    </row>
    <row r="25" spans="1:9">
      <c r="A25" s="105" t="s">
        <v>26</v>
      </c>
      <c r="B25" s="222"/>
      <c r="C25" s="222">
        <v>7.0030000000000001</v>
      </c>
      <c r="D25" s="222"/>
      <c r="E25" s="222"/>
      <c r="F25" s="222"/>
      <c r="G25" s="222"/>
      <c r="H25" s="222">
        <v>7.125</v>
      </c>
      <c r="I25" s="222">
        <v>17.317</v>
      </c>
    </row>
    <row r="26" spans="1:9">
      <c r="A26" s="105" t="s">
        <v>195</v>
      </c>
      <c r="B26" s="222"/>
      <c r="C26" s="222">
        <v>6.9340000000000002</v>
      </c>
      <c r="D26" s="222"/>
      <c r="E26" s="222"/>
      <c r="F26" s="222"/>
      <c r="G26" s="222"/>
      <c r="H26" s="222">
        <v>7.3140000000000001</v>
      </c>
      <c r="I26" s="222">
        <v>3.4000000000000002E-2</v>
      </c>
    </row>
    <row r="27" spans="1:9">
      <c r="A27" s="105" t="s">
        <v>81</v>
      </c>
      <c r="B27" s="222"/>
      <c r="C27" s="222">
        <v>5.8570000000000002</v>
      </c>
      <c r="D27" s="222"/>
      <c r="E27" s="222"/>
      <c r="F27" s="222"/>
      <c r="G27" s="222"/>
      <c r="H27" s="222">
        <v>5.8659999999999997</v>
      </c>
      <c r="I27" s="222"/>
    </row>
    <row r="28" spans="1:9">
      <c r="A28" s="105" t="s">
        <v>186</v>
      </c>
      <c r="B28" s="222"/>
      <c r="C28" s="222">
        <v>5.8559999999999999</v>
      </c>
      <c r="D28" s="222"/>
      <c r="E28" s="222"/>
      <c r="F28" s="222"/>
      <c r="G28" s="222"/>
      <c r="H28" s="222">
        <v>6.3120000000000003</v>
      </c>
      <c r="I28" s="222"/>
    </row>
    <row r="29" spans="1:9">
      <c r="A29" s="105" t="s">
        <v>220</v>
      </c>
      <c r="B29" s="222"/>
      <c r="C29" s="222">
        <v>4.3929999999999998</v>
      </c>
      <c r="D29" s="222"/>
      <c r="E29" s="222"/>
      <c r="F29" s="222"/>
      <c r="G29" s="222"/>
      <c r="H29" s="222">
        <v>4.3929999999999998</v>
      </c>
      <c r="I29" s="222">
        <v>0.47499999999999998</v>
      </c>
    </row>
    <row r="30" spans="1:9">
      <c r="A30" s="105" t="s">
        <v>197</v>
      </c>
      <c r="B30" s="222"/>
      <c r="C30" s="222">
        <v>4.0540000000000003</v>
      </c>
      <c r="D30" s="222"/>
      <c r="E30" s="222"/>
      <c r="F30" s="222"/>
      <c r="G30" s="222"/>
      <c r="H30" s="222">
        <v>4.1870000000000003</v>
      </c>
      <c r="I30" s="222">
        <v>0.51600000000000001</v>
      </c>
    </row>
    <row r="31" spans="1:9">
      <c r="A31" s="105" t="s">
        <v>5</v>
      </c>
      <c r="B31" s="222"/>
      <c r="C31" s="222">
        <v>3.996</v>
      </c>
      <c r="D31" s="222"/>
      <c r="E31" s="222"/>
      <c r="F31" s="222"/>
      <c r="G31" s="222"/>
      <c r="H31" s="222">
        <v>4.0110000000000001</v>
      </c>
      <c r="I31" s="222"/>
    </row>
    <row r="32" spans="1:9">
      <c r="A32" s="105" t="s">
        <v>217</v>
      </c>
      <c r="B32" s="222"/>
      <c r="C32" s="222">
        <v>3.6280000000000001</v>
      </c>
      <c r="D32" s="222"/>
      <c r="E32" s="222"/>
      <c r="F32" s="222"/>
      <c r="G32" s="222">
        <v>1E-3</v>
      </c>
      <c r="H32" s="222">
        <v>3.6640000000000001</v>
      </c>
      <c r="I32" s="222">
        <v>6.2E-2</v>
      </c>
    </row>
    <row r="33" spans="1:9">
      <c r="A33" s="105" t="s">
        <v>198</v>
      </c>
      <c r="B33" s="222"/>
      <c r="C33" s="222">
        <v>3.1150000000000002</v>
      </c>
      <c r="D33" s="222"/>
      <c r="E33" s="222">
        <v>8.2000000000000003E-2</v>
      </c>
      <c r="F33" s="222"/>
      <c r="G33" s="222">
        <v>8.2000000000000003E-2</v>
      </c>
      <c r="H33" s="222">
        <v>3.1150000000000002</v>
      </c>
      <c r="I33" s="222">
        <v>3.9E-2</v>
      </c>
    </row>
    <row r="34" spans="1:9">
      <c r="A34" s="105" t="s">
        <v>251</v>
      </c>
      <c r="B34" s="222">
        <v>1E-3</v>
      </c>
      <c r="C34" s="222">
        <v>2.5939999999999999</v>
      </c>
      <c r="D34" s="222">
        <v>1.2E-2</v>
      </c>
      <c r="E34" s="222">
        <v>2.4E-2</v>
      </c>
      <c r="F34" s="222"/>
      <c r="G34" s="222">
        <v>3.4000000000000002E-2</v>
      </c>
      <c r="H34" s="222">
        <v>2.8919999999999999</v>
      </c>
      <c r="I34" s="222">
        <v>9.9290000000000003</v>
      </c>
    </row>
    <row r="35" spans="1:9">
      <c r="A35" s="105" t="s">
        <v>112</v>
      </c>
      <c r="B35" s="222"/>
      <c r="C35" s="222">
        <v>2.5920000000000001</v>
      </c>
      <c r="D35" s="222"/>
      <c r="E35" s="222"/>
      <c r="F35" s="222"/>
      <c r="G35" s="222"/>
      <c r="H35" s="222">
        <v>2.5920000000000001</v>
      </c>
      <c r="I35" s="222"/>
    </row>
    <row r="36" spans="1:9">
      <c r="A36" s="105" t="s">
        <v>169</v>
      </c>
      <c r="B36" s="222"/>
      <c r="C36" s="222">
        <v>1.821</v>
      </c>
      <c r="D36" s="222"/>
      <c r="E36" s="222"/>
      <c r="F36" s="222"/>
      <c r="G36" s="222"/>
      <c r="H36" s="222">
        <v>1.8560000000000001</v>
      </c>
      <c r="I36" s="222">
        <v>0.81399999999999995</v>
      </c>
    </row>
    <row r="37" spans="1:9">
      <c r="A37" s="105" t="s">
        <v>10</v>
      </c>
      <c r="B37" s="222"/>
      <c r="C37" s="222">
        <v>1.7549999999999999</v>
      </c>
      <c r="D37" s="222"/>
      <c r="E37" s="222">
        <v>2.3E-2</v>
      </c>
      <c r="F37" s="222"/>
      <c r="G37" s="222">
        <v>2.3E-2</v>
      </c>
      <c r="H37" s="222">
        <v>1.7549999999999999</v>
      </c>
      <c r="I37" s="222">
        <v>10.161</v>
      </c>
    </row>
    <row r="38" spans="1:9">
      <c r="A38" s="105" t="s">
        <v>155</v>
      </c>
      <c r="B38" s="222"/>
      <c r="C38" s="222">
        <v>1.6990000000000001</v>
      </c>
      <c r="D38" s="222"/>
      <c r="E38" s="222"/>
      <c r="F38" s="222"/>
      <c r="G38" s="222"/>
      <c r="H38" s="222">
        <v>1.714</v>
      </c>
      <c r="I38" s="222">
        <v>4.5999999999999999E-2</v>
      </c>
    </row>
    <row r="39" spans="1:9">
      <c r="A39" s="105" t="s">
        <v>190</v>
      </c>
      <c r="B39" s="222"/>
      <c r="C39" s="222">
        <v>1.577</v>
      </c>
      <c r="D39" s="222"/>
      <c r="E39" s="222">
        <v>0</v>
      </c>
      <c r="F39" s="222"/>
      <c r="G39" s="222">
        <v>0</v>
      </c>
      <c r="H39" s="222">
        <v>1.6559999999999999</v>
      </c>
      <c r="I39" s="222">
        <v>1.5569999999999999</v>
      </c>
    </row>
    <row r="40" spans="1:9">
      <c r="A40" s="105" t="s">
        <v>33</v>
      </c>
      <c r="B40" s="222">
        <v>6.2910000000000004</v>
      </c>
      <c r="C40" s="222">
        <v>1.3759999999999999</v>
      </c>
      <c r="D40" s="222"/>
      <c r="E40" s="222"/>
      <c r="F40" s="222"/>
      <c r="G40" s="222">
        <v>2.903</v>
      </c>
      <c r="H40" s="222">
        <v>1.694</v>
      </c>
      <c r="I40" s="222">
        <v>7.5780000000000003</v>
      </c>
    </row>
    <row r="41" spans="1:9">
      <c r="A41" s="105" t="s">
        <v>196</v>
      </c>
      <c r="B41" s="222"/>
      <c r="C41" s="222">
        <v>1.1519999999999999</v>
      </c>
      <c r="D41" s="222"/>
      <c r="E41" s="222">
        <v>0.309</v>
      </c>
      <c r="F41" s="222"/>
      <c r="G41" s="222">
        <v>0.309</v>
      </c>
      <c r="H41" s="222">
        <v>1.2430000000000001</v>
      </c>
      <c r="I41" s="222">
        <v>0.15</v>
      </c>
    </row>
    <row r="42" spans="1:9">
      <c r="A42" s="105" t="s">
        <v>223</v>
      </c>
      <c r="B42" s="222"/>
      <c r="C42" s="222">
        <v>1.0169999999999999</v>
      </c>
      <c r="D42" s="222"/>
      <c r="E42" s="222"/>
      <c r="F42" s="222"/>
      <c r="G42" s="222"/>
      <c r="H42" s="222">
        <v>1.0529999999999999</v>
      </c>
      <c r="I42" s="222">
        <v>2.9000000000000001E-2</v>
      </c>
    </row>
    <row r="43" spans="1:9">
      <c r="A43" s="105" t="s">
        <v>142</v>
      </c>
      <c r="B43" s="222"/>
      <c r="C43" s="222">
        <v>0.93700000000000006</v>
      </c>
      <c r="D43" s="222"/>
      <c r="E43" s="222">
        <v>0.46100000000000002</v>
      </c>
      <c r="F43" s="222"/>
      <c r="G43" s="222">
        <v>0.46100000000000002</v>
      </c>
      <c r="H43" s="222">
        <v>1.1040000000000001</v>
      </c>
      <c r="I43" s="222">
        <v>0.377</v>
      </c>
    </row>
    <row r="44" spans="1:9">
      <c r="A44" s="105" t="s">
        <v>184</v>
      </c>
      <c r="B44" s="222"/>
      <c r="C44" s="222">
        <v>0.91200000000000003</v>
      </c>
      <c r="D44" s="222"/>
      <c r="E44" s="222"/>
      <c r="F44" s="222"/>
      <c r="G44" s="222"/>
      <c r="H44" s="222">
        <v>0.91200000000000003</v>
      </c>
      <c r="I44" s="222"/>
    </row>
    <row r="45" spans="1:9">
      <c r="A45" s="105" t="s">
        <v>92</v>
      </c>
      <c r="B45" s="222"/>
      <c r="C45" s="222">
        <v>0.90800000000000003</v>
      </c>
      <c r="D45" s="222"/>
      <c r="E45" s="222"/>
      <c r="F45" s="222"/>
      <c r="G45" s="222"/>
      <c r="H45" s="222">
        <v>0.90800000000000003</v>
      </c>
      <c r="I45" s="222">
        <v>0</v>
      </c>
    </row>
    <row r="46" spans="1:9">
      <c r="A46" s="105" t="s">
        <v>254</v>
      </c>
      <c r="B46" s="222">
        <v>2.0089999999999999</v>
      </c>
      <c r="C46" s="222">
        <v>0.75700000000000001</v>
      </c>
      <c r="D46" s="222">
        <v>1.071</v>
      </c>
      <c r="E46" s="222">
        <v>5.5129999999999999</v>
      </c>
      <c r="F46" s="222">
        <v>1.742</v>
      </c>
      <c r="G46" s="222">
        <v>8.5969999999999995</v>
      </c>
      <c r="H46" s="222">
        <v>0.81799999999999995</v>
      </c>
      <c r="I46" s="222">
        <v>0.97199999999999998</v>
      </c>
    </row>
    <row r="47" spans="1:9">
      <c r="A47" s="105" t="s">
        <v>4</v>
      </c>
      <c r="B47" s="222"/>
      <c r="C47" s="222">
        <v>0.71399999999999997</v>
      </c>
      <c r="D47" s="222"/>
      <c r="E47" s="222"/>
      <c r="F47" s="222"/>
      <c r="G47" s="222"/>
      <c r="H47" s="222">
        <v>0.71699999999999997</v>
      </c>
      <c r="I47" s="222">
        <v>0.67</v>
      </c>
    </row>
    <row r="48" spans="1:9">
      <c r="A48" s="105" t="s">
        <v>36</v>
      </c>
      <c r="B48" s="222"/>
      <c r="C48" s="222">
        <v>0.70599999999999996</v>
      </c>
      <c r="D48" s="222"/>
      <c r="E48" s="222">
        <v>1.4E-2</v>
      </c>
      <c r="F48" s="222"/>
      <c r="G48" s="222">
        <v>1.4E-2</v>
      </c>
      <c r="H48" s="222">
        <v>0.71299999999999997</v>
      </c>
      <c r="I48" s="222">
        <v>0.04</v>
      </c>
    </row>
    <row r="49" spans="1:9">
      <c r="A49" s="105" t="s">
        <v>147</v>
      </c>
      <c r="B49" s="222"/>
      <c r="C49" s="222">
        <v>0.67</v>
      </c>
      <c r="D49" s="222"/>
      <c r="E49" s="222">
        <v>2.3E-2</v>
      </c>
      <c r="F49" s="222"/>
      <c r="G49" s="222">
        <v>2.3E-2</v>
      </c>
      <c r="H49" s="222">
        <v>0.73099999999999998</v>
      </c>
      <c r="I49" s="222">
        <v>0.23899999999999999</v>
      </c>
    </row>
    <row r="50" spans="1:9">
      <c r="A50" s="105" t="s">
        <v>148</v>
      </c>
      <c r="B50" s="222"/>
      <c r="C50" s="222">
        <v>0.55700000000000005</v>
      </c>
      <c r="D50" s="222"/>
      <c r="E50" s="222"/>
      <c r="F50" s="222"/>
      <c r="G50" s="222"/>
      <c r="H50" s="222">
        <v>0.58399999999999996</v>
      </c>
      <c r="I50" s="222">
        <v>0.73199999999999998</v>
      </c>
    </row>
    <row r="51" spans="1:9">
      <c r="A51" s="105" t="s">
        <v>35</v>
      </c>
      <c r="B51" s="222"/>
      <c r="C51" s="222">
        <v>0.53200000000000003</v>
      </c>
      <c r="D51" s="222"/>
      <c r="E51" s="222">
        <v>0.02</v>
      </c>
      <c r="F51" s="222"/>
      <c r="G51" s="222">
        <v>3.3000000000000002E-2</v>
      </c>
      <c r="H51" s="222">
        <v>0.60299999999999998</v>
      </c>
      <c r="I51" s="222">
        <v>10.182</v>
      </c>
    </row>
    <row r="52" spans="1:9">
      <c r="A52" s="105" t="s">
        <v>120</v>
      </c>
      <c r="B52" s="222"/>
      <c r="C52" s="222">
        <v>0.52900000000000003</v>
      </c>
      <c r="D52" s="222">
        <v>0</v>
      </c>
      <c r="E52" s="222">
        <v>1E-3</v>
      </c>
      <c r="F52" s="222"/>
      <c r="G52" s="222">
        <v>1E-3</v>
      </c>
      <c r="H52" s="222">
        <v>0.68500000000000005</v>
      </c>
      <c r="I52" s="222">
        <v>0</v>
      </c>
    </row>
    <row r="53" spans="1:9">
      <c r="A53" s="105" t="s">
        <v>179</v>
      </c>
      <c r="B53" s="222"/>
      <c r="C53" s="222">
        <v>0.499</v>
      </c>
      <c r="D53" s="222"/>
      <c r="E53" s="222">
        <v>0.49099999999999999</v>
      </c>
      <c r="F53" s="222"/>
      <c r="G53" s="222">
        <v>0.49299999999999999</v>
      </c>
      <c r="H53" s="222">
        <v>1.018</v>
      </c>
      <c r="I53" s="222">
        <v>1.4410000000000001</v>
      </c>
    </row>
    <row r="54" spans="1:9">
      <c r="A54" s="105" t="s">
        <v>27</v>
      </c>
      <c r="B54" s="222"/>
      <c r="C54" s="222">
        <v>0.47699999999999998</v>
      </c>
      <c r="D54" s="222"/>
      <c r="E54" s="222">
        <v>0</v>
      </c>
      <c r="F54" s="222"/>
      <c r="G54" s="222">
        <v>0</v>
      </c>
      <c r="H54" s="222">
        <v>0.47899999999999998</v>
      </c>
      <c r="I54" s="222">
        <v>0</v>
      </c>
    </row>
    <row r="55" spans="1:9">
      <c r="A55" s="105" t="s">
        <v>181</v>
      </c>
      <c r="B55" s="222"/>
      <c r="C55" s="222">
        <v>0.46700000000000003</v>
      </c>
      <c r="D55" s="222"/>
      <c r="E55" s="222">
        <v>0.432</v>
      </c>
      <c r="F55" s="222"/>
      <c r="G55" s="222">
        <v>0.432</v>
      </c>
      <c r="H55" s="222">
        <v>0.65700000000000003</v>
      </c>
      <c r="I55" s="222">
        <v>4.2000000000000003E-2</v>
      </c>
    </row>
    <row r="56" spans="1:9">
      <c r="A56" s="105" t="s">
        <v>145</v>
      </c>
      <c r="B56" s="222">
        <v>2.2240000000000002</v>
      </c>
      <c r="C56" s="222">
        <v>0.46400000000000002</v>
      </c>
      <c r="D56" s="222"/>
      <c r="E56" s="222"/>
      <c r="F56" s="222"/>
      <c r="G56" s="222">
        <v>3.1850000000000001</v>
      </c>
      <c r="H56" s="222">
        <v>0.58299999999999996</v>
      </c>
      <c r="I56" s="222">
        <v>16.484000000000002</v>
      </c>
    </row>
    <row r="57" spans="1:9">
      <c r="A57" s="105" t="s">
        <v>134</v>
      </c>
      <c r="B57" s="222"/>
      <c r="C57" s="222">
        <v>0.44900000000000001</v>
      </c>
      <c r="D57" s="222">
        <v>3.0000000000000001E-3</v>
      </c>
      <c r="E57" s="222">
        <v>1E-3</v>
      </c>
      <c r="F57" s="222"/>
      <c r="G57" s="222">
        <v>3.0000000000000001E-3</v>
      </c>
      <c r="H57" s="222">
        <v>0.46500000000000002</v>
      </c>
      <c r="I57" s="222">
        <v>1.456</v>
      </c>
    </row>
    <row r="58" spans="1:9">
      <c r="A58" s="105" t="s">
        <v>117</v>
      </c>
      <c r="B58" s="222"/>
      <c r="C58" s="222">
        <v>0.44600000000000001</v>
      </c>
      <c r="D58" s="222">
        <v>1.0999999999999999E-2</v>
      </c>
      <c r="E58" s="222">
        <v>0.01</v>
      </c>
      <c r="F58" s="222"/>
      <c r="G58" s="222">
        <v>2.1000000000000001E-2</v>
      </c>
      <c r="H58" s="222">
        <v>0.46</v>
      </c>
      <c r="I58" s="222">
        <v>0.251</v>
      </c>
    </row>
    <row r="59" spans="1:9">
      <c r="A59" s="105" t="s">
        <v>243</v>
      </c>
      <c r="B59" s="222">
        <v>1E-3</v>
      </c>
      <c r="C59" s="222">
        <v>0.439</v>
      </c>
      <c r="D59" s="222">
        <v>0.97</v>
      </c>
      <c r="E59" s="222"/>
      <c r="F59" s="222"/>
      <c r="G59" s="222">
        <v>0.97</v>
      </c>
      <c r="H59" s="222">
        <v>0.48</v>
      </c>
      <c r="I59" s="222">
        <v>0.46100000000000002</v>
      </c>
    </row>
    <row r="60" spans="1:9">
      <c r="A60" s="105" t="s">
        <v>221</v>
      </c>
      <c r="B60" s="222"/>
      <c r="C60" s="222">
        <v>0.40799999999999997</v>
      </c>
      <c r="D60" s="222"/>
      <c r="E60" s="222">
        <v>0</v>
      </c>
      <c r="F60" s="222"/>
      <c r="G60" s="222">
        <v>0</v>
      </c>
      <c r="H60" s="222">
        <v>0.64300000000000002</v>
      </c>
      <c r="I60" s="222">
        <v>0.99299999999999999</v>
      </c>
    </row>
    <row r="61" spans="1:9">
      <c r="A61" s="105" t="s">
        <v>104</v>
      </c>
      <c r="B61" s="222">
        <v>1E-3</v>
      </c>
      <c r="C61" s="222">
        <v>0.40600000000000003</v>
      </c>
      <c r="D61" s="222"/>
      <c r="E61" s="222">
        <v>4.0000000000000001E-3</v>
      </c>
      <c r="F61" s="222"/>
      <c r="G61" s="222">
        <v>4.0000000000000001E-3</v>
      </c>
      <c r="H61" s="222">
        <v>2.3889999999999998</v>
      </c>
      <c r="I61" s="222">
        <v>0.86199999999999999</v>
      </c>
    </row>
    <row r="62" spans="1:9">
      <c r="A62" s="105" t="s">
        <v>107</v>
      </c>
      <c r="B62" s="222"/>
      <c r="C62" s="222">
        <v>0.40400000000000003</v>
      </c>
      <c r="D62" s="222"/>
      <c r="E62" s="222">
        <v>0</v>
      </c>
      <c r="F62" s="222"/>
      <c r="G62" s="222">
        <v>0</v>
      </c>
      <c r="H62" s="222">
        <v>0.47599999999999998</v>
      </c>
      <c r="I62" s="222">
        <v>1.4E-2</v>
      </c>
    </row>
    <row r="63" spans="1:9">
      <c r="A63" s="105" t="s">
        <v>143</v>
      </c>
      <c r="B63" s="222"/>
      <c r="C63" s="222">
        <v>0.34699999999999998</v>
      </c>
      <c r="D63" s="222"/>
      <c r="E63" s="222">
        <v>2E-3</v>
      </c>
      <c r="F63" s="222"/>
      <c r="G63" s="222">
        <v>5.0000000000000001E-3</v>
      </c>
      <c r="H63" s="222">
        <v>0.40600000000000003</v>
      </c>
      <c r="I63" s="222">
        <v>0.47799999999999998</v>
      </c>
    </row>
    <row r="64" spans="1:9">
      <c r="A64" s="105" t="s">
        <v>191</v>
      </c>
      <c r="B64" s="222"/>
      <c r="C64" s="222">
        <v>0.34699999999999998</v>
      </c>
      <c r="D64" s="222"/>
      <c r="E64" s="222">
        <v>0.56799999999999995</v>
      </c>
      <c r="F64" s="222"/>
      <c r="G64" s="222">
        <v>0.56799999999999995</v>
      </c>
      <c r="H64" s="222">
        <v>0.34699999999999998</v>
      </c>
      <c r="I64" s="222">
        <v>2.9000000000000001E-2</v>
      </c>
    </row>
    <row r="65" spans="1:9">
      <c r="A65" s="105" t="s">
        <v>212</v>
      </c>
      <c r="B65" s="222">
        <v>0</v>
      </c>
      <c r="C65" s="222">
        <v>0.313</v>
      </c>
      <c r="D65" s="222"/>
      <c r="E65" s="222"/>
      <c r="F65" s="222"/>
      <c r="G65" s="222">
        <v>0.46899999999999997</v>
      </c>
      <c r="H65" s="222">
        <v>0.314</v>
      </c>
      <c r="I65" s="222">
        <v>0.06</v>
      </c>
    </row>
    <row r="66" spans="1:9">
      <c r="A66" s="105" t="s">
        <v>202</v>
      </c>
      <c r="B66" s="222"/>
      <c r="C66" s="222">
        <v>0.26800000000000002</v>
      </c>
      <c r="D66" s="222"/>
      <c r="E66" s="222">
        <v>0.30399999999999999</v>
      </c>
      <c r="F66" s="222"/>
      <c r="G66" s="222">
        <v>0.30399999999999999</v>
      </c>
      <c r="H66" s="222">
        <v>0.27900000000000003</v>
      </c>
      <c r="I66" s="222">
        <v>7.9000000000000001E-2</v>
      </c>
    </row>
    <row r="67" spans="1:9">
      <c r="A67" s="105" t="s">
        <v>25</v>
      </c>
      <c r="B67" s="222"/>
      <c r="C67" s="222">
        <v>0.23799999999999999</v>
      </c>
      <c r="D67" s="222"/>
      <c r="E67" s="222"/>
      <c r="F67" s="222"/>
      <c r="G67" s="222"/>
      <c r="H67" s="222">
        <v>0.25600000000000001</v>
      </c>
      <c r="I67" s="222">
        <v>0.111</v>
      </c>
    </row>
    <row r="68" spans="1:9">
      <c r="A68" s="105" t="s">
        <v>22</v>
      </c>
      <c r="B68" s="222"/>
      <c r="C68" s="222">
        <v>0.22600000000000001</v>
      </c>
      <c r="D68" s="222"/>
      <c r="E68" s="222"/>
      <c r="F68" s="222"/>
      <c r="G68" s="222">
        <v>3.0000000000000001E-3</v>
      </c>
      <c r="H68" s="222">
        <v>0.22700000000000001</v>
      </c>
      <c r="I68" s="222"/>
    </row>
    <row r="69" spans="1:9">
      <c r="A69" s="105" t="s">
        <v>201</v>
      </c>
      <c r="B69" s="222"/>
      <c r="C69" s="222">
        <v>0.222</v>
      </c>
      <c r="D69" s="222"/>
      <c r="E69" s="222">
        <v>0</v>
      </c>
      <c r="F69" s="222"/>
      <c r="G69" s="222">
        <v>0.01</v>
      </c>
      <c r="H69" s="222">
        <v>0.34</v>
      </c>
      <c r="I69" s="222">
        <v>9.5000000000000001E-2</v>
      </c>
    </row>
    <row r="70" spans="1:9">
      <c r="A70" s="105" t="s">
        <v>21</v>
      </c>
      <c r="B70" s="222"/>
      <c r="C70" s="222">
        <v>0.21199999999999999</v>
      </c>
      <c r="D70" s="222"/>
      <c r="E70" s="222"/>
      <c r="F70" s="222"/>
      <c r="G70" s="222">
        <v>5.0000000000000001E-3</v>
      </c>
      <c r="H70" s="222">
        <v>0.81100000000000005</v>
      </c>
      <c r="I70" s="222">
        <v>16.196000000000002</v>
      </c>
    </row>
    <row r="71" spans="1:9">
      <c r="A71" s="105" t="s">
        <v>128</v>
      </c>
      <c r="B71" s="222"/>
      <c r="C71" s="222">
        <v>0.21099999999999999</v>
      </c>
      <c r="D71" s="222">
        <v>1.7999999999999999E-2</v>
      </c>
      <c r="E71" s="222"/>
      <c r="F71" s="222"/>
      <c r="G71" s="222">
        <v>1.7999999999999999E-2</v>
      </c>
      <c r="H71" s="222">
        <v>0.218</v>
      </c>
      <c r="I71" s="222">
        <v>0.01</v>
      </c>
    </row>
    <row r="72" spans="1:9">
      <c r="A72" s="105" t="s">
        <v>135</v>
      </c>
      <c r="B72" s="222">
        <v>7.9379999999999997</v>
      </c>
      <c r="C72" s="222">
        <v>0.2</v>
      </c>
      <c r="D72" s="222"/>
      <c r="E72" s="222">
        <v>0.1</v>
      </c>
      <c r="F72" s="222"/>
      <c r="G72" s="222">
        <v>0.1</v>
      </c>
      <c r="H72" s="222">
        <v>0.26500000000000001</v>
      </c>
      <c r="I72" s="222">
        <v>0.20300000000000001</v>
      </c>
    </row>
    <row r="73" spans="1:9">
      <c r="A73" s="105" t="s">
        <v>89</v>
      </c>
      <c r="B73" s="222"/>
      <c r="C73" s="222">
        <v>0.19800000000000001</v>
      </c>
      <c r="D73" s="222"/>
      <c r="E73" s="222"/>
      <c r="F73" s="222"/>
      <c r="G73" s="222">
        <v>1E-3</v>
      </c>
      <c r="H73" s="222">
        <v>0.29399999999999998</v>
      </c>
      <c r="I73" s="222"/>
    </row>
    <row r="74" spans="1:9">
      <c r="A74" s="105" t="s">
        <v>130</v>
      </c>
      <c r="B74" s="222"/>
      <c r="C74" s="222">
        <v>0.189</v>
      </c>
      <c r="D74" s="222"/>
      <c r="E74" s="222">
        <v>2.9000000000000001E-2</v>
      </c>
      <c r="F74" s="222"/>
      <c r="G74" s="222">
        <v>2.9000000000000001E-2</v>
      </c>
      <c r="H74" s="222">
        <v>0.22</v>
      </c>
      <c r="I74" s="222">
        <v>0.90100000000000002</v>
      </c>
    </row>
    <row r="75" spans="1:9">
      <c r="A75" s="105" t="s">
        <v>32</v>
      </c>
      <c r="B75" s="222"/>
      <c r="C75" s="222">
        <v>0.16600000000000001</v>
      </c>
      <c r="D75" s="222"/>
      <c r="E75" s="222"/>
      <c r="F75" s="222"/>
      <c r="G75" s="222"/>
      <c r="H75" s="222">
        <v>0.17100000000000001</v>
      </c>
      <c r="I75" s="222">
        <v>0.36899999999999999</v>
      </c>
    </row>
    <row r="76" spans="1:9">
      <c r="A76" s="105" t="s">
        <v>171</v>
      </c>
      <c r="B76" s="222"/>
      <c r="C76" s="222">
        <v>0.15</v>
      </c>
      <c r="D76" s="222"/>
      <c r="E76" s="222">
        <v>6.0000000000000001E-3</v>
      </c>
      <c r="F76" s="222"/>
      <c r="G76" s="222">
        <v>4.8000000000000001E-2</v>
      </c>
      <c r="H76" s="222">
        <v>0.245</v>
      </c>
      <c r="I76" s="222">
        <v>7.0000000000000001E-3</v>
      </c>
    </row>
    <row r="77" spans="1:9">
      <c r="A77" s="105" t="s">
        <v>7</v>
      </c>
      <c r="B77" s="222"/>
      <c r="C77" s="222">
        <v>0.14799999999999999</v>
      </c>
      <c r="D77" s="222"/>
      <c r="E77" s="222"/>
      <c r="F77" s="222"/>
      <c r="G77" s="222"/>
      <c r="H77" s="222">
        <v>0.156</v>
      </c>
      <c r="I77" s="222"/>
    </row>
    <row r="78" spans="1:9">
      <c r="A78" s="105" t="s">
        <v>61</v>
      </c>
      <c r="B78" s="222">
        <v>8.3650000000000002</v>
      </c>
      <c r="C78" s="222">
        <v>0.14599999999999999</v>
      </c>
      <c r="D78" s="222"/>
      <c r="E78" s="222">
        <v>4.4210000000000003</v>
      </c>
      <c r="F78" s="222"/>
      <c r="G78" s="222">
        <v>4.4210000000000003</v>
      </c>
      <c r="H78" s="222">
        <v>0.14699999999999999</v>
      </c>
      <c r="I78" s="222">
        <v>5.3639999999999999</v>
      </c>
    </row>
    <row r="79" spans="1:9">
      <c r="A79" s="105" t="s">
        <v>97</v>
      </c>
      <c r="B79" s="222"/>
      <c r="C79" s="222">
        <v>0.13700000000000001</v>
      </c>
      <c r="D79" s="222"/>
      <c r="E79" s="222"/>
      <c r="F79" s="222"/>
      <c r="G79" s="222"/>
      <c r="H79" s="222">
        <v>0.57499999999999996</v>
      </c>
      <c r="I79" s="222">
        <v>2E-3</v>
      </c>
    </row>
    <row r="80" spans="1:9">
      <c r="A80" s="105" t="s">
        <v>203</v>
      </c>
      <c r="B80" s="222"/>
      <c r="C80" s="222">
        <v>0.108</v>
      </c>
      <c r="D80" s="222"/>
      <c r="E80" s="222">
        <v>0.23100000000000001</v>
      </c>
      <c r="F80" s="222"/>
      <c r="G80" s="222">
        <v>0.23100000000000001</v>
      </c>
      <c r="H80" s="222">
        <v>0.111</v>
      </c>
      <c r="I80" s="222">
        <v>1.0999999999999999E-2</v>
      </c>
    </row>
    <row r="81" spans="1:9">
      <c r="A81" s="105" t="s">
        <v>257</v>
      </c>
      <c r="B81" s="222"/>
      <c r="C81" s="222">
        <v>0.106</v>
      </c>
      <c r="D81" s="222">
        <v>1.4999999999999999E-2</v>
      </c>
      <c r="E81" s="222">
        <v>0.02</v>
      </c>
      <c r="F81" s="222"/>
      <c r="G81" s="222">
        <v>4.5999999999999999E-2</v>
      </c>
      <c r="H81" s="222">
        <v>0.19800000000000001</v>
      </c>
      <c r="I81" s="222">
        <v>3.0000000000000001E-3</v>
      </c>
    </row>
    <row r="82" spans="1:9">
      <c r="A82" s="105" t="s">
        <v>238</v>
      </c>
      <c r="B82" s="222"/>
      <c r="C82" s="222">
        <v>0.10199999999999999</v>
      </c>
      <c r="D82" s="222"/>
      <c r="E82" s="222">
        <v>0.01</v>
      </c>
      <c r="F82" s="222"/>
      <c r="G82" s="222">
        <v>6.0000000000000001E-3</v>
      </c>
      <c r="H82" s="222">
        <v>0.106</v>
      </c>
      <c r="I82" s="222">
        <v>1.837</v>
      </c>
    </row>
    <row r="83" spans="1:9">
      <c r="A83" s="105" t="s">
        <v>122</v>
      </c>
      <c r="B83" s="222"/>
      <c r="C83" s="222">
        <v>0.10100000000000001</v>
      </c>
      <c r="D83" s="222"/>
      <c r="E83" s="222">
        <v>0.22500000000000001</v>
      </c>
      <c r="F83" s="222"/>
      <c r="G83" s="222">
        <v>0.223</v>
      </c>
      <c r="H83" s="222">
        <v>0.152</v>
      </c>
      <c r="I83" s="222">
        <v>7.0000000000000001E-3</v>
      </c>
    </row>
    <row r="84" spans="1:9">
      <c r="A84" s="105" t="s">
        <v>230</v>
      </c>
      <c r="B84" s="222"/>
      <c r="C84" s="222">
        <v>9.6000000000000002E-2</v>
      </c>
      <c r="D84" s="222"/>
      <c r="E84" s="222"/>
      <c r="F84" s="222"/>
      <c r="G84" s="222"/>
      <c r="H84" s="222">
        <v>5.4729999999999999</v>
      </c>
      <c r="I84" s="222">
        <v>7.6999999999999999E-2</v>
      </c>
    </row>
    <row r="85" spans="1:9">
      <c r="A85" s="105" t="s">
        <v>207</v>
      </c>
      <c r="B85" s="222"/>
      <c r="C85" s="222">
        <v>9.1999999999999998E-2</v>
      </c>
      <c r="D85" s="222"/>
      <c r="E85" s="222">
        <v>2E-3</v>
      </c>
      <c r="F85" s="222"/>
      <c r="G85" s="222">
        <v>2E-3</v>
      </c>
      <c r="H85" s="222">
        <v>0.55300000000000005</v>
      </c>
      <c r="I85" s="222">
        <v>0.159</v>
      </c>
    </row>
    <row r="86" spans="1:9">
      <c r="A86" s="105" t="s">
        <v>173</v>
      </c>
      <c r="B86" s="222"/>
      <c r="C86" s="222">
        <v>8.3000000000000004E-2</v>
      </c>
      <c r="D86" s="222">
        <v>1.4999999999999999E-2</v>
      </c>
      <c r="E86" s="222">
        <v>0.223</v>
      </c>
      <c r="F86" s="222"/>
      <c r="G86" s="222">
        <v>0.23899999999999999</v>
      </c>
      <c r="H86" s="222">
        <v>0.18</v>
      </c>
      <c r="I86" s="222">
        <v>3.9E-2</v>
      </c>
    </row>
    <row r="87" spans="1:9">
      <c r="A87" s="105" t="s">
        <v>24</v>
      </c>
      <c r="B87" s="222"/>
      <c r="C87" s="222">
        <v>8.3000000000000004E-2</v>
      </c>
      <c r="D87" s="222"/>
      <c r="E87" s="222"/>
      <c r="F87" s="222"/>
      <c r="G87" s="222"/>
      <c r="H87" s="222">
        <v>8.5000000000000006E-2</v>
      </c>
      <c r="I87" s="222"/>
    </row>
    <row r="88" spans="1:9">
      <c r="A88" s="105" t="s">
        <v>0</v>
      </c>
      <c r="B88" s="222"/>
      <c r="C88" s="222">
        <v>8.2000000000000003E-2</v>
      </c>
      <c r="D88" s="222"/>
      <c r="E88" s="222"/>
      <c r="F88" s="222"/>
      <c r="G88" s="222">
        <v>4.5199999999999996</v>
      </c>
      <c r="H88" s="222">
        <v>0.13900000000000001</v>
      </c>
      <c r="I88" s="222">
        <v>95.899000000000001</v>
      </c>
    </row>
    <row r="89" spans="1:9">
      <c r="A89" s="105" t="s">
        <v>200</v>
      </c>
      <c r="B89" s="222"/>
      <c r="C89" s="222">
        <v>8.1000000000000003E-2</v>
      </c>
      <c r="D89" s="222"/>
      <c r="E89" s="222">
        <v>0.02</v>
      </c>
      <c r="F89" s="222"/>
      <c r="G89" s="222">
        <v>0.02</v>
      </c>
      <c r="H89" s="222">
        <v>0.09</v>
      </c>
      <c r="I89" s="222">
        <v>7.3999999999999996E-2</v>
      </c>
    </row>
    <row r="90" spans="1:9">
      <c r="A90" s="105" t="s">
        <v>250</v>
      </c>
      <c r="B90" s="222">
        <v>0</v>
      </c>
      <c r="C90" s="222">
        <v>0.08</v>
      </c>
      <c r="D90" s="222"/>
      <c r="E90" s="222">
        <v>1E-3</v>
      </c>
      <c r="F90" s="222"/>
      <c r="G90" s="222">
        <v>28.36</v>
      </c>
      <c r="H90" s="222">
        <v>0.1</v>
      </c>
      <c r="I90" s="222">
        <v>119.875</v>
      </c>
    </row>
    <row r="91" spans="1:9">
      <c r="A91" s="105" t="s">
        <v>222</v>
      </c>
      <c r="B91" s="222"/>
      <c r="C91" s="222">
        <v>7.8E-2</v>
      </c>
      <c r="D91" s="222"/>
      <c r="E91" s="222"/>
      <c r="F91" s="222"/>
      <c r="G91" s="222"/>
      <c r="H91" s="222">
        <v>0.41899999999999998</v>
      </c>
      <c r="I91" s="222">
        <v>5.0000000000000001E-3</v>
      </c>
    </row>
    <row r="92" spans="1:9">
      <c r="A92" s="105" t="s">
        <v>30</v>
      </c>
      <c r="B92" s="222"/>
      <c r="C92" s="222">
        <v>7.5999999999999998E-2</v>
      </c>
      <c r="D92" s="222"/>
      <c r="E92" s="222">
        <v>0</v>
      </c>
      <c r="F92" s="222"/>
      <c r="G92" s="222">
        <v>0</v>
      </c>
      <c r="H92" s="222">
        <v>0.108</v>
      </c>
      <c r="I92" s="222">
        <v>2E-3</v>
      </c>
    </row>
    <row r="93" spans="1:9">
      <c r="A93" s="105" t="s">
        <v>6</v>
      </c>
      <c r="B93" s="222"/>
      <c r="C93" s="222">
        <v>6.6000000000000003E-2</v>
      </c>
      <c r="D93" s="222"/>
      <c r="E93" s="222"/>
      <c r="F93" s="222"/>
      <c r="G93" s="222"/>
      <c r="H93" s="222">
        <v>0.379</v>
      </c>
      <c r="I93" s="222"/>
    </row>
    <row r="94" spans="1:9">
      <c r="A94" s="105" t="s">
        <v>213</v>
      </c>
      <c r="B94" s="222">
        <v>1E-3</v>
      </c>
      <c r="C94" s="222">
        <v>6.3E-2</v>
      </c>
      <c r="D94" s="222"/>
      <c r="E94" s="222"/>
      <c r="F94" s="222"/>
      <c r="G94" s="222"/>
      <c r="H94" s="222">
        <v>6.3E-2</v>
      </c>
      <c r="I94" s="222">
        <v>1.4E-2</v>
      </c>
    </row>
    <row r="95" spans="1:9">
      <c r="A95" s="105" t="s">
        <v>183</v>
      </c>
      <c r="B95" s="222"/>
      <c r="C95" s="222">
        <v>5.8999999999999997E-2</v>
      </c>
      <c r="D95" s="222"/>
      <c r="E95" s="222"/>
      <c r="F95" s="222"/>
      <c r="G95" s="222"/>
      <c r="H95" s="222">
        <v>0.128</v>
      </c>
      <c r="I95" s="222"/>
    </row>
    <row r="96" spans="1:9">
      <c r="A96" s="105" t="s">
        <v>239</v>
      </c>
      <c r="B96" s="222"/>
      <c r="C96" s="222">
        <v>5.5E-2</v>
      </c>
      <c r="D96" s="222">
        <v>4.0000000000000001E-3</v>
      </c>
      <c r="E96" s="222"/>
      <c r="F96" s="222"/>
      <c r="G96" s="222">
        <v>1.6E-2</v>
      </c>
      <c r="H96" s="222">
        <v>0.08</v>
      </c>
      <c r="I96" s="222">
        <v>2.8000000000000001E-2</v>
      </c>
    </row>
    <row r="97" spans="1:9">
      <c r="A97" s="105" t="s">
        <v>210</v>
      </c>
      <c r="B97" s="222"/>
      <c r="C97" s="222">
        <v>5.2999999999999999E-2</v>
      </c>
      <c r="D97" s="222">
        <v>7.0000000000000001E-3</v>
      </c>
      <c r="E97" s="222">
        <v>7.0000000000000001E-3</v>
      </c>
      <c r="F97" s="222"/>
      <c r="G97" s="222">
        <v>6.7000000000000004E-2</v>
      </c>
      <c r="H97" s="222">
        <v>0.156</v>
      </c>
      <c r="I97" s="222">
        <v>0.79300000000000004</v>
      </c>
    </row>
    <row r="98" spans="1:9">
      <c r="A98" s="105" t="s">
        <v>11</v>
      </c>
      <c r="B98" s="222">
        <v>8.9580000000000002</v>
      </c>
      <c r="C98" s="222">
        <v>4.7E-2</v>
      </c>
      <c r="D98" s="222"/>
      <c r="E98" s="222">
        <v>58.832999999999998</v>
      </c>
      <c r="F98" s="222"/>
      <c r="G98" s="222">
        <v>64.540000000000006</v>
      </c>
      <c r="H98" s="222">
        <v>4.3999999999999997E-2</v>
      </c>
      <c r="I98" s="222">
        <v>10.173</v>
      </c>
    </row>
    <row r="99" spans="1:9">
      <c r="A99" s="105" t="s">
        <v>172</v>
      </c>
      <c r="B99" s="222"/>
      <c r="C99" s="222">
        <v>4.7E-2</v>
      </c>
      <c r="D99" s="222"/>
      <c r="E99" s="222">
        <v>4.0000000000000001E-3</v>
      </c>
      <c r="F99" s="222"/>
      <c r="G99" s="222">
        <v>4.0000000000000001E-3</v>
      </c>
      <c r="H99" s="222">
        <v>0.193</v>
      </c>
      <c r="I99" s="222">
        <v>6.3E-2</v>
      </c>
    </row>
    <row r="100" spans="1:9">
      <c r="A100" s="105" t="s">
        <v>31</v>
      </c>
      <c r="B100" s="222"/>
      <c r="C100" s="222">
        <v>4.7E-2</v>
      </c>
      <c r="D100" s="222"/>
      <c r="E100" s="222"/>
      <c r="F100" s="222"/>
      <c r="G100" s="222"/>
      <c r="H100" s="222">
        <v>4.7E-2</v>
      </c>
      <c r="I100" s="222">
        <v>0</v>
      </c>
    </row>
    <row r="101" spans="1:9">
      <c r="A101" s="105" t="s">
        <v>66</v>
      </c>
      <c r="B101" s="222">
        <v>1.343</v>
      </c>
      <c r="C101" s="222">
        <v>3.9E-2</v>
      </c>
      <c r="D101" s="222"/>
      <c r="E101" s="222"/>
      <c r="F101" s="222"/>
      <c r="G101" s="222">
        <v>0.63400000000000001</v>
      </c>
      <c r="H101" s="222">
        <v>0.14099999999999999</v>
      </c>
      <c r="I101" s="222">
        <v>1.264</v>
      </c>
    </row>
    <row r="102" spans="1:9">
      <c r="A102" s="105" t="s">
        <v>159</v>
      </c>
      <c r="B102" s="222"/>
      <c r="C102" s="222">
        <v>3.5999999999999997E-2</v>
      </c>
      <c r="D102" s="222"/>
      <c r="E102" s="222"/>
      <c r="F102" s="222"/>
      <c r="G102" s="222"/>
      <c r="H102" s="222">
        <v>0.153</v>
      </c>
      <c r="I102" s="222"/>
    </row>
    <row r="103" spans="1:9">
      <c r="A103" s="105" t="s">
        <v>209</v>
      </c>
      <c r="B103" s="222"/>
      <c r="C103" s="222">
        <v>3.2000000000000001E-2</v>
      </c>
      <c r="D103" s="222"/>
      <c r="E103" s="222"/>
      <c r="F103" s="222"/>
      <c r="G103" s="222"/>
      <c r="H103" s="222">
        <v>4.2000000000000003E-2</v>
      </c>
      <c r="I103" s="222"/>
    </row>
    <row r="104" spans="1:9">
      <c r="A104" s="105" t="s">
        <v>160</v>
      </c>
      <c r="B104" s="222"/>
      <c r="C104" s="222">
        <v>3.1E-2</v>
      </c>
      <c r="D104" s="222">
        <v>6.8000000000000005E-2</v>
      </c>
      <c r="E104" s="222">
        <v>1E-3</v>
      </c>
      <c r="F104" s="222"/>
      <c r="G104" s="222">
        <v>6.9000000000000006E-2</v>
      </c>
      <c r="H104" s="222">
        <v>0.82399999999999995</v>
      </c>
      <c r="I104" s="222">
        <v>3.2000000000000001E-2</v>
      </c>
    </row>
    <row r="105" spans="1:9">
      <c r="A105" s="105" t="s">
        <v>215</v>
      </c>
      <c r="B105" s="222"/>
      <c r="C105" s="222">
        <v>2.9000000000000001E-2</v>
      </c>
      <c r="D105" s="222"/>
      <c r="E105" s="222"/>
      <c r="F105" s="222"/>
      <c r="G105" s="222">
        <v>2E-3</v>
      </c>
      <c r="H105" s="222">
        <v>2.206</v>
      </c>
      <c r="I105" s="222">
        <v>3.7999999999999999E-2</v>
      </c>
    </row>
    <row r="106" spans="1:9">
      <c r="A106" s="105" t="s">
        <v>28</v>
      </c>
      <c r="B106" s="222"/>
      <c r="C106" s="222">
        <v>2.7E-2</v>
      </c>
      <c r="D106" s="222"/>
      <c r="E106" s="222"/>
      <c r="F106" s="222"/>
      <c r="G106" s="222"/>
      <c r="H106" s="222">
        <v>0.04</v>
      </c>
      <c r="I106" s="222">
        <v>0.02</v>
      </c>
    </row>
    <row r="107" spans="1:9">
      <c r="A107" s="105" t="s">
        <v>205</v>
      </c>
      <c r="B107" s="222"/>
      <c r="C107" s="222">
        <v>2.4E-2</v>
      </c>
      <c r="D107" s="222"/>
      <c r="E107" s="222">
        <v>1.7000000000000001E-2</v>
      </c>
      <c r="F107" s="222"/>
      <c r="G107" s="222">
        <v>0.03</v>
      </c>
      <c r="H107" s="222">
        <v>0.47199999999999998</v>
      </c>
      <c r="I107" s="222">
        <v>0.90800000000000003</v>
      </c>
    </row>
    <row r="108" spans="1:9">
      <c r="A108" s="105" t="s">
        <v>73</v>
      </c>
      <c r="B108" s="222"/>
      <c r="C108" s="222">
        <v>2.4E-2</v>
      </c>
      <c r="D108" s="222"/>
      <c r="E108" s="222"/>
      <c r="F108" s="222"/>
      <c r="G108" s="222"/>
      <c r="H108" s="222">
        <v>2.4E-2</v>
      </c>
      <c r="I108" s="222"/>
    </row>
    <row r="109" spans="1:9">
      <c r="A109" s="105" t="s">
        <v>59</v>
      </c>
      <c r="B109" s="222"/>
      <c r="C109" s="222">
        <v>0.02</v>
      </c>
      <c r="D109" s="222">
        <v>1.2999999999999999E-2</v>
      </c>
      <c r="E109" s="222">
        <v>4.0000000000000001E-3</v>
      </c>
      <c r="F109" s="222"/>
      <c r="G109" s="222">
        <v>1.7000000000000001E-2</v>
      </c>
      <c r="H109" s="222">
        <v>0.06</v>
      </c>
      <c r="I109" s="222">
        <v>6.3E-2</v>
      </c>
    </row>
    <row r="110" spans="1:9">
      <c r="A110" s="105" t="s">
        <v>144</v>
      </c>
      <c r="B110" s="222"/>
      <c r="C110" s="222">
        <v>0.02</v>
      </c>
      <c r="D110" s="222"/>
      <c r="E110" s="222"/>
      <c r="F110" s="222"/>
      <c r="G110" s="222"/>
      <c r="H110" s="222">
        <v>0.05</v>
      </c>
      <c r="I110" s="222">
        <v>7.0000000000000001E-3</v>
      </c>
    </row>
    <row r="111" spans="1:9">
      <c r="A111" s="105" t="s">
        <v>164</v>
      </c>
      <c r="B111" s="222"/>
      <c r="C111" s="222">
        <v>1.7999999999999999E-2</v>
      </c>
      <c r="D111" s="222"/>
      <c r="E111" s="222"/>
      <c r="F111" s="222"/>
      <c r="G111" s="222"/>
      <c r="H111" s="222">
        <v>1.7999999999999999E-2</v>
      </c>
      <c r="I111" s="222"/>
    </row>
    <row r="112" spans="1:9">
      <c r="A112" s="105" t="s">
        <v>88</v>
      </c>
      <c r="B112" s="222"/>
      <c r="C112" s="222">
        <v>1.7000000000000001E-2</v>
      </c>
      <c r="D112" s="222"/>
      <c r="E112" s="222"/>
      <c r="F112" s="222"/>
      <c r="G112" s="222"/>
      <c r="H112" s="222">
        <v>0.05</v>
      </c>
      <c r="I112" s="222">
        <v>3.0000000000000001E-3</v>
      </c>
    </row>
    <row r="113" spans="1:9">
      <c r="A113" s="105" t="s">
        <v>105</v>
      </c>
      <c r="B113" s="222">
        <v>2E-3</v>
      </c>
      <c r="C113" s="222">
        <v>1.2999999999999999E-2</v>
      </c>
      <c r="D113" s="222">
        <v>7.0000000000000001E-3</v>
      </c>
      <c r="E113" s="222">
        <v>6.0000000000000001E-3</v>
      </c>
      <c r="F113" s="222"/>
      <c r="G113" s="222">
        <v>1.2999999999999999E-2</v>
      </c>
      <c r="H113" s="222">
        <v>4.2000000000000003E-2</v>
      </c>
      <c r="I113" s="222">
        <v>0.69399999999999995</v>
      </c>
    </row>
    <row r="114" spans="1:9">
      <c r="A114" s="105" t="s">
        <v>3</v>
      </c>
      <c r="B114" s="222"/>
      <c r="C114" s="222">
        <v>1.2999999999999999E-2</v>
      </c>
      <c r="D114" s="222"/>
      <c r="E114" s="222"/>
      <c r="F114" s="222"/>
      <c r="G114" s="222"/>
      <c r="H114" s="222">
        <v>1.2999999999999999E-2</v>
      </c>
      <c r="I114" s="222">
        <v>0.67400000000000004</v>
      </c>
    </row>
    <row r="115" spans="1:9">
      <c r="A115" s="105" t="s">
        <v>194</v>
      </c>
      <c r="B115" s="222"/>
      <c r="C115" s="222">
        <v>1.2999999999999999E-2</v>
      </c>
      <c r="D115" s="222"/>
      <c r="E115" s="222"/>
      <c r="F115" s="222"/>
      <c r="G115" s="222"/>
      <c r="H115" s="222">
        <v>1.7000000000000001E-2</v>
      </c>
      <c r="I115" s="222">
        <v>2.3E-2</v>
      </c>
    </row>
    <row r="116" spans="1:9">
      <c r="A116" s="105" t="s">
        <v>93</v>
      </c>
      <c r="B116" s="222"/>
      <c r="C116" s="222">
        <v>1.2E-2</v>
      </c>
      <c r="D116" s="222"/>
      <c r="E116" s="222"/>
      <c r="F116" s="222"/>
      <c r="G116" s="222"/>
      <c r="H116" s="222">
        <v>1.4E-2</v>
      </c>
      <c r="I116" s="222"/>
    </row>
    <row r="117" spans="1:9">
      <c r="A117" s="105" t="s">
        <v>192</v>
      </c>
      <c r="B117" s="222"/>
      <c r="C117" s="222">
        <v>1.0999999999999999E-2</v>
      </c>
      <c r="D117" s="222"/>
      <c r="E117" s="222"/>
      <c r="F117" s="222"/>
      <c r="G117" s="222"/>
      <c r="H117" s="222">
        <v>1.0999999999999999E-2</v>
      </c>
      <c r="I117" s="222">
        <v>0.245</v>
      </c>
    </row>
    <row r="118" spans="1:9">
      <c r="A118" s="105" t="s">
        <v>228</v>
      </c>
      <c r="B118" s="222"/>
      <c r="C118" s="222">
        <v>1.0999999999999999E-2</v>
      </c>
      <c r="D118" s="222"/>
      <c r="E118" s="222"/>
      <c r="F118" s="222"/>
      <c r="G118" s="222"/>
      <c r="H118" s="222">
        <v>5.8000000000000003E-2</v>
      </c>
      <c r="I118" s="222"/>
    </row>
    <row r="119" spans="1:9">
      <c r="A119" s="105" t="s">
        <v>99</v>
      </c>
      <c r="B119" s="222"/>
      <c r="C119" s="222">
        <v>0.01</v>
      </c>
      <c r="D119" s="222">
        <v>0.22</v>
      </c>
      <c r="E119" s="222"/>
      <c r="F119" s="222"/>
      <c r="G119" s="222">
        <v>0.246</v>
      </c>
      <c r="H119" s="222">
        <v>6.7000000000000004E-2</v>
      </c>
      <c r="I119" s="222">
        <v>0.14099999999999999</v>
      </c>
    </row>
    <row r="120" spans="1:9">
      <c r="A120" s="105" t="s">
        <v>253</v>
      </c>
      <c r="B120" s="222"/>
      <c r="C120" s="222">
        <v>0.01</v>
      </c>
      <c r="D120" s="222">
        <v>2.3E-2</v>
      </c>
      <c r="E120" s="222">
        <v>5.0000000000000001E-3</v>
      </c>
      <c r="F120" s="222"/>
      <c r="G120" s="222">
        <v>2.7E-2</v>
      </c>
      <c r="H120" s="222">
        <v>0.27700000000000002</v>
      </c>
      <c r="I120" s="222">
        <v>1E-3</v>
      </c>
    </row>
    <row r="121" spans="1:9">
      <c r="A121" s="105" t="s">
        <v>229</v>
      </c>
      <c r="B121" s="222"/>
      <c r="C121" s="222">
        <v>8.9999999999999993E-3</v>
      </c>
      <c r="D121" s="222"/>
      <c r="E121" s="222"/>
      <c r="F121" s="222"/>
      <c r="G121" s="222"/>
      <c r="H121" s="222">
        <v>3.5000000000000003E-2</v>
      </c>
      <c r="I121" s="222">
        <v>5.3999999999999999E-2</v>
      </c>
    </row>
    <row r="122" spans="1:9">
      <c r="A122" s="105" t="s">
        <v>141</v>
      </c>
      <c r="B122" s="222"/>
      <c r="C122" s="222">
        <v>8.9999999999999993E-3</v>
      </c>
      <c r="D122" s="222"/>
      <c r="E122" s="222"/>
      <c r="F122" s="222"/>
      <c r="G122" s="222"/>
      <c r="H122" s="222">
        <v>1.2999999999999999E-2</v>
      </c>
      <c r="I122" s="222">
        <v>4.1000000000000002E-2</v>
      </c>
    </row>
    <row r="123" spans="1:9">
      <c r="A123" s="105" t="s">
        <v>116</v>
      </c>
      <c r="B123" s="222">
        <v>0</v>
      </c>
      <c r="C123" s="222">
        <v>8.0000000000000002E-3</v>
      </c>
      <c r="D123" s="222"/>
      <c r="E123" s="222"/>
      <c r="F123" s="222"/>
      <c r="G123" s="222"/>
      <c r="H123" s="222">
        <v>4.7E-2</v>
      </c>
      <c r="I123" s="222">
        <v>3.4000000000000002E-2</v>
      </c>
    </row>
    <row r="124" spans="1:9">
      <c r="A124" s="105" t="s">
        <v>206</v>
      </c>
      <c r="B124" s="222">
        <v>1E-3</v>
      </c>
      <c r="C124" s="222">
        <v>7.0000000000000001E-3</v>
      </c>
      <c r="D124" s="222"/>
      <c r="E124" s="222">
        <v>0.11899999999999999</v>
      </c>
      <c r="F124" s="222"/>
      <c r="G124" s="222">
        <v>0.11899999999999999</v>
      </c>
      <c r="H124" s="222">
        <v>7.0000000000000001E-3</v>
      </c>
      <c r="I124" s="222">
        <v>2.4E-2</v>
      </c>
    </row>
    <row r="125" spans="1:9">
      <c r="A125" s="105" t="s">
        <v>23</v>
      </c>
      <c r="B125" s="222">
        <v>0</v>
      </c>
      <c r="C125" s="222">
        <v>6.0000000000000001E-3</v>
      </c>
      <c r="D125" s="222"/>
      <c r="E125" s="222">
        <v>28.649000000000001</v>
      </c>
      <c r="F125" s="222"/>
      <c r="G125" s="222">
        <v>37.929000000000002</v>
      </c>
      <c r="H125" s="222">
        <v>0.23</v>
      </c>
      <c r="I125" s="222">
        <v>8.8230000000000004</v>
      </c>
    </row>
    <row r="126" spans="1:9">
      <c r="A126" s="105" t="s">
        <v>241</v>
      </c>
      <c r="B126" s="222"/>
      <c r="C126" s="222">
        <v>5.0000000000000001E-3</v>
      </c>
      <c r="D126" s="222"/>
      <c r="E126" s="222">
        <v>0.123</v>
      </c>
      <c r="F126" s="222"/>
      <c r="G126" s="222">
        <v>0.124</v>
      </c>
      <c r="H126" s="222">
        <v>0.10199999999999999</v>
      </c>
      <c r="I126" s="222">
        <v>0.68799999999999994</v>
      </c>
    </row>
    <row r="127" spans="1:9">
      <c r="A127" s="105" t="s">
        <v>211</v>
      </c>
      <c r="B127" s="222"/>
      <c r="C127" s="222">
        <v>5.0000000000000001E-3</v>
      </c>
      <c r="D127" s="222"/>
      <c r="E127" s="222">
        <v>1E-3</v>
      </c>
      <c r="F127" s="222"/>
      <c r="G127" s="222">
        <v>1E-3</v>
      </c>
      <c r="H127" s="222">
        <v>1.9E-2</v>
      </c>
      <c r="I127" s="222">
        <v>9.8000000000000004E-2</v>
      </c>
    </row>
    <row r="128" spans="1:9">
      <c r="A128" s="105" t="s">
        <v>175</v>
      </c>
      <c r="B128" s="222"/>
      <c r="C128" s="222">
        <v>5.0000000000000001E-3</v>
      </c>
      <c r="D128" s="222"/>
      <c r="E128" s="222">
        <v>1E-3</v>
      </c>
      <c r="F128" s="222"/>
      <c r="G128" s="222">
        <v>1E-3</v>
      </c>
      <c r="H128" s="222">
        <v>0.53600000000000003</v>
      </c>
      <c r="I128" s="222">
        <v>1.2999999999999999E-2</v>
      </c>
    </row>
    <row r="129" spans="1:9">
      <c r="A129" s="105" t="s">
        <v>244</v>
      </c>
      <c r="B129" s="222"/>
      <c r="C129" s="222">
        <v>5.0000000000000001E-3</v>
      </c>
      <c r="D129" s="222"/>
      <c r="E129" s="222"/>
      <c r="F129" s="222"/>
      <c r="G129" s="222"/>
      <c r="H129" s="222">
        <v>5.0000000000000001E-3</v>
      </c>
      <c r="I129" s="222"/>
    </row>
    <row r="130" spans="1:9">
      <c r="A130" s="105" t="s">
        <v>133</v>
      </c>
      <c r="B130" s="222"/>
      <c r="C130" s="222">
        <v>4.0000000000000001E-3</v>
      </c>
      <c r="D130" s="222"/>
      <c r="E130" s="222">
        <v>8.0000000000000002E-3</v>
      </c>
      <c r="F130" s="222"/>
      <c r="G130" s="222">
        <v>1E-3</v>
      </c>
      <c r="H130" s="222">
        <v>3.6999999999999998E-2</v>
      </c>
      <c r="I130" s="222">
        <v>2.33</v>
      </c>
    </row>
    <row r="131" spans="1:9">
      <c r="A131" s="105" t="s">
        <v>187</v>
      </c>
      <c r="B131" s="222"/>
      <c r="C131" s="222">
        <v>4.0000000000000001E-3</v>
      </c>
      <c r="D131" s="222"/>
      <c r="E131" s="222"/>
      <c r="F131" s="222"/>
      <c r="G131" s="222"/>
      <c r="H131" s="222">
        <v>5.0000000000000001E-3</v>
      </c>
      <c r="I131" s="222"/>
    </row>
    <row r="132" spans="1:9">
      <c r="A132" s="105" t="s">
        <v>12</v>
      </c>
      <c r="B132" s="222">
        <v>1.7999999999999999E-2</v>
      </c>
      <c r="C132" s="222">
        <v>3.0000000000000001E-3</v>
      </c>
      <c r="D132" s="222"/>
      <c r="E132" s="222"/>
      <c r="F132" s="222"/>
      <c r="G132" s="222">
        <v>4.2999999999999997E-2</v>
      </c>
      <c r="H132" s="222">
        <v>8.9999999999999993E-3</v>
      </c>
      <c r="I132" s="222">
        <v>32.923999999999999</v>
      </c>
    </row>
    <row r="133" spans="1:9">
      <c r="A133" s="105" t="s">
        <v>237</v>
      </c>
      <c r="B133" s="222"/>
      <c r="C133" s="222">
        <v>3.0000000000000001E-3</v>
      </c>
      <c r="D133" s="222"/>
      <c r="E133" s="222">
        <v>1E-3</v>
      </c>
      <c r="F133" s="222"/>
      <c r="G133" s="222">
        <v>1E-3</v>
      </c>
      <c r="H133" s="222">
        <v>1.7999999999999999E-2</v>
      </c>
      <c r="I133" s="222">
        <v>1E-3</v>
      </c>
    </row>
    <row r="134" spans="1:9">
      <c r="A134" s="105" t="s">
        <v>247</v>
      </c>
      <c r="B134" s="222"/>
      <c r="C134" s="222">
        <v>2E-3</v>
      </c>
      <c r="D134" s="222"/>
      <c r="E134" s="222"/>
      <c r="F134" s="222"/>
      <c r="G134" s="222">
        <v>0</v>
      </c>
      <c r="H134" s="222">
        <v>5.0000000000000001E-3</v>
      </c>
      <c r="I134" s="222">
        <v>3.6999999999999998E-2</v>
      </c>
    </row>
    <row r="135" spans="1:9">
      <c r="A135" s="105" t="s">
        <v>252</v>
      </c>
      <c r="B135" s="222"/>
      <c r="C135" s="222">
        <v>2E-3</v>
      </c>
      <c r="D135" s="222"/>
      <c r="E135" s="222">
        <v>2.8000000000000001E-2</v>
      </c>
      <c r="F135" s="222"/>
      <c r="G135" s="222">
        <v>2.9000000000000001E-2</v>
      </c>
      <c r="H135" s="222">
        <v>0.154</v>
      </c>
      <c r="I135" s="222">
        <v>2E-3</v>
      </c>
    </row>
    <row r="136" spans="1:9">
      <c r="A136" s="105" t="s">
        <v>118</v>
      </c>
      <c r="B136" s="222"/>
      <c r="C136" s="222">
        <v>2E-3</v>
      </c>
      <c r="D136" s="222"/>
      <c r="E136" s="222">
        <v>2E-3</v>
      </c>
      <c r="F136" s="222"/>
      <c r="G136" s="222">
        <v>2E-3</v>
      </c>
      <c r="H136" s="222">
        <v>2E-3</v>
      </c>
      <c r="I136" s="222"/>
    </row>
    <row r="137" spans="1:9">
      <c r="A137" s="105" t="s">
        <v>193</v>
      </c>
      <c r="B137" s="222"/>
      <c r="C137" s="222">
        <v>2E-3</v>
      </c>
      <c r="D137" s="222"/>
      <c r="E137" s="222"/>
      <c r="F137" s="222"/>
      <c r="G137" s="222"/>
      <c r="H137" s="222">
        <v>2E-3</v>
      </c>
      <c r="I137" s="222"/>
    </row>
    <row r="138" spans="1:9">
      <c r="A138" s="105" t="s">
        <v>236</v>
      </c>
      <c r="B138" s="222">
        <v>0</v>
      </c>
      <c r="C138" s="222">
        <v>1E-3</v>
      </c>
      <c r="D138" s="222"/>
      <c r="E138" s="222">
        <v>1E-3</v>
      </c>
      <c r="F138" s="222"/>
      <c r="G138" s="222">
        <v>2E-3</v>
      </c>
      <c r="H138" s="222">
        <v>5.0999999999999997E-2</v>
      </c>
      <c r="I138" s="222">
        <v>9.0999999999999998E-2</v>
      </c>
    </row>
    <row r="139" spans="1:9">
      <c r="A139" s="105" t="s">
        <v>170</v>
      </c>
      <c r="B139" s="222"/>
      <c r="C139" s="222">
        <v>0</v>
      </c>
      <c r="D139" s="222">
        <v>1.7999999999999999E-2</v>
      </c>
      <c r="E139" s="222"/>
      <c r="F139" s="222"/>
      <c r="G139" s="222">
        <v>1.7999999999999999E-2</v>
      </c>
      <c r="H139" s="222">
        <v>0</v>
      </c>
      <c r="I139" s="222">
        <v>0.36099999999999999</v>
      </c>
    </row>
    <row r="140" spans="1:9">
      <c r="A140" s="105" t="s">
        <v>231</v>
      </c>
      <c r="B140" s="222"/>
      <c r="C140" s="222">
        <v>0</v>
      </c>
      <c r="D140" s="222"/>
      <c r="E140" s="222">
        <v>8.9999999999999993E-3</v>
      </c>
      <c r="F140" s="222"/>
      <c r="G140" s="222">
        <v>8.9999999999999993E-3</v>
      </c>
      <c r="H140" s="222">
        <v>0.01</v>
      </c>
      <c r="I140" s="222">
        <v>1.7999999999999999E-2</v>
      </c>
    </row>
    <row r="141" spans="1:9">
      <c r="A141" s="105" t="s">
        <v>150</v>
      </c>
      <c r="B141" s="222"/>
      <c r="C141" s="222">
        <v>0</v>
      </c>
      <c r="D141" s="222"/>
      <c r="E141" s="222"/>
      <c r="F141" s="222"/>
      <c r="G141" s="222"/>
      <c r="H141" s="222">
        <v>6.0999999999999999E-2</v>
      </c>
      <c r="I141" s="222">
        <v>6.0000000000000001E-3</v>
      </c>
    </row>
    <row r="142" spans="1:9">
      <c r="A142" s="105" t="s">
        <v>261</v>
      </c>
      <c r="B142" s="222"/>
      <c r="C142" s="222"/>
      <c r="D142" s="222"/>
      <c r="E142" s="222"/>
      <c r="F142" s="222"/>
      <c r="G142" s="222"/>
      <c r="H142" s="222"/>
      <c r="I142" s="222">
        <v>1248.3499999999999</v>
      </c>
    </row>
    <row r="143" spans="1:9">
      <c r="A143" s="105" t="s">
        <v>151</v>
      </c>
      <c r="B143" s="222">
        <v>7.2309999999999999</v>
      </c>
      <c r="C143" s="222"/>
      <c r="D143" s="222"/>
      <c r="E143" s="222">
        <v>12.013</v>
      </c>
      <c r="F143" s="222"/>
      <c r="G143" s="222">
        <v>35.368000000000002</v>
      </c>
      <c r="H143" s="222"/>
      <c r="I143" s="222">
        <v>76.188999999999993</v>
      </c>
    </row>
    <row r="144" spans="1:9">
      <c r="A144" s="105" t="s">
        <v>47</v>
      </c>
      <c r="B144" s="222"/>
      <c r="C144" s="222"/>
      <c r="D144" s="222"/>
      <c r="E144" s="222">
        <v>41.25</v>
      </c>
      <c r="F144" s="222"/>
      <c r="G144" s="222">
        <v>57.58</v>
      </c>
      <c r="H144" s="222"/>
      <c r="I144" s="222">
        <v>22.366</v>
      </c>
    </row>
    <row r="145" spans="1:9">
      <c r="A145" s="105" t="s">
        <v>72</v>
      </c>
      <c r="B145" s="222">
        <v>1.405</v>
      </c>
      <c r="C145" s="222"/>
      <c r="D145" s="222"/>
      <c r="E145" s="222"/>
      <c r="F145" s="222"/>
      <c r="G145" s="222">
        <v>0.501</v>
      </c>
      <c r="H145" s="222"/>
      <c r="I145" s="222">
        <v>19.943999999999999</v>
      </c>
    </row>
    <row r="146" spans="1:9">
      <c r="A146" s="105" t="s">
        <v>125</v>
      </c>
      <c r="B146" s="222"/>
      <c r="C146" s="222"/>
      <c r="D146" s="222"/>
      <c r="E146" s="222">
        <v>0.64700000000000002</v>
      </c>
      <c r="F146" s="222"/>
      <c r="G146" s="222">
        <v>1.3779999999999999</v>
      </c>
      <c r="H146" s="222"/>
      <c r="I146" s="222">
        <v>4.2350000000000003</v>
      </c>
    </row>
    <row r="147" spans="1:9">
      <c r="A147" s="105" t="s">
        <v>51</v>
      </c>
      <c r="B147" s="222"/>
      <c r="C147" s="222"/>
      <c r="D147" s="222"/>
      <c r="E147" s="222"/>
      <c r="F147" s="222"/>
      <c r="G147" s="222"/>
      <c r="H147" s="222"/>
      <c r="I147" s="222">
        <v>3.1110000000000002</v>
      </c>
    </row>
    <row r="148" spans="1:9">
      <c r="A148" s="105" t="s">
        <v>49</v>
      </c>
      <c r="B148" s="222">
        <v>0.54800000000000004</v>
      </c>
      <c r="C148" s="222"/>
      <c r="D148" s="222"/>
      <c r="E148" s="222"/>
      <c r="F148" s="222"/>
      <c r="G148" s="222"/>
      <c r="H148" s="222"/>
      <c r="I148" s="222">
        <v>2.5129999999999999</v>
      </c>
    </row>
    <row r="149" spans="1:9">
      <c r="A149" s="105" t="s">
        <v>149</v>
      </c>
      <c r="B149" s="222"/>
      <c r="C149" s="222"/>
      <c r="D149" s="222"/>
      <c r="E149" s="222"/>
      <c r="F149" s="222"/>
      <c r="G149" s="222">
        <v>0</v>
      </c>
      <c r="H149" s="222">
        <v>1.7000000000000001E-2</v>
      </c>
      <c r="I149" s="222">
        <v>2.2250000000000001</v>
      </c>
    </row>
    <row r="150" spans="1:9">
      <c r="A150" s="105" t="s">
        <v>132</v>
      </c>
      <c r="B150" s="222"/>
      <c r="C150" s="222"/>
      <c r="D150" s="222"/>
      <c r="E150" s="222"/>
      <c r="F150" s="222"/>
      <c r="G150" s="222"/>
      <c r="H150" s="222">
        <v>8.3000000000000004E-2</v>
      </c>
      <c r="I150" s="222">
        <v>1.6870000000000001</v>
      </c>
    </row>
    <row r="151" spans="1:9">
      <c r="A151" s="105" t="s">
        <v>188</v>
      </c>
      <c r="B151" s="222"/>
      <c r="C151" s="222"/>
      <c r="D151" s="222"/>
      <c r="E151" s="222"/>
      <c r="F151" s="222"/>
      <c r="G151" s="222"/>
      <c r="H151" s="222">
        <v>6.6000000000000003E-2</v>
      </c>
      <c r="I151" s="222">
        <v>0.875</v>
      </c>
    </row>
    <row r="152" spans="1:9">
      <c r="A152" s="105" t="s">
        <v>77</v>
      </c>
      <c r="B152" s="222"/>
      <c r="C152" s="222"/>
      <c r="D152" s="222"/>
      <c r="E152" s="222"/>
      <c r="F152" s="222"/>
      <c r="G152" s="222"/>
      <c r="H152" s="222"/>
      <c r="I152" s="222">
        <v>0.54300000000000004</v>
      </c>
    </row>
    <row r="153" spans="1:9">
      <c r="A153" s="105" t="s">
        <v>60</v>
      </c>
      <c r="B153" s="222"/>
      <c r="C153" s="222"/>
      <c r="D153" s="222"/>
      <c r="E153" s="222">
        <v>1.0820000000000001</v>
      </c>
      <c r="F153" s="222"/>
      <c r="G153" s="222">
        <v>1.0820000000000001</v>
      </c>
      <c r="H153" s="222"/>
      <c r="I153" s="222">
        <v>0.48799999999999999</v>
      </c>
    </row>
    <row r="154" spans="1:9">
      <c r="A154" s="105" t="s">
        <v>95</v>
      </c>
      <c r="B154" s="222"/>
      <c r="C154" s="222"/>
      <c r="D154" s="222"/>
      <c r="E154" s="222"/>
      <c r="F154" s="222"/>
      <c r="G154" s="222"/>
      <c r="H154" s="222"/>
      <c r="I154" s="222">
        <v>0.377</v>
      </c>
    </row>
    <row r="155" spans="1:9">
      <c r="A155" s="105" t="s">
        <v>224</v>
      </c>
      <c r="B155" s="222"/>
      <c r="C155" s="222"/>
      <c r="D155" s="222"/>
      <c r="E155" s="222"/>
      <c r="F155" s="222"/>
      <c r="G155" s="222"/>
      <c r="H155" s="222"/>
      <c r="I155" s="222">
        <v>0.20399999999999999</v>
      </c>
    </row>
    <row r="156" spans="1:9">
      <c r="A156" s="105" t="s">
        <v>249</v>
      </c>
      <c r="B156" s="222"/>
      <c r="C156" s="222"/>
      <c r="D156" s="222"/>
      <c r="E156" s="222"/>
      <c r="F156" s="222"/>
      <c r="G156" s="222"/>
      <c r="H156" s="222">
        <v>0</v>
      </c>
      <c r="I156" s="222">
        <v>0.19600000000000001</v>
      </c>
    </row>
    <row r="157" spans="1:9">
      <c r="A157" s="105" t="s">
        <v>48</v>
      </c>
      <c r="B157" s="222"/>
      <c r="C157" s="222"/>
      <c r="D157" s="222"/>
      <c r="E157" s="222">
        <v>8.9999999999999993E-3</v>
      </c>
      <c r="F157" s="222"/>
      <c r="G157" s="222">
        <v>8.9999999999999993E-3</v>
      </c>
      <c r="H157" s="222"/>
      <c r="I157" s="222">
        <v>0.13100000000000001</v>
      </c>
    </row>
    <row r="158" spans="1:9">
      <c r="A158" s="105" t="s">
        <v>50</v>
      </c>
      <c r="B158" s="222">
        <v>0.7</v>
      </c>
      <c r="C158" s="222"/>
      <c r="D158" s="222"/>
      <c r="E158" s="222">
        <v>0</v>
      </c>
      <c r="F158" s="222"/>
      <c r="G158" s="222">
        <v>0</v>
      </c>
      <c r="H158" s="222">
        <v>7.0000000000000001E-3</v>
      </c>
      <c r="I158" s="222">
        <v>9.5000000000000001E-2</v>
      </c>
    </row>
    <row r="159" spans="1:9">
      <c r="A159" s="105" t="s">
        <v>204</v>
      </c>
      <c r="B159" s="222"/>
      <c r="C159" s="222"/>
      <c r="D159" s="222"/>
      <c r="E159" s="222"/>
      <c r="F159" s="222"/>
      <c r="G159" s="222"/>
      <c r="H159" s="222">
        <v>0.10100000000000001</v>
      </c>
      <c r="I159" s="222">
        <v>8.1000000000000003E-2</v>
      </c>
    </row>
    <row r="160" spans="1:9">
      <c r="A160" s="105" t="s">
        <v>137</v>
      </c>
      <c r="B160" s="222"/>
      <c r="C160" s="222"/>
      <c r="D160" s="222"/>
      <c r="E160" s="222"/>
      <c r="F160" s="222"/>
      <c r="G160" s="222"/>
      <c r="H160" s="222"/>
      <c r="I160" s="222">
        <v>0.06</v>
      </c>
    </row>
    <row r="161" spans="1:9">
      <c r="A161" s="105" t="s">
        <v>40</v>
      </c>
      <c r="B161" s="222"/>
      <c r="C161" s="222"/>
      <c r="D161" s="222"/>
      <c r="E161" s="222"/>
      <c r="F161" s="222"/>
      <c r="G161" s="222"/>
      <c r="H161" s="222"/>
      <c r="I161" s="222">
        <v>4.7E-2</v>
      </c>
    </row>
    <row r="162" spans="1:9">
      <c r="A162" s="105" t="s">
        <v>65</v>
      </c>
      <c r="B162" s="222"/>
      <c r="C162" s="222"/>
      <c r="D162" s="222"/>
      <c r="E162" s="222"/>
      <c r="F162" s="222"/>
      <c r="G162" s="222"/>
      <c r="H162" s="222"/>
      <c r="I162" s="222">
        <v>4.4999999999999998E-2</v>
      </c>
    </row>
    <row r="163" spans="1:9">
      <c r="A163" s="105" t="s">
        <v>255</v>
      </c>
      <c r="B163" s="222">
        <v>0</v>
      </c>
      <c r="C163" s="222"/>
      <c r="D163" s="222"/>
      <c r="E163" s="222">
        <v>1E-3</v>
      </c>
      <c r="F163" s="222"/>
      <c r="G163" s="222">
        <v>4.0000000000000001E-3</v>
      </c>
      <c r="H163" s="222"/>
      <c r="I163" s="222">
        <v>2.8000000000000001E-2</v>
      </c>
    </row>
    <row r="164" spans="1:9">
      <c r="A164" s="105" t="s">
        <v>225</v>
      </c>
      <c r="B164" s="222"/>
      <c r="C164" s="222"/>
      <c r="D164" s="222"/>
      <c r="E164" s="222"/>
      <c r="F164" s="222"/>
      <c r="G164" s="222">
        <v>6.5220000000000002</v>
      </c>
      <c r="H164" s="222">
        <v>2E-3</v>
      </c>
      <c r="I164" s="222">
        <v>2.4E-2</v>
      </c>
    </row>
    <row r="165" spans="1:9">
      <c r="A165" s="105" t="s">
        <v>240</v>
      </c>
      <c r="B165" s="222"/>
      <c r="C165" s="222"/>
      <c r="D165" s="222"/>
      <c r="E165" s="222"/>
      <c r="F165" s="222"/>
      <c r="G165" s="222"/>
      <c r="H165" s="222">
        <v>5.0999999999999997E-2</v>
      </c>
      <c r="I165" s="222">
        <v>2.4E-2</v>
      </c>
    </row>
    <row r="166" spans="1:9">
      <c r="A166" s="105" t="s">
        <v>106</v>
      </c>
      <c r="B166" s="222"/>
      <c r="C166" s="222"/>
      <c r="D166" s="222"/>
      <c r="E166" s="222">
        <v>0</v>
      </c>
      <c r="F166" s="222"/>
      <c r="G166" s="222">
        <v>0.13</v>
      </c>
      <c r="H166" s="222"/>
      <c r="I166" s="222">
        <v>1.7000000000000001E-2</v>
      </c>
    </row>
    <row r="167" spans="1:9">
      <c r="A167" s="105" t="s">
        <v>256</v>
      </c>
      <c r="B167" s="222"/>
      <c r="C167" s="222"/>
      <c r="D167" s="222"/>
      <c r="E167" s="222"/>
      <c r="F167" s="222"/>
      <c r="G167" s="222">
        <v>6.8000000000000005E-2</v>
      </c>
      <c r="H167" s="222">
        <v>2.5999999999999999E-2</v>
      </c>
      <c r="I167" s="222">
        <v>1.4E-2</v>
      </c>
    </row>
    <row r="168" spans="1:9">
      <c r="A168" s="105" t="s">
        <v>214</v>
      </c>
      <c r="B168" s="222"/>
      <c r="C168" s="222"/>
      <c r="D168" s="222"/>
      <c r="E168" s="222"/>
      <c r="F168" s="222"/>
      <c r="G168" s="222">
        <v>0.34</v>
      </c>
      <c r="H168" s="222"/>
      <c r="I168" s="222">
        <v>0.01</v>
      </c>
    </row>
    <row r="169" spans="1:9">
      <c r="A169" s="105" t="s">
        <v>248</v>
      </c>
      <c r="B169" s="222"/>
      <c r="C169" s="222"/>
      <c r="D169" s="222"/>
      <c r="E169" s="222"/>
      <c r="F169" s="222"/>
      <c r="G169" s="222">
        <v>2E-3</v>
      </c>
      <c r="H169" s="222"/>
      <c r="I169" s="222">
        <v>8.0000000000000002E-3</v>
      </c>
    </row>
    <row r="170" spans="1:9">
      <c r="A170" s="105" t="s">
        <v>103</v>
      </c>
      <c r="B170" s="222"/>
      <c r="C170" s="222"/>
      <c r="D170" s="222">
        <v>2.1000000000000001E-2</v>
      </c>
      <c r="E170" s="222">
        <v>5.5E-2</v>
      </c>
      <c r="F170" s="222"/>
      <c r="G170" s="222">
        <v>7.3999999999999996E-2</v>
      </c>
      <c r="H170" s="222">
        <v>0.315</v>
      </c>
      <c r="I170" s="222">
        <v>7.0000000000000001E-3</v>
      </c>
    </row>
    <row r="171" spans="1:9">
      <c r="A171" s="105" t="s">
        <v>242</v>
      </c>
      <c r="B171" s="222"/>
      <c r="C171" s="222"/>
      <c r="D171" s="222"/>
      <c r="E171" s="222"/>
      <c r="F171" s="222"/>
      <c r="G171" s="222"/>
      <c r="H171" s="222">
        <v>4.0000000000000001E-3</v>
      </c>
      <c r="I171" s="222">
        <v>7.0000000000000001E-3</v>
      </c>
    </row>
    <row r="172" spans="1:9">
      <c r="A172" s="105" t="s">
        <v>82</v>
      </c>
      <c r="B172" s="222"/>
      <c r="C172" s="222"/>
      <c r="D172" s="222"/>
      <c r="E172" s="222">
        <v>2E-3</v>
      </c>
      <c r="F172" s="222"/>
      <c r="G172" s="222">
        <v>2E-3</v>
      </c>
      <c r="H172" s="222">
        <v>8.0000000000000002E-3</v>
      </c>
      <c r="I172" s="222">
        <v>5.0000000000000001E-3</v>
      </c>
    </row>
    <row r="173" spans="1:9">
      <c r="A173" s="105" t="s">
        <v>138</v>
      </c>
      <c r="B173" s="222"/>
      <c r="C173" s="222"/>
      <c r="D173" s="222"/>
      <c r="E173" s="222"/>
      <c r="F173" s="222"/>
      <c r="G173" s="222"/>
      <c r="H173" s="222">
        <v>3.0000000000000001E-3</v>
      </c>
      <c r="I173" s="222">
        <v>4.0000000000000001E-3</v>
      </c>
    </row>
    <row r="174" spans="1:9">
      <c r="A174" s="105" t="s">
        <v>75</v>
      </c>
      <c r="B174" s="222"/>
      <c r="C174" s="222"/>
      <c r="D174" s="222"/>
      <c r="E174" s="222">
        <v>8.2140000000000004</v>
      </c>
      <c r="F174" s="222"/>
      <c r="G174" s="222">
        <v>8.2159999999999993</v>
      </c>
      <c r="H174" s="222">
        <v>1.0760000000000001</v>
      </c>
      <c r="I174" s="222">
        <v>3.0000000000000001E-3</v>
      </c>
    </row>
    <row r="175" spans="1:9">
      <c r="A175" s="105" t="s">
        <v>235</v>
      </c>
      <c r="B175" s="222"/>
      <c r="C175" s="222"/>
      <c r="D175" s="222"/>
      <c r="E175" s="222"/>
      <c r="F175" s="222"/>
      <c r="G175" s="222">
        <v>0</v>
      </c>
      <c r="H175" s="222"/>
      <c r="I175" s="222">
        <v>3.0000000000000001E-3</v>
      </c>
    </row>
    <row r="176" spans="1:9">
      <c r="A176" s="105" t="s">
        <v>139</v>
      </c>
      <c r="B176" s="222"/>
      <c r="C176" s="222"/>
      <c r="D176" s="222"/>
      <c r="E176" s="222"/>
      <c r="F176" s="222"/>
      <c r="G176" s="222"/>
      <c r="H176" s="222">
        <v>0.19400000000000001</v>
      </c>
      <c r="I176" s="222">
        <v>2E-3</v>
      </c>
    </row>
    <row r="177" spans="1:9">
      <c r="A177" s="105" t="s">
        <v>232</v>
      </c>
      <c r="B177" s="222"/>
      <c r="C177" s="222"/>
      <c r="D177" s="222"/>
      <c r="E177" s="222"/>
      <c r="F177" s="222"/>
      <c r="G177" s="222"/>
      <c r="H177" s="222">
        <v>7.9000000000000001E-2</v>
      </c>
      <c r="I177" s="222">
        <v>2E-3</v>
      </c>
    </row>
    <row r="178" spans="1:9">
      <c r="A178" s="105" t="s">
        <v>162</v>
      </c>
      <c r="B178" s="222">
        <v>1.8</v>
      </c>
      <c r="C178" s="222"/>
      <c r="D178" s="222"/>
      <c r="E178" s="222">
        <v>30.17</v>
      </c>
      <c r="F178" s="222"/>
      <c r="G178" s="222">
        <v>30.17</v>
      </c>
      <c r="H178" s="222"/>
      <c r="I178" s="222">
        <v>1E-3</v>
      </c>
    </row>
    <row r="179" spans="1:9">
      <c r="A179" s="105" t="s">
        <v>234</v>
      </c>
      <c r="B179" s="222"/>
      <c r="C179" s="222"/>
      <c r="D179" s="222"/>
      <c r="E179" s="222"/>
      <c r="F179" s="222"/>
      <c r="G179" s="222">
        <v>2.1000000000000001E-2</v>
      </c>
      <c r="H179" s="222">
        <v>6.0000000000000001E-3</v>
      </c>
      <c r="I179" s="222">
        <v>1E-3</v>
      </c>
    </row>
    <row r="180" spans="1:9">
      <c r="A180" s="105" t="s">
        <v>174</v>
      </c>
      <c r="B180" s="222"/>
      <c r="C180" s="222"/>
      <c r="D180" s="222">
        <v>1E-3</v>
      </c>
      <c r="E180" s="222">
        <v>2E-3</v>
      </c>
      <c r="F180" s="222"/>
      <c r="G180" s="222">
        <v>4.0000000000000001E-3</v>
      </c>
      <c r="H180" s="222">
        <v>7.0000000000000001E-3</v>
      </c>
      <c r="I180" s="222">
        <v>1E-3</v>
      </c>
    </row>
    <row r="181" spans="1:9">
      <c r="A181" s="105" t="s">
        <v>96</v>
      </c>
      <c r="B181" s="222"/>
      <c r="C181" s="222"/>
      <c r="D181" s="222"/>
      <c r="E181" s="222"/>
      <c r="F181" s="222"/>
      <c r="G181" s="222"/>
      <c r="H181" s="222">
        <v>8.0000000000000002E-3</v>
      </c>
      <c r="I181" s="222">
        <v>1E-3</v>
      </c>
    </row>
    <row r="182" spans="1:9">
      <c r="A182" s="105" t="s">
        <v>100</v>
      </c>
      <c r="B182" s="222"/>
      <c r="C182" s="222"/>
      <c r="D182" s="222"/>
      <c r="E182" s="222"/>
      <c r="F182" s="222"/>
      <c r="G182" s="222"/>
      <c r="H182" s="222"/>
      <c r="I182" s="222">
        <v>1E-3</v>
      </c>
    </row>
    <row r="183" spans="1:9">
      <c r="A183" s="105" t="s">
        <v>233</v>
      </c>
      <c r="B183" s="222">
        <v>1E-3</v>
      </c>
      <c r="C183" s="222"/>
      <c r="D183" s="222"/>
      <c r="E183" s="222"/>
      <c r="F183" s="222"/>
      <c r="G183" s="222"/>
      <c r="H183" s="222"/>
      <c r="I183" s="222">
        <v>1E-3</v>
      </c>
    </row>
    <row r="184" spans="1:9">
      <c r="A184" s="105" t="s">
        <v>67</v>
      </c>
      <c r="B184" s="222"/>
      <c r="C184" s="222"/>
      <c r="D184" s="222"/>
      <c r="E184" s="222">
        <v>438.40800000000002</v>
      </c>
      <c r="F184" s="222"/>
      <c r="G184" s="222">
        <v>438.40800000000002</v>
      </c>
      <c r="H184" s="222"/>
      <c r="I184" s="222">
        <v>0</v>
      </c>
    </row>
    <row r="185" spans="1:9">
      <c r="A185" s="105" t="s">
        <v>76</v>
      </c>
      <c r="B185" s="222"/>
      <c r="C185" s="222"/>
      <c r="D185" s="222"/>
      <c r="E185" s="222">
        <v>3.6909999999999998</v>
      </c>
      <c r="F185" s="222"/>
      <c r="G185" s="222">
        <v>3.6909999999999998</v>
      </c>
      <c r="H185" s="222"/>
      <c r="I185" s="222">
        <v>0</v>
      </c>
    </row>
    <row r="186" spans="1:9">
      <c r="A186" s="105" t="s">
        <v>19</v>
      </c>
      <c r="B186" s="222"/>
      <c r="C186" s="222"/>
      <c r="D186" s="222"/>
      <c r="E186" s="222"/>
      <c r="F186" s="222"/>
      <c r="G186" s="222">
        <v>0.38800000000000001</v>
      </c>
      <c r="H186" s="222">
        <v>3.5999999999999997E-2</v>
      </c>
      <c r="I186" s="222">
        <v>0</v>
      </c>
    </row>
    <row r="187" spans="1:9">
      <c r="A187" s="105" t="s">
        <v>74</v>
      </c>
      <c r="B187" s="222"/>
      <c r="C187" s="222"/>
      <c r="D187" s="222"/>
      <c r="E187" s="222">
        <v>0.105</v>
      </c>
      <c r="F187" s="222"/>
      <c r="G187" s="222">
        <v>0.19600000000000001</v>
      </c>
      <c r="H187" s="222"/>
      <c r="I187" s="222">
        <v>0</v>
      </c>
    </row>
    <row r="188" spans="1:9">
      <c r="A188" s="105" t="s">
        <v>71</v>
      </c>
      <c r="B188" s="222"/>
      <c r="C188" s="222"/>
      <c r="D188" s="222"/>
      <c r="E188" s="222"/>
      <c r="F188" s="222"/>
      <c r="G188" s="222">
        <v>0</v>
      </c>
      <c r="H188" s="222"/>
      <c r="I188" s="222">
        <v>0</v>
      </c>
    </row>
    <row r="189" spans="1:9">
      <c r="A189" s="105" t="s">
        <v>146</v>
      </c>
      <c r="B189" s="222"/>
      <c r="C189" s="222"/>
      <c r="D189" s="222"/>
      <c r="E189" s="222"/>
      <c r="F189" s="222"/>
      <c r="G189" s="222"/>
      <c r="H189" s="222">
        <v>8.9999999999999993E-3</v>
      </c>
      <c r="I189" s="222">
        <v>0</v>
      </c>
    </row>
    <row r="190" spans="1:9">
      <c r="A190" s="105" t="s">
        <v>13</v>
      </c>
      <c r="B190" s="222"/>
      <c r="C190" s="222"/>
      <c r="D190" s="222"/>
      <c r="E190" s="222"/>
      <c r="F190" s="222"/>
      <c r="G190" s="222"/>
      <c r="H190" s="222"/>
      <c r="I190" s="222">
        <v>0</v>
      </c>
    </row>
    <row r="191" spans="1:9">
      <c r="A191" s="105" t="s">
        <v>58</v>
      </c>
      <c r="B191" s="222"/>
      <c r="C191" s="222"/>
      <c r="D191" s="222"/>
      <c r="E191" s="222"/>
      <c r="F191" s="222"/>
      <c r="G191" s="222"/>
      <c r="H191" s="222"/>
      <c r="I191" s="222">
        <v>0</v>
      </c>
    </row>
    <row r="192" spans="1:9">
      <c r="A192" s="105" t="s">
        <v>78</v>
      </c>
      <c r="B192" s="222"/>
      <c r="C192" s="222"/>
      <c r="D192" s="222"/>
      <c r="E192" s="222"/>
      <c r="F192" s="222"/>
      <c r="G192" s="222"/>
      <c r="H192" s="222"/>
      <c r="I192" s="222">
        <v>0</v>
      </c>
    </row>
    <row r="193" spans="1:9">
      <c r="A193" s="105" t="s">
        <v>94</v>
      </c>
      <c r="B193" s="222"/>
      <c r="C193" s="222"/>
      <c r="D193" s="222"/>
      <c r="E193" s="222"/>
      <c r="F193" s="222"/>
      <c r="G193" s="222"/>
      <c r="H193" s="222"/>
      <c r="I193" s="222">
        <v>0</v>
      </c>
    </row>
    <row r="194" spans="1:9">
      <c r="A194" s="105" t="s">
        <v>126</v>
      </c>
      <c r="B194" s="222"/>
      <c r="C194" s="222"/>
      <c r="D194" s="222"/>
      <c r="E194" s="222"/>
      <c r="F194" s="222"/>
      <c r="G194" s="222"/>
      <c r="H194" s="222"/>
      <c r="I194" s="222">
        <v>0</v>
      </c>
    </row>
    <row r="195" spans="1:9">
      <c r="A195" s="105" t="s">
        <v>165</v>
      </c>
      <c r="B195" s="222"/>
      <c r="C195" s="222"/>
      <c r="D195" s="222"/>
      <c r="E195" s="222"/>
      <c r="F195" s="222"/>
      <c r="G195" s="222"/>
      <c r="H195" s="222"/>
      <c r="I195" s="222">
        <v>0</v>
      </c>
    </row>
    <row r="196" spans="1:9">
      <c r="A196" s="105" t="s">
        <v>70</v>
      </c>
      <c r="B196" s="222">
        <v>458.03300000000002</v>
      </c>
      <c r="C196" s="222"/>
      <c r="D196" s="222"/>
      <c r="E196" s="222">
        <v>685.13099999999997</v>
      </c>
      <c r="F196" s="222"/>
      <c r="G196" s="222">
        <v>1039.4670000000001</v>
      </c>
      <c r="H196" s="222"/>
      <c r="I196" s="222"/>
    </row>
    <row r="197" spans="1:9">
      <c r="A197" s="105" t="s">
        <v>1</v>
      </c>
      <c r="B197" s="222">
        <v>0.91800000000000004</v>
      </c>
      <c r="C197" s="222"/>
      <c r="D197" s="222"/>
      <c r="E197" s="222">
        <v>27.757000000000001</v>
      </c>
      <c r="F197" s="222"/>
      <c r="G197" s="222">
        <v>27.757000000000001</v>
      </c>
      <c r="H197" s="222"/>
      <c r="I197" s="222"/>
    </row>
    <row r="198" spans="1:9">
      <c r="A198" s="105" t="s">
        <v>79</v>
      </c>
      <c r="B198" s="222"/>
      <c r="C198" s="222"/>
      <c r="D198" s="222">
        <v>0.32400000000000001</v>
      </c>
      <c r="E198" s="222">
        <v>1.2999999999999999E-2</v>
      </c>
      <c r="F198" s="222"/>
      <c r="G198" s="222">
        <v>0.32900000000000001</v>
      </c>
      <c r="H198" s="222"/>
      <c r="I198" s="222"/>
    </row>
    <row r="199" spans="1:9">
      <c r="A199" s="105" t="s">
        <v>127</v>
      </c>
      <c r="B199" s="222"/>
      <c r="C199" s="222"/>
      <c r="D199" s="222">
        <v>0.01</v>
      </c>
      <c r="E199" s="222">
        <v>0.123</v>
      </c>
      <c r="F199" s="222"/>
      <c r="G199" s="222">
        <v>0.20300000000000001</v>
      </c>
      <c r="H199" s="222"/>
      <c r="I199" s="222"/>
    </row>
    <row r="200" spans="1:9">
      <c r="A200" s="105" t="s">
        <v>121</v>
      </c>
      <c r="B200" s="222"/>
      <c r="C200" s="222"/>
      <c r="D200" s="222">
        <v>2.1000000000000001E-2</v>
      </c>
      <c r="E200" s="222"/>
      <c r="F200" s="222"/>
      <c r="G200" s="222">
        <v>2.1000000000000001E-2</v>
      </c>
      <c r="H200" s="222">
        <v>0.06</v>
      </c>
      <c r="I200" s="222"/>
    </row>
    <row r="201" spans="1:9">
      <c r="A201" s="105" t="s">
        <v>91</v>
      </c>
      <c r="B201" s="222"/>
      <c r="C201" s="222"/>
      <c r="D201" s="222">
        <v>1.0999999999999999E-2</v>
      </c>
      <c r="E201" s="222"/>
      <c r="F201" s="222"/>
      <c r="G201" s="222">
        <v>1.0999999999999999E-2</v>
      </c>
      <c r="H201" s="222">
        <v>0.01</v>
      </c>
      <c r="I201" s="222"/>
    </row>
    <row r="202" spans="1:9">
      <c r="A202" s="105" t="s">
        <v>101</v>
      </c>
      <c r="B202" s="222"/>
      <c r="C202" s="222"/>
      <c r="D202" s="222"/>
      <c r="E202" s="222"/>
      <c r="F202" s="222"/>
      <c r="G202" s="222">
        <v>8.9999999999999993E-3</v>
      </c>
      <c r="H202" s="222">
        <v>0</v>
      </c>
      <c r="I202" s="222"/>
    </row>
    <row r="203" spans="1:9">
      <c r="A203" s="105" t="s">
        <v>43</v>
      </c>
      <c r="B203" s="222"/>
      <c r="C203" s="222"/>
      <c r="D203" s="222"/>
      <c r="E203" s="222"/>
      <c r="F203" s="222"/>
      <c r="G203" s="222">
        <v>4.0000000000000001E-3</v>
      </c>
      <c r="H203" s="222"/>
      <c r="I203" s="222"/>
    </row>
    <row r="204" spans="1:9">
      <c r="A204" s="105" t="s">
        <v>44</v>
      </c>
      <c r="B204" s="222"/>
      <c r="C204" s="222"/>
      <c r="D204" s="222"/>
      <c r="E204" s="222">
        <v>2E-3</v>
      </c>
      <c r="F204" s="222"/>
      <c r="G204" s="222">
        <v>2E-3</v>
      </c>
      <c r="H204" s="222"/>
      <c r="I204" s="222"/>
    </row>
    <row r="205" spans="1:9">
      <c r="A205" s="105" t="s">
        <v>136</v>
      </c>
      <c r="B205" s="222"/>
      <c r="C205" s="222"/>
      <c r="D205" s="222"/>
      <c r="E205" s="222">
        <v>1E-3</v>
      </c>
      <c r="F205" s="222"/>
      <c r="G205" s="222">
        <v>1E-3</v>
      </c>
      <c r="H205" s="222">
        <v>2.7E-2</v>
      </c>
      <c r="I205" s="222"/>
    </row>
    <row r="206" spans="1:9">
      <c r="A206" s="105" t="s">
        <v>131</v>
      </c>
      <c r="B206" s="222"/>
      <c r="C206" s="222"/>
      <c r="D206" s="222"/>
      <c r="E206" s="222">
        <v>0</v>
      </c>
      <c r="F206" s="222"/>
      <c r="G206" s="222">
        <v>0</v>
      </c>
      <c r="H206" s="222"/>
      <c r="I206" s="222"/>
    </row>
    <row r="207" spans="1:9">
      <c r="A207" s="105" t="s">
        <v>180</v>
      </c>
      <c r="B207" s="222"/>
      <c r="C207" s="222"/>
      <c r="D207" s="222"/>
      <c r="E207" s="222"/>
      <c r="F207" s="222"/>
      <c r="G207" s="222">
        <v>0</v>
      </c>
      <c r="H207" s="222"/>
      <c r="I207" s="222"/>
    </row>
    <row r="208" spans="1:9">
      <c r="A208" s="105" t="s">
        <v>119</v>
      </c>
      <c r="B208" s="222"/>
      <c r="C208" s="222"/>
      <c r="D208" s="222"/>
      <c r="E208" s="222"/>
      <c r="F208" s="222"/>
      <c r="G208" s="222"/>
      <c r="H208" s="222">
        <v>0.87</v>
      </c>
      <c r="I208" s="222"/>
    </row>
    <row r="209" spans="1:9">
      <c r="A209" s="105" t="s">
        <v>16</v>
      </c>
      <c r="B209" s="222"/>
      <c r="C209" s="222"/>
      <c r="D209" s="222"/>
      <c r="E209" s="222"/>
      <c r="F209" s="222"/>
      <c r="G209" s="222"/>
      <c r="H209" s="222">
        <v>0.29099999999999998</v>
      </c>
      <c r="I209" s="222"/>
    </row>
    <row r="210" spans="1:9">
      <c r="A210" s="105" t="s">
        <v>113</v>
      </c>
      <c r="B210" s="222"/>
      <c r="C210" s="222"/>
      <c r="D210" s="222"/>
      <c r="E210" s="222"/>
      <c r="F210" s="222"/>
      <c r="G210" s="222"/>
      <c r="H210" s="222">
        <v>0.13300000000000001</v>
      </c>
      <c r="I210" s="222"/>
    </row>
    <row r="211" spans="1:9">
      <c r="A211" s="105" t="s">
        <v>29</v>
      </c>
      <c r="B211" s="222"/>
      <c r="C211" s="222"/>
      <c r="D211" s="222"/>
      <c r="E211" s="222"/>
      <c r="F211" s="222"/>
      <c r="G211" s="222"/>
      <c r="H211" s="222">
        <v>2.8000000000000001E-2</v>
      </c>
      <c r="I211" s="222"/>
    </row>
    <row r="212" spans="1:9">
      <c r="A212" s="105" t="s">
        <v>226</v>
      </c>
      <c r="B212" s="222"/>
      <c r="C212" s="222"/>
      <c r="D212" s="222"/>
      <c r="E212" s="222"/>
      <c r="F212" s="222"/>
      <c r="G212" s="222"/>
      <c r="H212" s="222">
        <v>2.3E-2</v>
      </c>
      <c r="I212" s="222"/>
    </row>
    <row r="213" spans="1:9">
      <c r="A213" s="105" t="s">
        <v>166</v>
      </c>
      <c r="B213" s="222"/>
      <c r="C213" s="222"/>
      <c r="D213" s="222"/>
      <c r="E213" s="222"/>
      <c r="F213" s="222"/>
      <c r="G213" s="222"/>
      <c r="H213" s="222">
        <v>8.0000000000000002E-3</v>
      </c>
      <c r="I213" s="222"/>
    </row>
    <row r="214" spans="1:9">
      <c r="A214" s="105" t="s">
        <v>102</v>
      </c>
      <c r="B214" s="222"/>
      <c r="C214" s="222"/>
      <c r="D214" s="222"/>
      <c r="E214" s="222"/>
      <c r="F214" s="222"/>
      <c r="G214" s="222"/>
      <c r="H214" s="222">
        <v>4.0000000000000001E-3</v>
      </c>
      <c r="I214" s="222"/>
    </row>
    <row r="215" spans="1:9">
      <c r="A215" s="105" t="s">
        <v>208</v>
      </c>
      <c r="B215" s="222"/>
      <c r="C215" s="222"/>
      <c r="D215" s="222"/>
      <c r="E215" s="222"/>
      <c r="F215" s="222"/>
      <c r="G215" s="222"/>
      <c r="H215" s="222">
        <v>4.0000000000000001E-3</v>
      </c>
      <c r="I215" s="222"/>
    </row>
    <row r="216" spans="1:9">
      <c r="A216" s="105" t="s">
        <v>18</v>
      </c>
      <c r="B216" s="222"/>
      <c r="C216" s="222"/>
      <c r="D216" s="222"/>
      <c r="E216" s="222"/>
      <c r="F216" s="222"/>
      <c r="G216" s="222"/>
      <c r="H216" s="222">
        <v>1E-3</v>
      </c>
      <c r="I216" s="222"/>
    </row>
    <row r="217" spans="1:9">
      <c r="A217" s="105" t="s">
        <v>45</v>
      </c>
      <c r="B217" s="222"/>
      <c r="C217" s="222"/>
      <c r="D217" s="222"/>
      <c r="E217" s="222"/>
      <c r="F217" s="222"/>
      <c r="G217" s="222"/>
      <c r="H217" s="222">
        <v>1E-3</v>
      </c>
      <c r="I217" s="222"/>
    </row>
    <row r="218" spans="1:9">
      <c r="A218" s="105" t="s">
        <v>90</v>
      </c>
      <c r="B218" s="222"/>
      <c r="C218" s="222"/>
      <c r="D218" s="222"/>
      <c r="E218" s="222"/>
      <c r="F218" s="222"/>
      <c r="G218" s="222"/>
      <c r="H218" s="222">
        <v>1E-3</v>
      </c>
      <c r="I218" s="222"/>
    </row>
    <row r="219" spans="1:9">
      <c r="A219" s="105" t="s">
        <v>124</v>
      </c>
      <c r="B219" s="222"/>
      <c r="C219" s="222"/>
      <c r="D219" s="222"/>
      <c r="E219" s="222"/>
      <c r="F219" s="222"/>
      <c r="G219" s="222"/>
      <c r="H219" s="222">
        <v>1E-3</v>
      </c>
      <c r="I219" s="222"/>
    </row>
    <row r="220" spans="1:9">
      <c r="A220" s="105" t="s">
        <v>39</v>
      </c>
      <c r="B220" s="222"/>
      <c r="C220" s="222"/>
      <c r="D220" s="222"/>
      <c r="E220" s="222">
        <v>3.6999999999999998E-2</v>
      </c>
      <c r="F220" s="222"/>
      <c r="G220" s="222"/>
      <c r="H220" s="222">
        <v>0</v>
      </c>
      <c r="I220" s="222"/>
    </row>
    <row r="221" spans="1:9">
      <c r="A221" s="105" t="s">
        <v>8</v>
      </c>
      <c r="B221" s="222"/>
      <c r="C221" s="222"/>
      <c r="D221" s="222"/>
      <c r="E221" s="222"/>
      <c r="F221" s="222"/>
      <c r="G221" s="222"/>
      <c r="H221" s="222">
        <v>0</v>
      </c>
      <c r="I221" s="222"/>
    </row>
    <row r="222" spans="1:9">
      <c r="A222" s="105" t="s">
        <v>227</v>
      </c>
      <c r="B222" s="222"/>
      <c r="C222" s="222"/>
      <c r="D222" s="222"/>
      <c r="E222" s="222"/>
      <c r="F222" s="222"/>
      <c r="G222" s="222"/>
      <c r="H222" s="222">
        <v>0</v>
      </c>
      <c r="I222" s="222"/>
    </row>
    <row r="223" spans="1:9">
      <c r="A223" s="105" t="s">
        <v>14</v>
      </c>
      <c r="B223" s="222"/>
      <c r="C223" s="222"/>
      <c r="D223" s="222"/>
      <c r="E223" s="222"/>
      <c r="F223" s="222"/>
      <c r="G223" s="222"/>
      <c r="H223" s="222"/>
      <c r="I223" s="222"/>
    </row>
    <row r="224" spans="1:9">
      <c r="A224" s="105" t="s">
        <v>17</v>
      </c>
      <c r="B224" s="222"/>
      <c r="C224" s="222"/>
      <c r="D224" s="222"/>
      <c r="E224" s="222"/>
      <c r="F224" s="222"/>
      <c r="G224" s="222"/>
      <c r="H224" s="222"/>
      <c r="I224" s="222"/>
    </row>
    <row r="225" spans="1:9">
      <c r="A225" s="105" t="s">
        <v>34</v>
      </c>
      <c r="B225" s="222"/>
      <c r="C225" s="222"/>
      <c r="D225" s="222"/>
      <c r="E225" s="222"/>
      <c r="F225" s="222"/>
      <c r="G225" s="222"/>
      <c r="H225" s="222"/>
      <c r="I225" s="222"/>
    </row>
    <row r="226" spans="1:9">
      <c r="A226" s="105" t="s">
        <v>38</v>
      </c>
      <c r="B226" s="222"/>
      <c r="C226" s="222"/>
      <c r="D226" s="222"/>
      <c r="E226" s="222"/>
      <c r="F226" s="222"/>
      <c r="G226" s="222"/>
      <c r="H226" s="222"/>
      <c r="I226" s="222"/>
    </row>
    <row r="227" spans="1:9">
      <c r="A227" s="105" t="s">
        <v>42</v>
      </c>
      <c r="B227" s="222"/>
      <c r="C227" s="222"/>
      <c r="D227" s="222"/>
      <c r="E227" s="222"/>
      <c r="F227" s="222"/>
      <c r="G227" s="222"/>
      <c r="H227" s="222"/>
      <c r="I227" s="222"/>
    </row>
    <row r="228" spans="1:9">
      <c r="A228" s="105" t="s">
        <v>53</v>
      </c>
      <c r="B228" s="222"/>
      <c r="C228" s="222"/>
      <c r="D228" s="222"/>
      <c r="E228" s="222"/>
      <c r="F228" s="222"/>
      <c r="G228" s="222"/>
      <c r="H228" s="222"/>
      <c r="I228" s="222"/>
    </row>
    <row r="229" spans="1:9">
      <c r="A229" s="105" t="s">
        <v>55</v>
      </c>
      <c r="B229" s="222"/>
      <c r="C229" s="222"/>
      <c r="D229" s="222"/>
      <c r="E229" s="222"/>
      <c r="F229" s="222"/>
      <c r="G229" s="222"/>
      <c r="H229" s="222"/>
      <c r="I229" s="222"/>
    </row>
    <row r="230" spans="1:9">
      <c r="A230" s="105" t="s">
        <v>56</v>
      </c>
      <c r="B230" s="222"/>
      <c r="C230" s="222"/>
      <c r="D230" s="222"/>
      <c r="E230" s="222"/>
      <c r="F230" s="222"/>
      <c r="G230" s="222"/>
      <c r="H230" s="222"/>
      <c r="I230" s="222"/>
    </row>
    <row r="231" spans="1:9">
      <c r="A231" s="105" t="s">
        <v>63</v>
      </c>
      <c r="B231" s="222"/>
      <c r="C231" s="222"/>
      <c r="D231" s="222"/>
      <c r="E231" s="222"/>
      <c r="F231" s="222"/>
      <c r="G231" s="222"/>
      <c r="H231" s="222"/>
      <c r="I231" s="222"/>
    </row>
    <row r="232" spans="1:9">
      <c r="A232" s="105" t="s">
        <v>83</v>
      </c>
      <c r="B232" s="222"/>
      <c r="C232" s="222"/>
      <c r="D232" s="222"/>
      <c r="E232" s="222"/>
      <c r="F232" s="222"/>
      <c r="G232" s="222"/>
      <c r="H232" s="222"/>
      <c r="I232" s="222"/>
    </row>
    <row r="233" spans="1:9">
      <c r="A233" s="105" t="s">
        <v>84</v>
      </c>
      <c r="B233" s="222"/>
      <c r="C233" s="222"/>
      <c r="D233" s="222"/>
      <c r="E233" s="222"/>
      <c r="F233" s="222"/>
      <c r="G233" s="222"/>
      <c r="H233" s="222"/>
      <c r="I233" s="222"/>
    </row>
    <row r="234" spans="1:9">
      <c r="A234" s="105" t="s">
        <v>87</v>
      </c>
      <c r="B234" s="222"/>
      <c r="C234" s="222"/>
      <c r="D234" s="222"/>
      <c r="E234" s="222"/>
      <c r="F234" s="222"/>
      <c r="G234" s="222"/>
      <c r="H234" s="222"/>
      <c r="I234" s="222"/>
    </row>
    <row r="235" spans="1:9">
      <c r="A235" s="105" t="s">
        <v>110</v>
      </c>
      <c r="B235" s="222"/>
      <c r="C235" s="222"/>
      <c r="D235" s="222"/>
      <c r="E235" s="222"/>
      <c r="F235" s="222"/>
      <c r="G235" s="222"/>
      <c r="H235" s="222"/>
      <c r="I235" s="222"/>
    </row>
    <row r="236" spans="1:9">
      <c r="A236" s="105" t="s">
        <v>111</v>
      </c>
      <c r="B236" s="222"/>
      <c r="C236" s="222"/>
      <c r="D236" s="222"/>
      <c r="E236" s="222"/>
      <c r="F236" s="222"/>
      <c r="G236" s="222"/>
      <c r="H236" s="222"/>
      <c r="I236" s="222"/>
    </row>
    <row r="237" spans="1:9">
      <c r="A237" s="105" t="s">
        <v>140</v>
      </c>
      <c r="B237" s="222"/>
      <c r="C237" s="222"/>
      <c r="D237" s="222"/>
      <c r="E237" s="222"/>
      <c r="F237" s="222"/>
      <c r="G237" s="222"/>
      <c r="H237" s="222"/>
      <c r="I237" s="222"/>
    </row>
    <row r="238" spans="1:9">
      <c r="A238" s="105" t="s">
        <v>152</v>
      </c>
      <c r="B238" s="222"/>
      <c r="C238" s="222"/>
      <c r="D238" s="222"/>
      <c r="E238" s="222"/>
      <c r="F238" s="222"/>
      <c r="G238" s="222"/>
      <c r="H238" s="222"/>
      <c r="I238" s="222"/>
    </row>
    <row r="239" spans="1:9">
      <c r="A239" s="105" t="s">
        <v>153</v>
      </c>
      <c r="B239" s="222"/>
      <c r="C239" s="222"/>
      <c r="D239" s="222"/>
      <c r="E239" s="222"/>
      <c r="F239" s="222"/>
      <c r="G239" s="222"/>
      <c r="H239" s="222"/>
      <c r="I239" s="222"/>
    </row>
    <row r="240" spans="1:9">
      <c r="A240" s="105" t="s">
        <v>154</v>
      </c>
      <c r="B240" s="222"/>
      <c r="C240" s="222"/>
      <c r="D240" s="222"/>
      <c r="E240" s="222"/>
      <c r="F240" s="222"/>
      <c r="G240" s="222"/>
      <c r="H240" s="222"/>
      <c r="I240" s="222"/>
    </row>
    <row r="241" spans="1:9">
      <c r="A241" s="105" t="s">
        <v>156</v>
      </c>
      <c r="B241" s="222"/>
      <c r="C241" s="222"/>
      <c r="D241" s="222"/>
      <c r="E241" s="222"/>
      <c r="F241" s="222"/>
      <c r="G241" s="222"/>
      <c r="H241" s="222"/>
      <c r="I241" s="222"/>
    </row>
    <row r="242" spans="1:9">
      <c r="A242" s="105" t="s">
        <v>158</v>
      </c>
      <c r="B242" s="222"/>
      <c r="C242" s="222"/>
      <c r="D242" s="222"/>
      <c r="E242" s="222"/>
      <c r="F242" s="222"/>
      <c r="G242" s="222"/>
      <c r="H242" s="222"/>
      <c r="I242" s="222"/>
    </row>
    <row r="243" spans="1:9">
      <c r="A243" s="105" t="s">
        <v>161</v>
      </c>
      <c r="B243" s="222"/>
      <c r="C243" s="222"/>
      <c r="D243" s="222"/>
      <c r="E243" s="222"/>
      <c r="F243" s="222"/>
      <c r="G243" s="222"/>
      <c r="H243" s="222"/>
      <c r="I243" s="222"/>
    </row>
    <row r="244" spans="1:9">
      <c r="A244" s="105" t="s">
        <v>163</v>
      </c>
      <c r="B244" s="222"/>
      <c r="C244" s="222"/>
      <c r="D244" s="222"/>
      <c r="E244" s="222"/>
      <c r="F244" s="222"/>
      <c r="G244" s="222"/>
      <c r="H244" s="222"/>
      <c r="I244" s="222"/>
    </row>
    <row r="245" spans="1:9">
      <c r="A245" s="105" t="s">
        <v>167</v>
      </c>
      <c r="B245" s="222"/>
      <c r="C245" s="222"/>
      <c r="D245" s="222"/>
      <c r="E245" s="222"/>
      <c r="F245" s="222"/>
      <c r="G245" s="222"/>
      <c r="H245" s="222"/>
      <c r="I245" s="222"/>
    </row>
    <row r="246" spans="1:9">
      <c r="A246" s="105" t="s">
        <v>177</v>
      </c>
      <c r="B246" s="222"/>
      <c r="C246" s="222"/>
      <c r="D246" s="222"/>
      <c r="E246" s="222"/>
      <c r="F246" s="222"/>
      <c r="G246" s="222"/>
      <c r="H246" s="222"/>
      <c r="I246" s="222"/>
    </row>
    <row r="247" spans="1:9">
      <c r="A247" s="105" t="s">
        <v>178</v>
      </c>
      <c r="B247" s="222"/>
      <c r="C247" s="222"/>
      <c r="D247" s="222"/>
      <c r="E247" s="222"/>
      <c r="F247" s="222"/>
      <c r="G247" s="222"/>
      <c r="H247" s="222"/>
      <c r="I247" s="222"/>
    </row>
    <row r="248" spans="1:9">
      <c r="A248" s="105" t="s">
        <v>245</v>
      </c>
      <c r="B248" s="222"/>
      <c r="C248" s="222"/>
      <c r="D248" s="222"/>
      <c r="E248" s="222"/>
      <c r="F248" s="222"/>
      <c r="G248" s="222"/>
      <c r="H248" s="222"/>
      <c r="I248" s="222"/>
    </row>
    <row r="249" spans="1:9">
      <c r="A249" s="105" t="s">
        <v>246</v>
      </c>
      <c r="B249" s="222"/>
      <c r="C249" s="222"/>
      <c r="D249" s="222"/>
      <c r="E249" s="222"/>
      <c r="F249" s="222"/>
      <c r="G249" s="222"/>
      <c r="H249" s="222"/>
      <c r="I249" s="222"/>
    </row>
    <row r="250" spans="1:9">
      <c r="A250" s="107" t="s">
        <v>262</v>
      </c>
      <c r="B250" s="107"/>
      <c r="C250" s="107"/>
      <c r="D250" s="107"/>
      <c r="E250" s="107"/>
      <c r="F250" s="107"/>
      <c r="G250" s="107"/>
      <c r="H250" s="107"/>
      <c r="I250" s="107"/>
    </row>
  </sheetData>
  <sortState ref="A3:I250">
    <sortCondition descending="1" ref="C3:C250"/>
  </sortState>
  <mergeCells count="1">
    <mergeCell ref="K1:L1"/>
  </mergeCells>
  <hyperlinks>
    <hyperlink ref="K1" location="'Table of Content'!A1" display="Table of Content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46"/>
  <sheetViews>
    <sheetView zoomScaleNormal="100" workbookViewId="0">
      <selection activeCell="J2" sqref="J2"/>
    </sheetView>
  </sheetViews>
  <sheetFormatPr defaultColWidth="9.1796875" defaultRowHeight="15.5"/>
  <cols>
    <col min="1" max="1" width="26.6328125" style="1" customWidth="1"/>
    <col min="2" max="2" width="10.54296875" style="1" bestFit="1" customWidth="1"/>
    <col min="3" max="3" width="8.08984375" style="1" bestFit="1" customWidth="1"/>
    <col min="4" max="4" width="10.54296875" style="1" bestFit="1" customWidth="1"/>
    <col min="5" max="5" width="8.08984375" style="1" bestFit="1" customWidth="1"/>
    <col min="6" max="6" width="11" style="1" customWidth="1"/>
    <col min="7" max="7" width="9.08984375" style="1" bestFit="1" customWidth="1"/>
    <col min="8" max="8" width="8.6328125" style="1" bestFit="1" customWidth="1"/>
    <col min="9" max="9" width="8.54296875" style="1" bestFit="1" customWidth="1"/>
    <col min="10" max="16384" width="9.1796875" style="1"/>
  </cols>
  <sheetData>
    <row r="1" spans="1:12">
      <c r="A1" s="34" t="s">
        <v>501</v>
      </c>
      <c r="K1" s="265" t="s">
        <v>317</v>
      </c>
      <c r="L1" s="265"/>
    </row>
    <row r="2" spans="1:12">
      <c r="A2" s="280" t="s">
        <v>328</v>
      </c>
      <c r="B2" s="275">
        <v>44562</v>
      </c>
      <c r="C2" s="275"/>
      <c r="D2" s="275">
        <v>44896</v>
      </c>
      <c r="E2" s="275"/>
      <c r="F2" s="275">
        <v>44927</v>
      </c>
      <c r="G2" s="275"/>
      <c r="H2" s="273" t="s">
        <v>297</v>
      </c>
      <c r="I2" s="273" t="s">
        <v>549</v>
      </c>
    </row>
    <row r="3" spans="1:12">
      <c r="A3" s="281"/>
      <c r="B3" s="2" t="s">
        <v>329</v>
      </c>
      <c r="C3" s="2" t="s">
        <v>299</v>
      </c>
      <c r="D3" s="2" t="s">
        <v>329</v>
      </c>
      <c r="E3" s="2" t="s">
        <v>299</v>
      </c>
      <c r="F3" s="2" t="s">
        <v>329</v>
      </c>
      <c r="G3" s="2" t="s">
        <v>299</v>
      </c>
      <c r="H3" s="274"/>
      <c r="I3" s="274"/>
    </row>
    <row r="4" spans="1:12">
      <c r="A4" s="105" t="s">
        <v>326</v>
      </c>
      <c r="B4" s="222">
        <v>3780.4140000000002</v>
      </c>
      <c r="C4" s="223">
        <f>B4/$B$12</f>
        <v>0.36214715953009946</v>
      </c>
      <c r="D4" s="222">
        <v>4143.1480000000001</v>
      </c>
      <c r="E4" s="223">
        <f>D4/$D$12</f>
        <v>0.39099374356860445</v>
      </c>
      <c r="F4" s="222">
        <v>3686.3710000000001</v>
      </c>
      <c r="G4" s="223">
        <f>F4/$F$12</f>
        <v>0.36989147597332073</v>
      </c>
      <c r="H4" s="223">
        <f t="shared" ref="H4:H12" si="0">(F4/D4)-1</f>
        <v>-0.11024877701689639</v>
      </c>
      <c r="I4" s="223">
        <f t="shared" ref="I4:I12" si="1">(F4/B4)-1</f>
        <v>-2.4876375973636788E-2</v>
      </c>
    </row>
    <row r="5" spans="1:12">
      <c r="A5" s="105" t="s">
        <v>325</v>
      </c>
      <c r="B5" s="222">
        <v>1918.204</v>
      </c>
      <c r="C5" s="223">
        <f t="shared" ref="C5:C12" si="2">B5/$B$12</f>
        <v>0.18375557015693914</v>
      </c>
      <c r="D5" s="222">
        <v>1490.663</v>
      </c>
      <c r="E5" s="223">
        <f t="shared" ref="E5:E12" si="3">D5/$D$12</f>
        <v>0.14067561833881065</v>
      </c>
      <c r="F5" s="222">
        <v>1565.2280000000001</v>
      </c>
      <c r="G5" s="223">
        <f t="shared" ref="G5:G12" si="4">F5/$F$12</f>
        <v>0.15705540629382361</v>
      </c>
      <c r="H5" s="223">
        <f t="shared" si="0"/>
        <v>5.0021366331625572E-2</v>
      </c>
      <c r="I5" s="223">
        <f t="shared" si="1"/>
        <v>-0.18401379623856473</v>
      </c>
    </row>
    <row r="6" spans="1:12">
      <c r="A6" s="105" t="s">
        <v>324</v>
      </c>
      <c r="B6" s="222">
        <v>1075.375</v>
      </c>
      <c r="C6" s="223">
        <f t="shared" si="2"/>
        <v>0.10301623094181767</v>
      </c>
      <c r="D6" s="222">
        <v>1230.9670000000001</v>
      </c>
      <c r="E6" s="223">
        <f t="shared" si="3"/>
        <v>0.11616780176315554</v>
      </c>
      <c r="F6" s="222">
        <v>1388.7380000000001</v>
      </c>
      <c r="G6" s="223">
        <f t="shared" si="4"/>
        <v>0.13934635134668688</v>
      </c>
      <c r="H6" s="223">
        <f>(F6/D6)-1</f>
        <v>0.12816834244947262</v>
      </c>
      <c r="I6" s="223">
        <f t="shared" si="1"/>
        <v>0.29139881436708137</v>
      </c>
    </row>
    <row r="7" spans="1:12">
      <c r="A7" s="105" t="s">
        <v>323</v>
      </c>
      <c r="B7" s="222">
        <v>1516.3689999999999</v>
      </c>
      <c r="C7" s="223">
        <f t="shared" si="2"/>
        <v>0.14526153118401777</v>
      </c>
      <c r="D7" s="222">
        <v>736.92600000000004</v>
      </c>
      <c r="E7" s="223">
        <f t="shared" si="3"/>
        <v>6.954457226076341E-2</v>
      </c>
      <c r="F7" s="222">
        <v>985.97400000000005</v>
      </c>
      <c r="G7" s="223">
        <f t="shared" si="4"/>
        <v>9.893290125473507E-2</v>
      </c>
      <c r="H7" s="223">
        <f t="shared" si="0"/>
        <v>0.33795523566816743</v>
      </c>
      <c r="I7" s="223">
        <f t="shared" si="1"/>
        <v>-0.34977963806962542</v>
      </c>
    </row>
    <row r="8" spans="1:12">
      <c r="A8" s="105" t="s">
        <v>319</v>
      </c>
      <c r="B8" s="222">
        <v>37.789000000000001</v>
      </c>
      <c r="C8" s="223">
        <f t="shared" si="2"/>
        <v>3.6200212493877467E-3</v>
      </c>
      <c r="D8" s="222">
        <v>47.323</v>
      </c>
      <c r="E8" s="223">
        <f t="shared" si="3"/>
        <v>4.4659270986450563E-3</v>
      </c>
      <c r="F8" s="222">
        <v>224.108</v>
      </c>
      <c r="G8" s="223">
        <f t="shared" si="4"/>
        <v>2.248705811146761E-2</v>
      </c>
      <c r="H8" s="223">
        <f t="shared" si="0"/>
        <v>3.7357099085011516</v>
      </c>
      <c r="I8" s="223">
        <f t="shared" si="1"/>
        <v>4.930508878244992</v>
      </c>
    </row>
    <row r="9" spans="1:12">
      <c r="A9" s="105" t="s">
        <v>321</v>
      </c>
      <c r="B9" s="222">
        <v>475.87099999999998</v>
      </c>
      <c r="C9" s="223">
        <f t="shared" si="2"/>
        <v>4.558636460259325E-2</v>
      </c>
      <c r="D9" s="222">
        <v>168.846</v>
      </c>
      <c r="E9" s="223">
        <f t="shared" si="3"/>
        <v>1.5934195357391188E-2</v>
      </c>
      <c r="F9" s="222">
        <v>98.817999999999998</v>
      </c>
      <c r="G9" s="223">
        <f t="shared" si="4"/>
        <v>9.9154251899040025E-3</v>
      </c>
      <c r="H9" s="223">
        <f t="shared" si="0"/>
        <v>-0.4147447970339837</v>
      </c>
      <c r="I9" s="223">
        <f t="shared" si="1"/>
        <v>-0.79234288284009735</v>
      </c>
    </row>
    <row r="10" spans="1:12">
      <c r="A10" s="105" t="s">
        <v>322</v>
      </c>
      <c r="B10" s="222">
        <v>214.47499999999999</v>
      </c>
      <c r="C10" s="223">
        <f t="shared" si="2"/>
        <v>2.054576880738937E-2</v>
      </c>
      <c r="D10" s="222">
        <v>89.108000000000004</v>
      </c>
      <c r="E10" s="223">
        <f t="shared" si="3"/>
        <v>8.4092266319984715E-3</v>
      </c>
      <c r="F10" s="222">
        <v>75.960999999999999</v>
      </c>
      <c r="G10" s="223">
        <f t="shared" si="4"/>
        <v>7.6219475485265632E-3</v>
      </c>
      <c r="H10" s="223">
        <f t="shared" si="0"/>
        <v>-0.14754006374287387</v>
      </c>
      <c r="I10" s="223">
        <f t="shared" si="1"/>
        <v>-0.64582818510315887</v>
      </c>
    </row>
    <row r="11" spans="1:12">
      <c r="A11" s="107" t="s">
        <v>320</v>
      </c>
      <c r="B11" s="224">
        <v>143.89099999999999</v>
      </c>
      <c r="C11" s="223">
        <f t="shared" si="2"/>
        <v>1.3784129709588828E-2</v>
      </c>
      <c r="D11" s="224">
        <v>73.989000000000004</v>
      </c>
      <c r="E11" s="223">
        <f t="shared" si="3"/>
        <v>6.9824288422468796E-3</v>
      </c>
      <c r="F11" s="224">
        <v>61.363999999999997</v>
      </c>
      <c r="G11" s="223">
        <f t="shared" si="4"/>
        <v>6.157280569868538E-3</v>
      </c>
      <c r="H11" s="223">
        <f t="shared" si="0"/>
        <v>-0.17063347254321592</v>
      </c>
      <c r="I11" s="223">
        <f t="shared" si="1"/>
        <v>-0.57353830329902489</v>
      </c>
    </row>
    <row r="12" spans="1:12" s="9" customFormat="1">
      <c r="A12" s="118" t="s">
        <v>293</v>
      </c>
      <c r="B12" s="225">
        <v>10438.888999999999</v>
      </c>
      <c r="C12" s="227">
        <f t="shared" si="2"/>
        <v>1</v>
      </c>
      <c r="D12" s="225">
        <v>10596.456</v>
      </c>
      <c r="E12" s="227">
        <f t="shared" si="3"/>
        <v>1</v>
      </c>
      <c r="F12" s="225">
        <v>9966.0879999999997</v>
      </c>
      <c r="G12" s="227">
        <f t="shared" si="4"/>
        <v>1</v>
      </c>
      <c r="H12" s="226">
        <f t="shared" si="0"/>
        <v>-5.9488568630870597E-2</v>
      </c>
      <c r="I12" s="226">
        <f t="shared" si="1"/>
        <v>-4.5292272003275347E-2</v>
      </c>
    </row>
    <row r="13" spans="1:12">
      <c r="A13" s="32"/>
      <c r="B13" s="32"/>
      <c r="C13" s="32"/>
      <c r="D13" s="32"/>
      <c r="E13" s="32"/>
      <c r="F13" s="32"/>
      <c r="G13" s="32"/>
      <c r="H13" s="32"/>
      <c r="I13" s="32"/>
      <c r="K13" s="51"/>
    </row>
    <row r="14" spans="1:12">
      <c r="A14" s="32"/>
      <c r="C14" s="52"/>
      <c r="E14" s="52"/>
      <c r="G14" s="52"/>
      <c r="H14" s="32"/>
      <c r="I14" s="32"/>
      <c r="J14" s="53"/>
    </row>
    <row r="15" spans="1:12">
      <c r="A15" s="32"/>
      <c r="E15" s="32"/>
      <c r="F15" s="32"/>
      <c r="G15" s="27"/>
      <c r="H15" s="27"/>
      <c r="I15" s="27"/>
    </row>
    <row r="16" spans="1:12">
      <c r="G16" s="27"/>
      <c r="H16" s="27"/>
      <c r="I16" s="27"/>
    </row>
    <row r="17" spans="1:9">
      <c r="A17" s="32"/>
      <c r="B17" s="32"/>
      <c r="C17" s="32"/>
      <c r="D17" s="32"/>
      <c r="E17" s="32"/>
      <c r="F17" s="32"/>
      <c r="G17" s="27"/>
      <c r="H17" s="27"/>
      <c r="I17" s="27"/>
    </row>
    <row r="18" spans="1:9">
      <c r="A18" s="32"/>
      <c r="B18" s="32"/>
      <c r="C18" s="32"/>
      <c r="D18" s="32"/>
      <c r="E18" s="32"/>
      <c r="F18" s="32"/>
      <c r="G18" s="27"/>
      <c r="H18" s="27"/>
      <c r="I18" s="27"/>
    </row>
    <row r="19" spans="1:9">
      <c r="A19" s="32"/>
      <c r="B19" s="32"/>
      <c r="C19" s="32"/>
      <c r="D19" s="32"/>
      <c r="E19" s="32"/>
      <c r="F19" s="32"/>
      <c r="G19" s="27"/>
      <c r="H19" s="27"/>
      <c r="I19" s="27"/>
    </row>
    <row r="20" spans="1:9">
      <c r="A20" s="32"/>
      <c r="B20" s="32"/>
      <c r="C20" s="32"/>
      <c r="D20" s="32"/>
      <c r="E20" s="32"/>
      <c r="F20" s="32"/>
      <c r="G20" s="27"/>
      <c r="H20" s="27"/>
      <c r="I20" s="27"/>
    </row>
    <row r="21" spans="1:9">
      <c r="A21" s="32"/>
      <c r="B21" s="32"/>
      <c r="C21" s="32"/>
      <c r="D21" s="32"/>
      <c r="E21" s="32"/>
      <c r="F21" s="32"/>
      <c r="G21" s="27"/>
      <c r="H21" s="27"/>
      <c r="I21" s="27"/>
    </row>
    <row r="22" spans="1:9">
      <c r="A22" s="32"/>
      <c r="B22" s="32"/>
      <c r="C22" s="32"/>
      <c r="D22" s="32"/>
      <c r="E22" s="32"/>
      <c r="F22" s="32"/>
      <c r="G22" s="27"/>
      <c r="H22" s="27"/>
      <c r="I22" s="27"/>
    </row>
    <row r="23" spans="1:9">
      <c r="A23" s="32"/>
      <c r="B23" s="32"/>
      <c r="C23" s="32"/>
      <c r="D23" s="32"/>
      <c r="E23" s="32"/>
      <c r="F23" s="32"/>
      <c r="G23" s="27"/>
      <c r="H23" s="27"/>
      <c r="I23" s="27"/>
    </row>
    <row r="24" spans="1:9">
      <c r="A24" s="32"/>
      <c r="B24" s="32"/>
      <c r="C24" s="32"/>
      <c r="D24" s="32"/>
      <c r="E24" s="32"/>
      <c r="F24" s="32"/>
      <c r="G24" s="32"/>
      <c r="H24" s="32"/>
      <c r="I24" s="32"/>
    </row>
    <row r="25" spans="1:9">
      <c r="A25" s="32"/>
      <c r="B25" s="32"/>
      <c r="C25" s="32"/>
      <c r="D25" s="32"/>
      <c r="E25" s="32"/>
      <c r="F25" s="32"/>
      <c r="G25" s="32"/>
      <c r="H25" s="32"/>
      <c r="I25" s="32"/>
    </row>
    <row r="26" spans="1:9">
      <c r="A26" s="32"/>
      <c r="B26" s="32"/>
      <c r="C26" s="32"/>
      <c r="D26" s="32"/>
      <c r="E26" s="32"/>
      <c r="F26" s="32"/>
      <c r="G26" s="32"/>
      <c r="H26" s="32"/>
      <c r="I26" s="32"/>
    </row>
    <row r="27" spans="1:9">
      <c r="A27" s="32"/>
      <c r="B27" s="32"/>
      <c r="C27" s="32"/>
      <c r="D27" s="32"/>
      <c r="E27" s="32"/>
      <c r="F27" s="32"/>
      <c r="G27" s="32"/>
      <c r="H27" s="32"/>
      <c r="I27" s="32"/>
    </row>
    <row r="28" spans="1:9">
      <c r="A28" s="32"/>
      <c r="B28" s="32"/>
      <c r="C28" s="32"/>
      <c r="D28" s="32"/>
      <c r="E28" s="32"/>
      <c r="F28" s="32"/>
      <c r="G28" s="32"/>
      <c r="H28" s="32"/>
      <c r="I28" s="32"/>
    </row>
    <row r="29" spans="1:9">
      <c r="A29" s="32"/>
      <c r="B29" s="32"/>
      <c r="C29" s="32"/>
      <c r="D29" s="32"/>
      <c r="E29" s="32"/>
      <c r="F29" s="32"/>
      <c r="G29" s="32"/>
      <c r="H29" s="32"/>
      <c r="I29" s="32"/>
    </row>
    <row r="30" spans="1:9">
      <c r="A30" s="32"/>
      <c r="B30" s="32"/>
      <c r="C30" s="32"/>
      <c r="D30" s="32"/>
      <c r="E30" s="32"/>
      <c r="F30" s="32"/>
      <c r="G30" s="32"/>
      <c r="H30" s="32"/>
      <c r="I30" s="32"/>
    </row>
    <row r="31" spans="1:9">
      <c r="A31" s="32"/>
      <c r="B31" s="32"/>
      <c r="C31" s="32"/>
      <c r="D31" s="32"/>
      <c r="E31" s="32"/>
      <c r="F31" s="32"/>
      <c r="G31" s="32"/>
      <c r="H31" s="32"/>
      <c r="I31" s="32"/>
    </row>
    <row r="32" spans="1:9">
      <c r="A32" s="32"/>
      <c r="B32" s="32"/>
      <c r="C32" s="32"/>
      <c r="D32" s="32"/>
      <c r="E32" s="32"/>
      <c r="F32" s="32"/>
      <c r="G32" s="32"/>
      <c r="H32" s="32"/>
      <c r="I32" s="32"/>
    </row>
    <row r="33" spans="1:9">
      <c r="A33" s="32"/>
      <c r="B33" s="32"/>
      <c r="C33" s="32"/>
      <c r="D33" s="32"/>
      <c r="E33" s="32"/>
      <c r="F33" s="32"/>
      <c r="G33" s="32"/>
      <c r="H33" s="32"/>
      <c r="I33" s="32"/>
    </row>
    <row r="34" spans="1:9">
      <c r="A34" s="32"/>
      <c r="B34" s="32"/>
      <c r="C34" s="32"/>
      <c r="D34" s="32"/>
      <c r="E34" s="32"/>
      <c r="F34" s="32"/>
      <c r="G34" s="32"/>
      <c r="H34" s="32"/>
      <c r="I34" s="32"/>
    </row>
    <row r="35" spans="1:9">
      <c r="A35" s="32"/>
      <c r="B35" s="32"/>
      <c r="C35" s="32"/>
      <c r="D35" s="32"/>
      <c r="E35" s="32"/>
      <c r="F35" s="32"/>
      <c r="G35" s="32"/>
      <c r="H35" s="32"/>
      <c r="I35" s="32"/>
    </row>
    <row r="36" spans="1:9">
      <c r="A36" s="32"/>
      <c r="B36" s="32"/>
      <c r="C36" s="32"/>
      <c r="D36" s="32"/>
      <c r="E36" s="32"/>
      <c r="F36" s="32"/>
      <c r="G36" s="32"/>
      <c r="H36" s="32"/>
      <c r="I36" s="32"/>
    </row>
    <row r="37" spans="1:9">
      <c r="A37" s="32"/>
      <c r="B37" s="32"/>
      <c r="C37" s="32"/>
      <c r="D37" s="32"/>
      <c r="E37" s="32"/>
      <c r="F37" s="32"/>
      <c r="G37" s="32"/>
      <c r="H37" s="32"/>
      <c r="I37" s="32"/>
    </row>
    <row r="38" spans="1:9">
      <c r="A38" s="32"/>
      <c r="B38" s="32"/>
      <c r="C38" s="32"/>
      <c r="D38" s="32"/>
      <c r="E38" s="32"/>
      <c r="F38" s="32"/>
      <c r="G38" s="32"/>
      <c r="H38" s="32"/>
      <c r="I38" s="32"/>
    </row>
    <row r="39" spans="1:9">
      <c r="A39" s="32"/>
      <c r="B39" s="32"/>
      <c r="C39" s="32"/>
      <c r="D39" s="32"/>
      <c r="E39" s="32"/>
      <c r="F39" s="32"/>
      <c r="G39" s="32"/>
      <c r="H39" s="32"/>
      <c r="I39" s="32"/>
    </row>
    <row r="40" spans="1:9">
      <c r="A40" s="32"/>
      <c r="B40" s="32"/>
      <c r="C40" s="32"/>
      <c r="D40" s="32"/>
      <c r="E40" s="32"/>
      <c r="F40" s="32"/>
      <c r="G40" s="32"/>
      <c r="H40" s="32"/>
      <c r="I40" s="32"/>
    </row>
    <row r="41" spans="1:9">
      <c r="A41" s="32"/>
      <c r="B41" s="32"/>
      <c r="C41" s="32"/>
      <c r="D41" s="32"/>
      <c r="E41" s="32"/>
      <c r="F41" s="32"/>
      <c r="G41" s="32"/>
      <c r="H41" s="32"/>
      <c r="I41" s="32"/>
    </row>
    <row r="42" spans="1:9">
      <c r="A42" s="32"/>
      <c r="B42" s="32"/>
      <c r="C42" s="32"/>
      <c r="D42" s="32"/>
      <c r="E42" s="32"/>
      <c r="F42" s="32"/>
      <c r="G42" s="32"/>
      <c r="H42" s="32"/>
      <c r="I42" s="32"/>
    </row>
    <row r="46" spans="1:9" s="9" customFormat="1"/>
  </sheetData>
  <sortState ref="A5:I12">
    <sortCondition descending="1" ref="G5:G12"/>
  </sortState>
  <mergeCells count="7">
    <mergeCell ref="K1:L1"/>
    <mergeCell ref="A2:A3"/>
    <mergeCell ref="I2:I3"/>
    <mergeCell ref="B2:C2"/>
    <mergeCell ref="D2:E2"/>
    <mergeCell ref="F2:G2"/>
    <mergeCell ref="H2:H3"/>
  </mergeCells>
  <hyperlinks>
    <hyperlink ref="K1" location="'Table of Content'!A1" display="Table of Content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51"/>
  <sheetViews>
    <sheetView zoomScaleNormal="100" workbookViewId="0">
      <selection activeCell="J2" sqref="J2"/>
    </sheetView>
  </sheetViews>
  <sheetFormatPr defaultColWidth="6.6328125" defaultRowHeight="15.5"/>
  <cols>
    <col min="1" max="1" width="50.08984375" style="1" customWidth="1"/>
    <col min="2" max="2" width="11" style="60" customWidth="1"/>
    <col min="3" max="3" width="9.90625" style="60" bestFit="1" customWidth="1"/>
    <col min="4" max="4" width="6.6328125" style="60" bestFit="1" customWidth="1"/>
    <col min="5" max="5" width="6.54296875" style="60" customWidth="1"/>
    <col min="6" max="6" width="12.81640625" style="60" bestFit="1" customWidth="1"/>
    <col min="7" max="7" width="7.1796875" style="60" bestFit="1" customWidth="1"/>
    <col min="8" max="8" width="7" style="60" bestFit="1" customWidth="1"/>
    <col min="9" max="9" width="18.26953125" style="60" bestFit="1" customWidth="1"/>
    <col min="10" max="10" width="9.36328125" style="1" customWidth="1"/>
    <col min="11" max="11" width="7.81640625" style="1" customWidth="1"/>
    <col min="12" max="12" width="7.90625" style="1" customWidth="1"/>
    <col min="13" max="16384" width="6.6328125" style="1"/>
  </cols>
  <sheetData>
    <row r="1" spans="1:12">
      <c r="A1" s="34" t="s">
        <v>568</v>
      </c>
      <c r="B1" s="100"/>
      <c r="C1" s="100"/>
      <c r="D1" s="100"/>
      <c r="E1" s="100"/>
      <c r="F1" s="100"/>
      <c r="G1" s="100"/>
      <c r="H1" s="100"/>
      <c r="I1" s="100"/>
      <c r="K1" s="265" t="s">
        <v>317</v>
      </c>
      <c r="L1" s="265"/>
    </row>
    <row r="2" spans="1:12">
      <c r="A2" s="163" t="s">
        <v>327</v>
      </c>
      <c r="B2" s="163" t="s">
        <v>324</v>
      </c>
      <c r="C2" s="163" t="s">
        <v>321</v>
      </c>
      <c r="D2" s="163" t="s">
        <v>320</v>
      </c>
      <c r="E2" s="163" t="s">
        <v>323</v>
      </c>
      <c r="F2" s="163" t="s">
        <v>319</v>
      </c>
      <c r="G2" s="163" t="s">
        <v>325</v>
      </c>
      <c r="H2" s="163" t="s">
        <v>322</v>
      </c>
      <c r="I2" s="163" t="s">
        <v>326</v>
      </c>
    </row>
    <row r="3" spans="1:12">
      <c r="A3" s="105" t="s">
        <v>26</v>
      </c>
      <c r="B3" s="182">
        <v>171.18299999999999</v>
      </c>
      <c r="C3" s="182">
        <v>14.077999999999999</v>
      </c>
      <c r="D3" s="182"/>
      <c r="E3" s="182">
        <v>3.4000000000000002E-2</v>
      </c>
      <c r="F3" s="182">
        <v>171.18299999999999</v>
      </c>
      <c r="G3" s="182">
        <v>4.4999999999999998E-2</v>
      </c>
      <c r="H3" s="182">
        <v>9.6000000000000002E-2</v>
      </c>
      <c r="I3" s="182">
        <v>70.483999999999995</v>
      </c>
    </row>
    <row r="4" spans="1:12">
      <c r="A4" s="105" t="s">
        <v>2</v>
      </c>
      <c r="B4" s="182">
        <v>41.29</v>
      </c>
      <c r="C4" s="182"/>
      <c r="D4" s="182"/>
      <c r="E4" s="182">
        <v>13.494</v>
      </c>
      <c r="F4" s="182">
        <v>46.62</v>
      </c>
      <c r="G4" s="182">
        <v>30.204999999999998</v>
      </c>
      <c r="H4" s="182"/>
      <c r="I4" s="182">
        <v>9.0579999999999998</v>
      </c>
    </row>
    <row r="5" spans="1:12">
      <c r="A5" s="105" t="s">
        <v>117</v>
      </c>
      <c r="B5" s="182">
        <v>0.51400000000000001</v>
      </c>
      <c r="C5" s="182"/>
      <c r="D5" s="182"/>
      <c r="E5" s="182">
        <v>4.7E-2</v>
      </c>
      <c r="F5" s="182">
        <v>1.2350000000000001</v>
      </c>
      <c r="G5" s="182">
        <v>9.7000000000000003E-2</v>
      </c>
      <c r="H5" s="182"/>
      <c r="I5" s="182">
        <v>14.275</v>
      </c>
    </row>
    <row r="6" spans="1:12">
      <c r="A6" s="105" t="s">
        <v>211</v>
      </c>
      <c r="B6" s="182">
        <v>6.2539999999999996</v>
      </c>
      <c r="C6" s="182">
        <v>1E-3</v>
      </c>
      <c r="D6" s="182"/>
      <c r="E6" s="182">
        <v>37.606999999999999</v>
      </c>
      <c r="F6" s="182">
        <v>1.1439999999999999</v>
      </c>
      <c r="G6" s="182">
        <v>38.472000000000001</v>
      </c>
      <c r="H6" s="182"/>
      <c r="I6" s="182">
        <v>16.936</v>
      </c>
    </row>
    <row r="7" spans="1:12">
      <c r="A7" s="105" t="s">
        <v>190</v>
      </c>
      <c r="B7" s="182">
        <v>26.782</v>
      </c>
      <c r="C7" s="182"/>
      <c r="D7" s="182">
        <v>7.4999999999999997E-2</v>
      </c>
      <c r="E7" s="182">
        <v>6.415</v>
      </c>
      <c r="F7" s="182">
        <v>0.90500000000000003</v>
      </c>
      <c r="G7" s="182">
        <v>7.2770000000000001</v>
      </c>
      <c r="H7" s="182"/>
      <c r="I7" s="182">
        <v>44.103000000000002</v>
      </c>
    </row>
    <row r="8" spans="1:12">
      <c r="A8" s="105" t="s">
        <v>104</v>
      </c>
      <c r="B8" s="182">
        <v>3.3159999999999998</v>
      </c>
      <c r="C8" s="182">
        <v>0</v>
      </c>
      <c r="D8" s="182">
        <v>1.2999999999999999E-2</v>
      </c>
      <c r="E8" s="182">
        <v>4.0750000000000002</v>
      </c>
      <c r="F8" s="182">
        <v>0.51900000000000002</v>
      </c>
      <c r="G8" s="182">
        <v>8.4640000000000004</v>
      </c>
      <c r="H8" s="182"/>
      <c r="I8" s="182">
        <v>37.981999999999999</v>
      </c>
    </row>
    <row r="9" spans="1:12">
      <c r="A9" s="105" t="s">
        <v>27</v>
      </c>
      <c r="B9" s="182">
        <v>0.41</v>
      </c>
      <c r="C9" s="182">
        <v>2.4E-2</v>
      </c>
      <c r="D9" s="182"/>
      <c r="E9" s="182">
        <v>4.2000000000000003E-2</v>
      </c>
      <c r="F9" s="182">
        <v>0.4</v>
      </c>
      <c r="G9" s="182">
        <v>4.2999999999999997E-2</v>
      </c>
      <c r="H9" s="182">
        <v>2.4E-2</v>
      </c>
      <c r="I9" s="182">
        <v>19.161000000000001</v>
      </c>
    </row>
    <row r="10" spans="1:12">
      <c r="A10" s="105" t="s">
        <v>201</v>
      </c>
      <c r="B10" s="182">
        <v>6.4459999999999997</v>
      </c>
      <c r="C10" s="182">
        <v>0.188</v>
      </c>
      <c r="D10" s="182">
        <v>2.1000000000000001E-2</v>
      </c>
      <c r="E10" s="182">
        <v>3.1640000000000001</v>
      </c>
      <c r="F10" s="182">
        <v>0.30399999999999999</v>
      </c>
      <c r="G10" s="182">
        <v>4.5570000000000004</v>
      </c>
      <c r="H10" s="182">
        <v>0.17899999999999999</v>
      </c>
      <c r="I10" s="182">
        <v>13.568</v>
      </c>
    </row>
    <row r="11" spans="1:12">
      <c r="A11" s="105" t="s">
        <v>221</v>
      </c>
      <c r="B11" s="182">
        <v>8.8529999999999998</v>
      </c>
      <c r="C11" s="182">
        <v>1.2E-2</v>
      </c>
      <c r="D11" s="182">
        <v>7.0000000000000001E-3</v>
      </c>
      <c r="E11" s="182">
        <v>7.069</v>
      </c>
      <c r="F11" s="182">
        <v>0.24</v>
      </c>
      <c r="G11" s="182">
        <v>17.619</v>
      </c>
      <c r="H11" s="182">
        <v>1.9E-2</v>
      </c>
      <c r="I11" s="182">
        <v>44.265999999999998</v>
      </c>
    </row>
    <row r="12" spans="1:12">
      <c r="A12" s="105" t="s">
        <v>181</v>
      </c>
      <c r="B12" s="182">
        <v>2.774</v>
      </c>
      <c r="C12" s="182"/>
      <c r="D12" s="182">
        <v>2.5000000000000001E-2</v>
      </c>
      <c r="E12" s="182">
        <v>1.143</v>
      </c>
      <c r="F12" s="182">
        <v>0.222</v>
      </c>
      <c r="G12" s="182">
        <v>2.1920000000000002</v>
      </c>
      <c r="H12" s="182"/>
      <c r="I12" s="182">
        <v>5.1120000000000001</v>
      </c>
    </row>
    <row r="13" spans="1:12">
      <c r="A13" s="105" t="s">
        <v>129</v>
      </c>
      <c r="B13" s="182">
        <v>3.7559999999999998</v>
      </c>
      <c r="C13" s="182">
        <v>0.01</v>
      </c>
      <c r="D13" s="182"/>
      <c r="E13" s="182">
        <v>51.067</v>
      </c>
      <c r="F13" s="182">
        <v>0.17</v>
      </c>
      <c r="G13" s="182">
        <v>91.6</v>
      </c>
      <c r="H13" s="182">
        <v>0.01</v>
      </c>
      <c r="I13" s="182">
        <v>20.344000000000001</v>
      </c>
    </row>
    <row r="14" spans="1:12">
      <c r="A14" s="105" t="s">
        <v>196</v>
      </c>
      <c r="B14" s="182">
        <v>13.722</v>
      </c>
      <c r="C14" s="182"/>
      <c r="D14" s="182">
        <v>2.3E-2</v>
      </c>
      <c r="E14" s="182">
        <v>5.8579999999999997</v>
      </c>
      <c r="F14" s="182">
        <v>0.153</v>
      </c>
      <c r="G14" s="182">
        <v>9.3490000000000002</v>
      </c>
      <c r="H14" s="182"/>
      <c r="I14" s="182">
        <v>19.254999999999999</v>
      </c>
    </row>
    <row r="15" spans="1:12">
      <c r="A15" s="105" t="s">
        <v>172</v>
      </c>
      <c r="B15" s="182">
        <v>1.583</v>
      </c>
      <c r="C15" s="182">
        <v>5.0000000000000001E-3</v>
      </c>
      <c r="D15" s="182">
        <v>1E-3</v>
      </c>
      <c r="E15" s="182">
        <v>1.9430000000000001</v>
      </c>
      <c r="F15" s="182">
        <v>0.114</v>
      </c>
      <c r="G15" s="182">
        <v>4.0529999999999999</v>
      </c>
      <c r="H15" s="182">
        <v>5.0000000000000001E-3</v>
      </c>
      <c r="I15" s="182">
        <v>9.5169999999999995</v>
      </c>
    </row>
    <row r="16" spans="1:12">
      <c r="A16" s="105" t="s">
        <v>37</v>
      </c>
      <c r="B16" s="182">
        <v>0.108</v>
      </c>
      <c r="C16" s="182"/>
      <c r="D16" s="182">
        <v>7.0000000000000001E-3</v>
      </c>
      <c r="E16" s="182">
        <v>10.365</v>
      </c>
      <c r="F16" s="182">
        <v>0.108</v>
      </c>
      <c r="G16" s="182">
        <v>28.094999999999999</v>
      </c>
      <c r="H16" s="182">
        <v>0</v>
      </c>
      <c r="I16" s="182">
        <v>140.23599999999999</v>
      </c>
    </row>
    <row r="17" spans="1:9">
      <c r="A17" s="105" t="s">
        <v>197</v>
      </c>
      <c r="B17" s="182">
        <v>6.1550000000000002</v>
      </c>
      <c r="C17" s="182">
        <v>4.7E-2</v>
      </c>
      <c r="D17" s="182">
        <v>6.0999999999999999E-2</v>
      </c>
      <c r="E17" s="182">
        <v>21.251000000000001</v>
      </c>
      <c r="F17" s="182">
        <v>9.5000000000000001E-2</v>
      </c>
      <c r="G17" s="182">
        <v>26.317</v>
      </c>
      <c r="H17" s="182">
        <v>1.7999999999999999E-2</v>
      </c>
      <c r="I17" s="182">
        <v>16.867999999999999</v>
      </c>
    </row>
    <row r="18" spans="1:9">
      <c r="A18" s="105" t="s">
        <v>101</v>
      </c>
      <c r="B18" s="182"/>
      <c r="C18" s="182"/>
      <c r="D18" s="182"/>
      <c r="E18" s="182">
        <v>2E-3</v>
      </c>
      <c r="F18" s="182">
        <v>0.08</v>
      </c>
      <c r="G18" s="182">
        <v>2E-3</v>
      </c>
      <c r="H18" s="182"/>
      <c r="I18" s="182">
        <v>0.93799999999999994</v>
      </c>
    </row>
    <row r="19" spans="1:9">
      <c r="A19" s="105" t="s">
        <v>257</v>
      </c>
      <c r="B19" s="182">
        <v>3.9129999999999998</v>
      </c>
      <c r="C19" s="182">
        <v>3.0000000000000001E-3</v>
      </c>
      <c r="D19" s="182">
        <v>0.27100000000000002</v>
      </c>
      <c r="E19" s="182">
        <v>0.80300000000000005</v>
      </c>
      <c r="F19" s="182">
        <v>6.7000000000000004E-2</v>
      </c>
      <c r="G19" s="182">
        <v>3.1469999999999998</v>
      </c>
      <c r="H19" s="182">
        <v>4.0000000000000001E-3</v>
      </c>
      <c r="I19" s="182">
        <v>14.94</v>
      </c>
    </row>
    <row r="20" spans="1:9">
      <c r="A20" s="105" t="s">
        <v>200</v>
      </c>
      <c r="B20" s="182">
        <v>0.51</v>
      </c>
      <c r="C20" s="182"/>
      <c r="D20" s="182">
        <v>1E-3</v>
      </c>
      <c r="E20" s="182">
        <v>0.80300000000000005</v>
      </c>
      <c r="F20" s="182">
        <v>4.5999999999999999E-2</v>
      </c>
      <c r="G20" s="182">
        <v>1.4970000000000001</v>
      </c>
      <c r="H20" s="182"/>
      <c r="I20" s="182">
        <v>2.9359999999999999</v>
      </c>
    </row>
    <row r="21" spans="1:9">
      <c r="A21" s="105" t="s">
        <v>247</v>
      </c>
      <c r="B21" s="182">
        <v>1.3180000000000001</v>
      </c>
      <c r="C21" s="182"/>
      <c r="D21" s="182"/>
      <c r="E21" s="182">
        <v>0.44700000000000001</v>
      </c>
      <c r="F21" s="182">
        <v>4.2000000000000003E-2</v>
      </c>
      <c r="G21" s="182">
        <v>0.626</v>
      </c>
      <c r="H21" s="182"/>
      <c r="I21" s="182">
        <v>7.14</v>
      </c>
    </row>
    <row r="22" spans="1:9">
      <c r="A22" s="105" t="s">
        <v>185</v>
      </c>
      <c r="B22" s="182">
        <v>61.161000000000001</v>
      </c>
      <c r="C22" s="182">
        <v>4.5999999999999999E-2</v>
      </c>
      <c r="D22" s="182">
        <v>7.0000000000000001E-3</v>
      </c>
      <c r="E22" s="182">
        <v>21.187999999999999</v>
      </c>
      <c r="F22" s="182">
        <v>3.4000000000000002E-2</v>
      </c>
      <c r="G22" s="182">
        <v>79.64</v>
      </c>
      <c r="H22" s="182">
        <v>4.5999999999999999E-2</v>
      </c>
      <c r="I22" s="182">
        <v>43.067</v>
      </c>
    </row>
    <row r="23" spans="1:9">
      <c r="A23" s="105" t="s">
        <v>174</v>
      </c>
      <c r="B23" s="182">
        <v>1.1439999999999999</v>
      </c>
      <c r="C23" s="182"/>
      <c r="D23" s="182">
        <v>0</v>
      </c>
      <c r="E23" s="182">
        <v>0.72599999999999998</v>
      </c>
      <c r="F23" s="182">
        <v>3.4000000000000002E-2</v>
      </c>
      <c r="G23" s="182">
        <v>0.76500000000000001</v>
      </c>
      <c r="H23" s="182"/>
      <c r="I23" s="182">
        <v>3.2559999999999998</v>
      </c>
    </row>
    <row r="24" spans="1:9">
      <c r="A24" s="105" t="s">
        <v>199</v>
      </c>
      <c r="B24" s="182">
        <v>1.4870000000000001</v>
      </c>
      <c r="C24" s="182"/>
      <c r="D24" s="182">
        <v>0.121</v>
      </c>
      <c r="E24" s="182">
        <v>4.6079999999999997</v>
      </c>
      <c r="F24" s="182">
        <v>3.2000000000000001E-2</v>
      </c>
      <c r="G24" s="182">
        <v>10.871</v>
      </c>
      <c r="H24" s="182"/>
      <c r="I24" s="182">
        <v>7.0369999999999999</v>
      </c>
    </row>
    <row r="25" spans="1:9">
      <c r="A25" s="105" t="s">
        <v>179</v>
      </c>
      <c r="B25" s="182">
        <v>2.2789999999999999</v>
      </c>
      <c r="C25" s="182">
        <v>1E-3</v>
      </c>
      <c r="D25" s="182">
        <v>2E-3</v>
      </c>
      <c r="E25" s="182">
        <v>4.2469999999999999</v>
      </c>
      <c r="F25" s="182">
        <v>0.03</v>
      </c>
      <c r="G25" s="182">
        <v>11.887</v>
      </c>
      <c r="H25" s="182"/>
      <c r="I25" s="182">
        <v>9.2309999999999999</v>
      </c>
    </row>
    <row r="26" spans="1:9">
      <c r="A26" s="105" t="s">
        <v>12</v>
      </c>
      <c r="B26" s="182">
        <v>8.2000000000000003E-2</v>
      </c>
      <c r="C26" s="182"/>
      <c r="D26" s="182">
        <v>1E-3</v>
      </c>
      <c r="E26" s="182">
        <v>0.106</v>
      </c>
      <c r="F26" s="182">
        <v>0.03</v>
      </c>
      <c r="G26" s="182">
        <v>0.108</v>
      </c>
      <c r="H26" s="182"/>
      <c r="I26" s="182">
        <v>6.3540000000000001</v>
      </c>
    </row>
    <row r="27" spans="1:9">
      <c r="A27" s="105" t="s">
        <v>225</v>
      </c>
      <c r="B27" s="182">
        <v>5.0999999999999997E-2</v>
      </c>
      <c r="C27" s="182"/>
      <c r="D27" s="182">
        <v>2E-3</v>
      </c>
      <c r="E27" s="182">
        <v>0.89400000000000002</v>
      </c>
      <c r="F27" s="182">
        <v>2.5999999999999999E-2</v>
      </c>
      <c r="G27" s="182">
        <v>10.968999999999999</v>
      </c>
      <c r="H27" s="182"/>
      <c r="I27" s="182">
        <v>2.2090000000000001</v>
      </c>
    </row>
    <row r="28" spans="1:9">
      <c r="A28" s="105" t="s">
        <v>255</v>
      </c>
      <c r="B28" s="182">
        <v>0.83199999999999996</v>
      </c>
      <c r="C28" s="182">
        <v>4.0000000000000001E-3</v>
      </c>
      <c r="D28" s="182"/>
      <c r="E28" s="182">
        <v>6.8000000000000005E-2</v>
      </c>
      <c r="F28" s="182">
        <v>2.4E-2</v>
      </c>
      <c r="G28" s="182">
        <v>0.11</v>
      </c>
      <c r="H28" s="182"/>
      <c r="I28" s="182">
        <v>1.5569999999999999</v>
      </c>
    </row>
    <row r="29" spans="1:9">
      <c r="A29" s="105" t="s">
        <v>140</v>
      </c>
      <c r="B29" s="182">
        <v>4.1000000000000002E-2</v>
      </c>
      <c r="C29" s="182"/>
      <c r="D29" s="182"/>
      <c r="E29" s="182"/>
      <c r="F29" s="182">
        <v>2.4E-2</v>
      </c>
      <c r="G29" s="182"/>
      <c r="H29" s="182"/>
      <c r="I29" s="182">
        <v>0.93500000000000005</v>
      </c>
    </row>
    <row r="30" spans="1:9">
      <c r="A30" s="105" t="s">
        <v>39</v>
      </c>
      <c r="B30" s="182">
        <v>0.41599999999999998</v>
      </c>
      <c r="C30" s="182">
        <v>1.339</v>
      </c>
      <c r="D30" s="182">
        <v>5.3170000000000002</v>
      </c>
      <c r="E30" s="182">
        <v>0.03</v>
      </c>
      <c r="F30" s="182">
        <v>2.3E-2</v>
      </c>
      <c r="G30" s="182">
        <v>5.3529999999999998</v>
      </c>
      <c r="H30" s="182">
        <v>3.7709999999999999</v>
      </c>
      <c r="I30" s="182">
        <v>19.888999999999999</v>
      </c>
    </row>
    <row r="31" spans="1:9">
      <c r="A31" s="105" t="s">
        <v>217</v>
      </c>
      <c r="B31" s="182">
        <v>16.119</v>
      </c>
      <c r="C31" s="182">
        <v>6.0000000000000001E-3</v>
      </c>
      <c r="D31" s="182">
        <v>7.0000000000000001E-3</v>
      </c>
      <c r="E31" s="182">
        <v>6.4349999999999996</v>
      </c>
      <c r="F31" s="182">
        <v>2.1000000000000001E-2</v>
      </c>
      <c r="G31" s="182">
        <v>10.44</v>
      </c>
      <c r="H31" s="182">
        <v>2.1000000000000001E-2</v>
      </c>
      <c r="I31" s="182">
        <v>35.938000000000002</v>
      </c>
    </row>
    <row r="32" spans="1:9">
      <c r="A32" s="105" t="s">
        <v>176</v>
      </c>
      <c r="B32" s="182">
        <v>36.122</v>
      </c>
      <c r="C32" s="182">
        <v>4.7E-2</v>
      </c>
      <c r="D32" s="182">
        <v>1.7000000000000001E-2</v>
      </c>
      <c r="E32" s="182">
        <v>11.042</v>
      </c>
      <c r="F32" s="182">
        <v>1.7000000000000001E-2</v>
      </c>
      <c r="G32" s="182">
        <v>27.83</v>
      </c>
      <c r="H32" s="182">
        <v>0.04</v>
      </c>
      <c r="I32" s="182">
        <v>48.000999999999998</v>
      </c>
    </row>
    <row r="33" spans="1:9">
      <c r="A33" s="105" t="s">
        <v>130</v>
      </c>
      <c r="B33" s="182">
        <v>1.1359999999999999</v>
      </c>
      <c r="C33" s="182"/>
      <c r="D33" s="182">
        <v>0</v>
      </c>
      <c r="E33" s="182">
        <v>3.0009999999999999</v>
      </c>
      <c r="F33" s="182">
        <v>1.6E-2</v>
      </c>
      <c r="G33" s="182">
        <v>6.8739999999999997</v>
      </c>
      <c r="H33" s="182"/>
      <c r="I33" s="182">
        <v>9.5559999999999992</v>
      </c>
    </row>
    <row r="34" spans="1:9">
      <c r="A34" s="105" t="s">
        <v>128</v>
      </c>
      <c r="B34" s="182">
        <v>0.54500000000000004</v>
      </c>
      <c r="C34" s="182"/>
      <c r="D34" s="182">
        <v>6.0000000000000001E-3</v>
      </c>
      <c r="E34" s="182">
        <v>3.4790000000000001</v>
      </c>
      <c r="F34" s="182">
        <v>1.4999999999999999E-2</v>
      </c>
      <c r="G34" s="182">
        <v>4.6189999999999998</v>
      </c>
      <c r="H34" s="182"/>
      <c r="I34" s="182">
        <v>4.3680000000000003</v>
      </c>
    </row>
    <row r="35" spans="1:9">
      <c r="A35" s="105" t="s">
        <v>107</v>
      </c>
      <c r="B35" s="182">
        <v>1.4810000000000001</v>
      </c>
      <c r="C35" s="182">
        <v>8.9999999999999993E-3</v>
      </c>
      <c r="D35" s="182">
        <v>3.4000000000000002E-2</v>
      </c>
      <c r="E35" s="182">
        <v>4.9939999999999998</v>
      </c>
      <c r="F35" s="182">
        <v>1.4E-2</v>
      </c>
      <c r="G35" s="182">
        <v>5.5739999999999998</v>
      </c>
      <c r="H35" s="182">
        <v>0.01</v>
      </c>
      <c r="I35" s="182">
        <v>78.304000000000002</v>
      </c>
    </row>
    <row r="36" spans="1:9">
      <c r="A36" s="105" t="s">
        <v>250</v>
      </c>
      <c r="B36" s="182">
        <v>0.44600000000000001</v>
      </c>
      <c r="C36" s="182">
        <v>1.0999999999999999E-2</v>
      </c>
      <c r="D36" s="182">
        <v>31.06</v>
      </c>
      <c r="E36" s="182">
        <v>27.393999999999998</v>
      </c>
      <c r="F36" s="182">
        <v>1.2E-2</v>
      </c>
      <c r="G36" s="182">
        <v>38.651000000000003</v>
      </c>
      <c r="H36" s="182">
        <v>0</v>
      </c>
      <c r="I36" s="182">
        <v>19.678000000000001</v>
      </c>
    </row>
    <row r="37" spans="1:9">
      <c r="A37" s="105" t="s">
        <v>108</v>
      </c>
      <c r="B37" s="182">
        <v>1.141</v>
      </c>
      <c r="C37" s="182">
        <v>0</v>
      </c>
      <c r="D37" s="182">
        <v>0.56299999999999994</v>
      </c>
      <c r="E37" s="182">
        <v>26.591999999999999</v>
      </c>
      <c r="F37" s="182">
        <v>1.2E-2</v>
      </c>
      <c r="G37" s="182">
        <v>30.934000000000001</v>
      </c>
      <c r="H37" s="182"/>
      <c r="I37" s="182">
        <v>78.822999999999993</v>
      </c>
    </row>
    <row r="38" spans="1:9">
      <c r="A38" s="105" t="s">
        <v>243</v>
      </c>
      <c r="B38" s="182">
        <v>2.5219999999999998</v>
      </c>
      <c r="C38" s="182">
        <v>5.0000000000000001E-3</v>
      </c>
      <c r="D38" s="182">
        <v>0.32</v>
      </c>
      <c r="E38" s="182">
        <v>14.615</v>
      </c>
      <c r="F38" s="182">
        <v>1.2E-2</v>
      </c>
      <c r="G38" s="182">
        <v>44.847999999999999</v>
      </c>
      <c r="H38" s="182">
        <v>5.0000000000000001E-3</v>
      </c>
      <c r="I38" s="182">
        <v>9.7710000000000008</v>
      </c>
    </row>
    <row r="39" spans="1:9">
      <c r="A39" s="105" t="s">
        <v>28</v>
      </c>
      <c r="B39" s="182">
        <v>1.0999999999999999E-2</v>
      </c>
      <c r="C39" s="182">
        <v>3.3000000000000002E-2</v>
      </c>
      <c r="D39" s="182">
        <v>0.224</v>
      </c>
      <c r="E39" s="182">
        <v>0.214</v>
      </c>
      <c r="F39" s="182">
        <v>1.0999999999999999E-2</v>
      </c>
      <c r="G39" s="182">
        <v>0.44800000000000001</v>
      </c>
      <c r="H39" s="182"/>
      <c r="I39" s="182">
        <v>10.701000000000001</v>
      </c>
    </row>
    <row r="40" spans="1:9">
      <c r="A40" s="105" t="s">
        <v>239</v>
      </c>
      <c r="B40" s="182">
        <v>15.022</v>
      </c>
      <c r="C40" s="182">
        <v>1.0999999999999999E-2</v>
      </c>
      <c r="D40" s="182"/>
      <c r="E40" s="182">
        <v>9.5000000000000001E-2</v>
      </c>
      <c r="F40" s="182">
        <v>1.0999999999999999E-2</v>
      </c>
      <c r="G40" s="182">
        <v>0.30599999999999999</v>
      </c>
      <c r="H40" s="182">
        <v>0.04</v>
      </c>
      <c r="I40" s="182">
        <v>21.553999999999998</v>
      </c>
    </row>
    <row r="41" spans="1:9">
      <c r="A41" s="105" t="s">
        <v>202</v>
      </c>
      <c r="B41" s="182">
        <v>4.3529999999999998</v>
      </c>
      <c r="C41" s="182">
        <v>1E-3</v>
      </c>
      <c r="D41" s="182">
        <v>8.0000000000000002E-3</v>
      </c>
      <c r="E41" s="182">
        <v>8.6470000000000002</v>
      </c>
      <c r="F41" s="182">
        <v>7.0000000000000001E-3</v>
      </c>
      <c r="G41" s="182">
        <v>10.393000000000001</v>
      </c>
      <c r="H41" s="182"/>
      <c r="I41" s="182">
        <v>5.7450000000000001</v>
      </c>
    </row>
    <row r="42" spans="1:9">
      <c r="A42" s="105" t="s">
        <v>136</v>
      </c>
      <c r="B42" s="182">
        <v>9.9000000000000005E-2</v>
      </c>
      <c r="C42" s="182"/>
      <c r="D42" s="182"/>
      <c r="E42" s="182">
        <v>8.9999999999999993E-3</v>
      </c>
      <c r="F42" s="182">
        <v>7.0000000000000001E-3</v>
      </c>
      <c r="G42" s="182">
        <v>8.9999999999999993E-3</v>
      </c>
      <c r="H42" s="182"/>
      <c r="I42" s="182">
        <v>0.627</v>
      </c>
    </row>
    <row r="43" spans="1:9">
      <c r="A43" s="105" t="s">
        <v>212</v>
      </c>
      <c r="B43" s="182">
        <v>3.3149999999999999</v>
      </c>
      <c r="C43" s="182">
        <v>8.0000000000000002E-3</v>
      </c>
      <c r="D43" s="182"/>
      <c r="E43" s="182">
        <v>5.4089999999999998</v>
      </c>
      <c r="F43" s="182">
        <v>6.0000000000000001E-3</v>
      </c>
      <c r="G43" s="182">
        <v>7.758</v>
      </c>
      <c r="H43" s="182"/>
      <c r="I43" s="182">
        <v>15.356</v>
      </c>
    </row>
    <row r="44" spans="1:9">
      <c r="A44" s="105" t="s">
        <v>149</v>
      </c>
      <c r="B44" s="182">
        <v>1.153</v>
      </c>
      <c r="C44" s="182">
        <v>0</v>
      </c>
      <c r="D44" s="182"/>
      <c r="E44" s="182">
        <v>1.45</v>
      </c>
      <c r="F44" s="182">
        <v>6.0000000000000001E-3</v>
      </c>
      <c r="G44" s="182">
        <v>0.86899999999999999</v>
      </c>
      <c r="H44" s="182">
        <v>18.329000000000001</v>
      </c>
      <c r="I44" s="182">
        <v>33.186</v>
      </c>
    </row>
    <row r="45" spans="1:9">
      <c r="A45" s="105" t="s">
        <v>194</v>
      </c>
      <c r="B45" s="182">
        <v>7.2999999999999995E-2</v>
      </c>
      <c r="C45" s="182"/>
      <c r="D45" s="182">
        <v>0.01</v>
      </c>
      <c r="E45" s="182">
        <v>0.47799999999999998</v>
      </c>
      <c r="F45" s="182">
        <v>5.0000000000000001E-3</v>
      </c>
      <c r="G45" s="182">
        <v>0.495</v>
      </c>
      <c r="H45" s="182"/>
      <c r="I45" s="182">
        <v>1.411</v>
      </c>
    </row>
    <row r="46" spans="1:9">
      <c r="A46" s="105" t="s">
        <v>148</v>
      </c>
      <c r="B46" s="182">
        <v>1.02</v>
      </c>
      <c r="C46" s="182"/>
      <c r="D46" s="182"/>
      <c r="E46" s="182">
        <v>0.221</v>
      </c>
      <c r="F46" s="182">
        <v>5.0000000000000001E-3</v>
      </c>
      <c r="G46" s="182">
        <v>15.253</v>
      </c>
      <c r="H46" s="182"/>
      <c r="I46" s="182">
        <v>5.258</v>
      </c>
    </row>
    <row r="47" spans="1:9">
      <c r="A47" s="105" t="s">
        <v>126</v>
      </c>
      <c r="B47" s="182">
        <v>2.7E-2</v>
      </c>
      <c r="C47" s="182"/>
      <c r="D47" s="182"/>
      <c r="E47" s="182"/>
      <c r="F47" s="182">
        <v>5.0000000000000001E-3</v>
      </c>
      <c r="G47" s="182">
        <v>5.0000000000000001E-3</v>
      </c>
      <c r="H47" s="182"/>
      <c r="I47" s="182">
        <v>0.48799999999999999</v>
      </c>
    </row>
    <row r="48" spans="1:9">
      <c r="A48" s="105" t="s">
        <v>193</v>
      </c>
      <c r="B48" s="182">
        <v>2.5999999999999999E-2</v>
      </c>
      <c r="C48" s="182"/>
      <c r="D48" s="182">
        <v>1E-3</v>
      </c>
      <c r="E48" s="182">
        <v>6.4000000000000001E-2</v>
      </c>
      <c r="F48" s="182">
        <v>4.0000000000000001E-3</v>
      </c>
      <c r="G48" s="182">
        <v>0.128</v>
      </c>
      <c r="H48" s="182"/>
      <c r="I48" s="182">
        <v>0.27700000000000002</v>
      </c>
    </row>
    <row r="49" spans="1:9">
      <c r="A49" s="105" t="s">
        <v>241</v>
      </c>
      <c r="B49" s="182">
        <v>10.717000000000001</v>
      </c>
      <c r="C49" s="182">
        <v>0.19400000000000001</v>
      </c>
      <c r="D49" s="182"/>
      <c r="E49" s="182">
        <v>5.2960000000000003</v>
      </c>
      <c r="F49" s="182">
        <v>3.0000000000000001E-3</v>
      </c>
      <c r="G49" s="182">
        <v>11.037000000000001</v>
      </c>
      <c r="H49" s="182"/>
      <c r="I49" s="182">
        <v>31.3</v>
      </c>
    </row>
    <row r="50" spans="1:9">
      <c r="A50" s="105" t="s">
        <v>213</v>
      </c>
      <c r="B50" s="182">
        <v>5.9390000000000001</v>
      </c>
      <c r="C50" s="182">
        <v>18.532</v>
      </c>
      <c r="D50" s="182">
        <v>0.22</v>
      </c>
      <c r="E50" s="182">
        <v>0.76800000000000002</v>
      </c>
      <c r="F50" s="182">
        <v>3.0000000000000001E-3</v>
      </c>
      <c r="G50" s="182">
        <v>2.0289999999999999</v>
      </c>
      <c r="H50" s="182">
        <v>18.507000000000001</v>
      </c>
      <c r="I50" s="182">
        <v>18.085999999999999</v>
      </c>
    </row>
    <row r="51" spans="1:9">
      <c r="A51" s="105" t="s">
        <v>120</v>
      </c>
      <c r="B51" s="182">
        <v>0.71299999999999997</v>
      </c>
      <c r="C51" s="182">
        <v>2E-3</v>
      </c>
      <c r="D51" s="182"/>
      <c r="E51" s="182">
        <v>6.7000000000000004E-2</v>
      </c>
      <c r="F51" s="182">
        <v>3.0000000000000001E-3</v>
      </c>
      <c r="G51" s="182">
        <v>0.17699999999999999</v>
      </c>
      <c r="H51" s="182">
        <v>2E-3</v>
      </c>
      <c r="I51" s="182">
        <v>8.1289999999999996</v>
      </c>
    </row>
    <row r="52" spans="1:9">
      <c r="A52" s="105" t="s">
        <v>205</v>
      </c>
      <c r="B52" s="182">
        <v>27.79</v>
      </c>
      <c r="C52" s="182">
        <v>2E-3</v>
      </c>
      <c r="D52" s="182"/>
      <c r="E52" s="182">
        <v>6.8570000000000002</v>
      </c>
      <c r="F52" s="182">
        <v>2E-3</v>
      </c>
      <c r="G52" s="182">
        <v>8.66</v>
      </c>
      <c r="H52" s="182"/>
      <c r="I52" s="182">
        <v>21.802</v>
      </c>
    </row>
    <row r="53" spans="1:9">
      <c r="A53" s="105" t="s">
        <v>171</v>
      </c>
      <c r="B53" s="182">
        <v>0.91900000000000004</v>
      </c>
      <c r="C53" s="182">
        <v>1.1060000000000001</v>
      </c>
      <c r="D53" s="182"/>
      <c r="E53" s="182">
        <v>2.9980000000000002</v>
      </c>
      <c r="F53" s="182">
        <v>2E-3</v>
      </c>
      <c r="G53" s="182">
        <v>3.9820000000000002</v>
      </c>
      <c r="H53" s="182">
        <v>1.1060000000000001</v>
      </c>
      <c r="I53" s="182">
        <v>8.6479999999999997</v>
      </c>
    </row>
    <row r="54" spans="1:9">
      <c r="A54" s="105" t="s">
        <v>203</v>
      </c>
      <c r="B54" s="182">
        <v>0.59099999999999997</v>
      </c>
      <c r="C54" s="182">
        <v>0</v>
      </c>
      <c r="D54" s="182">
        <v>1E-3</v>
      </c>
      <c r="E54" s="182">
        <v>1.073</v>
      </c>
      <c r="F54" s="182">
        <v>2E-3</v>
      </c>
      <c r="G54" s="182">
        <v>2.5640000000000001</v>
      </c>
      <c r="H54" s="182">
        <v>0</v>
      </c>
      <c r="I54" s="182">
        <v>2.0960000000000001</v>
      </c>
    </row>
    <row r="55" spans="1:9">
      <c r="A55" s="105" t="s">
        <v>105</v>
      </c>
      <c r="B55" s="182">
        <v>46.848999999999997</v>
      </c>
      <c r="C55" s="182">
        <v>1.7999999999999999E-2</v>
      </c>
      <c r="D55" s="182">
        <v>1.1659999999999999</v>
      </c>
      <c r="E55" s="182">
        <v>11.265000000000001</v>
      </c>
      <c r="F55" s="182">
        <v>1E-3</v>
      </c>
      <c r="G55" s="182">
        <v>13.278</v>
      </c>
      <c r="H55" s="182"/>
      <c r="I55" s="182">
        <v>54.165999999999997</v>
      </c>
    </row>
    <row r="56" spans="1:9">
      <c r="A56" s="105" t="s">
        <v>103</v>
      </c>
      <c r="B56" s="182">
        <v>0.246</v>
      </c>
      <c r="C56" s="182"/>
      <c r="D56" s="182"/>
      <c r="E56" s="182">
        <v>3.6139999999999999</v>
      </c>
      <c r="F56" s="182">
        <v>1E-3</v>
      </c>
      <c r="G56" s="182">
        <v>4.3010000000000002</v>
      </c>
      <c r="H56" s="182"/>
      <c r="I56" s="182">
        <v>18.254000000000001</v>
      </c>
    </row>
    <row r="57" spans="1:9">
      <c r="A57" s="105" t="s">
        <v>160</v>
      </c>
      <c r="B57" s="182">
        <v>2.8639999999999999</v>
      </c>
      <c r="C57" s="182"/>
      <c r="D57" s="182">
        <v>3.0000000000000001E-3</v>
      </c>
      <c r="E57" s="182">
        <v>2.4580000000000002</v>
      </c>
      <c r="F57" s="182">
        <v>1E-3</v>
      </c>
      <c r="G57" s="182">
        <v>4.423</v>
      </c>
      <c r="H57" s="182"/>
      <c r="I57" s="182">
        <v>25.501999999999999</v>
      </c>
    </row>
    <row r="58" spans="1:9">
      <c r="A58" s="105" t="s">
        <v>173</v>
      </c>
      <c r="B58" s="182">
        <v>3.597</v>
      </c>
      <c r="C58" s="182"/>
      <c r="D58" s="182">
        <v>5.5E-2</v>
      </c>
      <c r="E58" s="182">
        <v>1.331</v>
      </c>
      <c r="F58" s="182">
        <v>1E-3</v>
      </c>
      <c r="G58" s="182">
        <v>2.556</v>
      </c>
      <c r="H58" s="182"/>
      <c r="I58" s="182">
        <v>15.558</v>
      </c>
    </row>
    <row r="59" spans="1:9">
      <c r="A59" s="105" t="s">
        <v>215</v>
      </c>
      <c r="B59" s="182">
        <v>7.282</v>
      </c>
      <c r="C59" s="182">
        <v>1E-3</v>
      </c>
      <c r="D59" s="182">
        <v>2.9000000000000001E-2</v>
      </c>
      <c r="E59" s="182">
        <v>1.2589999999999999</v>
      </c>
      <c r="F59" s="182">
        <v>1E-3</v>
      </c>
      <c r="G59" s="182">
        <v>1.655</v>
      </c>
      <c r="H59" s="182">
        <v>1E-3</v>
      </c>
      <c r="I59" s="182">
        <v>21.76</v>
      </c>
    </row>
    <row r="60" spans="1:9">
      <c r="A60" s="105" t="s">
        <v>143</v>
      </c>
      <c r="B60" s="182">
        <v>3.4249999999999998</v>
      </c>
      <c r="C60" s="182">
        <v>1E-3</v>
      </c>
      <c r="D60" s="182">
        <v>0.01</v>
      </c>
      <c r="E60" s="182">
        <v>0.35499999999999998</v>
      </c>
      <c r="F60" s="182">
        <v>1E-3</v>
      </c>
      <c r="G60" s="182">
        <v>0.89100000000000001</v>
      </c>
      <c r="H60" s="182">
        <v>1E-3</v>
      </c>
      <c r="I60" s="182">
        <v>18.602</v>
      </c>
    </row>
    <row r="61" spans="1:9">
      <c r="A61" s="105" t="s">
        <v>222</v>
      </c>
      <c r="B61" s="182">
        <v>0.309</v>
      </c>
      <c r="C61" s="182"/>
      <c r="D61" s="182"/>
      <c r="E61" s="182">
        <v>0.14699999999999999</v>
      </c>
      <c r="F61" s="182">
        <v>1E-3</v>
      </c>
      <c r="G61" s="182">
        <v>0.91500000000000004</v>
      </c>
      <c r="H61" s="182"/>
      <c r="I61" s="182">
        <v>5.8890000000000002</v>
      </c>
    </row>
    <row r="62" spans="1:9">
      <c r="A62" s="105" t="s">
        <v>251</v>
      </c>
      <c r="B62" s="182">
        <v>5.3019999999999996</v>
      </c>
      <c r="C62" s="182">
        <v>2.1999999999999999E-2</v>
      </c>
      <c r="D62" s="182">
        <v>6.0000000000000001E-3</v>
      </c>
      <c r="E62" s="182">
        <v>2.4500000000000002</v>
      </c>
      <c r="F62" s="182">
        <v>0</v>
      </c>
      <c r="G62" s="182">
        <v>3.972</v>
      </c>
      <c r="H62" s="182">
        <v>6.0000000000000001E-3</v>
      </c>
      <c r="I62" s="182">
        <v>71.88</v>
      </c>
    </row>
    <row r="63" spans="1:9">
      <c r="A63" s="105" t="s">
        <v>116</v>
      </c>
      <c r="B63" s="182">
        <v>0.50600000000000001</v>
      </c>
      <c r="C63" s="182"/>
      <c r="D63" s="182">
        <v>3.0000000000000001E-3</v>
      </c>
      <c r="E63" s="182">
        <v>0.51900000000000002</v>
      </c>
      <c r="F63" s="182">
        <v>0</v>
      </c>
      <c r="G63" s="182">
        <v>0.755</v>
      </c>
      <c r="H63" s="182"/>
      <c r="I63" s="182">
        <v>13.722</v>
      </c>
    </row>
    <row r="64" spans="1:9">
      <c r="A64" s="105" t="s">
        <v>141</v>
      </c>
      <c r="B64" s="182">
        <v>7.4999999999999997E-2</v>
      </c>
      <c r="C64" s="182">
        <v>1E-3</v>
      </c>
      <c r="D64" s="182"/>
      <c r="E64" s="182"/>
      <c r="F64" s="182">
        <v>0</v>
      </c>
      <c r="G64" s="182">
        <v>0</v>
      </c>
      <c r="H64" s="182">
        <v>1E-3</v>
      </c>
      <c r="I64" s="182">
        <v>1.427</v>
      </c>
    </row>
    <row r="65" spans="1:9">
      <c r="A65" s="105" t="s">
        <v>80</v>
      </c>
      <c r="B65" s="182">
        <v>258.88</v>
      </c>
      <c r="C65" s="182"/>
      <c r="D65" s="182"/>
      <c r="E65" s="182">
        <v>249.36500000000001</v>
      </c>
      <c r="F65" s="182"/>
      <c r="G65" s="182">
        <v>261.97899999999998</v>
      </c>
      <c r="H65" s="182">
        <v>0</v>
      </c>
      <c r="I65" s="182">
        <v>91.245000000000005</v>
      </c>
    </row>
    <row r="66" spans="1:9">
      <c r="A66" s="105" t="s">
        <v>123</v>
      </c>
      <c r="B66" s="182">
        <v>1.5640000000000001</v>
      </c>
      <c r="C66" s="182">
        <v>10.747999999999999</v>
      </c>
      <c r="D66" s="182">
        <v>0.09</v>
      </c>
      <c r="E66" s="182">
        <v>65.843000000000004</v>
      </c>
      <c r="F66" s="182"/>
      <c r="G66" s="182">
        <v>25.07</v>
      </c>
      <c r="H66" s="182"/>
      <c r="I66" s="182">
        <v>48.503999999999998</v>
      </c>
    </row>
    <row r="67" spans="1:9">
      <c r="A67" s="105" t="s">
        <v>219</v>
      </c>
      <c r="B67" s="182">
        <v>121.16500000000001</v>
      </c>
      <c r="C67" s="182"/>
      <c r="D67" s="182"/>
      <c r="E67" s="182">
        <v>55.786999999999999</v>
      </c>
      <c r="F67" s="182"/>
      <c r="G67" s="182">
        <v>96.242999999999995</v>
      </c>
      <c r="H67" s="182"/>
      <c r="I67" s="182">
        <v>232.078</v>
      </c>
    </row>
    <row r="68" spans="1:9">
      <c r="A68" s="105" t="s">
        <v>189</v>
      </c>
      <c r="B68" s="182">
        <v>0.223</v>
      </c>
      <c r="C68" s="182">
        <v>1.9E-2</v>
      </c>
      <c r="D68" s="182">
        <v>5.226</v>
      </c>
      <c r="E68" s="182">
        <v>51.561</v>
      </c>
      <c r="F68" s="182"/>
      <c r="G68" s="182">
        <v>56.786999999999999</v>
      </c>
      <c r="H68" s="182">
        <v>1.9E-2</v>
      </c>
      <c r="I68" s="182">
        <v>2.278</v>
      </c>
    </row>
    <row r="69" spans="1:9">
      <c r="A69" s="105" t="s">
        <v>20</v>
      </c>
      <c r="B69" s="182">
        <v>0.94899999999999995</v>
      </c>
      <c r="C69" s="182">
        <v>1.071</v>
      </c>
      <c r="D69" s="182">
        <v>2E-3</v>
      </c>
      <c r="E69" s="182">
        <v>35.406999999999996</v>
      </c>
      <c r="F69" s="182"/>
      <c r="G69" s="182">
        <v>35.456000000000003</v>
      </c>
      <c r="H69" s="182">
        <v>1.2589999999999999</v>
      </c>
      <c r="I69" s="182">
        <v>43.033000000000001</v>
      </c>
    </row>
    <row r="70" spans="1:9">
      <c r="A70" s="105" t="s">
        <v>114</v>
      </c>
      <c r="B70" s="182">
        <v>11.222</v>
      </c>
      <c r="C70" s="182">
        <v>3.0000000000000001E-3</v>
      </c>
      <c r="D70" s="182"/>
      <c r="E70" s="182">
        <v>12.61</v>
      </c>
      <c r="F70" s="182"/>
      <c r="G70" s="182">
        <v>14.875</v>
      </c>
      <c r="H70" s="182"/>
      <c r="I70" s="182">
        <v>7.226</v>
      </c>
    </row>
    <row r="71" spans="1:9">
      <c r="A71" s="105" t="s">
        <v>214</v>
      </c>
      <c r="B71" s="182">
        <v>1.0740000000000001</v>
      </c>
      <c r="C71" s="182"/>
      <c r="D71" s="182"/>
      <c r="E71" s="182">
        <v>11.984999999999999</v>
      </c>
      <c r="F71" s="182"/>
      <c r="G71" s="182">
        <v>12.284000000000001</v>
      </c>
      <c r="H71" s="182"/>
      <c r="I71" s="182">
        <v>0.872</v>
      </c>
    </row>
    <row r="72" spans="1:9">
      <c r="A72" s="105" t="s">
        <v>180</v>
      </c>
      <c r="B72" s="182">
        <v>0.53600000000000003</v>
      </c>
      <c r="C72" s="182"/>
      <c r="D72" s="182"/>
      <c r="E72" s="182">
        <v>11.063000000000001</v>
      </c>
      <c r="F72" s="182"/>
      <c r="G72" s="182">
        <v>23.396999999999998</v>
      </c>
      <c r="H72" s="182"/>
      <c r="I72" s="182">
        <v>2.5000000000000001E-2</v>
      </c>
    </row>
    <row r="73" spans="1:9">
      <c r="A73" s="105" t="s">
        <v>218</v>
      </c>
      <c r="B73" s="182">
        <v>38</v>
      </c>
      <c r="C73" s="182">
        <v>0.1</v>
      </c>
      <c r="D73" s="182"/>
      <c r="E73" s="182">
        <v>10.143000000000001</v>
      </c>
      <c r="F73" s="182"/>
      <c r="G73" s="182">
        <v>98.22</v>
      </c>
      <c r="H73" s="182">
        <v>0.1</v>
      </c>
      <c r="I73" s="182">
        <v>154.83600000000001</v>
      </c>
    </row>
    <row r="74" spans="1:9">
      <c r="A74" s="105" t="s">
        <v>5</v>
      </c>
      <c r="B74" s="182">
        <v>0.13100000000000001</v>
      </c>
      <c r="C74" s="182">
        <v>1E-3</v>
      </c>
      <c r="D74" s="182">
        <v>7.0000000000000001E-3</v>
      </c>
      <c r="E74" s="182">
        <v>10.031000000000001</v>
      </c>
      <c r="F74" s="182"/>
      <c r="G74" s="182">
        <v>10.037000000000001</v>
      </c>
      <c r="H74" s="182">
        <v>5.0000000000000001E-3</v>
      </c>
      <c r="I74" s="182">
        <v>38.19</v>
      </c>
    </row>
    <row r="75" spans="1:9">
      <c r="A75" s="105" t="s">
        <v>186</v>
      </c>
      <c r="B75" s="182">
        <v>0.46</v>
      </c>
      <c r="C75" s="182">
        <v>7.0000000000000001E-3</v>
      </c>
      <c r="D75" s="182"/>
      <c r="E75" s="182">
        <v>9.7129999999999992</v>
      </c>
      <c r="F75" s="182"/>
      <c r="G75" s="182">
        <v>6.0519999999999996</v>
      </c>
      <c r="H75" s="182">
        <v>7.0000000000000001E-3</v>
      </c>
      <c r="I75" s="182">
        <v>1.7270000000000001</v>
      </c>
    </row>
    <row r="76" spans="1:9">
      <c r="A76" s="105" t="s">
        <v>228</v>
      </c>
      <c r="B76" s="182">
        <v>6.6000000000000003E-2</v>
      </c>
      <c r="C76" s="182"/>
      <c r="D76" s="182"/>
      <c r="E76" s="182">
        <v>8.5619999999999994</v>
      </c>
      <c r="F76" s="182"/>
      <c r="G76" s="182">
        <v>8.5619999999999994</v>
      </c>
      <c r="H76" s="182"/>
      <c r="I76" s="182">
        <v>3.1859999999999999</v>
      </c>
    </row>
    <row r="77" spans="1:9">
      <c r="A77" s="105" t="s">
        <v>62</v>
      </c>
      <c r="B77" s="182"/>
      <c r="C77" s="182"/>
      <c r="D77" s="182"/>
      <c r="E77" s="182">
        <v>8.3740000000000006</v>
      </c>
      <c r="F77" s="182"/>
      <c r="G77" s="182">
        <v>8.3740000000000006</v>
      </c>
      <c r="H77" s="182"/>
      <c r="I77" s="182">
        <v>3.5000000000000003E-2</v>
      </c>
    </row>
    <row r="78" spans="1:9">
      <c r="A78" s="105" t="s">
        <v>252</v>
      </c>
      <c r="B78" s="182">
        <v>4.3789999999999996</v>
      </c>
      <c r="C78" s="182">
        <v>5.0000000000000001E-3</v>
      </c>
      <c r="D78" s="182"/>
      <c r="E78" s="182">
        <v>7.88</v>
      </c>
      <c r="F78" s="182"/>
      <c r="G78" s="182">
        <v>4.9429999999999996</v>
      </c>
      <c r="H78" s="182"/>
      <c r="I78" s="182">
        <v>7.23</v>
      </c>
    </row>
    <row r="79" spans="1:9">
      <c r="A79" s="105" t="s">
        <v>198</v>
      </c>
      <c r="B79" s="182">
        <v>7.069</v>
      </c>
      <c r="C79" s="182"/>
      <c r="D79" s="182"/>
      <c r="E79" s="182">
        <v>6.351</v>
      </c>
      <c r="F79" s="182"/>
      <c r="G79" s="182">
        <v>7.29</v>
      </c>
      <c r="H79" s="182"/>
      <c r="I79" s="182">
        <v>12.092000000000001</v>
      </c>
    </row>
    <row r="80" spans="1:9">
      <c r="A80" s="105" t="s">
        <v>7</v>
      </c>
      <c r="B80" s="182"/>
      <c r="C80" s="182"/>
      <c r="D80" s="182">
        <v>1E-3</v>
      </c>
      <c r="E80" s="182">
        <v>5.3620000000000001</v>
      </c>
      <c r="F80" s="182"/>
      <c r="G80" s="182">
        <v>5.3630000000000004</v>
      </c>
      <c r="H80" s="182"/>
      <c r="I80" s="182">
        <v>15.096</v>
      </c>
    </row>
    <row r="81" spans="1:9">
      <c r="A81" s="105" t="s">
        <v>164</v>
      </c>
      <c r="B81" s="182">
        <v>4.5659999999999998</v>
      </c>
      <c r="C81" s="182"/>
      <c r="D81" s="182"/>
      <c r="E81" s="182">
        <v>5.2549999999999999</v>
      </c>
      <c r="F81" s="182"/>
      <c r="G81" s="182">
        <v>5.6070000000000002</v>
      </c>
      <c r="H81" s="182"/>
      <c r="I81" s="182">
        <v>2.6139999999999999</v>
      </c>
    </row>
    <row r="82" spans="1:9">
      <c r="A82" s="105" t="s">
        <v>184</v>
      </c>
      <c r="B82" s="182">
        <v>3.7490000000000001</v>
      </c>
      <c r="C82" s="182"/>
      <c r="D82" s="182"/>
      <c r="E82" s="182">
        <v>4.5759999999999996</v>
      </c>
      <c r="F82" s="182"/>
      <c r="G82" s="182">
        <v>4.6829999999999998</v>
      </c>
      <c r="H82" s="182"/>
      <c r="I82" s="182">
        <v>3.109</v>
      </c>
    </row>
    <row r="83" spans="1:9">
      <c r="A83" s="105" t="s">
        <v>9</v>
      </c>
      <c r="B83" s="182">
        <v>2.0019999999999998</v>
      </c>
      <c r="C83" s="182">
        <v>1.1919999999999999</v>
      </c>
      <c r="D83" s="182">
        <v>0.247</v>
      </c>
      <c r="E83" s="182">
        <v>4.5679999999999996</v>
      </c>
      <c r="F83" s="182"/>
      <c r="G83" s="182">
        <v>23.917999999999999</v>
      </c>
      <c r="H83" s="182">
        <v>1.1919999999999999</v>
      </c>
      <c r="I83" s="182">
        <v>5.39</v>
      </c>
    </row>
    <row r="84" spans="1:9">
      <c r="A84" s="105" t="s">
        <v>245</v>
      </c>
      <c r="B84" s="182">
        <v>1E-3</v>
      </c>
      <c r="C84" s="182"/>
      <c r="D84" s="182"/>
      <c r="E84" s="182">
        <v>4.2569999999999997</v>
      </c>
      <c r="F84" s="182"/>
      <c r="G84" s="182">
        <v>4.2869999999999999</v>
      </c>
      <c r="H84" s="182"/>
      <c r="I84" s="182">
        <v>3.1110000000000002</v>
      </c>
    </row>
    <row r="85" spans="1:9">
      <c r="A85" s="105" t="s">
        <v>87</v>
      </c>
      <c r="B85" s="182"/>
      <c r="C85" s="182"/>
      <c r="D85" s="182"/>
      <c r="E85" s="182">
        <v>3.7280000000000002</v>
      </c>
      <c r="F85" s="182"/>
      <c r="G85" s="182">
        <v>3.7290000000000001</v>
      </c>
      <c r="H85" s="182"/>
      <c r="I85" s="182">
        <v>8.0000000000000002E-3</v>
      </c>
    </row>
    <row r="86" spans="1:9">
      <c r="A86" s="105" t="s">
        <v>146</v>
      </c>
      <c r="B86" s="182">
        <v>3.9E-2</v>
      </c>
      <c r="C86" s="182"/>
      <c r="D86" s="182"/>
      <c r="E86" s="182">
        <v>3.4990000000000001</v>
      </c>
      <c r="F86" s="182"/>
      <c r="G86" s="182">
        <v>8.1349999999999998</v>
      </c>
      <c r="H86" s="182"/>
      <c r="I86" s="182">
        <v>14.356</v>
      </c>
    </row>
    <row r="87" spans="1:9">
      <c r="A87" s="105" t="s">
        <v>195</v>
      </c>
      <c r="B87" s="182">
        <v>14.263</v>
      </c>
      <c r="C87" s="182"/>
      <c r="D87" s="182"/>
      <c r="E87" s="182">
        <v>3.464</v>
      </c>
      <c r="F87" s="182"/>
      <c r="G87" s="182">
        <v>4.1029999999999998</v>
      </c>
      <c r="H87" s="182"/>
      <c r="I87" s="182">
        <v>19.559000000000001</v>
      </c>
    </row>
    <row r="88" spans="1:9">
      <c r="A88" s="105" t="s">
        <v>11</v>
      </c>
      <c r="B88" s="182"/>
      <c r="C88" s="182"/>
      <c r="D88" s="182"/>
      <c r="E88" s="182">
        <v>3.38</v>
      </c>
      <c r="F88" s="182"/>
      <c r="G88" s="182">
        <v>3.38</v>
      </c>
      <c r="H88" s="182"/>
      <c r="I88" s="182">
        <v>1.2070000000000001</v>
      </c>
    </row>
    <row r="89" spans="1:9">
      <c r="A89" s="105" t="s">
        <v>122</v>
      </c>
      <c r="B89" s="182">
        <v>2.1000000000000001E-2</v>
      </c>
      <c r="C89" s="182"/>
      <c r="D89" s="182">
        <v>0.72699999999999998</v>
      </c>
      <c r="E89" s="182">
        <v>3.3050000000000002</v>
      </c>
      <c r="F89" s="182"/>
      <c r="G89" s="182">
        <v>4.5220000000000002</v>
      </c>
      <c r="H89" s="182"/>
      <c r="I89" s="182">
        <v>4.3630000000000004</v>
      </c>
    </row>
    <row r="90" spans="1:9">
      <c r="A90" s="105" t="s">
        <v>135</v>
      </c>
      <c r="B90" s="182">
        <v>0.81899999999999995</v>
      </c>
      <c r="C90" s="182">
        <v>3.0000000000000001E-3</v>
      </c>
      <c r="D90" s="182">
        <v>0</v>
      </c>
      <c r="E90" s="182">
        <v>3.2709999999999999</v>
      </c>
      <c r="F90" s="182"/>
      <c r="G90" s="182">
        <v>3.9590000000000001</v>
      </c>
      <c r="H90" s="182">
        <v>3.0000000000000001E-3</v>
      </c>
      <c r="I90" s="182">
        <v>54.313000000000002</v>
      </c>
    </row>
    <row r="91" spans="1:9">
      <c r="A91" s="105" t="s">
        <v>182</v>
      </c>
      <c r="B91" s="182">
        <v>0.38</v>
      </c>
      <c r="C91" s="182">
        <v>5.0000000000000001E-3</v>
      </c>
      <c r="D91" s="182"/>
      <c r="E91" s="182">
        <v>2.2749999999999999</v>
      </c>
      <c r="F91" s="182"/>
      <c r="G91" s="182">
        <v>2.7629999999999999</v>
      </c>
      <c r="H91" s="182">
        <v>5.0000000000000001E-3</v>
      </c>
      <c r="I91" s="182">
        <v>0.83199999999999996</v>
      </c>
    </row>
    <row r="92" spans="1:9">
      <c r="A92" s="105" t="s">
        <v>210</v>
      </c>
      <c r="B92" s="182">
        <v>38.89</v>
      </c>
      <c r="C92" s="182">
        <v>3.3000000000000002E-2</v>
      </c>
      <c r="D92" s="182">
        <v>1.9E-2</v>
      </c>
      <c r="E92" s="182">
        <v>2.169</v>
      </c>
      <c r="F92" s="182"/>
      <c r="G92" s="182">
        <v>9.0410000000000004</v>
      </c>
      <c r="H92" s="182"/>
      <c r="I92" s="182">
        <v>17.707000000000001</v>
      </c>
    </row>
    <row r="93" spans="1:9">
      <c r="A93" s="105" t="s">
        <v>36</v>
      </c>
      <c r="B93" s="182">
        <v>0</v>
      </c>
      <c r="C93" s="182"/>
      <c r="D93" s="182">
        <v>4.2999999999999997E-2</v>
      </c>
      <c r="E93" s="182">
        <v>2.073</v>
      </c>
      <c r="F93" s="182"/>
      <c r="G93" s="182">
        <v>2.1190000000000002</v>
      </c>
      <c r="H93" s="182">
        <v>0</v>
      </c>
      <c r="I93" s="182">
        <v>27.555</v>
      </c>
    </row>
    <row r="94" spans="1:9">
      <c r="A94" s="105" t="s">
        <v>22</v>
      </c>
      <c r="B94" s="182">
        <v>0.14000000000000001</v>
      </c>
      <c r="C94" s="182"/>
      <c r="D94" s="182">
        <v>1E-3</v>
      </c>
      <c r="E94" s="182">
        <v>1.984</v>
      </c>
      <c r="F94" s="182"/>
      <c r="G94" s="182">
        <v>1.986</v>
      </c>
      <c r="H94" s="182"/>
      <c r="I94" s="182">
        <v>23.91</v>
      </c>
    </row>
    <row r="95" spans="1:9">
      <c r="A95" s="105" t="s">
        <v>145</v>
      </c>
      <c r="B95" s="182">
        <v>0.105</v>
      </c>
      <c r="C95" s="182"/>
      <c r="D95" s="182"/>
      <c r="E95" s="182">
        <v>1.8560000000000001</v>
      </c>
      <c r="F95" s="182"/>
      <c r="G95" s="182">
        <v>1.8560000000000001</v>
      </c>
      <c r="H95" s="182"/>
      <c r="I95" s="182">
        <v>8.7420000000000009</v>
      </c>
    </row>
    <row r="96" spans="1:9">
      <c r="A96" s="105" t="s">
        <v>134</v>
      </c>
      <c r="B96" s="182">
        <v>0.34799999999999998</v>
      </c>
      <c r="C96" s="182">
        <v>0.10199999999999999</v>
      </c>
      <c r="D96" s="182"/>
      <c r="E96" s="182">
        <v>1.7629999999999999</v>
      </c>
      <c r="F96" s="182"/>
      <c r="G96" s="182">
        <v>1.8839999999999999</v>
      </c>
      <c r="H96" s="182"/>
      <c r="I96" s="182">
        <v>289.988</v>
      </c>
    </row>
    <row r="97" spans="1:9">
      <c r="A97" s="105" t="s">
        <v>204</v>
      </c>
      <c r="B97" s="182">
        <v>2.1360000000000001</v>
      </c>
      <c r="C97" s="182"/>
      <c r="D97" s="182">
        <v>0.153</v>
      </c>
      <c r="E97" s="182">
        <v>1.4570000000000001</v>
      </c>
      <c r="F97" s="182"/>
      <c r="G97" s="182">
        <v>3.89</v>
      </c>
      <c r="H97" s="182"/>
      <c r="I97" s="182">
        <v>18.021999999999998</v>
      </c>
    </row>
    <row r="98" spans="1:9">
      <c r="A98" s="105" t="s">
        <v>50</v>
      </c>
      <c r="B98" s="182">
        <v>3.1E-2</v>
      </c>
      <c r="C98" s="182">
        <v>3.8580000000000001</v>
      </c>
      <c r="D98" s="182"/>
      <c r="E98" s="182">
        <v>1.4039999999999999</v>
      </c>
      <c r="F98" s="182"/>
      <c r="G98" s="182">
        <v>1.4039999999999999</v>
      </c>
      <c r="H98" s="182">
        <v>0.47199999999999998</v>
      </c>
      <c r="I98" s="182">
        <v>13.791</v>
      </c>
    </row>
    <row r="99" spans="1:9">
      <c r="A99" s="105" t="s">
        <v>220</v>
      </c>
      <c r="B99" s="182">
        <v>1.956</v>
      </c>
      <c r="C99" s="182"/>
      <c r="D99" s="182"/>
      <c r="E99" s="182">
        <v>1.3839999999999999</v>
      </c>
      <c r="F99" s="182"/>
      <c r="G99" s="182">
        <v>11.367000000000001</v>
      </c>
      <c r="H99" s="182"/>
      <c r="I99" s="182">
        <v>28.306000000000001</v>
      </c>
    </row>
    <row r="100" spans="1:9">
      <c r="A100" s="105" t="s">
        <v>206</v>
      </c>
      <c r="B100" s="182">
        <v>1.204</v>
      </c>
      <c r="C100" s="182"/>
      <c r="D100" s="182"/>
      <c r="E100" s="182">
        <v>1.363</v>
      </c>
      <c r="F100" s="182"/>
      <c r="G100" s="182">
        <v>1.653</v>
      </c>
      <c r="H100" s="182"/>
      <c r="I100" s="182">
        <v>1.0369999999999999</v>
      </c>
    </row>
    <row r="101" spans="1:9">
      <c r="A101" s="105" t="s">
        <v>142</v>
      </c>
      <c r="B101" s="182">
        <v>0.27100000000000002</v>
      </c>
      <c r="C101" s="182"/>
      <c r="D101" s="182"/>
      <c r="E101" s="182">
        <v>1.3420000000000001</v>
      </c>
      <c r="F101" s="182"/>
      <c r="G101" s="182">
        <v>1.577</v>
      </c>
      <c r="H101" s="182"/>
      <c r="I101" s="182">
        <v>5.8339999999999996</v>
      </c>
    </row>
    <row r="102" spans="1:9">
      <c r="A102" s="105" t="s">
        <v>30</v>
      </c>
      <c r="B102" s="182"/>
      <c r="C102" s="182">
        <v>1E-3</v>
      </c>
      <c r="D102" s="182"/>
      <c r="E102" s="182">
        <v>0.84299999999999997</v>
      </c>
      <c r="F102" s="182"/>
      <c r="G102" s="182">
        <v>0.84399999999999997</v>
      </c>
      <c r="H102" s="182"/>
      <c r="I102" s="182">
        <v>18.739000000000001</v>
      </c>
    </row>
    <row r="103" spans="1:9">
      <c r="A103" s="105" t="s">
        <v>35</v>
      </c>
      <c r="B103" s="182">
        <v>0.67500000000000004</v>
      </c>
      <c r="C103" s="182">
        <v>0.73699999999999999</v>
      </c>
      <c r="D103" s="182">
        <v>5.8999999999999997E-2</v>
      </c>
      <c r="E103" s="182">
        <v>0.83199999999999996</v>
      </c>
      <c r="F103" s="182"/>
      <c r="G103" s="182">
        <v>2.4449999999999998</v>
      </c>
      <c r="H103" s="182">
        <v>0.52100000000000002</v>
      </c>
      <c r="I103" s="182">
        <v>80.867999999999995</v>
      </c>
    </row>
    <row r="104" spans="1:9">
      <c r="A104" s="105" t="s">
        <v>240</v>
      </c>
      <c r="B104" s="182">
        <v>2.7330000000000001</v>
      </c>
      <c r="C104" s="182"/>
      <c r="D104" s="182">
        <v>0.01</v>
      </c>
      <c r="E104" s="182">
        <v>0.70099999999999996</v>
      </c>
      <c r="F104" s="182"/>
      <c r="G104" s="182">
        <v>1.087</v>
      </c>
      <c r="H104" s="182"/>
      <c r="I104" s="182">
        <v>0.35399999999999998</v>
      </c>
    </row>
    <row r="105" spans="1:9">
      <c r="A105" s="105" t="s">
        <v>88</v>
      </c>
      <c r="B105" s="182"/>
      <c r="C105" s="182"/>
      <c r="D105" s="182"/>
      <c r="E105" s="182">
        <v>0.68300000000000005</v>
      </c>
      <c r="F105" s="182"/>
      <c r="G105" s="182">
        <v>0.68300000000000005</v>
      </c>
      <c r="H105" s="182"/>
      <c r="I105" s="182">
        <v>46.149000000000001</v>
      </c>
    </row>
    <row r="106" spans="1:9">
      <c r="A106" s="105" t="s">
        <v>230</v>
      </c>
      <c r="B106" s="182">
        <v>6.4480000000000004</v>
      </c>
      <c r="C106" s="182">
        <v>5.0000000000000001E-3</v>
      </c>
      <c r="D106" s="182">
        <v>1.9E-2</v>
      </c>
      <c r="E106" s="182">
        <v>0.66100000000000003</v>
      </c>
      <c r="F106" s="182"/>
      <c r="G106" s="182">
        <v>0.91700000000000004</v>
      </c>
      <c r="H106" s="182">
        <v>5.0000000000000001E-3</v>
      </c>
      <c r="I106" s="182">
        <v>21.547000000000001</v>
      </c>
    </row>
    <row r="107" spans="1:9">
      <c r="A107" s="105" t="s">
        <v>155</v>
      </c>
      <c r="B107" s="182">
        <v>6.0030000000000001</v>
      </c>
      <c r="C107" s="182"/>
      <c r="D107" s="182"/>
      <c r="E107" s="182">
        <v>0.63500000000000001</v>
      </c>
      <c r="F107" s="182"/>
      <c r="G107" s="182">
        <v>0.63500000000000001</v>
      </c>
      <c r="H107" s="182"/>
      <c r="I107" s="182">
        <v>12.382999999999999</v>
      </c>
    </row>
    <row r="108" spans="1:9">
      <c r="A108" s="105" t="s">
        <v>75</v>
      </c>
      <c r="B108" s="182">
        <v>0.124</v>
      </c>
      <c r="C108" s="182">
        <v>1.4999999999999999E-2</v>
      </c>
      <c r="D108" s="182"/>
      <c r="E108" s="182">
        <v>0.55800000000000005</v>
      </c>
      <c r="F108" s="182"/>
      <c r="G108" s="182">
        <v>0.55800000000000005</v>
      </c>
      <c r="H108" s="182">
        <v>0</v>
      </c>
      <c r="I108" s="182">
        <v>8.8290000000000006</v>
      </c>
    </row>
    <row r="109" spans="1:9">
      <c r="A109" s="105" t="s">
        <v>223</v>
      </c>
      <c r="B109" s="182">
        <v>1.2150000000000001</v>
      </c>
      <c r="C109" s="182">
        <v>7.8E-2</v>
      </c>
      <c r="D109" s="182"/>
      <c r="E109" s="182">
        <v>0.55600000000000005</v>
      </c>
      <c r="F109" s="182"/>
      <c r="G109" s="182">
        <v>2.3809999999999998</v>
      </c>
      <c r="H109" s="182">
        <v>0.28000000000000003</v>
      </c>
      <c r="I109" s="182">
        <v>15.97</v>
      </c>
    </row>
    <row r="110" spans="1:9">
      <c r="A110" s="105" t="s">
        <v>254</v>
      </c>
      <c r="B110" s="182">
        <v>5.6000000000000001E-2</v>
      </c>
      <c r="C110" s="182">
        <v>0.38</v>
      </c>
      <c r="D110" s="182"/>
      <c r="E110" s="182">
        <v>0.54600000000000004</v>
      </c>
      <c r="F110" s="182"/>
      <c r="G110" s="182">
        <v>2.198</v>
      </c>
      <c r="H110" s="182">
        <v>0.38</v>
      </c>
      <c r="I110" s="182">
        <v>1.8140000000000001</v>
      </c>
    </row>
    <row r="111" spans="1:9">
      <c r="A111" s="105" t="s">
        <v>94</v>
      </c>
      <c r="B111" s="182">
        <v>4.0000000000000001E-3</v>
      </c>
      <c r="C111" s="182">
        <v>6.0000000000000001E-3</v>
      </c>
      <c r="D111" s="182">
        <v>0.13</v>
      </c>
      <c r="E111" s="182">
        <v>0.54600000000000004</v>
      </c>
      <c r="F111" s="182"/>
      <c r="G111" s="182">
        <v>0.68100000000000005</v>
      </c>
      <c r="H111" s="182"/>
      <c r="I111" s="182">
        <v>1.383</v>
      </c>
    </row>
    <row r="112" spans="1:9">
      <c r="A112" s="105" t="s">
        <v>74</v>
      </c>
      <c r="B112" s="182">
        <v>0.63300000000000001</v>
      </c>
      <c r="C112" s="182"/>
      <c r="D112" s="182"/>
      <c r="E112" s="182">
        <v>0.54200000000000004</v>
      </c>
      <c r="F112" s="182"/>
      <c r="G112" s="182">
        <v>1.575</v>
      </c>
      <c r="H112" s="182"/>
      <c r="I112" s="182">
        <v>3.0000000000000001E-3</v>
      </c>
    </row>
    <row r="113" spans="1:9">
      <c r="A113" s="105" t="s">
        <v>191</v>
      </c>
      <c r="B113" s="182">
        <v>0.14499999999999999</v>
      </c>
      <c r="C113" s="182"/>
      <c r="D113" s="182">
        <v>13.680999999999999</v>
      </c>
      <c r="E113" s="182">
        <v>0.53300000000000003</v>
      </c>
      <c r="F113" s="182"/>
      <c r="G113" s="182">
        <v>14.252000000000001</v>
      </c>
      <c r="H113" s="182"/>
      <c r="I113" s="182">
        <v>0.35799999999999998</v>
      </c>
    </row>
    <row r="114" spans="1:9">
      <c r="A114" s="105" t="s">
        <v>249</v>
      </c>
      <c r="B114" s="182">
        <v>6.0000000000000001E-3</v>
      </c>
      <c r="C114" s="182"/>
      <c r="D114" s="182"/>
      <c r="E114" s="182">
        <v>0.48199999999999998</v>
      </c>
      <c r="F114" s="182"/>
      <c r="G114" s="182">
        <v>1.48</v>
      </c>
      <c r="H114" s="182"/>
      <c r="I114" s="182">
        <v>0.27400000000000002</v>
      </c>
    </row>
    <row r="115" spans="1:9">
      <c r="A115" s="105" t="s">
        <v>156</v>
      </c>
      <c r="B115" s="182"/>
      <c r="C115" s="182"/>
      <c r="D115" s="182"/>
      <c r="E115" s="182">
        <v>0.48</v>
      </c>
      <c r="F115" s="182"/>
      <c r="G115" s="182">
        <v>0.48</v>
      </c>
      <c r="H115" s="182"/>
      <c r="I115" s="182">
        <v>2.504</v>
      </c>
    </row>
    <row r="116" spans="1:9">
      <c r="A116" s="105" t="s">
        <v>207</v>
      </c>
      <c r="B116" s="182">
        <v>2.976</v>
      </c>
      <c r="C116" s="182"/>
      <c r="D116" s="182">
        <v>4.9000000000000002E-2</v>
      </c>
      <c r="E116" s="182">
        <v>0.46899999999999997</v>
      </c>
      <c r="F116" s="182"/>
      <c r="G116" s="182">
        <v>0.57199999999999995</v>
      </c>
      <c r="H116" s="182"/>
      <c r="I116" s="182">
        <v>7.2119999999999997</v>
      </c>
    </row>
    <row r="117" spans="1:9">
      <c r="A117" s="105" t="s">
        <v>113</v>
      </c>
      <c r="B117" s="182">
        <v>0.66400000000000003</v>
      </c>
      <c r="C117" s="182"/>
      <c r="D117" s="182"/>
      <c r="E117" s="182">
        <v>0.46600000000000003</v>
      </c>
      <c r="F117" s="182"/>
      <c r="G117" s="182">
        <v>0.46700000000000003</v>
      </c>
      <c r="H117" s="182"/>
      <c r="I117" s="182">
        <v>2.4710000000000001</v>
      </c>
    </row>
    <row r="118" spans="1:9">
      <c r="A118" s="105" t="s">
        <v>147</v>
      </c>
      <c r="B118" s="182">
        <v>2.97</v>
      </c>
      <c r="C118" s="182"/>
      <c r="D118" s="182">
        <v>9.8000000000000004E-2</v>
      </c>
      <c r="E118" s="182">
        <v>0.437</v>
      </c>
      <c r="F118" s="182"/>
      <c r="G118" s="182">
        <v>3.9359999999999999</v>
      </c>
      <c r="H118" s="182"/>
      <c r="I118" s="182">
        <v>4.9560000000000004</v>
      </c>
    </row>
    <row r="119" spans="1:9">
      <c r="A119" s="105" t="s">
        <v>229</v>
      </c>
      <c r="B119" s="182">
        <v>2.694</v>
      </c>
      <c r="C119" s="182"/>
      <c r="D119" s="182"/>
      <c r="E119" s="182">
        <v>0.378</v>
      </c>
      <c r="F119" s="182"/>
      <c r="G119" s="182">
        <v>0.82599999999999996</v>
      </c>
      <c r="H119" s="182"/>
      <c r="I119" s="182">
        <v>8.7490000000000006</v>
      </c>
    </row>
    <row r="120" spans="1:9">
      <c r="A120" s="105" t="s">
        <v>102</v>
      </c>
      <c r="B120" s="182">
        <v>1E-3</v>
      </c>
      <c r="C120" s="182"/>
      <c r="D120" s="182"/>
      <c r="E120" s="182">
        <v>0.36599999999999999</v>
      </c>
      <c r="F120" s="182"/>
      <c r="G120" s="182">
        <v>0.36599999999999999</v>
      </c>
      <c r="H120" s="182"/>
      <c r="I120" s="182">
        <v>0.187</v>
      </c>
    </row>
    <row r="121" spans="1:9">
      <c r="A121" s="105" t="s">
        <v>98</v>
      </c>
      <c r="B121" s="182">
        <v>20.966000000000001</v>
      </c>
      <c r="C121" s="182">
        <v>3.0000000000000001E-3</v>
      </c>
      <c r="D121" s="182">
        <v>1.2999999999999999E-2</v>
      </c>
      <c r="E121" s="182">
        <v>0.317</v>
      </c>
      <c r="F121" s="182"/>
      <c r="G121" s="182">
        <v>6.2210000000000001</v>
      </c>
      <c r="H121" s="182"/>
      <c r="I121" s="182">
        <v>7.75</v>
      </c>
    </row>
    <row r="122" spans="1:9">
      <c r="A122" s="105" t="s">
        <v>253</v>
      </c>
      <c r="B122" s="182">
        <v>0.79800000000000004</v>
      </c>
      <c r="C122" s="182">
        <v>3.0000000000000001E-3</v>
      </c>
      <c r="D122" s="182"/>
      <c r="E122" s="182">
        <v>0.313</v>
      </c>
      <c r="F122" s="182"/>
      <c r="G122" s="182">
        <v>0.83299999999999996</v>
      </c>
      <c r="H122" s="182">
        <v>3.0000000000000001E-3</v>
      </c>
      <c r="I122" s="182">
        <v>7.56</v>
      </c>
    </row>
    <row r="123" spans="1:9">
      <c r="A123" s="105" t="s">
        <v>159</v>
      </c>
      <c r="B123" s="182">
        <v>0.214</v>
      </c>
      <c r="C123" s="182"/>
      <c r="D123" s="182"/>
      <c r="E123" s="182">
        <v>0.29699999999999999</v>
      </c>
      <c r="F123" s="182"/>
      <c r="G123" s="182">
        <v>0.29699999999999999</v>
      </c>
      <c r="H123" s="182"/>
      <c r="I123" s="182">
        <v>6.98</v>
      </c>
    </row>
    <row r="124" spans="1:9">
      <c r="A124" s="105" t="s">
        <v>4</v>
      </c>
      <c r="B124" s="182"/>
      <c r="C124" s="182"/>
      <c r="D124" s="182">
        <v>3.0000000000000001E-3</v>
      </c>
      <c r="E124" s="182">
        <v>0.28899999999999998</v>
      </c>
      <c r="F124" s="182"/>
      <c r="G124" s="182">
        <v>0.98199999999999998</v>
      </c>
      <c r="H124" s="182"/>
      <c r="I124" s="182">
        <v>6.8739999999999997</v>
      </c>
    </row>
    <row r="125" spans="1:9">
      <c r="A125" s="105" t="s">
        <v>242</v>
      </c>
      <c r="B125" s="182">
        <v>6.8000000000000005E-2</v>
      </c>
      <c r="C125" s="182"/>
      <c r="D125" s="182"/>
      <c r="E125" s="182">
        <v>0.26400000000000001</v>
      </c>
      <c r="F125" s="182"/>
      <c r="G125" s="182">
        <v>0.30499999999999999</v>
      </c>
      <c r="H125" s="182"/>
      <c r="I125" s="182">
        <v>2.6749999999999998</v>
      </c>
    </row>
    <row r="126" spans="1:9">
      <c r="A126" s="105" t="s">
        <v>162</v>
      </c>
      <c r="B126" s="182">
        <v>0.01</v>
      </c>
      <c r="C126" s="182"/>
      <c r="D126" s="182">
        <v>1E-3</v>
      </c>
      <c r="E126" s="182">
        <v>0.249</v>
      </c>
      <c r="F126" s="182"/>
      <c r="G126" s="182">
        <v>0.249</v>
      </c>
      <c r="H126" s="182"/>
      <c r="I126" s="182">
        <v>4.5410000000000004</v>
      </c>
    </row>
    <row r="127" spans="1:9">
      <c r="A127" s="105" t="s">
        <v>24</v>
      </c>
      <c r="B127" s="182">
        <v>0.19</v>
      </c>
      <c r="C127" s="182">
        <v>6.3E-2</v>
      </c>
      <c r="D127" s="182">
        <v>1E-3</v>
      </c>
      <c r="E127" s="182">
        <v>0.21099999999999999</v>
      </c>
      <c r="F127" s="182"/>
      <c r="G127" s="182">
        <v>0.21299999999999999</v>
      </c>
      <c r="H127" s="182"/>
      <c r="I127" s="182">
        <v>12.516999999999999</v>
      </c>
    </row>
    <row r="128" spans="1:9">
      <c r="A128" s="105" t="s">
        <v>77</v>
      </c>
      <c r="B128" s="182"/>
      <c r="C128" s="182"/>
      <c r="D128" s="182"/>
      <c r="E128" s="182">
        <v>0.2</v>
      </c>
      <c r="F128" s="182"/>
      <c r="G128" s="182">
        <v>0.2</v>
      </c>
      <c r="H128" s="182"/>
      <c r="I128" s="182">
        <v>0.70499999999999996</v>
      </c>
    </row>
    <row r="129" spans="1:9">
      <c r="A129" s="105" t="s">
        <v>187</v>
      </c>
      <c r="B129" s="182">
        <v>8.1000000000000003E-2</v>
      </c>
      <c r="C129" s="182"/>
      <c r="D129" s="182"/>
      <c r="E129" s="182">
        <v>0.16700000000000001</v>
      </c>
      <c r="F129" s="182"/>
      <c r="G129" s="182">
        <v>0.16700000000000001</v>
      </c>
      <c r="H129" s="182"/>
      <c r="I129" s="182">
        <v>1.766</v>
      </c>
    </row>
    <row r="130" spans="1:9">
      <c r="A130" s="105" t="s">
        <v>25</v>
      </c>
      <c r="B130" s="182">
        <v>0</v>
      </c>
      <c r="C130" s="182">
        <v>0.96599999999999997</v>
      </c>
      <c r="D130" s="182"/>
      <c r="E130" s="182">
        <v>0.157</v>
      </c>
      <c r="F130" s="182"/>
      <c r="G130" s="182">
        <v>0.158</v>
      </c>
      <c r="H130" s="182">
        <v>0.96599999999999997</v>
      </c>
      <c r="I130" s="182">
        <v>27.817</v>
      </c>
    </row>
    <row r="131" spans="1:9">
      <c r="A131" s="105" t="s">
        <v>21</v>
      </c>
      <c r="B131" s="182"/>
      <c r="C131" s="182">
        <v>0.47399999999999998</v>
      </c>
      <c r="D131" s="182">
        <v>2E-3</v>
      </c>
      <c r="E131" s="182">
        <v>0.14899999999999999</v>
      </c>
      <c r="F131" s="182"/>
      <c r="G131" s="182">
        <v>0.15</v>
      </c>
      <c r="H131" s="182">
        <v>2E-3</v>
      </c>
      <c r="I131" s="182">
        <v>29.765999999999998</v>
      </c>
    </row>
    <row r="132" spans="1:9">
      <c r="A132" s="105" t="s">
        <v>216</v>
      </c>
      <c r="B132" s="182">
        <v>39.146000000000001</v>
      </c>
      <c r="C132" s="182"/>
      <c r="D132" s="182"/>
      <c r="E132" s="182">
        <v>0.14599999999999999</v>
      </c>
      <c r="F132" s="182"/>
      <c r="G132" s="182">
        <v>0.32500000000000001</v>
      </c>
      <c r="H132" s="182">
        <v>0</v>
      </c>
      <c r="I132" s="182">
        <v>3.9020000000000001</v>
      </c>
    </row>
    <row r="133" spans="1:9">
      <c r="A133" s="105" t="s">
        <v>175</v>
      </c>
      <c r="B133" s="182">
        <v>3.1160000000000001</v>
      </c>
      <c r="C133" s="182">
        <v>0</v>
      </c>
      <c r="D133" s="182"/>
      <c r="E133" s="182">
        <v>0.14299999999999999</v>
      </c>
      <c r="F133" s="182"/>
      <c r="G133" s="182">
        <v>0.314</v>
      </c>
      <c r="H133" s="182">
        <v>0</v>
      </c>
      <c r="I133" s="182">
        <v>10.516999999999999</v>
      </c>
    </row>
    <row r="134" spans="1:9">
      <c r="A134" s="105" t="s">
        <v>169</v>
      </c>
      <c r="B134" s="182">
        <v>0.38400000000000001</v>
      </c>
      <c r="C134" s="182">
        <v>0.53800000000000003</v>
      </c>
      <c r="D134" s="182"/>
      <c r="E134" s="182">
        <v>0.14299999999999999</v>
      </c>
      <c r="F134" s="182"/>
      <c r="G134" s="182">
        <v>2.1179999999999999</v>
      </c>
      <c r="H134" s="182">
        <v>0.53800000000000003</v>
      </c>
      <c r="I134" s="182">
        <v>27.99</v>
      </c>
    </row>
    <row r="135" spans="1:9">
      <c r="A135" s="105" t="s">
        <v>45</v>
      </c>
      <c r="B135" s="182">
        <v>8.0000000000000002E-3</v>
      </c>
      <c r="C135" s="182"/>
      <c r="D135" s="182"/>
      <c r="E135" s="182">
        <v>0.127</v>
      </c>
      <c r="F135" s="182"/>
      <c r="G135" s="182">
        <v>0.127</v>
      </c>
      <c r="H135" s="182"/>
      <c r="I135" s="182">
        <v>1.5329999999999999</v>
      </c>
    </row>
    <row r="136" spans="1:9">
      <c r="A136" s="105" t="s">
        <v>256</v>
      </c>
      <c r="B136" s="182">
        <v>0.18099999999999999</v>
      </c>
      <c r="C136" s="182">
        <v>0</v>
      </c>
      <c r="D136" s="182"/>
      <c r="E136" s="182">
        <v>0.113</v>
      </c>
      <c r="F136" s="182"/>
      <c r="G136" s="182">
        <v>35.11</v>
      </c>
      <c r="H136" s="182">
        <v>0</v>
      </c>
      <c r="I136" s="182">
        <v>2.9670000000000001</v>
      </c>
    </row>
    <row r="137" spans="1:9">
      <c r="A137" s="105" t="s">
        <v>132</v>
      </c>
      <c r="B137" s="182">
        <v>0.65800000000000003</v>
      </c>
      <c r="C137" s="182">
        <v>0</v>
      </c>
      <c r="D137" s="182"/>
      <c r="E137" s="182">
        <v>0.11</v>
      </c>
      <c r="F137" s="182"/>
      <c r="G137" s="182">
        <v>0.11</v>
      </c>
      <c r="H137" s="182">
        <v>0</v>
      </c>
      <c r="I137" s="182">
        <v>21.135000000000002</v>
      </c>
    </row>
    <row r="138" spans="1:9">
      <c r="A138" s="105" t="s">
        <v>238</v>
      </c>
      <c r="B138" s="182">
        <v>2.677</v>
      </c>
      <c r="C138" s="182">
        <v>2E-3</v>
      </c>
      <c r="D138" s="182">
        <v>4.2999999999999997E-2</v>
      </c>
      <c r="E138" s="182">
        <v>9.7000000000000003E-2</v>
      </c>
      <c r="F138" s="182"/>
      <c r="G138" s="182">
        <v>0.27900000000000003</v>
      </c>
      <c r="H138" s="182">
        <v>2E-3</v>
      </c>
      <c r="I138" s="182">
        <v>6.633</v>
      </c>
    </row>
    <row r="139" spans="1:9">
      <c r="A139" s="105" t="s">
        <v>233</v>
      </c>
      <c r="B139" s="182">
        <v>5.5449999999999999</v>
      </c>
      <c r="C139" s="182">
        <v>0.52500000000000002</v>
      </c>
      <c r="D139" s="182"/>
      <c r="E139" s="182">
        <v>9.6000000000000002E-2</v>
      </c>
      <c r="F139" s="182"/>
      <c r="G139" s="182">
        <v>0.16200000000000001</v>
      </c>
      <c r="H139" s="182">
        <v>0.17899999999999999</v>
      </c>
      <c r="I139" s="182">
        <v>15.667</v>
      </c>
    </row>
    <row r="140" spans="1:9">
      <c r="A140" s="105" t="s">
        <v>170</v>
      </c>
      <c r="B140" s="182">
        <v>3.6139999999999999</v>
      </c>
      <c r="C140" s="182"/>
      <c r="D140" s="182"/>
      <c r="E140" s="182">
        <v>9.5000000000000001E-2</v>
      </c>
      <c r="F140" s="182"/>
      <c r="G140" s="182">
        <v>0.114</v>
      </c>
      <c r="H140" s="182"/>
      <c r="I140" s="182">
        <v>9.0150000000000006</v>
      </c>
    </row>
    <row r="141" spans="1:9">
      <c r="A141" s="105" t="s">
        <v>231</v>
      </c>
      <c r="B141" s="182">
        <v>8.7799999999999994</v>
      </c>
      <c r="C141" s="182">
        <v>0</v>
      </c>
      <c r="D141" s="182"/>
      <c r="E141" s="182">
        <v>9.1999999999999998E-2</v>
      </c>
      <c r="F141" s="182"/>
      <c r="G141" s="182">
        <v>0.20899999999999999</v>
      </c>
      <c r="H141" s="182">
        <v>2E-3</v>
      </c>
      <c r="I141" s="182">
        <v>4.6790000000000003</v>
      </c>
    </row>
    <row r="142" spans="1:9">
      <c r="A142" s="105" t="s">
        <v>235</v>
      </c>
      <c r="B142" s="182">
        <v>6.0780000000000003</v>
      </c>
      <c r="C142" s="182">
        <v>0.14199999999999999</v>
      </c>
      <c r="D142" s="182"/>
      <c r="E142" s="182">
        <v>9.0999999999999998E-2</v>
      </c>
      <c r="F142" s="182"/>
      <c r="G142" s="182">
        <v>0.13500000000000001</v>
      </c>
      <c r="H142" s="182">
        <v>8.2000000000000003E-2</v>
      </c>
      <c r="I142" s="182">
        <v>7.8369999999999997</v>
      </c>
    </row>
    <row r="143" spans="1:9">
      <c r="A143" s="105" t="s">
        <v>99</v>
      </c>
      <c r="B143" s="182">
        <v>8.0000000000000002E-3</v>
      </c>
      <c r="C143" s="182"/>
      <c r="D143" s="182"/>
      <c r="E143" s="182">
        <v>7.9000000000000001E-2</v>
      </c>
      <c r="F143" s="182"/>
      <c r="G143" s="182">
        <v>0.16500000000000001</v>
      </c>
      <c r="H143" s="182"/>
      <c r="I143" s="182">
        <v>23.103999999999999</v>
      </c>
    </row>
    <row r="144" spans="1:9">
      <c r="A144" s="105" t="s">
        <v>237</v>
      </c>
      <c r="B144" s="182">
        <v>3.0169999999999999</v>
      </c>
      <c r="C144" s="182">
        <v>3.4000000000000002E-2</v>
      </c>
      <c r="D144" s="182">
        <v>2E-3</v>
      </c>
      <c r="E144" s="182">
        <v>7.3999999999999996E-2</v>
      </c>
      <c r="F144" s="182"/>
      <c r="G144" s="182">
        <v>0.105</v>
      </c>
      <c r="H144" s="182">
        <v>1E-3</v>
      </c>
      <c r="I144" s="182">
        <v>7.8789999999999996</v>
      </c>
    </row>
    <row r="145" spans="1:9">
      <c r="A145" s="105" t="s">
        <v>31</v>
      </c>
      <c r="B145" s="182">
        <v>7.0000000000000001E-3</v>
      </c>
      <c r="C145" s="182">
        <v>9.9000000000000005E-2</v>
      </c>
      <c r="D145" s="182">
        <v>0</v>
      </c>
      <c r="E145" s="182">
        <v>6.8000000000000005E-2</v>
      </c>
      <c r="F145" s="182"/>
      <c r="G145" s="182">
        <v>0.14299999999999999</v>
      </c>
      <c r="H145" s="182">
        <v>9.8000000000000004E-2</v>
      </c>
      <c r="I145" s="182">
        <v>2.9430000000000001</v>
      </c>
    </row>
    <row r="146" spans="1:9">
      <c r="A146" s="105" t="s">
        <v>183</v>
      </c>
      <c r="B146" s="182">
        <v>0.752</v>
      </c>
      <c r="C146" s="182">
        <v>1.7999999999999999E-2</v>
      </c>
      <c r="D146" s="182"/>
      <c r="E146" s="182">
        <v>6.2E-2</v>
      </c>
      <c r="F146" s="182"/>
      <c r="G146" s="182">
        <v>7.6999999999999999E-2</v>
      </c>
      <c r="H146" s="182">
        <v>1.7999999999999999E-2</v>
      </c>
      <c r="I146" s="182">
        <v>5.4009999999999998</v>
      </c>
    </row>
    <row r="147" spans="1:9">
      <c r="A147" s="105" t="s">
        <v>59</v>
      </c>
      <c r="B147" s="182">
        <v>1E-3</v>
      </c>
      <c r="C147" s="182">
        <v>4.0000000000000001E-3</v>
      </c>
      <c r="D147" s="182"/>
      <c r="E147" s="182">
        <v>5.8999999999999997E-2</v>
      </c>
      <c r="F147" s="182"/>
      <c r="G147" s="182">
        <v>4.0000000000000001E-3</v>
      </c>
      <c r="H147" s="182">
        <v>7.0000000000000001E-3</v>
      </c>
      <c r="I147" s="182">
        <v>0.77500000000000002</v>
      </c>
    </row>
    <row r="148" spans="1:9">
      <c r="A148" s="105" t="s">
        <v>236</v>
      </c>
      <c r="B148" s="182">
        <v>17.402999999999999</v>
      </c>
      <c r="C148" s="182">
        <v>1.0669999999999999</v>
      </c>
      <c r="D148" s="182"/>
      <c r="E148" s="182">
        <v>5.8000000000000003E-2</v>
      </c>
      <c r="F148" s="182"/>
      <c r="G148" s="182">
        <v>0.28799999999999998</v>
      </c>
      <c r="H148" s="182">
        <v>0.91100000000000003</v>
      </c>
      <c r="I148" s="182">
        <v>17.971</v>
      </c>
    </row>
    <row r="149" spans="1:9">
      <c r="A149" s="105" t="s">
        <v>119</v>
      </c>
      <c r="B149" s="182">
        <v>0.03</v>
      </c>
      <c r="C149" s="182"/>
      <c r="D149" s="182">
        <v>1.4999999999999999E-2</v>
      </c>
      <c r="E149" s="182">
        <v>0.05</v>
      </c>
      <c r="F149" s="182"/>
      <c r="G149" s="182">
        <v>0.13900000000000001</v>
      </c>
      <c r="H149" s="182"/>
      <c r="I149" s="182">
        <v>19.776</v>
      </c>
    </row>
    <row r="150" spans="1:9">
      <c r="A150" s="105" t="s">
        <v>157</v>
      </c>
      <c r="B150" s="182">
        <v>110.20099999999999</v>
      </c>
      <c r="C150" s="182"/>
      <c r="D150" s="182"/>
      <c r="E150" s="182">
        <v>4.1000000000000002E-2</v>
      </c>
      <c r="F150" s="182"/>
      <c r="G150" s="182">
        <v>0.13800000000000001</v>
      </c>
      <c r="H150" s="182"/>
      <c r="I150" s="182">
        <v>35.917000000000002</v>
      </c>
    </row>
    <row r="151" spans="1:9">
      <c r="A151" s="105" t="s">
        <v>97</v>
      </c>
      <c r="B151" s="182">
        <v>13.023999999999999</v>
      </c>
      <c r="C151" s="182"/>
      <c r="D151" s="182">
        <v>2E-3</v>
      </c>
      <c r="E151" s="182">
        <v>0.04</v>
      </c>
      <c r="F151" s="182"/>
      <c r="G151" s="182">
        <v>4.9000000000000002E-2</v>
      </c>
      <c r="H151" s="182"/>
      <c r="I151" s="182">
        <v>13.867000000000001</v>
      </c>
    </row>
    <row r="152" spans="1:9">
      <c r="A152" s="105" t="s">
        <v>93</v>
      </c>
      <c r="B152" s="182">
        <v>4.2000000000000003E-2</v>
      </c>
      <c r="C152" s="182">
        <v>4.5999999999999999E-2</v>
      </c>
      <c r="D152" s="182"/>
      <c r="E152" s="182">
        <v>0.04</v>
      </c>
      <c r="F152" s="182"/>
      <c r="G152" s="182">
        <v>4.2000000000000003E-2</v>
      </c>
      <c r="H152" s="182"/>
      <c r="I152" s="182">
        <v>0.81</v>
      </c>
    </row>
    <row r="153" spans="1:9">
      <c r="A153" s="105" t="s">
        <v>106</v>
      </c>
      <c r="B153" s="182">
        <v>4.0000000000000001E-3</v>
      </c>
      <c r="C153" s="182">
        <v>13.983000000000001</v>
      </c>
      <c r="D153" s="182">
        <v>2.3E-2</v>
      </c>
      <c r="E153" s="182">
        <v>3.7999999999999999E-2</v>
      </c>
      <c r="F153" s="182"/>
      <c r="G153" s="182">
        <v>0.114</v>
      </c>
      <c r="H153" s="182"/>
      <c r="I153" s="182">
        <v>15.222</v>
      </c>
    </row>
    <row r="154" spans="1:9">
      <c r="A154" s="105" t="s">
        <v>95</v>
      </c>
      <c r="B154" s="182">
        <v>0.67300000000000004</v>
      </c>
      <c r="C154" s="182">
        <v>0.187</v>
      </c>
      <c r="D154" s="182"/>
      <c r="E154" s="182">
        <v>3.6999999999999998E-2</v>
      </c>
      <c r="F154" s="182"/>
      <c r="G154" s="182">
        <v>4.4999999999999998E-2</v>
      </c>
      <c r="H154" s="182"/>
      <c r="I154" s="182">
        <v>0.40400000000000003</v>
      </c>
    </row>
    <row r="155" spans="1:9">
      <c r="A155" s="105" t="s">
        <v>133</v>
      </c>
      <c r="B155" s="182">
        <v>0.76400000000000001</v>
      </c>
      <c r="C155" s="182">
        <v>6.0000000000000001E-3</v>
      </c>
      <c r="D155" s="182"/>
      <c r="E155" s="182">
        <v>3.5999999999999997E-2</v>
      </c>
      <c r="F155" s="182"/>
      <c r="G155" s="182">
        <v>7.9000000000000001E-2</v>
      </c>
      <c r="H155" s="182">
        <v>6.0000000000000001E-3</v>
      </c>
      <c r="I155" s="182">
        <v>9.4890000000000008</v>
      </c>
    </row>
    <row r="156" spans="1:9">
      <c r="A156" s="105" t="s">
        <v>234</v>
      </c>
      <c r="B156" s="182">
        <v>5.2489999999999997</v>
      </c>
      <c r="C156" s="182">
        <v>0.34399999999999997</v>
      </c>
      <c r="D156" s="182"/>
      <c r="E156" s="182">
        <v>0.03</v>
      </c>
      <c r="F156" s="182"/>
      <c r="G156" s="182">
        <v>5.7000000000000002E-2</v>
      </c>
      <c r="H156" s="182">
        <v>0.32300000000000001</v>
      </c>
      <c r="I156" s="182">
        <v>47.819000000000003</v>
      </c>
    </row>
    <row r="157" spans="1:9">
      <c r="A157" s="105" t="s">
        <v>6</v>
      </c>
      <c r="B157" s="182"/>
      <c r="C157" s="182"/>
      <c r="D157" s="182">
        <v>1E-3</v>
      </c>
      <c r="E157" s="182">
        <v>0.03</v>
      </c>
      <c r="F157" s="182"/>
      <c r="G157" s="182">
        <v>3.1E-2</v>
      </c>
      <c r="H157" s="182"/>
      <c r="I157" s="182">
        <v>2.7240000000000002</v>
      </c>
    </row>
    <row r="158" spans="1:9">
      <c r="A158" s="105" t="s">
        <v>96</v>
      </c>
      <c r="B158" s="182"/>
      <c r="C158" s="182"/>
      <c r="D158" s="182"/>
      <c r="E158" s="182">
        <v>2.7E-2</v>
      </c>
      <c r="F158" s="182"/>
      <c r="G158" s="182">
        <v>3.4000000000000002E-2</v>
      </c>
      <c r="H158" s="182"/>
      <c r="I158" s="182">
        <v>0.248</v>
      </c>
    </row>
    <row r="159" spans="1:9">
      <c r="A159" s="105" t="s">
        <v>118</v>
      </c>
      <c r="B159" s="182">
        <v>1E-3</v>
      </c>
      <c r="C159" s="182"/>
      <c r="D159" s="182"/>
      <c r="E159" s="182">
        <v>2.4E-2</v>
      </c>
      <c r="F159" s="182"/>
      <c r="G159" s="182">
        <v>2.4E-2</v>
      </c>
      <c r="H159" s="182"/>
      <c r="I159" s="182">
        <v>0.24</v>
      </c>
    </row>
    <row r="160" spans="1:9">
      <c r="A160" s="105" t="s">
        <v>144</v>
      </c>
      <c r="B160" s="182">
        <v>0.70799999999999996</v>
      </c>
      <c r="C160" s="182"/>
      <c r="D160" s="182"/>
      <c r="E160" s="182">
        <v>1.7000000000000001E-2</v>
      </c>
      <c r="F160" s="182"/>
      <c r="G160" s="182">
        <v>0.13600000000000001</v>
      </c>
      <c r="H160" s="182"/>
      <c r="I160" s="182">
        <v>1.1499999999999999</v>
      </c>
    </row>
    <row r="161" spans="1:9">
      <c r="A161" s="105" t="s">
        <v>248</v>
      </c>
      <c r="B161" s="182">
        <v>0.39500000000000002</v>
      </c>
      <c r="C161" s="182"/>
      <c r="D161" s="182">
        <v>7.0000000000000001E-3</v>
      </c>
      <c r="E161" s="182">
        <v>1.7000000000000001E-2</v>
      </c>
      <c r="F161" s="182"/>
      <c r="G161" s="182">
        <v>6.4000000000000001E-2</v>
      </c>
      <c r="H161" s="182"/>
      <c r="I161" s="182">
        <v>1.1830000000000001</v>
      </c>
    </row>
    <row r="162" spans="1:9">
      <c r="A162" s="105" t="s">
        <v>139</v>
      </c>
      <c r="B162" s="182">
        <v>8.6999999999999994E-2</v>
      </c>
      <c r="C162" s="182">
        <v>4.0000000000000001E-3</v>
      </c>
      <c r="D162" s="182"/>
      <c r="E162" s="182">
        <v>1.4E-2</v>
      </c>
      <c r="F162" s="182"/>
      <c r="G162" s="182">
        <v>1.4E-2</v>
      </c>
      <c r="H162" s="182">
        <v>4.0000000000000001E-3</v>
      </c>
      <c r="I162" s="182">
        <v>2.1760000000000002</v>
      </c>
    </row>
    <row r="163" spans="1:9">
      <c r="A163" s="105" t="s">
        <v>208</v>
      </c>
      <c r="B163" s="182">
        <v>0.23799999999999999</v>
      </c>
      <c r="C163" s="182"/>
      <c r="D163" s="182"/>
      <c r="E163" s="182">
        <v>1.2E-2</v>
      </c>
      <c r="F163" s="182"/>
      <c r="G163" s="182">
        <v>3.3000000000000002E-2</v>
      </c>
      <c r="H163" s="182"/>
      <c r="I163" s="182">
        <v>0.27800000000000002</v>
      </c>
    </row>
    <row r="164" spans="1:9">
      <c r="A164" s="105" t="s">
        <v>150</v>
      </c>
      <c r="B164" s="182">
        <v>2.1019999999999999</v>
      </c>
      <c r="C164" s="182"/>
      <c r="D164" s="182"/>
      <c r="E164" s="182">
        <v>7.0000000000000001E-3</v>
      </c>
      <c r="F164" s="182"/>
      <c r="G164" s="182">
        <v>2.1000000000000001E-2</v>
      </c>
      <c r="H164" s="182">
        <v>0</v>
      </c>
      <c r="I164" s="182">
        <v>0.91300000000000003</v>
      </c>
    </row>
    <row r="165" spans="1:9">
      <c r="A165" s="105" t="s">
        <v>244</v>
      </c>
      <c r="B165" s="182">
        <v>0.114</v>
      </c>
      <c r="C165" s="182"/>
      <c r="D165" s="182"/>
      <c r="E165" s="182">
        <v>6.0000000000000001E-3</v>
      </c>
      <c r="F165" s="182"/>
      <c r="G165" s="182">
        <v>0.10199999999999999</v>
      </c>
      <c r="H165" s="182"/>
      <c r="I165" s="182">
        <v>1.61</v>
      </c>
    </row>
    <row r="166" spans="1:9">
      <c r="A166" s="105" t="s">
        <v>92</v>
      </c>
      <c r="B166" s="182"/>
      <c r="C166" s="182"/>
      <c r="D166" s="182">
        <v>0.90800000000000003</v>
      </c>
      <c r="E166" s="182">
        <v>6.0000000000000001E-3</v>
      </c>
      <c r="F166" s="182"/>
      <c r="G166" s="182">
        <v>0.91900000000000004</v>
      </c>
      <c r="H166" s="182"/>
      <c r="I166" s="182">
        <v>1.3069999999999999</v>
      </c>
    </row>
    <row r="167" spans="1:9">
      <c r="A167" s="105" t="s">
        <v>232</v>
      </c>
      <c r="B167" s="182">
        <v>6.0279999999999996</v>
      </c>
      <c r="C167" s="182">
        <v>2.0720000000000001</v>
      </c>
      <c r="D167" s="182"/>
      <c r="E167" s="182">
        <v>5.0000000000000001E-3</v>
      </c>
      <c r="F167" s="182"/>
      <c r="G167" s="182">
        <v>0.06</v>
      </c>
      <c r="H167" s="182">
        <v>1.752</v>
      </c>
      <c r="I167" s="182">
        <v>13.228</v>
      </c>
    </row>
    <row r="168" spans="1:9">
      <c r="A168" s="105" t="s">
        <v>137</v>
      </c>
      <c r="B168" s="182">
        <v>2.3E-2</v>
      </c>
      <c r="C168" s="182">
        <v>5.0000000000000001E-3</v>
      </c>
      <c r="D168" s="182"/>
      <c r="E168" s="182">
        <v>5.0000000000000001E-3</v>
      </c>
      <c r="F168" s="182"/>
      <c r="G168" s="182">
        <v>5.0000000000000001E-3</v>
      </c>
      <c r="H168" s="182">
        <v>6.0000000000000001E-3</v>
      </c>
      <c r="I168" s="182">
        <v>0.443</v>
      </c>
    </row>
    <row r="169" spans="1:9">
      <c r="A169" s="105" t="s">
        <v>32</v>
      </c>
      <c r="B169" s="182">
        <v>1.9E-2</v>
      </c>
      <c r="C169" s="182">
        <v>8.0000000000000002E-3</v>
      </c>
      <c r="D169" s="182"/>
      <c r="E169" s="182">
        <v>5.0000000000000001E-3</v>
      </c>
      <c r="F169" s="182"/>
      <c r="G169" s="182">
        <v>5.0000000000000001E-3</v>
      </c>
      <c r="H169" s="182">
        <v>2E-3</v>
      </c>
      <c r="I169" s="182">
        <v>11.69</v>
      </c>
    </row>
    <row r="170" spans="1:9">
      <c r="A170" s="105" t="s">
        <v>177</v>
      </c>
      <c r="B170" s="182">
        <v>2E-3</v>
      </c>
      <c r="C170" s="182"/>
      <c r="D170" s="182"/>
      <c r="E170" s="182">
        <v>5.0000000000000001E-3</v>
      </c>
      <c r="F170" s="182"/>
      <c r="G170" s="182">
        <v>5.0000000000000001E-3</v>
      </c>
      <c r="H170" s="182"/>
      <c r="I170" s="182">
        <v>4.7E-2</v>
      </c>
    </row>
    <row r="171" spans="1:9">
      <c r="A171" s="105" t="s">
        <v>29</v>
      </c>
      <c r="B171" s="182"/>
      <c r="C171" s="182"/>
      <c r="D171" s="182"/>
      <c r="E171" s="182">
        <v>4.0000000000000001E-3</v>
      </c>
      <c r="F171" s="182"/>
      <c r="G171" s="182">
        <v>4.0000000000000001E-3</v>
      </c>
      <c r="H171" s="182"/>
      <c r="I171" s="182">
        <v>0.20300000000000001</v>
      </c>
    </row>
    <row r="172" spans="1:9">
      <c r="A172" s="105" t="s">
        <v>55</v>
      </c>
      <c r="B172" s="182"/>
      <c r="C172" s="182"/>
      <c r="D172" s="182"/>
      <c r="E172" s="182">
        <v>3.0000000000000001E-3</v>
      </c>
      <c r="F172" s="182"/>
      <c r="G172" s="182">
        <v>3.0000000000000001E-3</v>
      </c>
      <c r="H172" s="182"/>
      <c r="I172" s="182">
        <v>1E-3</v>
      </c>
    </row>
    <row r="173" spans="1:9">
      <c r="A173" s="105" t="s">
        <v>109</v>
      </c>
      <c r="B173" s="182"/>
      <c r="C173" s="182"/>
      <c r="D173" s="182">
        <v>7.3999999999999996E-2</v>
      </c>
      <c r="E173" s="182">
        <v>1E-3</v>
      </c>
      <c r="F173" s="182"/>
      <c r="G173" s="182">
        <v>7.5999999999999998E-2</v>
      </c>
      <c r="H173" s="182"/>
      <c r="I173" s="182">
        <v>57.052</v>
      </c>
    </row>
    <row r="174" spans="1:9">
      <c r="A174" s="105" t="s">
        <v>90</v>
      </c>
      <c r="B174" s="182"/>
      <c r="C174" s="182"/>
      <c r="D174" s="182"/>
      <c r="E174" s="182">
        <v>1E-3</v>
      </c>
      <c r="F174" s="182"/>
      <c r="G174" s="182">
        <v>1E-3</v>
      </c>
      <c r="H174" s="182"/>
      <c r="I174" s="182">
        <v>0.88100000000000001</v>
      </c>
    </row>
    <row r="175" spans="1:9">
      <c r="A175" s="105" t="s">
        <v>64</v>
      </c>
      <c r="B175" s="182">
        <v>3.0000000000000001E-3</v>
      </c>
      <c r="C175" s="182"/>
      <c r="D175" s="182">
        <v>0</v>
      </c>
      <c r="E175" s="182">
        <v>0</v>
      </c>
      <c r="F175" s="182"/>
      <c r="G175" s="182">
        <v>28.658999999999999</v>
      </c>
      <c r="H175" s="182"/>
      <c r="I175" s="182">
        <v>1.321</v>
      </c>
    </row>
    <row r="176" spans="1:9">
      <c r="A176" s="105" t="s">
        <v>14</v>
      </c>
      <c r="B176" s="182">
        <v>15.788</v>
      </c>
      <c r="C176" s="182">
        <v>7.0000000000000001E-3</v>
      </c>
      <c r="D176" s="182">
        <v>1E-3</v>
      </c>
      <c r="E176" s="182"/>
      <c r="F176" s="182"/>
      <c r="G176" s="182">
        <v>1E-3</v>
      </c>
      <c r="H176" s="182">
        <v>7.0000000000000001E-3</v>
      </c>
      <c r="I176" s="182">
        <v>20.715</v>
      </c>
    </row>
    <row r="177" spans="1:9">
      <c r="A177" s="105" t="s">
        <v>112</v>
      </c>
      <c r="B177" s="182">
        <v>2.9620000000000002</v>
      </c>
      <c r="C177" s="182"/>
      <c r="D177" s="182"/>
      <c r="E177" s="182"/>
      <c r="F177" s="182"/>
      <c r="G177" s="182"/>
      <c r="H177" s="182"/>
      <c r="I177" s="182">
        <v>0.152</v>
      </c>
    </row>
    <row r="178" spans="1:9">
      <c r="A178" s="105" t="s">
        <v>224</v>
      </c>
      <c r="B178" s="182">
        <v>1.925</v>
      </c>
      <c r="C178" s="182"/>
      <c r="D178" s="182"/>
      <c r="E178" s="182"/>
      <c r="F178" s="182"/>
      <c r="G178" s="182">
        <v>2.5710000000000002</v>
      </c>
      <c r="H178" s="182"/>
      <c r="I178" s="182">
        <v>0.64100000000000001</v>
      </c>
    </row>
    <row r="179" spans="1:9">
      <c r="A179" s="105" t="s">
        <v>154</v>
      </c>
      <c r="B179" s="182">
        <v>1.0149999999999999</v>
      </c>
      <c r="C179" s="182"/>
      <c r="D179" s="182"/>
      <c r="E179" s="182"/>
      <c r="F179" s="182"/>
      <c r="G179" s="182"/>
      <c r="H179" s="182"/>
      <c r="I179" s="182">
        <v>7.0209999999999999</v>
      </c>
    </row>
    <row r="180" spans="1:9">
      <c r="A180" s="105" t="s">
        <v>61</v>
      </c>
      <c r="B180" s="182">
        <v>0.88200000000000001</v>
      </c>
      <c r="C180" s="182">
        <v>0.79700000000000004</v>
      </c>
      <c r="D180" s="182"/>
      <c r="E180" s="182"/>
      <c r="F180" s="182"/>
      <c r="G180" s="182"/>
      <c r="H180" s="182">
        <v>0.79700000000000004</v>
      </c>
      <c r="I180" s="182">
        <v>1.276</v>
      </c>
    </row>
    <row r="181" spans="1:9">
      <c r="A181" s="105" t="s">
        <v>138</v>
      </c>
      <c r="B181" s="182">
        <v>0.25900000000000001</v>
      </c>
      <c r="C181" s="182">
        <v>0</v>
      </c>
      <c r="D181" s="182"/>
      <c r="E181" s="182"/>
      <c r="F181" s="182"/>
      <c r="G181" s="182">
        <v>0</v>
      </c>
      <c r="H181" s="182"/>
      <c r="I181" s="182">
        <v>1.849</v>
      </c>
    </row>
    <row r="182" spans="1:9">
      <c r="A182" s="105" t="s">
        <v>209</v>
      </c>
      <c r="B182" s="182">
        <v>0.192</v>
      </c>
      <c r="C182" s="182"/>
      <c r="D182" s="182"/>
      <c r="E182" s="182"/>
      <c r="F182" s="182"/>
      <c r="G182" s="182">
        <v>1.2999999999999999E-2</v>
      </c>
      <c r="H182" s="182"/>
      <c r="I182" s="182">
        <v>0.28000000000000003</v>
      </c>
    </row>
    <row r="183" spans="1:9">
      <c r="A183" s="105" t="s">
        <v>227</v>
      </c>
      <c r="B183" s="182">
        <v>6.4000000000000001E-2</v>
      </c>
      <c r="C183" s="182">
        <v>1E-3</v>
      </c>
      <c r="D183" s="182"/>
      <c r="E183" s="182"/>
      <c r="F183" s="182"/>
      <c r="G183" s="182"/>
      <c r="H183" s="182">
        <v>1E-3</v>
      </c>
      <c r="I183" s="182">
        <v>2E-3</v>
      </c>
    </row>
    <row r="184" spans="1:9">
      <c r="A184" s="105" t="s">
        <v>188</v>
      </c>
      <c r="B184" s="182">
        <v>4.2999999999999997E-2</v>
      </c>
      <c r="C184" s="182"/>
      <c r="D184" s="182"/>
      <c r="E184" s="182"/>
      <c r="F184" s="182"/>
      <c r="G184" s="182">
        <v>0.40500000000000003</v>
      </c>
      <c r="H184" s="182"/>
      <c r="I184" s="182">
        <v>2.0209999999999999</v>
      </c>
    </row>
    <row r="185" spans="1:9">
      <c r="A185" s="105" t="s">
        <v>178</v>
      </c>
      <c r="B185" s="182">
        <v>3.1E-2</v>
      </c>
      <c r="C185" s="182"/>
      <c r="D185" s="182"/>
      <c r="E185" s="182"/>
      <c r="F185" s="182"/>
      <c r="G185" s="182"/>
      <c r="H185" s="182"/>
      <c r="I185" s="182"/>
    </row>
    <row r="186" spans="1:9">
      <c r="A186" s="105" t="s">
        <v>53</v>
      </c>
      <c r="B186" s="182">
        <v>1.7999999999999999E-2</v>
      </c>
      <c r="C186" s="182"/>
      <c r="D186" s="182"/>
      <c r="E186" s="182"/>
      <c r="F186" s="182"/>
      <c r="G186" s="182"/>
      <c r="H186" s="182"/>
      <c r="I186" s="182">
        <v>0.22600000000000001</v>
      </c>
    </row>
    <row r="187" spans="1:9">
      <c r="A187" s="105" t="s">
        <v>78</v>
      </c>
      <c r="B187" s="182">
        <v>0.01</v>
      </c>
      <c r="C187" s="182"/>
      <c r="D187" s="182"/>
      <c r="E187" s="182"/>
      <c r="F187" s="182"/>
      <c r="G187" s="182"/>
      <c r="H187" s="182"/>
      <c r="I187" s="182"/>
    </row>
    <row r="188" spans="1:9">
      <c r="A188" s="105" t="s">
        <v>89</v>
      </c>
      <c r="B188" s="182">
        <v>8.9999999999999993E-3</v>
      </c>
      <c r="C188" s="182"/>
      <c r="D188" s="182"/>
      <c r="E188" s="182"/>
      <c r="F188" s="182"/>
      <c r="G188" s="182"/>
      <c r="H188" s="182">
        <v>2E-3</v>
      </c>
      <c r="I188" s="182">
        <v>3.597</v>
      </c>
    </row>
    <row r="189" spans="1:9">
      <c r="A189" s="105" t="s">
        <v>192</v>
      </c>
      <c r="B189" s="182">
        <v>8.0000000000000002E-3</v>
      </c>
      <c r="C189" s="182"/>
      <c r="D189" s="182"/>
      <c r="E189" s="182"/>
      <c r="F189" s="182"/>
      <c r="G189" s="182"/>
      <c r="H189" s="182"/>
      <c r="I189" s="182">
        <v>7.5999999999999998E-2</v>
      </c>
    </row>
    <row r="190" spans="1:9">
      <c r="A190" s="105" t="s">
        <v>131</v>
      </c>
      <c r="B190" s="182">
        <v>8.0000000000000002E-3</v>
      </c>
      <c r="C190" s="182"/>
      <c r="D190" s="182"/>
      <c r="E190" s="182"/>
      <c r="F190" s="182"/>
      <c r="G190" s="182"/>
      <c r="H190" s="182"/>
      <c r="I190" s="182">
        <v>3.5000000000000003E-2</v>
      </c>
    </row>
    <row r="191" spans="1:9">
      <c r="A191" s="105" t="s">
        <v>125</v>
      </c>
      <c r="B191" s="182">
        <v>7.0000000000000001E-3</v>
      </c>
      <c r="C191" s="182">
        <v>1E-3</v>
      </c>
      <c r="D191" s="182"/>
      <c r="E191" s="182"/>
      <c r="F191" s="182"/>
      <c r="G191" s="182">
        <v>1E-3</v>
      </c>
      <c r="H191" s="182">
        <v>1E-3</v>
      </c>
      <c r="I191" s="182">
        <v>4.5410000000000004</v>
      </c>
    </row>
    <row r="192" spans="1:9">
      <c r="A192" s="105" t="s">
        <v>82</v>
      </c>
      <c r="B192" s="182">
        <v>2E-3</v>
      </c>
      <c r="C192" s="182"/>
      <c r="D192" s="182"/>
      <c r="E192" s="182"/>
      <c r="F192" s="182"/>
      <c r="G192" s="182">
        <v>1.0999999999999999E-2</v>
      </c>
      <c r="H192" s="182"/>
      <c r="I192" s="182">
        <v>14.69</v>
      </c>
    </row>
    <row r="193" spans="1:9">
      <c r="A193" s="105" t="s">
        <v>23</v>
      </c>
      <c r="B193" s="182">
        <v>1E-3</v>
      </c>
      <c r="C193" s="182">
        <v>7.0000000000000001E-3</v>
      </c>
      <c r="D193" s="182">
        <v>0</v>
      </c>
      <c r="E193" s="182"/>
      <c r="F193" s="182"/>
      <c r="G193" s="182">
        <v>0</v>
      </c>
      <c r="H193" s="182">
        <v>7.0000000000000001E-3</v>
      </c>
      <c r="I193" s="182">
        <v>27.359000000000002</v>
      </c>
    </row>
    <row r="194" spans="1:9">
      <c r="A194" s="105" t="s">
        <v>161</v>
      </c>
      <c r="B194" s="182">
        <v>1E-3</v>
      </c>
      <c r="C194" s="182"/>
      <c r="D194" s="182"/>
      <c r="E194" s="182"/>
      <c r="F194" s="182"/>
      <c r="G194" s="182"/>
      <c r="H194" s="182"/>
      <c r="I194" s="182"/>
    </row>
    <row r="195" spans="1:9">
      <c r="A195" s="105" t="s">
        <v>153</v>
      </c>
      <c r="B195" s="182">
        <v>0</v>
      </c>
      <c r="C195" s="182"/>
      <c r="D195" s="182"/>
      <c r="E195" s="182"/>
      <c r="F195" s="182"/>
      <c r="G195" s="182"/>
      <c r="H195" s="182"/>
      <c r="I195" s="182">
        <v>0.27900000000000003</v>
      </c>
    </row>
    <row r="196" spans="1:9">
      <c r="A196" s="105" t="s">
        <v>110</v>
      </c>
      <c r="B196" s="182"/>
      <c r="C196" s="182"/>
      <c r="D196" s="182"/>
      <c r="E196" s="182"/>
      <c r="F196" s="182"/>
      <c r="G196" s="182">
        <v>3.3140000000000001</v>
      </c>
      <c r="H196" s="182"/>
      <c r="I196" s="182">
        <v>7.7430000000000003</v>
      </c>
    </row>
    <row r="197" spans="1:9">
      <c r="A197" s="105" t="s">
        <v>165</v>
      </c>
      <c r="B197" s="182"/>
      <c r="C197" s="182"/>
      <c r="D197" s="182"/>
      <c r="E197" s="182"/>
      <c r="F197" s="182"/>
      <c r="G197" s="182">
        <v>0.70899999999999996</v>
      </c>
      <c r="H197" s="182"/>
      <c r="I197" s="182">
        <v>3.4000000000000002E-2</v>
      </c>
    </row>
    <row r="198" spans="1:9">
      <c r="A198" s="105" t="s">
        <v>121</v>
      </c>
      <c r="B198" s="182"/>
      <c r="C198" s="182"/>
      <c r="D198" s="182"/>
      <c r="E198" s="182"/>
      <c r="F198" s="182"/>
      <c r="G198" s="182">
        <v>0.33300000000000002</v>
      </c>
      <c r="H198" s="182"/>
      <c r="I198" s="182">
        <v>12.584</v>
      </c>
    </row>
    <row r="199" spans="1:9">
      <c r="A199" s="105" t="s">
        <v>33</v>
      </c>
      <c r="B199" s="182"/>
      <c r="C199" s="182">
        <v>19.382000000000001</v>
      </c>
      <c r="D199" s="182"/>
      <c r="E199" s="182"/>
      <c r="F199" s="182"/>
      <c r="G199" s="182">
        <v>0.21099999999999999</v>
      </c>
      <c r="H199" s="182">
        <v>19.529</v>
      </c>
      <c r="I199" s="182">
        <v>54.32</v>
      </c>
    </row>
    <row r="200" spans="1:9">
      <c r="A200" s="105" t="s">
        <v>0</v>
      </c>
      <c r="B200" s="182"/>
      <c r="C200" s="182">
        <v>1.9259999999999999</v>
      </c>
      <c r="D200" s="182"/>
      <c r="E200" s="182"/>
      <c r="F200" s="182"/>
      <c r="G200" s="182">
        <v>2.1000000000000001E-2</v>
      </c>
      <c r="H200" s="182">
        <v>1.9259999999999999</v>
      </c>
      <c r="I200" s="182">
        <v>0.53900000000000003</v>
      </c>
    </row>
    <row r="201" spans="1:9">
      <c r="A201" s="105" t="s">
        <v>38</v>
      </c>
      <c r="B201" s="182"/>
      <c r="C201" s="182"/>
      <c r="D201" s="182"/>
      <c r="E201" s="182"/>
      <c r="F201" s="182"/>
      <c r="G201" s="182">
        <v>1.4999999999999999E-2</v>
      </c>
      <c r="H201" s="182"/>
      <c r="I201" s="182"/>
    </row>
    <row r="202" spans="1:9">
      <c r="A202" s="105" t="s">
        <v>42</v>
      </c>
      <c r="B202" s="182"/>
      <c r="C202" s="182">
        <v>1.6E-2</v>
      </c>
      <c r="D202" s="182"/>
      <c r="E202" s="182"/>
      <c r="F202" s="182"/>
      <c r="G202" s="182">
        <v>1.2999999999999999E-2</v>
      </c>
      <c r="H202" s="182">
        <v>1.6E-2</v>
      </c>
      <c r="I202" s="182">
        <v>0.16</v>
      </c>
    </row>
    <row r="203" spans="1:9">
      <c r="A203" s="105" t="s">
        <v>49</v>
      </c>
      <c r="B203" s="182"/>
      <c r="C203" s="182">
        <v>1.1759999999999999</v>
      </c>
      <c r="D203" s="182"/>
      <c r="E203" s="182"/>
      <c r="F203" s="182"/>
      <c r="G203" s="182">
        <v>1.2E-2</v>
      </c>
      <c r="H203" s="182">
        <v>1.405</v>
      </c>
      <c r="I203" s="182">
        <v>10.263999999999999</v>
      </c>
    </row>
    <row r="204" spans="1:9">
      <c r="A204" s="105" t="s">
        <v>1</v>
      </c>
      <c r="B204" s="182"/>
      <c r="C204" s="182"/>
      <c r="D204" s="182">
        <v>6.0000000000000001E-3</v>
      </c>
      <c r="E204" s="182"/>
      <c r="F204" s="182"/>
      <c r="G204" s="182">
        <v>6.0000000000000001E-3</v>
      </c>
      <c r="H204" s="182"/>
      <c r="I204" s="182">
        <v>1E-3</v>
      </c>
    </row>
    <row r="205" spans="1:9">
      <c r="A205" s="105" t="s">
        <v>91</v>
      </c>
      <c r="B205" s="182"/>
      <c r="C205" s="182"/>
      <c r="D205" s="182">
        <v>1E-3</v>
      </c>
      <c r="E205" s="182"/>
      <c r="F205" s="182"/>
      <c r="G205" s="182">
        <v>4.0000000000000001E-3</v>
      </c>
      <c r="H205" s="182"/>
      <c r="I205" s="182">
        <v>1.4379999999999999</v>
      </c>
    </row>
    <row r="206" spans="1:9">
      <c r="A206" s="105" t="s">
        <v>8</v>
      </c>
      <c r="B206" s="182"/>
      <c r="C206" s="182"/>
      <c r="D206" s="182">
        <v>1E-3</v>
      </c>
      <c r="E206" s="182"/>
      <c r="F206" s="182"/>
      <c r="G206" s="182">
        <v>1E-3</v>
      </c>
      <c r="H206" s="182"/>
      <c r="I206" s="182">
        <v>0.13800000000000001</v>
      </c>
    </row>
    <row r="207" spans="1:9">
      <c r="A207" s="105" t="s">
        <v>34</v>
      </c>
      <c r="B207" s="182"/>
      <c r="C207" s="182"/>
      <c r="D207" s="182">
        <v>0</v>
      </c>
      <c r="E207" s="182"/>
      <c r="F207" s="182"/>
      <c r="G207" s="182">
        <v>0</v>
      </c>
      <c r="H207" s="182"/>
      <c r="I207" s="182">
        <v>8.1750000000000007</v>
      </c>
    </row>
    <row r="208" spans="1:9">
      <c r="A208" s="105" t="s">
        <v>73</v>
      </c>
      <c r="B208" s="182"/>
      <c r="C208" s="182"/>
      <c r="D208" s="182"/>
      <c r="E208" s="182"/>
      <c r="F208" s="182"/>
      <c r="G208" s="182">
        <v>0</v>
      </c>
      <c r="H208" s="182"/>
      <c r="I208" s="182"/>
    </row>
    <row r="209" spans="1:9">
      <c r="A209" s="105" t="s">
        <v>16</v>
      </c>
      <c r="B209" s="182"/>
      <c r="C209" s="182">
        <v>0.14899999999999999</v>
      </c>
      <c r="D209" s="182"/>
      <c r="E209" s="182"/>
      <c r="F209" s="182"/>
      <c r="G209" s="182"/>
      <c r="H209" s="182">
        <v>0.188</v>
      </c>
      <c r="I209" s="182">
        <v>114.637</v>
      </c>
    </row>
    <row r="210" spans="1:9">
      <c r="A210" s="105" t="s">
        <v>76</v>
      </c>
      <c r="B210" s="182"/>
      <c r="C210" s="182">
        <v>0.59699999999999998</v>
      </c>
      <c r="D210" s="182"/>
      <c r="E210" s="182"/>
      <c r="F210" s="182"/>
      <c r="G210" s="182"/>
      <c r="H210" s="182">
        <v>0.59699999999999998</v>
      </c>
      <c r="I210" s="182">
        <v>49.73</v>
      </c>
    </row>
    <row r="211" spans="1:9">
      <c r="A211" s="105" t="s">
        <v>13</v>
      </c>
      <c r="B211" s="182"/>
      <c r="C211" s="182"/>
      <c r="D211" s="182"/>
      <c r="E211" s="182"/>
      <c r="F211" s="182"/>
      <c r="G211" s="182"/>
      <c r="H211" s="182"/>
      <c r="I211" s="182">
        <v>36.622999999999998</v>
      </c>
    </row>
    <row r="212" spans="1:9">
      <c r="A212" s="105" t="s">
        <v>262</v>
      </c>
      <c r="B212" s="182"/>
      <c r="C212" s="182"/>
      <c r="D212" s="182"/>
      <c r="E212" s="182"/>
      <c r="F212" s="182"/>
      <c r="G212" s="182"/>
      <c r="H212" s="182"/>
      <c r="I212" s="182">
        <v>4.9729999999999999</v>
      </c>
    </row>
    <row r="213" spans="1:9">
      <c r="A213" s="105" t="s">
        <v>152</v>
      </c>
      <c r="B213" s="182"/>
      <c r="C213" s="182"/>
      <c r="D213" s="182"/>
      <c r="E213" s="182"/>
      <c r="F213" s="182"/>
      <c r="G213" s="182"/>
      <c r="H213" s="182"/>
      <c r="I213" s="182">
        <v>4.9459999999999997</v>
      </c>
    </row>
    <row r="214" spans="1:9">
      <c r="A214" s="105" t="s">
        <v>81</v>
      </c>
      <c r="B214" s="182"/>
      <c r="C214" s="182"/>
      <c r="D214" s="182"/>
      <c r="E214" s="182"/>
      <c r="F214" s="182"/>
      <c r="G214" s="182"/>
      <c r="H214" s="182"/>
      <c r="I214" s="182">
        <v>4.6509999999999998</v>
      </c>
    </row>
    <row r="215" spans="1:9">
      <c r="A215" s="105" t="s">
        <v>83</v>
      </c>
      <c r="B215" s="182"/>
      <c r="C215" s="182"/>
      <c r="D215" s="182"/>
      <c r="E215" s="182"/>
      <c r="F215" s="182"/>
      <c r="G215" s="182"/>
      <c r="H215" s="182"/>
      <c r="I215" s="182">
        <v>4.4550000000000001</v>
      </c>
    </row>
    <row r="216" spans="1:9">
      <c r="A216" s="105" t="s">
        <v>158</v>
      </c>
      <c r="B216" s="182"/>
      <c r="C216" s="182"/>
      <c r="D216" s="182"/>
      <c r="E216" s="182"/>
      <c r="F216" s="182"/>
      <c r="G216" s="182"/>
      <c r="H216" s="182"/>
      <c r="I216" s="182">
        <v>4.1689999999999996</v>
      </c>
    </row>
    <row r="217" spans="1:9">
      <c r="A217" s="105" t="s">
        <v>43</v>
      </c>
      <c r="B217" s="182"/>
      <c r="C217" s="182"/>
      <c r="D217" s="182"/>
      <c r="E217" s="182"/>
      <c r="F217" s="182"/>
      <c r="G217" s="182"/>
      <c r="H217" s="182"/>
      <c r="I217" s="182">
        <v>1.7929999999999999</v>
      </c>
    </row>
    <row r="218" spans="1:9">
      <c r="A218" s="105" t="s">
        <v>151</v>
      </c>
      <c r="B218" s="182"/>
      <c r="C218" s="182"/>
      <c r="D218" s="182"/>
      <c r="E218" s="182"/>
      <c r="F218" s="182"/>
      <c r="G218" s="182"/>
      <c r="H218" s="182"/>
      <c r="I218" s="182">
        <v>1.599</v>
      </c>
    </row>
    <row r="219" spans="1:9">
      <c r="A219" s="105" t="s">
        <v>17</v>
      </c>
      <c r="B219" s="182"/>
      <c r="C219" s="182">
        <v>1E-3</v>
      </c>
      <c r="D219" s="182"/>
      <c r="E219" s="182"/>
      <c r="F219" s="182"/>
      <c r="G219" s="182"/>
      <c r="H219" s="182">
        <v>6.6000000000000003E-2</v>
      </c>
      <c r="I219" s="182">
        <v>1.583</v>
      </c>
    </row>
    <row r="220" spans="1:9">
      <c r="A220" s="105" t="s">
        <v>19</v>
      </c>
      <c r="B220" s="182"/>
      <c r="C220" s="182"/>
      <c r="D220" s="182"/>
      <c r="E220" s="182"/>
      <c r="F220" s="182"/>
      <c r="G220" s="182"/>
      <c r="H220" s="182"/>
      <c r="I220" s="182">
        <v>1.1499999999999999</v>
      </c>
    </row>
    <row r="221" spans="1:9">
      <c r="A221" s="105" t="s">
        <v>79</v>
      </c>
      <c r="B221" s="182"/>
      <c r="C221" s="182"/>
      <c r="D221" s="182"/>
      <c r="E221" s="182"/>
      <c r="F221" s="182"/>
      <c r="G221" s="182"/>
      <c r="H221" s="182"/>
      <c r="I221" s="182">
        <v>0.92800000000000005</v>
      </c>
    </row>
    <row r="222" spans="1:9">
      <c r="A222" s="105" t="s">
        <v>111</v>
      </c>
      <c r="B222" s="182"/>
      <c r="C222" s="182"/>
      <c r="D222" s="182"/>
      <c r="E222" s="182"/>
      <c r="F222" s="182"/>
      <c r="G222" s="182"/>
      <c r="H222" s="182"/>
      <c r="I222" s="182">
        <v>0.746</v>
      </c>
    </row>
    <row r="223" spans="1:9">
      <c r="A223" s="105" t="s">
        <v>56</v>
      </c>
      <c r="B223" s="182"/>
      <c r="C223" s="182"/>
      <c r="D223" s="182"/>
      <c r="E223" s="182"/>
      <c r="F223" s="182"/>
      <c r="G223" s="182"/>
      <c r="H223" s="182"/>
      <c r="I223" s="182">
        <v>0.52</v>
      </c>
    </row>
    <row r="224" spans="1:9">
      <c r="A224" s="105" t="s">
        <v>3</v>
      </c>
      <c r="B224" s="182"/>
      <c r="C224" s="182">
        <v>2.8000000000000001E-2</v>
      </c>
      <c r="D224" s="182"/>
      <c r="E224" s="182"/>
      <c r="F224" s="182"/>
      <c r="G224" s="182"/>
      <c r="H224" s="182">
        <v>2.8000000000000001E-2</v>
      </c>
      <c r="I224" s="182">
        <v>0.34200000000000003</v>
      </c>
    </row>
    <row r="225" spans="1:9">
      <c r="A225" s="105" t="s">
        <v>48</v>
      </c>
      <c r="B225" s="182"/>
      <c r="C225" s="182"/>
      <c r="D225" s="182"/>
      <c r="E225" s="182"/>
      <c r="F225" s="182"/>
      <c r="G225" s="182"/>
      <c r="H225" s="182"/>
      <c r="I225" s="182">
        <v>0.307</v>
      </c>
    </row>
    <row r="226" spans="1:9">
      <c r="A226" s="105" t="s">
        <v>60</v>
      </c>
      <c r="B226" s="182"/>
      <c r="C226" s="182"/>
      <c r="D226" s="182"/>
      <c r="E226" s="182"/>
      <c r="F226" s="182"/>
      <c r="G226" s="182"/>
      <c r="H226" s="182"/>
      <c r="I226" s="182">
        <v>0.28999999999999998</v>
      </c>
    </row>
    <row r="227" spans="1:9">
      <c r="A227" s="105" t="s">
        <v>47</v>
      </c>
      <c r="B227" s="182"/>
      <c r="C227" s="182"/>
      <c r="D227" s="182"/>
      <c r="E227" s="182"/>
      <c r="F227" s="182"/>
      <c r="G227" s="182"/>
      <c r="H227" s="182"/>
      <c r="I227" s="182">
        <v>0.23499999999999999</v>
      </c>
    </row>
    <row r="228" spans="1:9">
      <c r="A228" s="105" t="s">
        <v>18</v>
      </c>
      <c r="B228" s="182"/>
      <c r="C228" s="182"/>
      <c r="D228" s="182"/>
      <c r="E228" s="182"/>
      <c r="F228" s="182"/>
      <c r="G228" s="182"/>
      <c r="H228" s="182"/>
      <c r="I228" s="182">
        <v>0.16600000000000001</v>
      </c>
    </row>
    <row r="229" spans="1:9">
      <c r="A229" s="105" t="s">
        <v>44</v>
      </c>
      <c r="B229" s="182"/>
      <c r="C229" s="182"/>
      <c r="D229" s="182"/>
      <c r="E229" s="182"/>
      <c r="F229" s="182"/>
      <c r="G229" s="182"/>
      <c r="H229" s="182"/>
      <c r="I229" s="182">
        <v>0.14599999999999999</v>
      </c>
    </row>
    <row r="230" spans="1:9">
      <c r="A230" s="105" t="s">
        <v>226</v>
      </c>
      <c r="B230" s="182"/>
      <c r="C230" s="182"/>
      <c r="D230" s="182"/>
      <c r="E230" s="182"/>
      <c r="F230" s="182"/>
      <c r="G230" s="182"/>
      <c r="H230" s="182"/>
      <c r="I230" s="182">
        <v>0.13900000000000001</v>
      </c>
    </row>
    <row r="231" spans="1:9">
      <c r="A231" s="105" t="s">
        <v>10</v>
      </c>
      <c r="B231" s="182"/>
      <c r="C231" s="182"/>
      <c r="D231" s="182"/>
      <c r="E231" s="182"/>
      <c r="F231" s="182"/>
      <c r="G231" s="182"/>
      <c r="H231" s="182"/>
      <c r="I231" s="182">
        <v>0.13800000000000001</v>
      </c>
    </row>
    <row r="232" spans="1:9">
      <c r="A232" s="105" t="s">
        <v>124</v>
      </c>
      <c r="B232" s="182"/>
      <c r="C232" s="182"/>
      <c r="D232" s="182"/>
      <c r="E232" s="182"/>
      <c r="F232" s="182"/>
      <c r="G232" s="182"/>
      <c r="H232" s="182"/>
      <c r="I232" s="182">
        <v>0.12</v>
      </c>
    </row>
    <row r="233" spans="1:9">
      <c r="A233" s="105" t="s">
        <v>100</v>
      </c>
      <c r="B233" s="182"/>
      <c r="C233" s="182"/>
      <c r="D233" s="182"/>
      <c r="E233" s="182"/>
      <c r="F233" s="182"/>
      <c r="G233" s="182"/>
      <c r="H233" s="182"/>
      <c r="I233" s="182">
        <v>8.4000000000000005E-2</v>
      </c>
    </row>
    <row r="234" spans="1:9">
      <c r="A234" s="105" t="s">
        <v>163</v>
      </c>
      <c r="B234" s="182"/>
      <c r="C234" s="182"/>
      <c r="D234" s="182"/>
      <c r="E234" s="182"/>
      <c r="F234" s="182"/>
      <c r="G234" s="182"/>
      <c r="H234" s="182"/>
      <c r="I234" s="182">
        <v>5.3999999999999999E-2</v>
      </c>
    </row>
    <row r="235" spans="1:9">
      <c r="A235" s="105" t="s">
        <v>166</v>
      </c>
      <c r="B235" s="182"/>
      <c r="C235" s="182"/>
      <c r="D235" s="182"/>
      <c r="E235" s="182"/>
      <c r="F235" s="182"/>
      <c r="G235" s="182"/>
      <c r="H235" s="182"/>
      <c r="I235" s="182">
        <v>4.5999999999999999E-2</v>
      </c>
    </row>
    <row r="236" spans="1:9">
      <c r="A236" s="105" t="s">
        <v>84</v>
      </c>
      <c r="B236" s="182"/>
      <c r="C236" s="182"/>
      <c r="D236" s="182"/>
      <c r="E236" s="182"/>
      <c r="F236" s="182"/>
      <c r="G236" s="182"/>
      <c r="H236" s="182"/>
      <c r="I236" s="182">
        <v>3.9E-2</v>
      </c>
    </row>
    <row r="237" spans="1:9">
      <c r="A237" s="105" t="s">
        <v>58</v>
      </c>
      <c r="B237" s="182"/>
      <c r="C237" s="182">
        <v>0</v>
      </c>
      <c r="D237" s="182"/>
      <c r="E237" s="182"/>
      <c r="F237" s="182"/>
      <c r="G237" s="182"/>
      <c r="H237" s="182">
        <v>0</v>
      </c>
      <c r="I237" s="182">
        <v>0.01</v>
      </c>
    </row>
    <row r="238" spans="1:9">
      <c r="A238" s="105" t="s">
        <v>72</v>
      </c>
      <c r="B238" s="182"/>
      <c r="C238" s="182"/>
      <c r="D238" s="182"/>
      <c r="E238" s="182"/>
      <c r="F238" s="182"/>
      <c r="G238" s="182"/>
      <c r="H238" s="182"/>
      <c r="I238" s="182">
        <v>6.0000000000000001E-3</v>
      </c>
    </row>
    <row r="239" spans="1:9">
      <c r="A239" s="105" t="s">
        <v>63</v>
      </c>
      <c r="B239" s="182"/>
      <c r="C239" s="182"/>
      <c r="D239" s="182"/>
      <c r="E239" s="182"/>
      <c r="F239" s="182"/>
      <c r="G239" s="182"/>
      <c r="H239" s="182"/>
      <c r="I239" s="182">
        <v>4.0000000000000001E-3</v>
      </c>
    </row>
    <row r="240" spans="1:9">
      <c r="A240" s="105" t="s">
        <v>51</v>
      </c>
      <c r="B240" s="182"/>
      <c r="C240" s="182"/>
      <c r="D240" s="182"/>
      <c r="E240" s="182"/>
      <c r="F240" s="182"/>
      <c r="G240" s="182"/>
      <c r="H240" s="182"/>
      <c r="I240" s="182">
        <v>2E-3</v>
      </c>
    </row>
    <row r="241" spans="1:9">
      <c r="A241" s="105" t="s">
        <v>167</v>
      </c>
      <c r="B241" s="182"/>
      <c r="C241" s="182"/>
      <c r="D241" s="182"/>
      <c r="E241" s="182"/>
      <c r="F241" s="182"/>
      <c r="G241" s="182"/>
      <c r="H241" s="182"/>
      <c r="I241" s="182">
        <v>1E-3</v>
      </c>
    </row>
    <row r="242" spans="1:9">
      <c r="A242" s="105" t="s">
        <v>66</v>
      </c>
      <c r="B242" s="182"/>
      <c r="C242" s="182"/>
      <c r="D242" s="182"/>
      <c r="E242" s="182"/>
      <c r="F242" s="182"/>
      <c r="G242" s="182"/>
      <c r="H242" s="182"/>
      <c r="I242" s="182">
        <v>0</v>
      </c>
    </row>
    <row r="243" spans="1:9">
      <c r="A243" s="105" t="s">
        <v>67</v>
      </c>
      <c r="B243" s="182"/>
      <c r="C243" s="182"/>
      <c r="D243" s="182"/>
      <c r="E243" s="182"/>
      <c r="F243" s="182"/>
      <c r="G243" s="182"/>
      <c r="H243" s="182"/>
      <c r="I243" s="182">
        <v>0</v>
      </c>
    </row>
    <row r="244" spans="1:9">
      <c r="A244" s="105" t="s">
        <v>246</v>
      </c>
      <c r="B244" s="182"/>
      <c r="C244" s="182"/>
      <c r="D244" s="182"/>
      <c r="E244" s="182"/>
      <c r="F244" s="182"/>
      <c r="G244" s="182"/>
      <c r="H244" s="182"/>
      <c r="I244" s="182">
        <v>0</v>
      </c>
    </row>
    <row r="245" spans="1:9">
      <c r="A245" s="105" t="s">
        <v>40</v>
      </c>
      <c r="B245" s="182"/>
      <c r="C245" s="182"/>
      <c r="D245" s="182"/>
      <c r="E245" s="182"/>
      <c r="F245" s="182"/>
      <c r="G245" s="182"/>
      <c r="H245" s="182"/>
      <c r="I245" s="182"/>
    </row>
    <row r="246" spans="1:9">
      <c r="A246" s="105" t="s">
        <v>65</v>
      </c>
      <c r="B246" s="182"/>
      <c r="C246" s="182"/>
      <c r="D246" s="182"/>
      <c r="E246" s="182"/>
      <c r="F246" s="182"/>
      <c r="G246" s="182"/>
      <c r="H246" s="182"/>
      <c r="I246" s="182"/>
    </row>
    <row r="247" spans="1:9">
      <c r="A247" s="105" t="s">
        <v>70</v>
      </c>
      <c r="B247" s="182"/>
      <c r="C247" s="182"/>
      <c r="D247" s="182"/>
      <c r="E247" s="182"/>
      <c r="F247" s="182"/>
      <c r="G247" s="182"/>
      <c r="H247" s="182"/>
      <c r="I247" s="182"/>
    </row>
    <row r="248" spans="1:9">
      <c r="A248" s="105" t="s">
        <v>71</v>
      </c>
      <c r="B248" s="182"/>
      <c r="C248" s="182"/>
      <c r="D248" s="182"/>
      <c r="E248" s="182"/>
      <c r="F248" s="182"/>
      <c r="G248" s="182"/>
      <c r="H248" s="182"/>
      <c r="I248" s="182"/>
    </row>
    <row r="249" spans="1:9">
      <c r="A249" s="105" t="s">
        <v>127</v>
      </c>
      <c r="B249" s="182"/>
      <c r="C249" s="182"/>
      <c r="D249" s="182"/>
      <c r="E249" s="182"/>
      <c r="F249" s="182"/>
      <c r="G249" s="182"/>
      <c r="H249" s="182"/>
      <c r="I249" s="182"/>
    </row>
    <row r="250" spans="1:9">
      <c r="A250" s="107" t="s">
        <v>261</v>
      </c>
      <c r="B250" s="228"/>
      <c r="C250" s="228"/>
      <c r="D250" s="228"/>
      <c r="E250" s="228"/>
      <c r="F250" s="228"/>
      <c r="G250" s="228"/>
      <c r="H250" s="228"/>
      <c r="I250" s="228"/>
    </row>
    <row r="251" spans="1:9">
      <c r="A251" s="131"/>
      <c r="B251" s="131"/>
      <c r="C251" s="131"/>
      <c r="D251" s="131"/>
      <c r="E251" s="131"/>
      <c r="F251" s="131"/>
      <c r="G251" s="131"/>
      <c r="H251" s="131"/>
      <c r="I251" s="131"/>
    </row>
  </sheetData>
  <sortState ref="A3:I250">
    <sortCondition descending="1" ref="F3:F250"/>
  </sortState>
  <mergeCells count="1">
    <mergeCell ref="K1:L1"/>
  </mergeCells>
  <hyperlinks>
    <hyperlink ref="K1" location="'Table of Content'!A1" display="Table of Content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3"/>
  <sheetViews>
    <sheetView zoomScaleNormal="100" workbookViewId="0">
      <selection activeCell="G4" sqref="G4"/>
    </sheetView>
  </sheetViews>
  <sheetFormatPr defaultColWidth="9.1796875" defaultRowHeight="15.5"/>
  <cols>
    <col min="1" max="1" width="30.36328125" style="32" customWidth="1"/>
    <col min="2" max="2" width="11" style="32" bestFit="1" customWidth="1"/>
    <col min="3" max="3" width="8.26953125" style="32" bestFit="1" customWidth="1"/>
    <col min="4" max="4" width="11" style="32" bestFit="1" customWidth="1"/>
    <col min="5" max="5" width="8.26953125" style="32" bestFit="1" customWidth="1"/>
    <col min="6" max="6" width="12.81640625" style="32" bestFit="1" customWidth="1"/>
    <col min="7" max="7" width="8.81640625" style="32" bestFit="1" customWidth="1"/>
    <col min="8" max="8" width="8.54296875" style="32" bestFit="1" customWidth="1"/>
    <col min="9" max="9" width="9.36328125" style="32" bestFit="1" customWidth="1"/>
    <col min="10" max="10" width="9.1796875" style="32"/>
    <col min="11" max="11" width="9.1796875" style="1"/>
    <col min="12" max="12" width="12.81640625" style="1" customWidth="1"/>
    <col min="13" max="13" width="9.1796875" style="1"/>
    <col min="14" max="16384" width="9.1796875" style="32"/>
  </cols>
  <sheetData>
    <row r="1" spans="1:15">
      <c r="A1" s="161" t="s">
        <v>802</v>
      </c>
      <c r="C1" s="35"/>
      <c r="D1" s="35"/>
      <c r="E1" s="35"/>
      <c r="F1" s="35"/>
      <c r="G1" s="35"/>
      <c r="K1" s="265" t="s">
        <v>317</v>
      </c>
      <c r="L1" s="265"/>
      <c r="M1" s="32"/>
    </row>
    <row r="2" spans="1:15" s="34" customFormat="1">
      <c r="A2" s="274" t="s">
        <v>330</v>
      </c>
      <c r="B2" s="275">
        <v>44562</v>
      </c>
      <c r="C2" s="275"/>
      <c r="D2" s="275">
        <v>44896</v>
      </c>
      <c r="E2" s="275"/>
      <c r="F2" s="275">
        <v>44927</v>
      </c>
      <c r="G2" s="275"/>
      <c r="H2" s="281" t="s">
        <v>332</v>
      </c>
      <c r="I2" s="281" t="s">
        <v>331</v>
      </c>
      <c r="N2" s="9"/>
      <c r="O2" s="43"/>
    </row>
    <row r="3" spans="1:15" s="34" customFormat="1">
      <c r="A3" s="277"/>
      <c r="B3" s="2" t="s">
        <v>329</v>
      </c>
      <c r="C3" s="2" t="s">
        <v>299</v>
      </c>
      <c r="D3" s="2" t="s">
        <v>329</v>
      </c>
      <c r="E3" s="2" t="s">
        <v>299</v>
      </c>
      <c r="F3" s="2" t="s">
        <v>329</v>
      </c>
      <c r="G3" s="2" t="s">
        <v>299</v>
      </c>
      <c r="H3" s="283"/>
      <c r="I3" s="283"/>
      <c r="N3" s="9"/>
      <c r="O3" s="43"/>
    </row>
    <row r="4" spans="1:15">
      <c r="A4" s="104" t="s">
        <v>788</v>
      </c>
      <c r="B4" s="169">
        <v>2937.6097663299997</v>
      </c>
      <c r="C4" s="5">
        <f>B4/$B$9</f>
        <v>0.46141562942872838</v>
      </c>
      <c r="D4" s="169">
        <v>2908.4307904400002</v>
      </c>
      <c r="E4" s="5">
        <f>D4/$D$9</f>
        <v>0.31227339303853735</v>
      </c>
      <c r="F4" s="169">
        <v>3289.7540362499999</v>
      </c>
      <c r="G4" s="5">
        <f>F4/$F$9</f>
        <v>0.46879573344477071</v>
      </c>
      <c r="H4" s="45">
        <f>(F4/D4)-1</f>
        <v>0.13110961658892051</v>
      </c>
      <c r="I4" s="45">
        <f>(F4/B4)-1</f>
        <v>0.11987442101948731</v>
      </c>
      <c r="K4" s="32"/>
      <c r="L4" s="32"/>
      <c r="M4" s="32"/>
      <c r="N4" s="1"/>
      <c r="O4" s="37"/>
    </row>
    <row r="5" spans="1:15">
      <c r="A5" s="105" t="s">
        <v>789</v>
      </c>
      <c r="B5" s="106">
        <v>1800.1514436300001</v>
      </c>
      <c r="C5" s="6">
        <f t="shared" ref="C5:C9" si="0">B5/$B$9</f>
        <v>0.28275301265330222</v>
      </c>
      <c r="D5" s="106">
        <v>2956.78625556</v>
      </c>
      <c r="E5" s="6">
        <f t="shared" ref="E5:E9" si="1">D5/$D$9</f>
        <v>0.31746523917584724</v>
      </c>
      <c r="F5" s="106">
        <v>1864.9657605</v>
      </c>
      <c r="G5" s="6">
        <f t="shared" ref="G5:G9" si="2">F5/$F$9</f>
        <v>0.26576089941957654</v>
      </c>
      <c r="H5" s="33">
        <f t="shared" ref="H5:H7" si="3">(F5/D5)-1</f>
        <v>-0.3692591890965804</v>
      </c>
      <c r="I5" s="33">
        <f t="shared" ref="I5:I8" si="4">(F5/B5)-1</f>
        <v>3.6004924529739579E-2</v>
      </c>
      <c r="K5" s="32"/>
      <c r="L5" s="32"/>
      <c r="M5" s="32"/>
      <c r="N5" s="1"/>
      <c r="O5" s="37"/>
    </row>
    <row r="6" spans="1:15">
      <c r="A6" s="105" t="s">
        <v>790</v>
      </c>
      <c r="B6" s="106">
        <v>1628.3720414000002</v>
      </c>
      <c r="C6" s="6">
        <f t="shared" si="0"/>
        <v>0.25577131416110627</v>
      </c>
      <c r="D6" s="106">
        <v>3447.4700914200002</v>
      </c>
      <c r="E6" s="6">
        <f t="shared" si="1"/>
        <v>0.37014914928875936</v>
      </c>
      <c r="F6" s="106">
        <v>1862.68105126</v>
      </c>
      <c r="G6" s="6">
        <f t="shared" si="2"/>
        <v>0.26543532433643302</v>
      </c>
      <c r="H6" s="33">
        <f t="shared" si="3"/>
        <v>-0.45969624047042323</v>
      </c>
      <c r="I6" s="33">
        <f t="shared" si="4"/>
        <v>0.14389157017124399</v>
      </c>
      <c r="K6" s="32"/>
      <c r="L6" s="32"/>
      <c r="M6" s="32"/>
      <c r="N6" s="1"/>
      <c r="O6" s="37"/>
    </row>
    <row r="7" spans="1:15">
      <c r="A7" s="105" t="s">
        <v>791</v>
      </c>
      <c r="B7" s="106">
        <v>0.31776951000000003</v>
      </c>
      <c r="C7" s="6">
        <f t="shared" si="0"/>
        <v>4.9912626295863646E-5</v>
      </c>
      <c r="D7" s="106">
        <v>1.0451730400000001</v>
      </c>
      <c r="E7" s="6">
        <f t="shared" si="1"/>
        <v>1.1221849685610941E-4</v>
      </c>
      <c r="F7" s="106">
        <v>5.6439999999999997E-2</v>
      </c>
      <c r="G7" s="6">
        <f t="shared" si="2"/>
        <v>8.0427992196594E-6</v>
      </c>
      <c r="H7" s="33">
        <f t="shared" si="3"/>
        <v>-0.94599937250581967</v>
      </c>
      <c r="I7" s="33">
        <f t="shared" si="4"/>
        <v>-0.82238698734815685</v>
      </c>
      <c r="K7" s="32"/>
      <c r="L7" s="32"/>
      <c r="M7" s="32"/>
    </row>
    <row r="8" spans="1:15" s="34" customFormat="1">
      <c r="A8" s="105" t="s">
        <v>792</v>
      </c>
      <c r="B8" s="106">
        <v>6.4500000000000002E-2</v>
      </c>
      <c r="C8" s="6">
        <f t="shared" si="0"/>
        <v>1.0131130567193828E-5</v>
      </c>
      <c r="D8" s="106">
        <v>0</v>
      </c>
      <c r="E8" s="6">
        <f t="shared" si="1"/>
        <v>0</v>
      </c>
      <c r="F8" s="106">
        <v>0</v>
      </c>
      <c r="G8" s="6">
        <f t="shared" si="2"/>
        <v>0</v>
      </c>
      <c r="H8" s="33" t="s">
        <v>318</v>
      </c>
      <c r="I8" s="33">
        <f t="shared" si="4"/>
        <v>-1</v>
      </c>
    </row>
    <row r="9" spans="1:15">
      <c r="A9" s="7" t="s">
        <v>293</v>
      </c>
      <c r="B9" s="230">
        <f t="shared" ref="B9:D9" si="5">SUM(B4:B8)</f>
        <v>6366.5155208700007</v>
      </c>
      <c r="C9" s="231">
        <f t="shared" si="0"/>
        <v>1</v>
      </c>
      <c r="D9" s="232">
        <f t="shared" si="5"/>
        <v>9313.73231046</v>
      </c>
      <c r="E9" s="231">
        <f t="shared" si="1"/>
        <v>1</v>
      </c>
      <c r="F9" s="232">
        <f>SUM(F4:F8)</f>
        <v>7017.4572880100004</v>
      </c>
      <c r="G9" s="162">
        <f t="shared" si="2"/>
        <v>1</v>
      </c>
      <c r="H9" s="233">
        <f>(F9/D9)-1</f>
        <v>-0.24654724292119878</v>
      </c>
      <c r="I9" s="233">
        <f>(F9/B9)-1</f>
        <v>0.10224458968271666</v>
      </c>
    </row>
    <row r="11" spans="1:15">
      <c r="C11" s="47"/>
      <c r="I11" s="48"/>
      <c r="K11" s="32"/>
      <c r="L11" s="32"/>
      <c r="M11" s="32"/>
    </row>
    <row r="12" spans="1:15">
      <c r="G12" s="27"/>
      <c r="H12" s="27"/>
      <c r="I12" s="27"/>
      <c r="K12" s="32"/>
      <c r="L12" s="32"/>
      <c r="M12" s="32"/>
    </row>
    <row r="13" spans="1:15">
      <c r="G13" s="27"/>
      <c r="H13" s="27"/>
      <c r="I13" s="27"/>
    </row>
    <row r="14" spans="1:15">
      <c r="G14" s="27"/>
      <c r="H14" s="27"/>
      <c r="I14" s="27"/>
    </row>
    <row r="15" spans="1:15">
      <c r="G15" s="27"/>
      <c r="H15" s="27"/>
      <c r="I15" s="27"/>
    </row>
    <row r="16" spans="1:15">
      <c r="G16" s="27"/>
      <c r="H16" s="27"/>
      <c r="I16" s="27"/>
    </row>
    <row r="17" spans="7:9">
      <c r="G17" s="27"/>
      <c r="H17" s="27"/>
      <c r="I17" s="27"/>
    </row>
    <row r="18" spans="7:9">
      <c r="G18" s="27"/>
      <c r="H18" s="27"/>
      <c r="I18" s="27"/>
    </row>
    <row r="19" spans="7:9">
      <c r="G19" s="27"/>
      <c r="H19" s="27"/>
      <c r="I19" s="27"/>
    </row>
    <row r="33" spans="1:13">
      <c r="K33" s="32"/>
      <c r="L33" s="32"/>
      <c r="M33" s="32"/>
    </row>
    <row r="35" spans="1:13">
      <c r="C35" s="49"/>
      <c r="K35" s="32"/>
      <c r="L35" s="32"/>
      <c r="M35" s="32"/>
    </row>
    <row r="36" spans="1:13">
      <c r="K36" s="32"/>
      <c r="L36" s="32"/>
      <c r="M36" s="32"/>
    </row>
    <row r="37" spans="1:13">
      <c r="E37" s="50"/>
      <c r="F37" s="1"/>
      <c r="G37" s="1"/>
      <c r="H37" s="282"/>
      <c r="I37" s="282"/>
      <c r="K37" s="32"/>
      <c r="L37" s="32"/>
      <c r="M37" s="32"/>
    </row>
    <row r="38" spans="1:13">
      <c r="F38" s="1"/>
      <c r="G38" s="1"/>
      <c r="H38" s="1"/>
      <c r="I38" s="1"/>
      <c r="K38" s="32"/>
      <c r="L38" s="32"/>
      <c r="M38" s="32"/>
    </row>
    <row r="39" spans="1:13">
      <c r="E39" s="27"/>
      <c r="F39" s="1"/>
      <c r="G39" s="37"/>
      <c r="H39" s="37"/>
      <c r="I39" s="37"/>
      <c r="K39" s="32"/>
      <c r="L39" s="32"/>
      <c r="M39" s="32"/>
    </row>
    <row r="40" spans="1:13">
      <c r="E40" s="27"/>
      <c r="F40" s="1"/>
      <c r="G40" s="37"/>
      <c r="H40" s="37"/>
      <c r="I40" s="37"/>
      <c r="K40" s="32"/>
      <c r="L40" s="32"/>
      <c r="M40" s="32"/>
    </row>
    <row r="41" spans="1:13">
      <c r="F41" s="1"/>
      <c r="G41" s="37"/>
      <c r="H41" s="37"/>
      <c r="I41" s="37"/>
      <c r="K41" s="32"/>
      <c r="L41" s="32"/>
      <c r="M41" s="32"/>
    </row>
    <row r="42" spans="1:13">
      <c r="F42" s="1"/>
      <c r="G42" s="37"/>
      <c r="H42" s="37"/>
      <c r="I42" s="37"/>
      <c r="K42" s="32"/>
      <c r="L42" s="32"/>
      <c r="M42" s="32"/>
    </row>
    <row r="43" spans="1:13">
      <c r="F43" s="1"/>
      <c r="G43" s="37"/>
      <c r="H43" s="37"/>
      <c r="I43" s="37"/>
      <c r="K43" s="32"/>
      <c r="L43" s="32"/>
      <c r="M43" s="32"/>
    </row>
    <row r="44" spans="1:13">
      <c r="F44" s="1"/>
      <c r="G44" s="37"/>
      <c r="H44" s="37"/>
      <c r="I44" s="37"/>
      <c r="K44" s="32"/>
      <c r="L44" s="32"/>
      <c r="M44" s="32"/>
    </row>
    <row r="45" spans="1:13">
      <c r="E45" s="37"/>
      <c r="F45" s="37"/>
      <c r="G45" s="37"/>
      <c r="K45" s="32"/>
      <c r="L45" s="32"/>
      <c r="M45" s="32"/>
    </row>
    <row r="46" spans="1:13">
      <c r="E46" s="37"/>
      <c r="F46" s="37"/>
      <c r="G46" s="37"/>
      <c r="K46" s="32"/>
      <c r="L46" s="32"/>
      <c r="M46" s="32"/>
    </row>
    <row r="47" spans="1:13">
      <c r="A47" s="1"/>
      <c r="B47" s="1"/>
      <c r="C47" s="1"/>
      <c r="D47" s="1"/>
      <c r="E47" s="37"/>
      <c r="F47" s="37"/>
      <c r="G47" s="37"/>
      <c r="K47" s="32"/>
      <c r="L47" s="32"/>
      <c r="M47" s="32"/>
    </row>
    <row r="48" spans="1:13">
      <c r="A48" s="1"/>
      <c r="B48" s="37"/>
      <c r="C48" s="37"/>
      <c r="D48" s="37"/>
      <c r="E48" s="37"/>
      <c r="F48" s="37"/>
      <c r="G48" s="37"/>
      <c r="K48" s="32"/>
      <c r="L48" s="32"/>
      <c r="M48" s="32"/>
    </row>
    <row r="49" spans="1:13">
      <c r="A49" s="1"/>
      <c r="B49" s="37"/>
      <c r="C49" s="37"/>
      <c r="D49" s="37"/>
      <c r="E49" s="37"/>
      <c r="F49" s="37"/>
      <c r="G49" s="37"/>
      <c r="K49" s="32"/>
      <c r="L49" s="32"/>
      <c r="M49" s="32"/>
    </row>
    <row r="50" spans="1:13">
      <c r="A50" s="1"/>
      <c r="B50" s="37"/>
      <c r="C50" s="37"/>
      <c r="D50" s="37"/>
      <c r="E50" s="37"/>
      <c r="F50" s="37"/>
      <c r="G50" s="37"/>
      <c r="K50" s="32"/>
      <c r="L50" s="32"/>
      <c r="M50" s="32"/>
    </row>
    <row r="51" spans="1:13">
      <c r="A51" s="1"/>
      <c r="B51" s="37"/>
      <c r="C51" s="37"/>
      <c r="D51" s="37"/>
      <c r="K51" s="32"/>
      <c r="L51" s="32"/>
      <c r="M51" s="32"/>
    </row>
    <row r="52" spans="1:13">
      <c r="A52" s="1"/>
      <c r="B52" s="37"/>
      <c r="C52" s="37"/>
      <c r="D52" s="37"/>
      <c r="K52" s="32"/>
      <c r="L52" s="32"/>
      <c r="M52" s="32"/>
    </row>
    <row r="53" spans="1:13">
      <c r="A53" s="1"/>
      <c r="B53" s="37"/>
      <c r="C53" s="37"/>
      <c r="D53" s="37"/>
      <c r="K53" s="32"/>
      <c r="L53" s="32"/>
      <c r="M53" s="32"/>
    </row>
  </sheetData>
  <mergeCells count="8">
    <mergeCell ref="K1:L1"/>
    <mergeCell ref="B2:C2"/>
    <mergeCell ref="H37:I37"/>
    <mergeCell ref="D2:E2"/>
    <mergeCell ref="F2:G2"/>
    <mergeCell ref="A2:A3"/>
    <mergeCell ref="H2:H3"/>
    <mergeCell ref="I2:I3"/>
  </mergeCells>
  <hyperlinks>
    <hyperlink ref="K1" location="'Table of Content'!A1" display="Table of Content"/>
  </hyperlink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257"/>
  <sheetViews>
    <sheetView zoomScaleNormal="100" workbookViewId="0">
      <selection activeCell="O2" sqref="O2"/>
    </sheetView>
  </sheetViews>
  <sheetFormatPr defaultRowHeight="15.5"/>
  <cols>
    <col min="1" max="1" width="13.54296875" style="1" customWidth="1"/>
    <col min="2" max="3" width="8.7265625" style="1"/>
    <col min="4" max="4" width="8.26953125" style="1" customWidth="1"/>
    <col min="5" max="5" width="5" style="1" bestFit="1" customWidth="1"/>
    <col min="6" max="6" width="12.90625" style="1" customWidth="1"/>
    <col min="7" max="9" width="8.7265625" style="1"/>
    <col min="10" max="10" width="5" style="1" bestFit="1" customWidth="1"/>
    <col min="11" max="11" width="13.08984375" style="1" customWidth="1"/>
    <col min="12" max="16384" width="8.7265625" style="1"/>
  </cols>
  <sheetData>
    <row r="1" spans="1:16">
      <c r="A1" s="272" t="s">
        <v>500</v>
      </c>
      <c r="B1" s="272"/>
      <c r="C1" s="272"/>
      <c r="D1" s="272"/>
      <c r="E1" s="272"/>
      <c r="F1" s="272"/>
      <c r="G1" s="272"/>
      <c r="P1" s="24" t="s">
        <v>317</v>
      </c>
    </row>
    <row r="2" spans="1:16">
      <c r="A2" s="284" t="s">
        <v>352</v>
      </c>
      <c r="B2" s="284"/>
      <c r="C2" s="284"/>
      <c r="D2" s="284"/>
      <c r="E2" s="235"/>
      <c r="F2" s="285" t="s">
        <v>353</v>
      </c>
      <c r="G2" s="286"/>
      <c r="H2" s="286"/>
      <c r="I2" s="287"/>
      <c r="J2" s="151"/>
      <c r="K2" s="288" t="s">
        <v>354</v>
      </c>
      <c r="L2" s="289"/>
      <c r="M2" s="289"/>
      <c r="N2" s="289"/>
    </row>
    <row r="3" spans="1:16">
      <c r="A3" s="150" t="s">
        <v>355</v>
      </c>
      <c r="B3" s="284">
        <v>2022</v>
      </c>
      <c r="C3" s="284"/>
      <c r="D3" s="236">
        <v>2023</v>
      </c>
      <c r="E3" s="237"/>
      <c r="F3" s="150" t="s">
        <v>355</v>
      </c>
      <c r="G3" s="284">
        <v>2022</v>
      </c>
      <c r="H3" s="284"/>
      <c r="I3" s="236">
        <v>2023</v>
      </c>
      <c r="J3" s="151"/>
      <c r="K3" s="238" t="s">
        <v>355</v>
      </c>
      <c r="L3" s="284">
        <v>2022</v>
      </c>
      <c r="M3" s="284"/>
      <c r="N3" s="236">
        <v>2023</v>
      </c>
    </row>
    <row r="4" spans="1:16" s="9" customFormat="1">
      <c r="A4" s="104" t="s">
        <v>356</v>
      </c>
      <c r="B4" s="104" t="s">
        <v>271</v>
      </c>
      <c r="C4" s="104" t="s">
        <v>282</v>
      </c>
      <c r="D4" s="104" t="s">
        <v>271</v>
      </c>
      <c r="E4" s="239"/>
      <c r="F4" s="190" t="s">
        <v>356</v>
      </c>
      <c r="G4" s="104" t="s">
        <v>271</v>
      </c>
      <c r="H4" s="104" t="s">
        <v>282</v>
      </c>
      <c r="I4" s="104" t="s">
        <v>271</v>
      </c>
      <c r="J4" s="240"/>
      <c r="K4" s="104" t="s">
        <v>356</v>
      </c>
      <c r="L4" s="104" t="s">
        <v>271</v>
      </c>
      <c r="M4" s="104" t="s">
        <v>282</v>
      </c>
      <c r="N4" s="104" t="s">
        <v>271</v>
      </c>
    </row>
    <row r="5" spans="1:16">
      <c r="A5" s="105" t="s">
        <v>624</v>
      </c>
      <c r="B5" s="106">
        <v>975.80198597000003</v>
      </c>
      <c r="C5" s="106">
        <v>1185.61504648</v>
      </c>
      <c r="D5" s="106">
        <v>1497.5005708800002</v>
      </c>
      <c r="E5" s="241"/>
      <c r="F5" s="105" t="s">
        <v>263</v>
      </c>
      <c r="G5" s="106">
        <v>310.62634237999998</v>
      </c>
      <c r="H5" s="106">
        <v>329.39971158999998</v>
      </c>
      <c r="I5" s="106">
        <v>298.94069808999996</v>
      </c>
      <c r="J5" s="242"/>
      <c r="K5" s="104" t="s">
        <v>793</v>
      </c>
      <c r="L5" s="169">
        <v>839.52900199999999</v>
      </c>
      <c r="M5" s="169">
        <v>791.92970000000003</v>
      </c>
      <c r="N5" s="169">
        <v>1248.34994467</v>
      </c>
    </row>
    <row r="6" spans="1:16">
      <c r="A6" s="105" t="s">
        <v>263</v>
      </c>
      <c r="B6" s="106">
        <v>615.63159514999995</v>
      </c>
      <c r="C6" s="106">
        <v>620.70195717999991</v>
      </c>
      <c r="D6" s="106">
        <v>775.37550064000004</v>
      </c>
      <c r="E6" s="241"/>
      <c r="F6" s="105" t="s">
        <v>346</v>
      </c>
      <c r="G6" s="106">
        <v>220.56580930999999</v>
      </c>
      <c r="H6" s="106">
        <v>487.69708022000003</v>
      </c>
      <c r="I6" s="106">
        <v>286.93121007000002</v>
      </c>
      <c r="J6" s="242"/>
      <c r="K6" s="105" t="s">
        <v>626</v>
      </c>
      <c r="L6" s="106">
        <v>725.49477385</v>
      </c>
      <c r="M6" s="106">
        <v>2431.7296037699998</v>
      </c>
      <c r="N6" s="106">
        <v>427.41421112</v>
      </c>
    </row>
    <row r="7" spans="1:16">
      <c r="A7" s="105" t="s">
        <v>347</v>
      </c>
      <c r="B7" s="106">
        <v>31.25434478</v>
      </c>
      <c r="C7" s="106">
        <v>283.45290107</v>
      </c>
      <c r="D7" s="106">
        <v>470.31440536000002</v>
      </c>
      <c r="E7" s="241"/>
      <c r="F7" s="105" t="s">
        <v>546</v>
      </c>
      <c r="G7" s="106">
        <v>59.785812719999996</v>
      </c>
      <c r="H7" s="106">
        <v>104.59132181</v>
      </c>
      <c r="I7" s="106">
        <v>150.37291605000001</v>
      </c>
      <c r="J7" s="242"/>
      <c r="K7" s="105" t="s">
        <v>250</v>
      </c>
      <c r="L7" s="106">
        <v>27.218395989999998</v>
      </c>
      <c r="M7" s="106">
        <v>189.41057918000001</v>
      </c>
      <c r="N7" s="106">
        <v>148.18008306999999</v>
      </c>
    </row>
    <row r="8" spans="1:16">
      <c r="A8" s="105" t="s">
        <v>11</v>
      </c>
      <c r="B8" s="106">
        <v>80.477269939999999</v>
      </c>
      <c r="C8" s="106">
        <v>108.84575359</v>
      </c>
      <c r="D8" s="106">
        <v>82.470839499999997</v>
      </c>
      <c r="E8" s="241"/>
      <c r="F8" s="105" t="s">
        <v>0</v>
      </c>
      <c r="G8" s="106">
        <v>94.003207000000003</v>
      </c>
      <c r="H8" s="106">
        <v>99.750575499999997</v>
      </c>
      <c r="I8" s="106">
        <v>96.038520000000005</v>
      </c>
      <c r="J8" s="243"/>
      <c r="K8" s="105" t="s">
        <v>9</v>
      </c>
      <c r="L8" s="106">
        <v>19.867247729999999</v>
      </c>
      <c r="M8" s="106">
        <v>9.0699816899999988</v>
      </c>
      <c r="N8" s="106">
        <v>12.43263872</v>
      </c>
    </row>
    <row r="9" spans="1:16">
      <c r="A9" s="105" t="s">
        <v>47</v>
      </c>
      <c r="B9" s="106">
        <v>74.649987370000005</v>
      </c>
      <c r="C9" s="106">
        <v>71.174444230000006</v>
      </c>
      <c r="D9" s="106">
        <v>74.74554517</v>
      </c>
      <c r="E9" s="241"/>
      <c r="F9" s="105" t="s">
        <v>157</v>
      </c>
      <c r="G9" s="106">
        <v>92.843879900000005</v>
      </c>
      <c r="H9" s="106">
        <v>89.841110420000007</v>
      </c>
      <c r="I9" s="106">
        <v>89.143372450000001</v>
      </c>
      <c r="J9" s="243"/>
      <c r="K9" s="105" t="s">
        <v>11</v>
      </c>
      <c r="L9" s="106">
        <v>1.0089047600000001</v>
      </c>
      <c r="M9" s="106">
        <v>7.5756525799999999</v>
      </c>
      <c r="N9" s="106">
        <v>8.965435470000001</v>
      </c>
    </row>
    <row r="10" spans="1:16">
      <c r="A10" s="105" t="s">
        <v>80</v>
      </c>
      <c r="B10" s="106">
        <v>86.291335680000003</v>
      </c>
      <c r="C10" s="106">
        <v>32.898810920000003</v>
      </c>
      <c r="D10" s="106">
        <v>74.700059969999998</v>
      </c>
      <c r="E10" s="241"/>
      <c r="F10" s="105" t="s">
        <v>129</v>
      </c>
      <c r="G10" s="106">
        <v>63.048794520000001</v>
      </c>
      <c r="H10" s="106">
        <v>7.3109633600000006</v>
      </c>
      <c r="I10" s="106">
        <v>83.053154760000012</v>
      </c>
      <c r="J10" s="242"/>
      <c r="K10" s="105" t="s">
        <v>0</v>
      </c>
      <c r="L10" s="106">
        <v>0</v>
      </c>
      <c r="M10" s="106">
        <v>0</v>
      </c>
      <c r="N10" s="106">
        <v>4.5204430000000002</v>
      </c>
    </row>
    <row r="11" spans="1:16">
      <c r="A11" s="105" t="s">
        <v>64</v>
      </c>
      <c r="B11" s="106">
        <v>56.362692729999999</v>
      </c>
      <c r="C11" s="106">
        <v>47.240228000000002</v>
      </c>
      <c r="D11" s="106">
        <v>39.977838829999996</v>
      </c>
      <c r="E11" s="241"/>
      <c r="F11" s="105" t="s">
        <v>37</v>
      </c>
      <c r="G11" s="106">
        <v>131.99538436</v>
      </c>
      <c r="H11" s="106">
        <v>159.48167274000002</v>
      </c>
      <c r="I11" s="106">
        <v>74.208614069999996</v>
      </c>
      <c r="J11" s="242"/>
      <c r="K11" s="105" t="s">
        <v>254</v>
      </c>
      <c r="L11" s="106">
        <v>1.95417179</v>
      </c>
      <c r="M11" s="106">
        <v>4.0604923500000005</v>
      </c>
      <c r="N11" s="106">
        <v>4.4278889599999998</v>
      </c>
    </row>
    <row r="12" spans="1:16">
      <c r="A12" s="105" t="s">
        <v>219</v>
      </c>
      <c r="B12" s="106">
        <v>0.52591286999999998</v>
      </c>
      <c r="C12" s="106">
        <v>0.24858505</v>
      </c>
      <c r="D12" s="106">
        <v>34.626763109999999</v>
      </c>
      <c r="E12" s="241"/>
      <c r="F12" s="105" t="s">
        <v>2</v>
      </c>
      <c r="G12" s="106">
        <v>74.334053249999997</v>
      </c>
      <c r="H12" s="106">
        <v>52.791622400000001</v>
      </c>
      <c r="I12" s="106">
        <v>64.644904600000004</v>
      </c>
      <c r="J12" s="242"/>
      <c r="K12" s="105" t="s">
        <v>243</v>
      </c>
      <c r="L12" s="106">
        <v>3.1804642400000001</v>
      </c>
      <c r="M12" s="106">
        <v>0.13277600000000001</v>
      </c>
      <c r="N12" s="106">
        <v>1.2425675600000001</v>
      </c>
    </row>
    <row r="13" spans="1:16">
      <c r="A13" s="105" t="s">
        <v>162</v>
      </c>
      <c r="B13" s="106">
        <v>368.50108913999998</v>
      </c>
      <c r="C13" s="106">
        <v>0.62849331000000008</v>
      </c>
      <c r="D13" s="106">
        <v>31.969905929999999</v>
      </c>
      <c r="E13" s="241"/>
      <c r="F13" s="105" t="s">
        <v>216</v>
      </c>
      <c r="G13" s="106">
        <v>12.940846890000001</v>
      </c>
      <c r="H13" s="106">
        <v>50.747583210000002</v>
      </c>
      <c r="I13" s="106">
        <v>54.783448159999999</v>
      </c>
      <c r="J13" s="242"/>
      <c r="K13" s="105" t="s">
        <v>1</v>
      </c>
      <c r="L13" s="106">
        <v>0</v>
      </c>
      <c r="M13" s="106">
        <v>0</v>
      </c>
      <c r="N13" s="106">
        <v>1.1434299999999999</v>
      </c>
    </row>
    <row r="14" spans="1:16">
      <c r="A14" s="105" t="s">
        <v>1</v>
      </c>
      <c r="B14" s="106">
        <v>19.141647559999999</v>
      </c>
      <c r="C14" s="106">
        <v>45.331498429999996</v>
      </c>
      <c r="D14" s="106">
        <v>27.531614059999999</v>
      </c>
      <c r="E14" s="241"/>
      <c r="F14" s="105" t="s">
        <v>189</v>
      </c>
      <c r="G14" s="106">
        <v>9.8340700000000003E-2</v>
      </c>
      <c r="H14" s="106">
        <v>5.5468499999999997E-2</v>
      </c>
      <c r="I14" s="106">
        <v>54.079956930000002</v>
      </c>
      <c r="J14" s="242"/>
      <c r="K14" s="105" t="s">
        <v>23</v>
      </c>
      <c r="L14" s="106">
        <v>0</v>
      </c>
      <c r="M14" s="106">
        <v>0</v>
      </c>
      <c r="N14" s="106">
        <v>0.94542134</v>
      </c>
    </row>
    <row r="15" spans="1:16">
      <c r="A15" s="105" t="s">
        <v>71</v>
      </c>
      <c r="B15" s="106">
        <v>464.37152176999996</v>
      </c>
      <c r="C15" s="106">
        <v>277.87268666</v>
      </c>
      <c r="D15" s="106">
        <v>25.348106980000001</v>
      </c>
      <c r="E15" s="241"/>
      <c r="F15" s="105" t="s">
        <v>23</v>
      </c>
      <c r="G15" s="106">
        <v>108.14093129000001</v>
      </c>
      <c r="H15" s="106">
        <v>714.47605277999992</v>
      </c>
      <c r="I15" s="106">
        <v>52.421859670000003</v>
      </c>
      <c r="J15" s="242"/>
      <c r="K15" s="105" t="s">
        <v>241</v>
      </c>
      <c r="L15" s="106">
        <v>8.6498550000000007E-2</v>
      </c>
      <c r="M15" s="106">
        <v>2.8723782299999998</v>
      </c>
      <c r="N15" s="106">
        <v>0.60516205000000001</v>
      </c>
    </row>
    <row r="16" spans="1:16">
      <c r="A16" s="105" t="s">
        <v>218</v>
      </c>
      <c r="B16" s="106">
        <v>6.6677300000000009E-2</v>
      </c>
      <c r="C16" s="106">
        <v>4.4749400000000002E-2</v>
      </c>
      <c r="D16" s="106">
        <v>22.720941639999999</v>
      </c>
      <c r="E16" s="241"/>
      <c r="F16" s="105" t="s">
        <v>64</v>
      </c>
      <c r="G16" s="106">
        <v>17.029536649999997</v>
      </c>
      <c r="H16" s="106">
        <v>49.510017909999995</v>
      </c>
      <c r="I16" s="106">
        <v>40.361900460000001</v>
      </c>
      <c r="J16" s="242"/>
      <c r="K16" s="105" t="s">
        <v>64</v>
      </c>
      <c r="L16" s="106">
        <v>0.47956159999999998</v>
      </c>
      <c r="M16" s="106">
        <v>0.47474300000000003</v>
      </c>
      <c r="N16" s="106">
        <v>0.58890815000000007</v>
      </c>
    </row>
    <row r="17" spans="1:14">
      <c r="A17" s="105" t="s">
        <v>12</v>
      </c>
      <c r="B17" s="106">
        <v>4.2773199999999996</v>
      </c>
      <c r="C17" s="106">
        <v>9.9667428400000002</v>
      </c>
      <c r="D17" s="106">
        <v>20.78088052</v>
      </c>
      <c r="E17" s="241"/>
      <c r="F17" s="105" t="s">
        <v>20</v>
      </c>
      <c r="G17" s="106">
        <v>22.552782670000003</v>
      </c>
      <c r="H17" s="106">
        <v>36.231038640000001</v>
      </c>
      <c r="I17" s="106">
        <v>30.332279850000003</v>
      </c>
      <c r="J17" s="242"/>
      <c r="K17" s="105" t="s">
        <v>179</v>
      </c>
      <c r="L17" s="106">
        <v>1.8079449999999999</v>
      </c>
      <c r="M17" s="106">
        <v>4.1700000000000001E-2</v>
      </c>
      <c r="N17" s="106">
        <v>0.49344973999999997</v>
      </c>
    </row>
    <row r="18" spans="1:14">
      <c r="A18" s="105" t="s">
        <v>66</v>
      </c>
      <c r="B18" s="106">
        <v>17.672238010000001</v>
      </c>
      <c r="C18" s="106">
        <v>24.66721257</v>
      </c>
      <c r="D18" s="106">
        <v>17.375488449999999</v>
      </c>
      <c r="E18" s="241"/>
      <c r="F18" s="105" t="s">
        <v>176</v>
      </c>
      <c r="G18" s="106">
        <v>2.7774510499999998</v>
      </c>
      <c r="H18" s="106">
        <v>20.709777199999998</v>
      </c>
      <c r="I18" s="106">
        <v>27.463172159999999</v>
      </c>
      <c r="J18" s="242"/>
      <c r="K18" s="105" t="s">
        <v>214</v>
      </c>
      <c r="L18" s="106">
        <v>4.6E-5</v>
      </c>
      <c r="M18" s="106">
        <v>1.9691000000000001E-3</v>
      </c>
      <c r="N18" s="106">
        <v>0.34</v>
      </c>
    </row>
    <row r="19" spans="1:14">
      <c r="A19" s="105" t="s">
        <v>61</v>
      </c>
      <c r="B19" s="106">
        <v>25.992842570000001</v>
      </c>
      <c r="C19" s="106">
        <v>19.471094390000001</v>
      </c>
      <c r="D19" s="106">
        <v>12.7804012</v>
      </c>
      <c r="E19" s="241"/>
      <c r="F19" s="105" t="s">
        <v>114</v>
      </c>
      <c r="G19" s="106">
        <v>87.312570149999999</v>
      </c>
      <c r="H19" s="106">
        <v>44.96556614</v>
      </c>
      <c r="I19" s="106">
        <v>25.830262039999997</v>
      </c>
      <c r="J19" s="242"/>
      <c r="K19" s="105" t="s">
        <v>196</v>
      </c>
      <c r="L19" s="106">
        <v>7.5000000000000002E-4</v>
      </c>
      <c r="M19" s="106">
        <v>0.225493</v>
      </c>
      <c r="N19" s="106">
        <v>0.33155981000000001</v>
      </c>
    </row>
    <row r="20" spans="1:14">
      <c r="A20" s="105" t="s">
        <v>254</v>
      </c>
      <c r="B20" s="106">
        <v>7.2037773099999995</v>
      </c>
      <c r="C20" s="106">
        <v>12.260725900000001</v>
      </c>
      <c r="D20" s="106">
        <v>9.2519825299999994</v>
      </c>
      <c r="E20" s="241"/>
      <c r="F20" s="105" t="s">
        <v>26</v>
      </c>
      <c r="G20" s="106">
        <v>0.21141373000000002</v>
      </c>
      <c r="H20" s="106">
        <v>2.44710399</v>
      </c>
      <c r="I20" s="106">
        <v>24.442353879999999</v>
      </c>
      <c r="J20" s="242"/>
      <c r="K20" s="105" t="s">
        <v>203</v>
      </c>
      <c r="L20" s="106">
        <v>8.0574999999999994E-2</v>
      </c>
      <c r="M20" s="106">
        <v>0.13426057</v>
      </c>
      <c r="N20" s="106">
        <v>0.23072698999999999</v>
      </c>
    </row>
    <row r="21" spans="1:14">
      <c r="A21" s="105" t="s">
        <v>33</v>
      </c>
      <c r="B21" s="106">
        <v>0</v>
      </c>
      <c r="C21" s="106">
        <v>2.90363959</v>
      </c>
      <c r="D21" s="106">
        <v>9.1941183200000012</v>
      </c>
      <c r="E21" s="241"/>
      <c r="F21" s="105" t="s">
        <v>47</v>
      </c>
      <c r="G21" s="106">
        <v>22.693857879999999</v>
      </c>
      <c r="H21" s="106">
        <v>22.727868739999998</v>
      </c>
      <c r="I21" s="106">
        <v>22.287207559999999</v>
      </c>
      <c r="J21" s="242"/>
      <c r="K21" s="105" t="s">
        <v>127</v>
      </c>
      <c r="L21" s="106">
        <v>1.05158456</v>
      </c>
      <c r="M21" s="106">
        <v>8.2055719999999999E-2</v>
      </c>
      <c r="N21" s="106">
        <v>0.20256650000000001</v>
      </c>
    </row>
    <row r="22" spans="1:14">
      <c r="A22" s="105" t="s">
        <v>75</v>
      </c>
      <c r="B22" s="106">
        <v>0.332121</v>
      </c>
      <c r="C22" s="106">
        <v>3.9908610499999999</v>
      </c>
      <c r="D22" s="106">
        <v>8.2161434199999999</v>
      </c>
      <c r="E22" s="241"/>
      <c r="F22" s="105" t="s">
        <v>98</v>
      </c>
      <c r="G22" s="106">
        <v>7.81072641</v>
      </c>
      <c r="H22" s="106">
        <v>7.5677261700000003</v>
      </c>
      <c r="I22" s="106">
        <v>21.612481489999997</v>
      </c>
      <c r="J22" s="242"/>
      <c r="K22" s="105" t="s">
        <v>173</v>
      </c>
      <c r="L22" s="106">
        <v>0.13613014000000001</v>
      </c>
      <c r="M22" s="106">
        <v>3.2369999999999999E-3</v>
      </c>
      <c r="N22" s="106">
        <v>0.20106092</v>
      </c>
    </row>
    <row r="23" spans="1:14">
      <c r="A23" s="105" t="s">
        <v>145</v>
      </c>
      <c r="B23" s="106">
        <v>7.0163859500000001</v>
      </c>
      <c r="C23" s="106">
        <v>5.1124680599999994</v>
      </c>
      <c r="D23" s="106">
        <v>6.4161875999999998</v>
      </c>
      <c r="E23" s="241"/>
      <c r="F23" s="105" t="s">
        <v>62</v>
      </c>
      <c r="G23" s="106">
        <v>21.68803892</v>
      </c>
      <c r="H23" s="106">
        <v>22.884807300000002</v>
      </c>
      <c r="I23" s="106">
        <v>21.489760059999998</v>
      </c>
      <c r="J23" s="242"/>
      <c r="K23" s="105" t="s">
        <v>74</v>
      </c>
      <c r="L23" s="106">
        <v>0.12923538000000001</v>
      </c>
      <c r="M23" s="106">
        <v>0.38487278999999996</v>
      </c>
      <c r="N23" s="106">
        <v>0.19603118999999999</v>
      </c>
    </row>
    <row r="24" spans="1:14">
      <c r="A24" s="105" t="s">
        <v>37</v>
      </c>
      <c r="B24" s="106">
        <v>3.16336079</v>
      </c>
      <c r="C24" s="106">
        <v>3.5587269999999997E-2</v>
      </c>
      <c r="D24" s="106">
        <v>5.4741517300000009</v>
      </c>
      <c r="E24" s="241"/>
      <c r="F24" s="105" t="s">
        <v>72</v>
      </c>
      <c r="G24" s="106">
        <v>19.878358989999999</v>
      </c>
      <c r="H24" s="106">
        <v>11.829633880000001</v>
      </c>
      <c r="I24" s="106">
        <v>19.943642239999999</v>
      </c>
      <c r="J24" s="242"/>
      <c r="K24" s="105" t="s">
        <v>210</v>
      </c>
      <c r="L24" s="106">
        <v>0.103797</v>
      </c>
      <c r="M24" s="106">
        <v>1.06861048</v>
      </c>
      <c r="N24" s="106">
        <v>0.1762483</v>
      </c>
    </row>
    <row r="25" spans="1:14">
      <c r="A25" s="105" t="s">
        <v>5</v>
      </c>
      <c r="B25" s="106">
        <v>0</v>
      </c>
      <c r="C25" s="106">
        <v>0</v>
      </c>
      <c r="D25" s="106">
        <v>3.8257303599999997</v>
      </c>
      <c r="E25" s="241"/>
      <c r="F25" s="105" t="s">
        <v>109</v>
      </c>
      <c r="G25" s="106">
        <v>33.106305140000003</v>
      </c>
      <c r="H25" s="106">
        <v>0.16693072</v>
      </c>
      <c r="I25" s="106">
        <v>19.356313780000001</v>
      </c>
      <c r="J25" s="242"/>
      <c r="K25" s="105" t="s">
        <v>35</v>
      </c>
      <c r="L25" s="106">
        <v>1.2913199999999999E-3</v>
      </c>
      <c r="M25" s="106">
        <v>9.4279999999999999E-5</v>
      </c>
      <c r="N25" s="106">
        <v>0.17294361999999999</v>
      </c>
    </row>
    <row r="26" spans="1:14">
      <c r="A26" s="105" t="s">
        <v>76</v>
      </c>
      <c r="B26" s="106">
        <v>0</v>
      </c>
      <c r="C26" s="106">
        <v>23.770354000000001</v>
      </c>
      <c r="D26" s="106">
        <v>3.6905380000000001</v>
      </c>
      <c r="E26" s="241"/>
      <c r="F26" s="105" t="s">
        <v>145</v>
      </c>
      <c r="G26" s="106">
        <v>7.7503598899999995</v>
      </c>
      <c r="H26" s="106">
        <v>15.559091279999999</v>
      </c>
      <c r="I26" s="106">
        <v>17.035387649999997</v>
      </c>
      <c r="J26" s="242"/>
      <c r="K26" s="105" t="s">
        <v>106</v>
      </c>
      <c r="L26" s="106">
        <v>1.5870000000000001E-3</v>
      </c>
      <c r="M26" s="106">
        <v>0.56385399999999997</v>
      </c>
      <c r="N26" s="106">
        <v>0.146541</v>
      </c>
    </row>
    <row r="27" spans="1:14">
      <c r="A27" s="105" t="s">
        <v>10</v>
      </c>
      <c r="B27" s="106">
        <v>1.7928324199999999</v>
      </c>
      <c r="C27" s="106">
        <v>0.93710051000000005</v>
      </c>
      <c r="D27" s="106">
        <v>3.5921893900000001</v>
      </c>
      <c r="E27" s="241"/>
      <c r="F27" s="105" t="s">
        <v>21</v>
      </c>
      <c r="G27" s="106">
        <v>0.51937371999999993</v>
      </c>
      <c r="H27" s="106">
        <v>6.9175378499999995</v>
      </c>
      <c r="I27" s="106">
        <v>17.006410949999999</v>
      </c>
      <c r="J27" s="242"/>
      <c r="K27" s="105" t="s">
        <v>206</v>
      </c>
      <c r="L27" s="106">
        <v>0.22713364999999999</v>
      </c>
      <c r="M27" s="106">
        <v>1.6673675299999999</v>
      </c>
      <c r="N27" s="106">
        <v>0.12618728999999998</v>
      </c>
    </row>
    <row r="28" spans="1:14">
      <c r="A28" s="105" t="s">
        <v>216</v>
      </c>
      <c r="B28" s="106">
        <v>6.0753588600000006</v>
      </c>
      <c r="C28" s="106">
        <v>0</v>
      </c>
      <c r="D28" s="106">
        <v>3.5017284100000001</v>
      </c>
      <c r="E28" s="241"/>
      <c r="F28" s="105" t="s">
        <v>199</v>
      </c>
      <c r="G28" s="106">
        <v>0.4872842</v>
      </c>
      <c r="H28" s="106">
        <v>6.4277973499999996</v>
      </c>
      <c r="I28" s="106">
        <v>13.419320119999998</v>
      </c>
      <c r="J28" s="242"/>
      <c r="K28" s="105" t="s">
        <v>105</v>
      </c>
      <c r="L28" s="106">
        <v>0.50045792</v>
      </c>
      <c r="M28" s="106">
        <v>0.39283600000000002</v>
      </c>
      <c r="N28" s="106">
        <v>0.12395314</v>
      </c>
    </row>
    <row r="29" spans="1:14">
      <c r="A29" s="105" t="s">
        <v>2</v>
      </c>
      <c r="B29" s="106">
        <v>8.4036750600000012</v>
      </c>
      <c r="C29" s="106">
        <v>5.9755809299999996</v>
      </c>
      <c r="D29" s="106">
        <v>3.4833479300000003</v>
      </c>
      <c r="E29" s="241"/>
      <c r="F29" s="105" t="s">
        <v>219</v>
      </c>
      <c r="G29" s="106">
        <v>45.636468579999999</v>
      </c>
      <c r="H29" s="106">
        <v>148.87801052</v>
      </c>
      <c r="I29" s="106">
        <v>12.64852486</v>
      </c>
      <c r="J29" s="242"/>
      <c r="K29" s="105" t="s">
        <v>205</v>
      </c>
      <c r="L29" s="106">
        <v>0.71196840000000006</v>
      </c>
      <c r="M29" s="106">
        <v>0.155949</v>
      </c>
      <c r="N29" s="106">
        <v>0.10997999999999999</v>
      </c>
    </row>
    <row r="30" spans="1:14">
      <c r="A30" s="105" t="s">
        <v>142</v>
      </c>
      <c r="B30" s="106">
        <v>0.17435995999999998</v>
      </c>
      <c r="C30" s="106">
        <v>0.32464736999999999</v>
      </c>
      <c r="D30" s="106">
        <v>2.8429767400000001</v>
      </c>
      <c r="E30" s="241"/>
      <c r="F30" s="105" t="s">
        <v>12</v>
      </c>
      <c r="G30" s="106">
        <v>5.0315621799999999</v>
      </c>
      <c r="H30" s="106">
        <v>2.0185937800000002</v>
      </c>
      <c r="I30" s="106">
        <v>12.19372534</v>
      </c>
      <c r="J30" s="242"/>
      <c r="K30" s="105" t="s">
        <v>199</v>
      </c>
      <c r="L30" s="106">
        <v>0</v>
      </c>
      <c r="M30" s="106">
        <v>1.0959E-2</v>
      </c>
      <c r="N30" s="106">
        <v>0.10266939999999999</v>
      </c>
    </row>
    <row r="31" spans="1:14">
      <c r="A31" s="105" t="s">
        <v>185</v>
      </c>
      <c r="B31" s="106">
        <v>0.66498473000000002</v>
      </c>
      <c r="C31" s="106">
        <v>8.9331891300000006</v>
      </c>
      <c r="D31" s="106">
        <v>2.4944879599999998</v>
      </c>
      <c r="E31" s="241"/>
      <c r="F31" s="105" t="s">
        <v>251</v>
      </c>
      <c r="G31" s="106">
        <v>10.076237259999999</v>
      </c>
      <c r="H31" s="106">
        <v>8.7918138199999998</v>
      </c>
      <c r="I31" s="106">
        <v>11.82543503</v>
      </c>
      <c r="J31" s="242"/>
      <c r="K31" s="105" t="s">
        <v>198</v>
      </c>
      <c r="L31" s="106">
        <v>4.0000000000000001E-3</v>
      </c>
      <c r="M31" s="106">
        <v>9.5879000000000006E-2</v>
      </c>
      <c r="N31" s="106">
        <v>8.24738E-2</v>
      </c>
    </row>
    <row r="32" spans="1:14">
      <c r="A32" s="105" t="s">
        <v>151</v>
      </c>
      <c r="B32" s="106">
        <v>3.4498397700000001</v>
      </c>
      <c r="C32" s="106">
        <v>1.3344859499999999</v>
      </c>
      <c r="D32" s="106">
        <v>2.2760053300000003</v>
      </c>
      <c r="E32" s="241"/>
      <c r="F32" s="105" t="s">
        <v>185</v>
      </c>
      <c r="G32" s="106">
        <v>24.474645249999998</v>
      </c>
      <c r="H32" s="106">
        <v>71.185847659999993</v>
      </c>
      <c r="I32" s="106">
        <v>11.488135269999999</v>
      </c>
      <c r="J32" s="242"/>
      <c r="K32" s="105" t="s">
        <v>256</v>
      </c>
      <c r="L32" s="106">
        <v>1.1665999999999999E-2</v>
      </c>
      <c r="M32" s="106">
        <v>6.3020000000000003E-3</v>
      </c>
      <c r="N32" s="106">
        <v>7.7540999999999999E-2</v>
      </c>
    </row>
    <row r="33" spans="1:14">
      <c r="A33" s="105" t="s">
        <v>72</v>
      </c>
      <c r="B33" s="106">
        <v>4.9676669999999999E-2</v>
      </c>
      <c r="C33" s="106">
        <v>0.99209426000000001</v>
      </c>
      <c r="D33" s="106">
        <v>1.9055624899999999</v>
      </c>
      <c r="E33" s="241"/>
      <c r="F33" s="105" t="s">
        <v>35</v>
      </c>
      <c r="G33" s="106">
        <v>16.447277939999999</v>
      </c>
      <c r="H33" s="106">
        <v>19.641402979999999</v>
      </c>
      <c r="I33" s="106">
        <v>10.72814427</v>
      </c>
      <c r="J33" s="242"/>
      <c r="K33" s="105" t="s">
        <v>197</v>
      </c>
      <c r="L33" s="106">
        <v>2.3962499999999999E-3</v>
      </c>
      <c r="M33" s="106">
        <v>0</v>
      </c>
      <c r="N33" s="106">
        <v>7.1726999999999999E-2</v>
      </c>
    </row>
    <row r="34" spans="1:14">
      <c r="A34" s="105" t="s">
        <v>49</v>
      </c>
      <c r="B34" s="106">
        <v>0.81944550999999999</v>
      </c>
      <c r="C34" s="106">
        <v>1.22858234</v>
      </c>
      <c r="D34" s="106">
        <v>1.55716703</v>
      </c>
      <c r="E34" s="241"/>
      <c r="F34" s="105" t="s">
        <v>10</v>
      </c>
      <c r="G34" s="106">
        <v>5.5109347300000007</v>
      </c>
      <c r="H34" s="106">
        <v>3.4210142000000001</v>
      </c>
      <c r="I34" s="106">
        <v>10.39663148</v>
      </c>
      <c r="J34" s="242"/>
      <c r="K34" s="105" t="s">
        <v>160</v>
      </c>
      <c r="L34" s="106">
        <v>3.9181000000000001E-2</v>
      </c>
      <c r="M34" s="106">
        <v>8.12E-4</v>
      </c>
      <c r="N34" s="106">
        <v>6.8379999999999996E-2</v>
      </c>
    </row>
    <row r="35" spans="1:14">
      <c r="A35" s="105" t="s">
        <v>125</v>
      </c>
      <c r="B35" s="106">
        <v>0</v>
      </c>
      <c r="C35" s="106">
        <v>1.5068550000000001</v>
      </c>
      <c r="D35" s="106">
        <v>1.3780111100000001</v>
      </c>
      <c r="E35" s="241"/>
      <c r="F35" s="105" t="s">
        <v>11</v>
      </c>
      <c r="G35" s="106">
        <v>3.9480136899999998</v>
      </c>
      <c r="H35" s="106">
        <v>24.069790640000001</v>
      </c>
      <c r="I35" s="106">
        <v>10.189824079999999</v>
      </c>
      <c r="J35" s="242"/>
      <c r="K35" s="105" t="s">
        <v>201</v>
      </c>
      <c r="L35" s="106">
        <v>4.5159999999999999E-2</v>
      </c>
      <c r="M35" s="106">
        <v>2.1791999999999999E-2</v>
      </c>
      <c r="N35" s="106">
        <v>6.5799999999999997E-2</v>
      </c>
    </row>
    <row r="36" spans="1:14">
      <c r="A36" s="105" t="s">
        <v>60</v>
      </c>
      <c r="B36" s="106">
        <v>0.87669643999999991</v>
      </c>
      <c r="C36" s="106">
        <v>1.7186101599999999</v>
      </c>
      <c r="D36" s="106">
        <v>1.08184076</v>
      </c>
      <c r="E36" s="241"/>
      <c r="F36" s="105" t="s">
        <v>218</v>
      </c>
      <c r="G36" s="106">
        <v>9.1728668500000001</v>
      </c>
      <c r="H36" s="106">
        <v>12.683195830000001</v>
      </c>
      <c r="I36" s="106">
        <v>9.6093844300000004</v>
      </c>
      <c r="J36" s="242"/>
      <c r="K36" s="105" t="s">
        <v>185</v>
      </c>
      <c r="L36" s="106">
        <v>0.59739063000000003</v>
      </c>
      <c r="M36" s="106">
        <v>0</v>
      </c>
      <c r="N36" s="106">
        <v>5.9096000000000003E-2</v>
      </c>
    </row>
    <row r="37" spans="1:14">
      <c r="A37" s="105" t="s">
        <v>251</v>
      </c>
      <c r="B37" s="106">
        <v>0.21008335</v>
      </c>
      <c r="C37" s="106">
        <v>0.15707572</v>
      </c>
      <c r="D37" s="106">
        <v>1.04823906</v>
      </c>
      <c r="E37" s="241"/>
      <c r="F37" s="105" t="s">
        <v>33</v>
      </c>
      <c r="G37" s="106">
        <v>8.1659827299999996</v>
      </c>
      <c r="H37" s="106">
        <v>8.3678430299999995</v>
      </c>
      <c r="I37" s="106">
        <v>9.2707005599999999</v>
      </c>
      <c r="J37" s="242"/>
      <c r="K37" s="105" t="s">
        <v>176</v>
      </c>
      <c r="L37" s="106">
        <v>6.5578609999999996E-2</v>
      </c>
      <c r="M37" s="106">
        <v>2.3697240000000001E-2</v>
      </c>
      <c r="N37" s="106">
        <v>4.9508999999999997E-2</v>
      </c>
    </row>
    <row r="38" spans="1:14">
      <c r="A38" s="105" t="s">
        <v>243</v>
      </c>
      <c r="B38" s="106">
        <v>0.16903163000000002</v>
      </c>
      <c r="C38" s="106">
        <v>1.8379039999999999E-2</v>
      </c>
      <c r="D38" s="106">
        <v>1.0132968199999999</v>
      </c>
      <c r="E38" s="241"/>
      <c r="F38" s="105" t="s">
        <v>182</v>
      </c>
      <c r="G38" s="106">
        <v>2.88870695</v>
      </c>
      <c r="H38" s="106">
        <v>9.5408070000000011E-2</v>
      </c>
      <c r="I38" s="106">
        <v>8.9913854200000003</v>
      </c>
      <c r="J38" s="242"/>
      <c r="K38" s="105" t="s">
        <v>225</v>
      </c>
      <c r="L38" s="106">
        <v>0.16880298000000002</v>
      </c>
      <c r="M38" s="106">
        <v>9.4745999999999997E-2</v>
      </c>
      <c r="N38" s="106">
        <v>4.1529000000000003E-2</v>
      </c>
    </row>
    <row r="39" spans="1:14">
      <c r="A39" s="105" t="s">
        <v>98</v>
      </c>
      <c r="B39" s="106">
        <v>5.1974999999999999E-3</v>
      </c>
      <c r="C39" s="106">
        <v>0</v>
      </c>
      <c r="D39" s="106">
        <v>1.00644445</v>
      </c>
      <c r="E39" s="241"/>
      <c r="F39" s="105" t="s">
        <v>135</v>
      </c>
      <c r="G39" s="106">
        <v>0.35232100999999999</v>
      </c>
      <c r="H39" s="106">
        <v>1.50258968</v>
      </c>
      <c r="I39" s="106">
        <v>8.3731139299999988</v>
      </c>
      <c r="J39" s="242"/>
      <c r="K39" s="105" t="s">
        <v>212</v>
      </c>
      <c r="L39" s="106">
        <v>0</v>
      </c>
      <c r="M39" s="106">
        <v>7.0935300000000007E-2</v>
      </c>
      <c r="N39" s="106">
        <v>3.5571709999999999E-2</v>
      </c>
    </row>
    <row r="40" spans="1:14">
      <c r="A40" s="105" t="s">
        <v>50</v>
      </c>
      <c r="B40" s="106">
        <v>0.31266592999999998</v>
      </c>
      <c r="C40" s="106">
        <v>1.4987744700000001</v>
      </c>
      <c r="D40" s="106">
        <v>0.69993492000000002</v>
      </c>
      <c r="E40" s="241"/>
      <c r="F40" s="105" t="s">
        <v>108</v>
      </c>
      <c r="G40" s="106">
        <v>16.682523199999999</v>
      </c>
      <c r="H40" s="106">
        <v>25.678257510000002</v>
      </c>
      <c r="I40" s="106">
        <v>8.0460822499999995</v>
      </c>
      <c r="J40" s="242"/>
      <c r="K40" s="105" t="s">
        <v>88</v>
      </c>
      <c r="L40" s="106">
        <v>2.0000000000000002E-5</v>
      </c>
      <c r="M40" s="106">
        <v>0</v>
      </c>
      <c r="N40" s="106">
        <v>3.3384290000000004E-2</v>
      </c>
    </row>
    <row r="41" spans="1:14">
      <c r="A41" s="105" t="s">
        <v>176</v>
      </c>
      <c r="B41" s="106">
        <v>11.0936925</v>
      </c>
      <c r="C41" s="106">
        <v>25.055471140000002</v>
      </c>
      <c r="D41" s="106">
        <v>0.67147578000000008</v>
      </c>
      <c r="E41" s="241"/>
      <c r="F41" s="105" t="s">
        <v>195</v>
      </c>
      <c r="G41" s="106">
        <v>1.9171380200000001</v>
      </c>
      <c r="H41" s="106">
        <v>4.3169289199999996</v>
      </c>
      <c r="I41" s="106">
        <v>7.3476216599999997</v>
      </c>
      <c r="J41" s="242"/>
      <c r="K41" s="105" t="s">
        <v>234</v>
      </c>
      <c r="L41" s="106">
        <v>5.5900000000000004E-3</v>
      </c>
      <c r="M41" s="106">
        <v>2.7659999999999998E-3</v>
      </c>
      <c r="N41" s="106">
        <v>2.1999999999999999E-2</v>
      </c>
    </row>
    <row r="42" spans="1:14">
      <c r="A42" s="105" t="s">
        <v>129</v>
      </c>
      <c r="B42" s="106">
        <v>7.7841072100000002</v>
      </c>
      <c r="C42" s="106">
        <v>0</v>
      </c>
      <c r="D42" s="106">
        <v>0.63407668000000006</v>
      </c>
      <c r="E42" s="241"/>
      <c r="F42" s="105" t="s">
        <v>225</v>
      </c>
      <c r="G42" s="106">
        <v>4.5900000000000003E-2</v>
      </c>
      <c r="H42" s="106">
        <v>2.4473999999999999E-2</v>
      </c>
      <c r="I42" s="106">
        <v>6.5069999999999997</v>
      </c>
      <c r="J42" s="242"/>
      <c r="K42" s="105" t="s">
        <v>217</v>
      </c>
      <c r="L42" s="106">
        <v>0.194606</v>
      </c>
      <c r="M42" s="106">
        <v>8.7350000000000004E-4</v>
      </c>
      <c r="N42" s="106">
        <v>2.195298E-2</v>
      </c>
    </row>
    <row r="43" spans="1:14">
      <c r="A43" s="105" t="s">
        <v>103</v>
      </c>
      <c r="B43" s="106">
        <v>0.46050467</v>
      </c>
      <c r="C43" s="106">
        <v>0.17169147000000001</v>
      </c>
      <c r="D43" s="106">
        <v>0.57178686000000001</v>
      </c>
      <c r="E43" s="241"/>
      <c r="F43" s="105" t="s">
        <v>186</v>
      </c>
      <c r="G43" s="106">
        <v>1.214848E-2</v>
      </c>
      <c r="H43" s="106">
        <v>0.21949351</v>
      </c>
      <c r="I43" s="106">
        <v>6.3117854800000002</v>
      </c>
      <c r="J43" s="242"/>
      <c r="K43" s="105" t="s">
        <v>247</v>
      </c>
      <c r="L43" s="106">
        <v>1.1596299999999999E-2</v>
      </c>
      <c r="M43" s="106">
        <v>8.9712699999999992E-2</v>
      </c>
      <c r="N43" s="106">
        <v>2.1287799999999999E-2</v>
      </c>
    </row>
    <row r="44" spans="1:14">
      <c r="A44" s="105" t="s">
        <v>191</v>
      </c>
      <c r="B44" s="106">
        <v>0</v>
      </c>
      <c r="C44" s="106">
        <v>0</v>
      </c>
      <c r="D44" s="106">
        <v>0.56796009999999997</v>
      </c>
      <c r="E44" s="241"/>
      <c r="F44" s="105" t="s">
        <v>81</v>
      </c>
      <c r="G44" s="106">
        <v>5.7000000000000002E-2</v>
      </c>
      <c r="H44" s="106">
        <v>18.478982640000002</v>
      </c>
      <c r="I44" s="106">
        <v>5.8660675599999994</v>
      </c>
      <c r="J44" s="242"/>
      <c r="K44" s="105" t="s">
        <v>200</v>
      </c>
      <c r="L44" s="106">
        <v>0</v>
      </c>
      <c r="M44" s="106">
        <v>4.4130000000000003E-2</v>
      </c>
      <c r="N44" s="106">
        <v>1.9812E-2</v>
      </c>
    </row>
    <row r="45" spans="1:14">
      <c r="A45" s="105" t="s">
        <v>212</v>
      </c>
      <c r="B45" s="106">
        <v>1.4976160000000001E-2</v>
      </c>
      <c r="C45" s="106">
        <v>0</v>
      </c>
      <c r="D45" s="106">
        <v>0.44396283000000003</v>
      </c>
      <c r="E45" s="241"/>
      <c r="F45" s="105" t="s">
        <v>230</v>
      </c>
      <c r="G45" s="106">
        <v>1.61780927</v>
      </c>
      <c r="H45" s="106">
        <v>5.9672200799999997</v>
      </c>
      <c r="I45" s="106">
        <v>5.5403159200000003</v>
      </c>
      <c r="J45" s="242"/>
      <c r="K45" s="105" t="s">
        <v>257</v>
      </c>
      <c r="L45" s="106">
        <v>0.386376</v>
      </c>
      <c r="M45" s="106">
        <v>1.0971E-2</v>
      </c>
      <c r="N45" s="106">
        <v>1.9374499999999999E-2</v>
      </c>
    </row>
    <row r="46" spans="1:14">
      <c r="A46" s="105" t="s">
        <v>181</v>
      </c>
      <c r="B46" s="106">
        <v>0.95528145999999992</v>
      </c>
      <c r="C46" s="106">
        <v>1.5925946499999999</v>
      </c>
      <c r="D46" s="106">
        <v>0.43203615999999995</v>
      </c>
      <c r="E46" s="241"/>
      <c r="F46" s="105" t="s">
        <v>61</v>
      </c>
      <c r="G46" s="106">
        <v>4.8656774599999997</v>
      </c>
      <c r="H46" s="106">
        <v>3.5489057400000004</v>
      </c>
      <c r="I46" s="106">
        <v>5.5113264900000001</v>
      </c>
      <c r="J46" s="242"/>
      <c r="K46" s="105" t="s">
        <v>12</v>
      </c>
      <c r="L46" s="106">
        <v>1.4633060200000001</v>
      </c>
      <c r="M46" s="106">
        <v>3.3777439999999999</v>
      </c>
      <c r="N46" s="106">
        <v>1.8779580000000001E-2</v>
      </c>
    </row>
    <row r="47" spans="1:14">
      <c r="A47" s="105" t="s">
        <v>19</v>
      </c>
      <c r="B47" s="106">
        <v>1.0048137099999999</v>
      </c>
      <c r="C47" s="106">
        <v>0.49402488</v>
      </c>
      <c r="D47" s="106">
        <v>0.38772719</v>
      </c>
      <c r="E47" s="241"/>
      <c r="F47" s="105" t="s">
        <v>220</v>
      </c>
      <c r="G47" s="106">
        <v>4.4568945800000002</v>
      </c>
      <c r="H47" s="106">
        <v>7.74993117</v>
      </c>
      <c r="I47" s="106">
        <v>4.8685243200000006</v>
      </c>
      <c r="J47" s="242"/>
      <c r="K47" s="105" t="s">
        <v>236</v>
      </c>
      <c r="L47" s="106">
        <v>1.1017000000000001E-2</v>
      </c>
      <c r="M47" s="106">
        <v>7.2236699999999997E-3</v>
      </c>
      <c r="N47" s="106">
        <v>1.8013000000000001E-2</v>
      </c>
    </row>
    <row r="48" spans="1:14">
      <c r="A48" s="105" t="s">
        <v>79</v>
      </c>
      <c r="B48" s="106">
        <v>0.67256499999999997</v>
      </c>
      <c r="C48" s="106">
        <v>0.60180117</v>
      </c>
      <c r="D48" s="106">
        <v>0.33663084999999998</v>
      </c>
      <c r="E48" s="241"/>
      <c r="F48" s="105" t="s">
        <v>197</v>
      </c>
      <c r="G48" s="106">
        <v>1.57017468</v>
      </c>
      <c r="H48" s="106">
        <v>2.92120238</v>
      </c>
      <c r="I48" s="106">
        <v>4.6057512100000002</v>
      </c>
      <c r="J48" s="242"/>
      <c r="K48" s="105" t="s">
        <v>48</v>
      </c>
      <c r="L48" s="106">
        <v>0</v>
      </c>
      <c r="M48" s="106">
        <v>0</v>
      </c>
      <c r="N48" s="106">
        <v>1.5800000000000002E-2</v>
      </c>
    </row>
    <row r="49" spans="1:14">
      <c r="A49" s="105" t="s">
        <v>122</v>
      </c>
      <c r="B49" s="106">
        <v>5.6409279999999999E-2</v>
      </c>
      <c r="C49" s="106">
        <v>0.17497652999999999</v>
      </c>
      <c r="D49" s="106">
        <v>0.32940078</v>
      </c>
      <c r="E49" s="241"/>
      <c r="F49" s="105" t="s">
        <v>125</v>
      </c>
      <c r="G49" s="106">
        <v>6.5911187</v>
      </c>
      <c r="H49" s="106">
        <v>3.99835926</v>
      </c>
      <c r="I49" s="106">
        <v>4.2286583600000007</v>
      </c>
      <c r="J49" s="242"/>
      <c r="K49" s="105" t="s">
        <v>231</v>
      </c>
      <c r="L49" s="106">
        <v>3.6740000000000002E-3</v>
      </c>
      <c r="M49" s="106">
        <v>2.4295300000000001E-3</v>
      </c>
      <c r="N49" s="106">
        <v>1.4293999999999999E-2</v>
      </c>
    </row>
    <row r="50" spans="1:14">
      <c r="A50" s="105" t="s">
        <v>99</v>
      </c>
      <c r="B50" s="106">
        <v>1.449582E-2</v>
      </c>
      <c r="C50" s="106">
        <v>0.12444155999999999</v>
      </c>
      <c r="D50" s="106">
        <v>0.30496841999999996</v>
      </c>
      <c r="E50" s="241"/>
      <c r="F50" s="105" t="s">
        <v>217</v>
      </c>
      <c r="G50" s="106">
        <v>1.63766082</v>
      </c>
      <c r="H50" s="106">
        <v>8.2418268300000008</v>
      </c>
      <c r="I50" s="106">
        <v>3.6433302000000003</v>
      </c>
      <c r="J50" s="242"/>
      <c r="K50" s="105" t="s">
        <v>239</v>
      </c>
      <c r="L50" s="106">
        <v>1.1401E-2</v>
      </c>
      <c r="M50" s="106">
        <v>2.3305590000000001E-2</v>
      </c>
      <c r="N50" s="106">
        <v>1.3816E-2</v>
      </c>
    </row>
    <row r="51" spans="1:14">
      <c r="A51" s="105" t="s">
        <v>20</v>
      </c>
      <c r="B51" s="106">
        <v>0</v>
      </c>
      <c r="C51" s="106">
        <v>6.1469050000000004E-2</v>
      </c>
      <c r="D51" s="106">
        <v>0.27196459000000001</v>
      </c>
      <c r="E51" s="241"/>
      <c r="F51" s="105" t="s">
        <v>254</v>
      </c>
      <c r="G51" s="106">
        <v>2.4474948400000001</v>
      </c>
      <c r="H51" s="106">
        <v>4.5490028300000001</v>
      </c>
      <c r="I51" s="106">
        <v>3.3602487499999998</v>
      </c>
      <c r="J51" s="242"/>
      <c r="K51" s="105" t="s">
        <v>255</v>
      </c>
      <c r="L51" s="106">
        <v>1.1226610000000001E-2</v>
      </c>
      <c r="M51" s="106">
        <v>9.5367939999999998E-2</v>
      </c>
      <c r="N51" s="106">
        <v>1.0369059999999999E-2</v>
      </c>
    </row>
    <row r="52" spans="1:14">
      <c r="A52" s="105" t="s">
        <v>195</v>
      </c>
      <c r="B52" s="106">
        <v>8.8851910000000006E-2</v>
      </c>
      <c r="C52" s="106">
        <v>2.7771100000000002E-3</v>
      </c>
      <c r="D52" s="106">
        <v>0.22438466000000001</v>
      </c>
      <c r="E52" s="241"/>
      <c r="F52" s="105" t="s">
        <v>104</v>
      </c>
      <c r="G52" s="106">
        <v>3.29099867</v>
      </c>
      <c r="H52" s="106">
        <v>2.1317020699999998</v>
      </c>
      <c r="I52" s="106">
        <v>3.2394297799999996</v>
      </c>
      <c r="J52" s="242"/>
      <c r="K52" s="105" t="s">
        <v>190</v>
      </c>
      <c r="L52" s="106">
        <v>8.3000000000000001E-3</v>
      </c>
      <c r="M52" s="106">
        <v>0.34723700000000002</v>
      </c>
      <c r="N52" s="106">
        <v>9.5999999999999992E-3</v>
      </c>
    </row>
    <row r="53" spans="1:14">
      <c r="A53" s="105" t="s">
        <v>173</v>
      </c>
      <c r="B53" s="106">
        <v>0.26242403000000003</v>
      </c>
      <c r="C53" s="106">
        <v>1.68313522</v>
      </c>
      <c r="D53" s="106">
        <v>0.21672021999999999</v>
      </c>
      <c r="E53" s="241"/>
      <c r="F53" s="105" t="s">
        <v>190</v>
      </c>
      <c r="G53" s="106">
        <v>16.202131229999999</v>
      </c>
      <c r="H53" s="106">
        <v>10.139993580000001</v>
      </c>
      <c r="I53" s="106">
        <v>3.2039350099999999</v>
      </c>
      <c r="J53" s="242"/>
      <c r="K53" s="105" t="s">
        <v>248</v>
      </c>
      <c r="L53" s="106">
        <v>2E-3</v>
      </c>
      <c r="M53" s="106">
        <v>6.1570000000000001E-3</v>
      </c>
      <c r="N53" s="106">
        <v>9.3570000000000007E-3</v>
      </c>
    </row>
    <row r="54" spans="1:14">
      <c r="A54" s="105" t="s">
        <v>182</v>
      </c>
      <c r="B54" s="106">
        <v>0.6820292</v>
      </c>
      <c r="C54" s="106">
        <v>3.5181999999999998E-2</v>
      </c>
      <c r="D54" s="106">
        <v>0.18912330999999999</v>
      </c>
      <c r="E54" s="241"/>
      <c r="F54" s="105" t="s">
        <v>198</v>
      </c>
      <c r="G54" s="106">
        <v>2.7576405400000001</v>
      </c>
      <c r="H54" s="106">
        <v>0.57695523999999998</v>
      </c>
      <c r="I54" s="106">
        <v>3.1372912999999998</v>
      </c>
      <c r="J54" s="242"/>
      <c r="K54" s="105" t="s">
        <v>101</v>
      </c>
      <c r="L54" s="106">
        <v>0</v>
      </c>
      <c r="M54" s="106">
        <v>0</v>
      </c>
      <c r="N54" s="106">
        <v>8.9999999999999993E-3</v>
      </c>
    </row>
    <row r="55" spans="1:14">
      <c r="A55" s="105" t="s">
        <v>143</v>
      </c>
      <c r="B55" s="106">
        <v>0.63346893999999998</v>
      </c>
      <c r="C55" s="106">
        <v>1.227405E-2</v>
      </c>
      <c r="D55" s="106">
        <v>0.15565714999999999</v>
      </c>
      <c r="E55" s="241"/>
      <c r="F55" s="105" t="s">
        <v>51</v>
      </c>
      <c r="G55" s="106">
        <v>2.9953078</v>
      </c>
      <c r="H55" s="106">
        <v>2.1152565000000001</v>
      </c>
      <c r="I55" s="106">
        <v>3.11111446</v>
      </c>
      <c r="J55" s="242"/>
      <c r="K55" s="105" t="s">
        <v>7</v>
      </c>
      <c r="L55" s="106">
        <v>0</v>
      </c>
      <c r="M55" s="106">
        <v>0</v>
      </c>
      <c r="N55" s="106">
        <v>8.4543199999999995E-3</v>
      </c>
    </row>
    <row r="56" spans="1:14">
      <c r="A56" s="105" t="s">
        <v>135</v>
      </c>
      <c r="B56" s="106">
        <v>18.44404295</v>
      </c>
      <c r="C56" s="106">
        <v>0.14334557000000001</v>
      </c>
      <c r="D56" s="106">
        <v>0.13301242999999999</v>
      </c>
      <c r="E56" s="241"/>
      <c r="F56" s="105" t="s">
        <v>169</v>
      </c>
      <c r="G56" s="106">
        <v>3.6998565600000002</v>
      </c>
      <c r="H56" s="106">
        <v>1.78057336</v>
      </c>
      <c r="I56" s="106">
        <v>2.6691637900000003</v>
      </c>
      <c r="J56" s="242"/>
      <c r="K56" s="105" t="s">
        <v>202</v>
      </c>
      <c r="L56" s="106">
        <v>2.3500000000000001E-3</v>
      </c>
      <c r="M56" s="106">
        <v>2.0502779999999998E-2</v>
      </c>
      <c r="N56" s="106">
        <v>8.0483800000000008E-3</v>
      </c>
    </row>
    <row r="57" spans="1:14">
      <c r="A57" s="105" t="s">
        <v>123</v>
      </c>
      <c r="B57" s="106">
        <v>0.30732423999999997</v>
      </c>
      <c r="C57" s="106">
        <v>4.3119987599999998</v>
      </c>
      <c r="D57" s="106">
        <v>0.1305327</v>
      </c>
      <c r="E57" s="241"/>
      <c r="F57" s="105" t="s">
        <v>49</v>
      </c>
      <c r="G57" s="106">
        <v>4.0242554799999999</v>
      </c>
      <c r="H57" s="106">
        <v>1.6729546799999999</v>
      </c>
      <c r="I57" s="106">
        <v>2.6322432599999996</v>
      </c>
      <c r="J57" s="242"/>
      <c r="K57" s="105" t="s">
        <v>71</v>
      </c>
      <c r="L57" s="106">
        <v>1.98E-3</v>
      </c>
      <c r="M57" s="106">
        <v>2.4250000000000001E-3</v>
      </c>
      <c r="N57" s="106">
        <v>6.5770000000000004E-3</v>
      </c>
    </row>
    <row r="58" spans="1:14">
      <c r="A58" s="105" t="s">
        <v>97</v>
      </c>
      <c r="B58" s="106">
        <v>0.47873453999999999</v>
      </c>
      <c r="C58" s="106">
        <v>39.304656469999998</v>
      </c>
      <c r="D58" s="106">
        <v>0.12861448</v>
      </c>
      <c r="E58" s="241"/>
      <c r="F58" s="105" t="s">
        <v>112</v>
      </c>
      <c r="G58" s="106">
        <v>0</v>
      </c>
      <c r="H58" s="106">
        <v>3.5381774700000004</v>
      </c>
      <c r="I58" s="106">
        <v>2.59168463</v>
      </c>
      <c r="J58" s="242"/>
      <c r="K58" s="105" t="s">
        <v>125</v>
      </c>
      <c r="L58" s="106">
        <v>0</v>
      </c>
      <c r="M58" s="106">
        <v>0</v>
      </c>
      <c r="N58" s="106">
        <v>6.1609999999999998E-3</v>
      </c>
    </row>
    <row r="59" spans="1:14">
      <c r="A59" s="105" t="s">
        <v>196</v>
      </c>
      <c r="B59" s="106">
        <v>1.09874377</v>
      </c>
      <c r="C59" s="106">
        <v>0</v>
      </c>
      <c r="D59" s="106">
        <v>0.11565722000000001</v>
      </c>
      <c r="E59" s="241"/>
      <c r="F59" s="105" t="s">
        <v>179</v>
      </c>
      <c r="G59" s="106">
        <v>3.2390818399999999</v>
      </c>
      <c r="H59" s="106">
        <v>10.068948089999999</v>
      </c>
      <c r="I59" s="106">
        <v>2.4588133399999998</v>
      </c>
      <c r="J59" s="242"/>
      <c r="K59" s="105" t="s">
        <v>61</v>
      </c>
      <c r="L59" s="106">
        <v>1.5499999999999999E-3</v>
      </c>
      <c r="M59" s="106">
        <v>0</v>
      </c>
      <c r="N59" s="106">
        <v>6.1349999999999998E-3</v>
      </c>
    </row>
    <row r="60" spans="1:14">
      <c r="A60" s="105" t="s">
        <v>36</v>
      </c>
      <c r="B60" s="106">
        <v>0.14313962</v>
      </c>
      <c r="C60" s="106">
        <v>4.1841199999999995E-2</v>
      </c>
      <c r="D60" s="106">
        <v>0.10681474000000001</v>
      </c>
      <c r="E60" s="241"/>
      <c r="F60" s="105" t="s">
        <v>133</v>
      </c>
      <c r="G60" s="106">
        <v>2.8644042400000003</v>
      </c>
      <c r="H60" s="106">
        <v>6.5143874500000001</v>
      </c>
      <c r="I60" s="106">
        <v>2.3666543900000003</v>
      </c>
      <c r="J60" s="242"/>
      <c r="K60" s="105" t="s">
        <v>80</v>
      </c>
      <c r="L60" s="106">
        <v>1.923E-3</v>
      </c>
      <c r="M60" s="106">
        <v>1.3699999999999999E-3</v>
      </c>
      <c r="N60" s="106">
        <v>5.6509999999999998E-3</v>
      </c>
    </row>
    <row r="61" spans="1:14">
      <c r="A61" s="105" t="s">
        <v>108</v>
      </c>
      <c r="B61" s="106">
        <v>9.7480509999999992E-2</v>
      </c>
      <c r="C61" s="106">
        <v>0.49423835999999999</v>
      </c>
      <c r="D61" s="106">
        <v>0.10092047999999999</v>
      </c>
      <c r="E61" s="241"/>
      <c r="F61" s="105" t="s">
        <v>215</v>
      </c>
      <c r="G61" s="106">
        <v>0.56875131999999995</v>
      </c>
      <c r="H61" s="106">
        <v>3.72755174</v>
      </c>
      <c r="I61" s="106">
        <v>2.2444024599999999</v>
      </c>
      <c r="J61" s="242"/>
      <c r="K61" s="105" t="s">
        <v>104</v>
      </c>
      <c r="L61" s="106">
        <v>5.9666499999999996E-3</v>
      </c>
      <c r="M61" s="106">
        <v>9.2709999999999997E-3</v>
      </c>
      <c r="N61" s="106">
        <v>5.1739999999999998E-3</v>
      </c>
    </row>
    <row r="62" spans="1:14">
      <c r="A62" s="105" t="s">
        <v>179</v>
      </c>
      <c r="B62" s="106">
        <v>7.1735300000000002E-2</v>
      </c>
      <c r="C62" s="106">
        <v>0.19053840999999999</v>
      </c>
      <c r="D62" s="106">
        <v>7.2466779999999995E-2</v>
      </c>
      <c r="E62" s="241"/>
      <c r="F62" s="105" t="s">
        <v>149</v>
      </c>
      <c r="G62" s="106">
        <v>3.0377195499999998</v>
      </c>
      <c r="H62" s="106">
        <v>2.3398050099999996</v>
      </c>
      <c r="I62" s="106">
        <v>2.2424214999999998</v>
      </c>
      <c r="J62" s="242"/>
      <c r="K62" s="105" t="s">
        <v>79</v>
      </c>
      <c r="L62" s="106">
        <v>0</v>
      </c>
      <c r="M62" s="106">
        <v>4.1900000000000001E-3</v>
      </c>
      <c r="N62" s="106">
        <v>4.9290000000000002E-3</v>
      </c>
    </row>
    <row r="63" spans="1:14">
      <c r="A63" s="105" t="s">
        <v>217</v>
      </c>
      <c r="B63" s="106">
        <v>4.7168010000000003E-2</v>
      </c>
      <c r="C63" s="106">
        <v>1.9282699999999999E-3</v>
      </c>
      <c r="D63" s="106">
        <v>6.7102910000000002E-2</v>
      </c>
      <c r="E63" s="241"/>
      <c r="F63" s="105" t="s">
        <v>238</v>
      </c>
      <c r="G63" s="106">
        <v>0.23608254000000001</v>
      </c>
      <c r="H63" s="106">
        <v>6.7131140000000006E-2</v>
      </c>
      <c r="I63" s="106">
        <v>1.9432469699999999</v>
      </c>
      <c r="J63" s="242"/>
      <c r="K63" s="105" t="s">
        <v>32</v>
      </c>
      <c r="L63" s="106">
        <v>0</v>
      </c>
      <c r="M63" s="106">
        <v>6.6100000000000002E-4</v>
      </c>
      <c r="N63" s="106">
        <v>4.6115600000000007E-3</v>
      </c>
    </row>
    <row r="64" spans="1:14">
      <c r="A64" s="105" t="s">
        <v>171</v>
      </c>
      <c r="B64" s="106">
        <v>0.54373598000000001</v>
      </c>
      <c r="C64" s="106">
        <v>2.7581720000000001E-2</v>
      </c>
      <c r="D64" s="106">
        <v>6.2564469999999997E-2</v>
      </c>
      <c r="E64" s="241"/>
      <c r="F64" s="105" t="s">
        <v>134</v>
      </c>
      <c r="G64" s="106">
        <v>0.4386989</v>
      </c>
      <c r="H64" s="106">
        <v>1.7984780900000001</v>
      </c>
      <c r="I64" s="106">
        <v>1.91932244</v>
      </c>
      <c r="J64" s="242"/>
      <c r="K64" s="105" t="s">
        <v>107</v>
      </c>
      <c r="L64" s="106">
        <v>9.9600000000000001E-3</v>
      </c>
      <c r="M64" s="106">
        <v>1.1142000000000001E-2</v>
      </c>
      <c r="N64" s="106">
        <v>4.1669999999999997E-3</v>
      </c>
    </row>
    <row r="65" spans="1:14">
      <c r="A65" s="105" t="s">
        <v>240</v>
      </c>
      <c r="B65" s="106">
        <v>0</v>
      </c>
      <c r="C65" s="106">
        <v>0</v>
      </c>
      <c r="D65" s="106">
        <v>5.4230680000000003E-2</v>
      </c>
      <c r="E65" s="241"/>
      <c r="F65" s="105" t="s">
        <v>132</v>
      </c>
      <c r="G65" s="106">
        <v>7.6335280000000005E-2</v>
      </c>
      <c r="H65" s="106">
        <v>0.19702507</v>
      </c>
      <c r="I65" s="106">
        <v>1.7698833700000001</v>
      </c>
      <c r="J65" s="242"/>
      <c r="K65" s="105" t="s">
        <v>251</v>
      </c>
      <c r="L65" s="106">
        <v>2.7809800000000002E-3</v>
      </c>
      <c r="M65" s="106">
        <v>1.1765459999999998E-2</v>
      </c>
      <c r="N65" s="106">
        <v>3.8751100000000002E-3</v>
      </c>
    </row>
    <row r="66" spans="1:14">
      <c r="A66" s="105" t="s">
        <v>252</v>
      </c>
      <c r="B66" s="106">
        <v>1.322339E-2</v>
      </c>
      <c r="C66" s="106">
        <v>1.402875E-2</v>
      </c>
      <c r="D66" s="106">
        <v>5.062564E-2</v>
      </c>
      <c r="E66" s="241"/>
      <c r="F66" s="105" t="s">
        <v>155</v>
      </c>
      <c r="G66" s="106">
        <v>6.1669449999999994E-2</v>
      </c>
      <c r="H66" s="106">
        <v>4.4805480800000002</v>
      </c>
      <c r="I66" s="106">
        <v>1.7594308799999998</v>
      </c>
      <c r="J66" s="242"/>
      <c r="K66" s="105" t="s">
        <v>143</v>
      </c>
      <c r="L66" s="106">
        <v>3.8639999999999998E-3</v>
      </c>
      <c r="M66" s="106">
        <v>4.9557900000000002E-2</v>
      </c>
      <c r="N66" s="106">
        <v>3.6749999999999999E-3</v>
      </c>
    </row>
    <row r="67" spans="1:14">
      <c r="A67" s="105" t="s">
        <v>39</v>
      </c>
      <c r="B67" s="106">
        <v>0.23776628</v>
      </c>
      <c r="C67" s="106">
        <v>5.6424250000000002E-2</v>
      </c>
      <c r="D67" s="106">
        <v>4.6536149999999998E-2</v>
      </c>
      <c r="E67" s="241"/>
      <c r="F67" s="105" t="s">
        <v>221</v>
      </c>
      <c r="G67" s="106">
        <v>9.6890929400000001</v>
      </c>
      <c r="H67" s="106">
        <v>4.7034280099999997</v>
      </c>
      <c r="I67" s="106">
        <v>1.63654331</v>
      </c>
      <c r="J67" s="242"/>
      <c r="K67" s="105" t="s">
        <v>235</v>
      </c>
      <c r="L67" s="106">
        <v>7.3790000000000001E-3</v>
      </c>
      <c r="M67" s="106">
        <v>1.87119E-3</v>
      </c>
      <c r="N67" s="106">
        <v>3.261E-3</v>
      </c>
    </row>
    <row r="68" spans="1:14">
      <c r="A68" s="105" t="s">
        <v>121</v>
      </c>
      <c r="B68" s="106">
        <v>3.3509339999999999E-2</v>
      </c>
      <c r="C68" s="106">
        <v>0</v>
      </c>
      <c r="D68" s="106">
        <v>4.1410669999999997E-2</v>
      </c>
      <c r="E68" s="241"/>
      <c r="F68" s="105" t="s">
        <v>66</v>
      </c>
      <c r="G68" s="106">
        <v>4.4059761200000001</v>
      </c>
      <c r="H68" s="106">
        <v>0.56810099999999997</v>
      </c>
      <c r="I68" s="106">
        <v>1.4049787600000001</v>
      </c>
      <c r="J68" s="242"/>
      <c r="K68" s="105" t="s">
        <v>123</v>
      </c>
      <c r="L68" s="106">
        <v>9.502E-3</v>
      </c>
      <c r="M68" s="106">
        <v>9.0913000000000001E-3</v>
      </c>
      <c r="N68" s="106">
        <v>2.9655599999999999E-3</v>
      </c>
    </row>
    <row r="69" spans="1:14">
      <c r="A69" s="105" t="s">
        <v>257</v>
      </c>
      <c r="B69" s="106">
        <v>3.8110120000000004E-2</v>
      </c>
      <c r="C69" s="106">
        <v>6.6424190000000008E-2</v>
      </c>
      <c r="D69" s="106">
        <v>3.9612699999999994E-2</v>
      </c>
      <c r="E69" s="241"/>
      <c r="F69" s="105" t="s">
        <v>142</v>
      </c>
      <c r="G69" s="106">
        <v>0.83871277</v>
      </c>
      <c r="H69" s="106">
        <v>1.4405209699999999</v>
      </c>
      <c r="I69" s="106">
        <v>1.39343258</v>
      </c>
      <c r="J69" s="242"/>
      <c r="K69" s="105" t="s">
        <v>171</v>
      </c>
      <c r="L69" s="106">
        <v>0</v>
      </c>
      <c r="M69" s="106">
        <v>1.139708E-2</v>
      </c>
      <c r="N69" s="106">
        <v>2.1625799999999999E-3</v>
      </c>
    </row>
    <row r="70" spans="1:14">
      <c r="A70" s="105" t="s">
        <v>170</v>
      </c>
      <c r="B70" s="106">
        <v>4.6131999999999999E-2</v>
      </c>
      <c r="C70" s="106">
        <v>0.27605061999999997</v>
      </c>
      <c r="D70" s="106">
        <v>3.7600000000000001E-2</v>
      </c>
      <c r="E70" s="241"/>
      <c r="F70" s="105" t="s">
        <v>4</v>
      </c>
      <c r="G70" s="106">
        <v>1.8674258899999998</v>
      </c>
      <c r="H70" s="106">
        <v>1.1301108500000001</v>
      </c>
      <c r="I70" s="106">
        <v>1.3866897300000001</v>
      </c>
      <c r="J70" s="242"/>
      <c r="K70" s="105" t="s">
        <v>252</v>
      </c>
      <c r="L70" s="106">
        <v>3.954E-3</v>
      </c>
      <c r="M70" s="106">
        <v>1.7268180000000001E-2</v>
      </c>
      <c r="N70" s="106">
        <v>2.0799999999999998E-3</v>
      </c>
    </row>
    <row r="71" spans="1:14">
      <c r="A71" s="105" t="s">
        <v>130</v>
      </c>
      <c r="B71" s="106">
        <v>0.34496271000000001</v>
      </c>
      <c r="C71" s="106">
        <v>8.6705800000000006E-3</v>
      </c>
      <c r="D71" s="106">
        <v>3.4716739999999996E-2</v>
      </c>
      <c r="E71" s="241"/>
      <c r="F71" s="105" t="s">
        <v>196</v>
      </c>
      <c r="G71" s="106">
        <v>3.3976795600000003</v>
      </c>
      <c r="H71" s="106">
        <v>0.90674425999999997</v>
      </c>
      <c r="I71" s="106">
        <v>1.33200527</v>
      </c>
      <c r="J71" s="242"/>
      <c r="K71" s="105" t="s">
        <v>130</v>
      </c>
      <c r="L71" s="106">
        <v>5.0644510000000004E-2</v>
      </c>
      <c r="M71" s="106">
        <v>4.3499999999999997E-3</v>
      </c>
      <c r="N71" s="106">
        <v>2E-3</v>
      </c>
    </row>
    <row r="72" spans="1:14">
      <c r="A72" s="105" t="s">
        <v>117</v>
      </c>
      <c r="B72" s="106">
        <v>1.1623199999999999E-3</v>
      </c>
      <c r="C72" s="106">
        <v>3.8098989999999999E-2</v>
      </c>
      <c r="D72" s="106">
        <v>3.4185800000000002E-2</v>
      </c>
      <c r="E72" s="241"/>
      <c r="F72" s="105" t="s">
        <v>148</v>
      </c>
      <c r="G72" s="106">
        <v>0.45817264000000002</v>
      </c>
      <c r="H72" s="106">
        <v>0.48539600999999999</v>
      </c>
      <c r="I72" s="106">
        <v>1.31586504</v>
      </c>
      <c r="J72" s="242"/>
      <c r="K72" s="105" t="s">
        <v>215</v>
      </c>
      <c r="L72" s="106">
        <v>4.0000000000000002E-4</v>
      </c>
      <c r="M72" s="106">
        <v>1.7340000000000001E-3</v>
      </c>
      <c r="N72" s="106">
        <v>2E-3</v>
      </c>
    </row>
    <row r="73" spans="1:14">
      <c r="A73" s="105" t="s">
        <v>239</v>
      </c>
      <c r="B73" s="106">
        <v>5.9002999999999996E-4</v>
      </c>
      <c r="C73" s="106">
        <v>3.7520000000000001E-3</v>
      </c>
      <c r="D73" s="106">
        <v>3.1082950000000002E-2</v>
      </c>
      <c r="E73" s="241"/>
      <c r="F73" s="105" t="s">
        <v>205</v>
      </c>
      <c r="G73" s="106">
        <v>0.51014599999999999</v>
      </c>
      <c r="H73" s="106">
        <v>0.31066669000000002</v>
      </c>
      <c r="I73" s="106">
        <v>1.288338</v>
      </c>
      <c r="J73" s="242"/>
      <c r="K73" s="105" t="s">
        <v>211</v>
      </c>
      <c r="L73" s="106">
        <v>6.0400000000000004E-4</v>
      </c>
      <c r="M73" s="106">
        <v>2.2000000000000001E-3</v>
      </c>
      <c r="N73" s="106">
        <v>1.846E-3</v>
      </c>
    </row>
    <row r="74" spans="1:14">
      <c r="A74" s="105" t="s">
        <v>6</v>
      </c>
      <c r="B74" s="106">
        <v>0</v>
      </c>
      <c r="C74" s="106">
        <v>0</v>
      </c>
      <c r="D74" s="106">
        <v>3.0028849999999999E-2</v>
      </c>
      <c r="E74" s="241"/>
      <c r="F74" s="105" t="s">
        <v>130</v>
      </c>
      <c r="G74" s="106">
        <v>1.3645468200000002</v>
      </c>
      <c r="H74" s="106">
        <v>1.2629808300000001</v>
      </c>
      <c r="I74" s="106">
        <v>1.11752104</v>
      </c>
      <c r="J74" s="242"/>
      <c r="K74" s="105" t="s">
        <v>232</v>
      </c>
      <c r="L74" s="106">
        <v>5.7300000000000005E-4</v>
      </c>
      <c r="M74" s="106">
        <v>3.2499999999999999E-3</v>
      </c>
      <c r="N74" s="106">
        <v>1.74E-3</v>
      </c>
    </row>
    <row r="75" spans="1:14">
      <c r="A75" s="105" t="s">
        <v>30</v>
      </c>
      <c r="B75" s="106">
        <v>0</v>
      </c>
      <c r="C75" s="106">
        <v>0</v>
      </c>
      <c r="D75" s="106">
        <v>2.918428E-2</v>
      </c>
      <c r="E75" s="241"/>
      <c r="F75" s="105" t="s">
        <v>223</v>
      </c>
      <c r="G75" s="106">
        <v>1.3975439599999999</v>
      </c>
      <c r="H75" s="106">
        <v>2.2046048499999999</v>
      </c>
      <c r="I75" s="106">
        <v>1.10431883</v>
      </c>
      <c r="J75" s="242"/>
      <c r="K75" s="105" t="s">
        <v>233</v>
      </c>
      <c r="L75" s="106">
        <v>1.366E-3</v>
      </c>
      <c r="M75" s="106">
        <v>1E-4</v>
      </c>
      <c r="N75" s="106">
        <v>1.658E-3</v>
      </c>
    </row>
    <row r="76" spans="1:14">
      <c r="A76" s="105" t="s">
        <v>197</v>
      </c>
      <c r="B76" s="106">
        <v>4.0848669999999997E-2</v>
      </c>
      <c r="C76" s="106">
        <v>4.6875200000000006E-3</v>
      </c>
      <c r="D76" s="106">
        <v>2.8634679999999999E-2</v>
      </c>
      <c r="E76" s="241"/>
      <c r="F76" s="105" t="s">
        <v>75</v>
      </c>
      <c r="G76" s="106">
        <v>5.7903731299999999</v>
      </c>
      <c r="H76" s="106">
        <v>0.80541265000000006</v>
      </c>
      <c r="I76" s="106">
        <v>1.07884878</v>
      </c>
      <c r="J76" s="242"/>
      <c r="K76" s="105" t="s">
        <v>207</v>
      </c>
      <c r="L76" s="106">
        <v>0</v>
      </c>
      <c r="M76" s="106">
        <v>0</v>
      </c>
      <c r="N76" s="106">
        <v>1.6568599999999998E-3</v>
      </c>
    </row>
    <row r="77" spans="1:14">
      <c r="A77" s="105" t="s">
        <v>209</v>
      </c>
      <c r="B77" s="106">
        <v>0</v>
      </c>
      <c r="C77" s="106">
        <v>0</v>
      </c>
      <c r="D77" s="106">
        <v>2.843097E-2</v>
      </c>
      <c r="E77" s="241"/>
      <c r="F77" s="105" t="s">
        <v>147</v>
      </c>
      <c r="G77" s="106">
        <v>0.79130556000000007</v>
      </c>
      <c r="H77" s="106">
        <v>0.20493079</v>
      </c>
      <c r="I77" s="106">
        <v>0.97005344999999998</v>
      </c>
      <c r="J77" s="242"/>
      <c r="K77" s="105" t="s">
        <v>175</v>
      </c>
      <c r="L77" s="106">
        <v>2.0650000000000002E-2</v>
      </c>
      <c r="M77" s="106">
        <v>1.0820040000000001E-2</v>
      </c>
      <c r="N77" s="106">
        <v>1.2099999999999999E-3</v>
      </c>
    </row>
    <row r="78" spans="1:14">
      <c r="A78" s="105" t="s">
        <v>253</v>
      </c>
      <c r="B78" s="106">
        <v>6.9906899999999999E-3</v>
      </c>
      <c r="C78" s="106">
        <v>4.6500960000000001E-2</v>
      </c>
      <c r="D78" s="106">
        <v>2.79283E-2</v>
      </c>
      <c r="E78" s="241"/>
      <c r="F78" s="105" t="s">
        <v>188</v>
      </c>
      <c r="G78" s="106">
        <v>2.5200000000000001E-3</v>
      </c>
      <c r="H78" s="106">
        <v>1.2354770000000001E-2</v>
      </c>
      <c r="I78" s="106">
        <v>0.94078660999999997</v>
      </c>
      <c r="J78" s="242"/>
      <c r="K78" s="105" t="s">
        <v>37</v>
      </c>
      <c r="L78" s="106">
        <v>0.24975</v>
      </c>
      <c r="M78" s="106">
        <v>0.17442299999999999</v>
      </c>
      <c r="N78" s="106">
        <v>1.1620000000000001E-3</v>
      </c>
    </row>
    <row r="79" spans="1:14">
      <c r="A79" s="105" t="s">
        <v>28</v>
      </c>
      <c r="B79" s="106">
        <v>0</v>
      </c>
      <c r="C79" s="106">
        <v>0</v>
      </c>
      <c r="D79" s="106">
        <v>2.7444139999999999E-2</v>
      </c>
      <c r="E79" s="241"/>
      <c r="F79" s="105" t="s">
        <v>184</v>
      </c>
      <c r="G79" s="106">
        <v>2.5866658300000003</v>
      </c>
      <c r="H79" s="106">
        <v>0.14049908</v>
      </c>
      <c r="I79" s="106">
        <v>0.91151939000000004</v>
      </c>
      <c r="J79" s="242"/>
      <c r="K79" s="105" t="s">
        <v>33</v>
      </c>
      <c r="L79" s="106">
        <v>4.0900000000000002E-4</v>
      </c>
      <c r="M79" s="106">
        <v>4.0200000000000001E-4</v>
      </c>
      <c r="N79" s="106">
        <v>1.1100000000000001E-3</v>
      </c>
    </row>
    <row r="80" spans="1:14">
      <c r="A80" s="105" t="s">
        <v>226</v>
      </c>
      <c r="B80" s="106">
        <v>0.23011899999999999</v>
      </c>
      <c r="C80" s="106">
        <v>1.33117</v>
      </c>
      <c r="D80" s="106">
        <v>2.7123299999999999E-2</v>
      </c>
      <c r="E80" s="241"/>
      <c r="F80" s="105" t="s">
        <v>92</v>
      </c>
      <c r="G80" s="106">
        <v>0</v>
      </c>
      <c r="H80" s="106">
        <v>6.3292970000000004E-2</v>
      </c>
      <c r="I80" s="106">
        <v>0.90781856000000005</v>
      </c>
      <c r="J80" s="242"/>
      <c r="K80" s="105" t="s">
        <v>237</v>
      </c>
      <c r="L80" s="106">
        <v>2.7499999999999998E-3</v>
      </c>
      <c r="M80" s="106">
        <v>1.1821799999999999E-2</v>
      </c>
      <c r="N80" s="106">
        <v>1.0499999999999999E-3</v>
      </c>
    </row>
    <row r="81" spans="1:14">
      <c r="A81" s="105" t="s">
        <v>59</v>
      </c>
      <c r="B81" s="106">
        <v>4.5076000000000005E-3</v>
      </c>
      <c r="C81" s="106">
        <v>2.9223259999999997E-2</v>
      </c>
      <c r="D81" s="106">
        <v>2.3779999999999999E-2</v>
      </c>
      <c r="E81" s="241"/>
      <c r="F81" s="105" t="s">
        <v>119</v>
      </c>
      <c r="G81" s="106">
        <v>0.21438213</v>
      </c>
      <c r="H81" s="106">
        <v>0.33410231000000001</v>
      </c>
      <c r="I81" s="106">
        <v>0.87039723000000002</v>
      </c>
      <c r="J81" s="242"/>
      <c r="K81" s="105" t="s">
        <v>213</v>
      </c>
      <c r="L81" s="106">
        <v>1.1207E-2</v>
      </c>
      <c r="M81" s="106">
        <v>1.6184E-2</v>
      </c>
      <c r="N81" s="106">
        <v>8.2715999999999996E-4</v>
      </c>
    </row>
    <row r="82" spans="1:14">
      <c r="A82" s="105" t="s">
        <v>147</v>
      </c>
      <c r="B82" s="106">
        <v>4.4782389999999998E-2</v>
      </c>
      <c r="C82" s="106">
        <v>0.48090302000000001</v>
      </c>
      <c r="D82" s="106">
        <v>2.3250799999999999E-2</v>
      </c>
      <c r="E82" s="241"/>
      <c r="F82" s="105" t="s">
        <v>160</v>
      </c>
      <c r="G82" s="106">
        <v>1.6441342299999999</v>
      </c>
      <c r="H82" s="106">
        <v>1.09953272</v>
      </c>
      <c r="I82" s="106">
        <v>0.85623418000000007</v>
      </c>
      <c r="J82" s="242"/>
      <c r="K82" s="105" t="s">
        <v>147</v>
      </c>
      <c r="L82" s="106">
        <v>0.30940000000000001</v>
      </c>
      <c r="M82" s="106">
        <v>2.0600000000000002E-3</v>
      </c>
      <c r="N82" s="106">
        <v>6.6E-4</v>
      </c>
    </row>
    <row r="83" spans="1:14">
      <c r="A83" s="105" t="s">
        <v>134</v>
      </c>
      <c r="B83" s="106">
        <v>5.17206E-3</v>
      </c>
      <c r="C83" s="106">
        <v>2.3563E-3</v>
      </c>
      <c r="D83" s="106">
        <v>2.3172249999999998E-2</v>
      </c>
      <c r="E83" s="241"/>
      <c r="F83" s="105" t="s">
        <v>210</v>
      </c>
      <c r="G83" s="106">
        <v>0.15171399999999999</v>
      </c>
      <c r="H83" s="106">
        <v>76.096231079999995</v>
      </c>
      <c r="I83" s="106">
        <v>0.83029231999999997</v>
      </c>
      <c r="J83" s="242"/>
      <c r="K83" s="105" t="s">
        <v>18</v>
      </c>
      <c r="L83" s="106">
        <v>0</v>
      </c>
      <c r="M83" s="106">
        <v>0</v>
      </c>
      <c r="N83" s="106">
        <v>6.5099999999999999E-4</v>
      </c>
    </row>
    <row r="84" spans="1:14">
      <c r="A84" s="105" t="s">
        <v>128</v>
      </c>
      <c r="B84" s="106">
        <v>0.40733540999999995</v>
      </c>
      <c r="C84" s="106">
        <v>9.9225000000000008E-4</v>
      </c>
      <c r="D84" s="106">
        <v>2.2727520000000001E-2</v>
      </c>
      <c r="E84" s="241"/>
      <c r="F84" s="105" t="s">
        <v>143</v>
      </c>
      <c r="G84" s="106">
        <v>1.39489464</v>
      </c>
      <c r="H84" s="106">
        <v>3.4996587300000002</v>
      </c>
      <c r="I84" s="106">
        <v>0.72951683000000001</v>
      </c>
      <c r="J84" s="242"/>
      <c r="K84" s="105" t="s">
        <v>47</v>
      </c>
      <c r="L84" s="106">
        <v>3.3E-4</v>
      </c>
      <c r="M84" s="106">
        <v>1.2440000000000001E-3</v>
      </c>
      <c r="N84" s="106">
        <v>5.9100000000000005E-4</v>
      </c>
    </row>
    <row r="85" spans="1:14">
      <c r="A85" s="105" t="s">
        <v>238</v>
      </c>
      <c r="B85" s="106">
        <v>1.1180404099999999</v>
      </c>
      <c r="C85" s="106">
        <v>0.23519583999999999</v>
      </c>
      <c r="D85" s="106">
        <v>2.2131349999999998E-2</v>
      </c>
      <c r="E85" s="241"/>
      <c r="F85" s="105" t="s">
        <v>207</v>
      </c>
      <c r="G85" s="106">
        <v>0.109683</v>
      </c>
      <c r="H85" s="106">
        <v>1.2794168600000002</v>
      </c>
      <c r="I85" s="106">
        <v>0.71110362000000005</v>
      </c>
      <c r="J85" s="242"/>
      <c r="K85" s="105" t="s">
        <v>134</v>
      </c>
      <c r="L85" s="106">
        <v>0</v>
      </c>
      <c r="M85" s="106">
        <v>3.258E-3</v>
      </c>
      <c r="N85" s="106">
        <v>5.8900000000000001E-4</v>
      </c>
    </row>
    <row r="86" spans="1:14">
      <c r="A86" s="105" t="s">
        <v>35</v>
      </c>
      <c r="B86" s="106">
        <v>0.83699727000000002</v>
      </c>
      <c r="C86" s="106">
        <v>1.3614851699999999</v>
      </c>
      <c r="D86" s="106">
        <v>1.8641419999999999E-2</v>
      </c>
      <c r="E86" s="241"/>
      <c r="F86" s="105" t="s">
        <v>117</v>
      </c>
      <c r="G86" s="106">
        <v>1.7284363700000001</v>
      </c>
      <c r="H86" s="106">
        <v>0.28072331</v>
      </c>
      <c r="I86" s="106">
        <v>0.70222356999999991</v>
      </c>
      <c r="J86" s="242"/>
      <c r="K86" s="105" t="s">
        <v>89</v>
      </c>
      <c r="L86" s="106">
        <v>0</v>
      </c>
      <c r="M86" s="106">
        <v>0</v>
      </c>
      <c r="N86" s="106">
        <v>5.6599999999999999E-4</v>
      </c>
    </row>
    <row r="87" spans="1:14">
      <c r="A87" s="105" t="s">
        <v>223</v>
      </c>
      <c r="B87" s="106">
        <v>2.154522E-2</v>
      </c>
      <c r="C87" s="106">
        <v>0</v>
      </c>
      <c r="D87" s="106">
        <v>1.80822E-2</v>
      </c>
      <c r="E87" s="241"/>
      <c r="F87" s="105" t="s">
        <v>181</v>
      </c>
      <c r="G87" s="106">
        <v>1.4380558400000001</v>
      </c>
      <c r="H87" s="106">
        <v>0.30286263000000002</v>
      </c>
      <c r="I87" s="106">
        <v>0.69868823000000002</v>
      </c>
      <c r="J87" s="242"/>
      <c r="K87" s="105" t="s">
        <v>116</v>
      </c>
      <c r="L87" s="106">
        <v>1.0000000000000001E-5</v>
      </c>
      <c r="M87" s="106">
        <v>0</v>
      </c>
      <c r="N87" s="106">
        <v>5.5620000000000008E-4</v>
      </c>
    </row>
    <row r="88" spans="1:14">
      <c r="A88" s="105" t="s">
        <v>198</v>
      </c>
      <c r="B88" s="106">
        <v>1.4044033</v>
      </c>
      <c r="C88" s="106">
        <v>17.134433000000001</v>
      </c>
      <c r="D88" s="106">
        <v>1.7000000000000001E-2</v>
      </c>
      <c r="E88" s="241"/>
      <c r="F88" s="105" t="s">
        <v>3</v>
      </c>
      <c r="G88" s="106">
        <v>0.40785100000000002</v>
      </c>
      <c r="H88" s="106">
        <v>0.73645075999999998</v>
      </c>
      <c r="I88" s="106">
        <v>0.68749142000000008</v>
      </c>
      <c r="J88" s="242"/>
      <c r="K88" s="105" t="s">
        <v>253</v>
      </c>
      <c r="L88" s="106">
        <v>2.8499999999999999E-4</v>
      </c>
      <c r="M88" s="106">
        <v>3.3E-4</v>
      </c>
      <c r="N88" s="106">
        <v>4.6000000000000001E-4</v>
      </c>
    </row>
    <row r="89" spans="1:14">
      <c r="A89" s="105" t="s">
        <v>247</v>
      </c>
      <c r="B89" s="106">
        <v>0</v>
      </c>
      <c r="C89" s="106">
        <v>0</v>
      </c>
      <c r="D89" s="106">
        <v>1.4999999999999999E-2</v>
      </c>
      <c r="E89" s="241"/>
      <c r="F89" s="105" t="s">
        <v>120</v>
      </c>
      <c r="G89" s="106">
        <v>0.21676190000000001</v>
      </c>
      <c r="H89" s="106">
        <v>4.1699404700000002</v>
      </c>
      <c r="I89" s="106">
        <v>0.68536934999999999</v>
      </c>
      <c r="J89" s="242"/>
      <c r="K89" s="105" t="s">
        <v>230</v>
      </c>
      <c r="L89" s="106">
        <v>0</v>
      </c>
      <c r="M89" s="106">
        <v>4.3924999999999997E-3</v>
      </c>
      <c r="N89" s="106">
        <v>3.48E-4</v>
      </c>
    </row>
    <row r="90" spans="1:14">
      <c r="A90" s="105" t="s">
        <v>104</v>
      </c>
      <c r="B90" s="106">
        <v>3.0918640000000001E-2</v>
      </c>
      <c r="C90" s="106">
        <v>3.7770400000000002E-3</v>
      </c>
      <c r="D90" s="106">
        <v>1.429942E-2</v>
      </c>
      <c r="E90" s="241"/>
      <c r="F90" s="105" t="s">
        <v>36</v>
      </c>
      <c r="G90" s="106">
        <v>0.89646309999999996</v>
      </c>
      <c r="H90" s="106">
        <v>0.62388887000000004</v>
      </c>
      <c r="I90" s="106">
        <v>0.68138635000000003</v>
      </c>
      <c r="J90" s="242"/>
      <c r="K90" s="105" t="s">
        <v>149</v>
      </c>
      <c r="L90" s="106">
        <v>5.6410000000000002E-3</v>
      </c>
      <c r="M90" s="106">
        <v>2.8015200000000001E-3</v>
      </c>
      <c r="N90" s="106">
        <v>3.4000000000000002E-4</v>
      </c>
    </row>
    <row r="91" spans="1:14">
      <c r="A91" s="105" t="s">
        <v>237</v>
      </c>
      <c r="B91" s="106">
        <v>0</v>
      </c>
      <c r="C91" s="106">
        <v>6.5942299999999995E-3</v>
      </c>
      <c r="D91" s="106">
        <v>1.156652E-2</v>
      </c>
      <c r="E91" s="241"/>
      <c r="F91" s="105" t="s">
        <v>243</v>
      </c>
      <c r="G91" s="106">
        <v>1.19464086</v>
      </c>
      <c r="H91" s="106">
        <v>0.27488763999999999</v>
      </c>
      <c r="I91" s="106">
        <v>0.68049451999999999</v>
      </c>
      <c r="J91" s="242"/>
      <c r="K91" s="105" t="s">
        <v>36</v>
      </c>
      <c r="L91" s="106">
        <v>8.3299999999999997E-4</v>
      </c>
      <c r="M91" s="106">
        <v>6.6849200000000004E-3</v>
      </c>
      <c r="N91" s="106">
        <v>3.2899999999999997E-4</v>
      </c>
    </row>
    <row r="92" spans="1:14">
      <c r="A92" s="105" t="s">
        <v>205</v>
      </c>
      <c r="B92" s="106">
        <v>0</v>
      </c>
      <c r="C92" s="106">
        <v>0</v>
      </c>
      <c r="D92" s="106">
        <v>1.1104940000000001E-2</v>
      </c>
      <c r="E92" s="241"/>
      <c r="F92" s="105" t="s">
        <v>202</v>
      </c>
      <c r="G92" s="106">
        <v>3.9683624200000001</v>
      </c>
      <c r="H92" s="106">
        <v>4.9608952500000001</v>
      </c>
      <c r="I92" s="106">
        <v>0.65380563000000003</v>
      </c>
      <c r="J92" s="242"/>
      <c r="K92" s="105" t="s">
        <v>92</v>
      </c>
      <c r="L92" s="106">
        <v>0</v>
      </c>
      <c r="M92" s="106">
        <v>1E-4</v>
      </c>
      <c r="N92" s="106">
        <v>2.9999999999999997E-4</v>
      </c>
    </row>
    <row r="93" spans="1:14">
      <c r="A93" s="105" t="s">
        <v>91</v>
      </c>
      <c r="B93" s="106">
        <v>1.8882240000000002E-2</v>
      </c>
      <c r="C93" s="106">
        <v>0</v>
      </c>
      <c r="D93" s="106">
        <v>1.0531280000000001E-2</v>
      </c>
      <c r="E93" s="241"/>
      <c r="F93" s="105" t="s">
        <v>105</v>
      </c>
      <c r="G93" s="106">
        <v>0.53124700000000002</v>
      </c>
      <c r="H93" s="106">
        <v>1.00590471</v>
      </c>
      <c r="I93" s="106">
        <v>0.62876697999999998</v>
      </c>
      <c r="J93" s="242"/>
      <c r="K93" s="105" t="s">
        <v>126</v>
      </c>
      <c r="L93" s="106">
        <v>0</v>
      </c>
      <c r="M93" s="106">
        <v>0</v>
      </c>
      <c r="N93" s="106">
        <v>2.9999999999999997E-4</v>
      </c>
    </row>
    <row r="94" spans="1:14">
      <c r="A94" s="105" t="s">
        <v>214</v>
      </c>
      <c r="B94" s="106">
        <v>2.15E-3</v>
      </c>
      <c r="C94" s="106">
        <v>1.0499999999999999E-3</v>
      </c>
      <c r="D94" s="106">
        <v>1.03E-2</v>
      </c>
      <c r="E94" s="241"/>
      <c r="F94" s="105" t="s">
        <v>97</v>
      </c>
      <c r="G94" s="106">
        <v>72.802312000000001</v>
      </c>
      <c r="H94" s="106">
        <v>2.0186044600000002</v>
      </c>
      <c r="I94" s="106">
        <v>0.57724195999999994</v>
      </c>
      <c r="J94" s="242"/>
      <c r="K94" s="105" t="s">
        <v>131</v>
      </c>
      <c r="L94" s="106">
        <v>0</v>
      </c>
      <c r="M94" s="106">
        <v>0</v>
      </c>
      <c r="N94" s="106">
        <v>2.9999999999999997E-4</v>
      </c>
    </row>
    <row r="95" spans="1:14">
      <c r="A95" s="105" t="s">
        <v>105</v>
      </c>
      <c r="B95" s="106">
        <v>5.0621800000000003E-3</v>
      </c>
      <c r="C95" s="106">
        <v>2.1053999999999999E-3</v>
      </c>
      <c r="D95" s="106">
        <v>9.845350000000001E-3</v>
      </c>
      <c r="E95" s="241"/>
      <c r="F95" s="105" t="s">
        <v>175</v>
      </c>
      <c r="G95" s="106">
        <v>0.1773044</v>
      </c>
      <c r="H95" s="106">
        <v>1.1728333400000002</v>
      </c>
      <c r="I95" s="106">
        <v>0.54509890000000005</v>
      </c>
      <c r="J95" s="242"/>
      <c r="K95" s="105" t="s">
        <v>145</v>
      </c>
      <c r="L95" s="106">
        <v>4.55E-4</v>
      </c>
      <c r="M95" s="106">
        <v>5.8600000000000004E-4</v>
      </c>
      <c r="N95" s="106">
        <v>2.7300000000000002E-4</v>
      </c>
    </row>
    <row r="96" spans="1:14">
      <c r="A96" s="105" t="s">
        <v>201</v>
      </c>
      <c r="B96" s="106">
        <v>1.0874768300000002</v>
      </c>
      <c r="C96" s="106">
        <v>7.4209000000000005E-4</v>
      </c>
      <c r="D96" s="106">
        <v>9.6699999999999998E-3</v>
      </c>
      <c r="E96" s="241"/>
      <c r="F96" s="105" t="s">
        <v>77</v>
      </c>
      <c r="G96" s="106">
        <v>0.53308156000000007</v>
      </c>
      <c r="H96" s="106">
        <v>1.014294</v>
      </c>
      <c r="I96" s="106">
        <v>0.54278408</v>
      </c>
      <c r="J96" s="242"/>
      <c r="K96" s="105" t="s">
        <v>238</v>
      </c>
      <c r="L96" s="106">
        <v>6.3049999999999998E-3</v>
      </c>
      <c r="M96" s="106">
        <v>2.1028000000000002E-3</v>
      </c>
      <c r="N96" s="106">
        <v>2.5799999999999998E-4</v>
      </c>
    </row>
    <row r="97" spans="1:14">
      <c r="A97" s="105" t="s">
        <v>210</v>
      </c>
      <c r="B97" s="106">
        <v>1.6922650000000001E-2</v>
      </c>
      <c r="C97" s="106">
        <v>9.1822299999999996E-3</v>
      </c>
      <c r="D97" s="106">
        <v>9.3508899999999989E-3</v>
      </c>
      <c r="E97" s="241"/>
      <c r="F97" s="105" t="s">
        <v>32</v>
      </c>
      <c r="G97" s="106">
        <v>6.0121000000000001E-2</v>
      </c>
      <c r="H97" s="106">
        <v>0.18186982000000002</v>
      </c>
      <c r="I97" s="106">
        <v>0.53515451999999997</v>
      </c>
      <c r="J97" s="242"/>
      <c r="K97" s="105" t="s">
        <v>3</v>
      </c>
      <c r="L97" s="106">
        <v>6.0000000000000002E-5</v>
      </c>
      <c r="M97" s="106">
        <v>2.2609000000000001E-2</v>
      </c>
      <c r="N97" s="106">
        <v>2.0000000000000001E-4</v>
      </c>
    </row>
    <row r="98" spans="1:14">
      <c r="A98" s="105" t="s">
        <v>230</v>
      </c>
      <c r="B98" s="106">
        <v>6.2101300000000005E-2</v>
      </c>
      <c r="C98" s="106">
        <v>3.9586999999999999E-3</v>
      </c>
      <c r="D98" s="106">
        <v>9.1900899999999997E-3</v>
      </c>
      <c r="E98" s="241"/>
      <c r="F98" s="105" t="s">
        <v>60</v>
      </c>
      <c r="G98" s="106">
        <v>0.22206086999999999</v>
      </c>
      <c r="H98" s="106">
        <v>0.22479099999999999</v>
      </c>
      <c r="I98" s="106">
        <v>0.48814000000000002</v>
      </c>
      <c r="J98" s="242"/>
      <c r="K98" s="105" t="s">
        <v>67</v>
      </c>
      <c r="L98" s="106">
        <v>0</v>
      </c>
      <c r="M98" s="106">
        <v>1.1E-4</v>
      </c>
      <c r="N98" s="106">
        <v>2.0000000000000001E-4</v>
      </c>
    </row>
    <row r="99" spans="1:14">
      <c r="A99" s="105" t="s">
        <v>133</v>
      </c>
      <c r="B99" s="106">
        <v>6.2092599999999998E-2</v>
      </c>
      <c r="C99" s="106">
        <v>3.2915400000000004E-2</v>
      </c>
      <c r="D99" s="106">
        <v>8.3917999999999996E-3</v>
      </c>
      <c r="E99" s="241"/>
      <c r="F99" s="105" t="s">
        <v>107</v>
      </c>
      <c r="G99" s="106">
        <v>0.37278961999999999</v>
      </c>
      <c r="H99" s="106">
        <v>0.85938157999999998</v>
      </c>
      <c r="I99" s="106">
        <v>0.48658722999999998</v>
      </c>
      <c r="J99" s="242"/>
      <c r="K99" s="105" t="s">
        <v>135</v>
      </c>
      <c r="L99" s="106">
        <v>5.228E-3</v>
      </c>
      <c r="M99" s="106">
        <v>1.0820000000000001E-3</v>
      </c>
      <c r="N99" s="106">
        <v>1.8000000000000001E-4</v>
      </c>
    </row>
    <row r="100" spans="1:14">
      <c r="A100" s="105" t="s">
        <v>203</v>
      </c>
      <c r="B100" s="106">
        <v>0.16721871999999999</v>
      </c>
      <c r="C100" s="106">
        <v>0</v>
      </c>
      <c r="D100" s="106">
        <v>6.9056099999999995E-3</v>
      </c>
      <c r="E100" s="241"/>
      <c r="F100" s="105" t="s">
        <v>27</v>
      </c>
      <c r="G100" s="106">
        <v>1.09566169</v>
      </c>
      <c r="H100" s="106">
        <v>1.5286270900000001</v>
      </c>
      <c r="I100" s="106">
        <v>0.47865032000000002</v>
      </c>
      <c r="J100" s="242"/>
      <c r="K100" s="105" t="s">
        <v>221</v>
      </c>
      <c r="L100" s="106">
        <v>1.5699999999999999E-2</v>
      </c>
      <c r="M100" s="106">
        <v>0</v>
      </c>
      <c r="N100" s="106">
        <v>1.7000000000000001E-4</v>
      </c>
    </row>
    <row r="101" spans="1:14">
      <c r="A101" s="105" t="s">
        <v>236</v>
      </c>
      <c r="B101" s="106">
        <v>1.092663E-2</v>
      </c>
      <c r="C101" s="106">
        <v>4.1522900000000003E-3</v>
      </c>
      <c r="D101" s="106">
        <v>6.0000000000000001E-3</v>
      </c>
      <c r="E101" s="241"/>
      <c r="F101" s="105" t="s">
        <v>201</v>
      </c>
      <c r="G101" s="106">
        <v>0.23414573999999999</v>
      </c>
      <c r="H101" s="106">
        <v>0.52005931999999999</v>
      </c>
      <c r="I101" s="106">
        <v>0.43520421000000004</v>
      </c>
      <c r="J101" s="242"/>
      <c r="K101" s="105" t="s">
        <v>109</v>
      </c>
      <c r="L101" s="106">
        <v>0</v>
      </c>
      <c r="M101" s="106">
        <v>0</v>
      </c>
      <c r="N101" s="106">
        <v>1.4999999999999999E-4</v>
      </c>
    </row>
    <row r="102" spans="1:14">
      <c r="A102" s="105" t="s">
        <v>21</v>
      </c>
      <c r="B102" s="106">
        <v>0</v>
      </c>
      <c r="C102" s="106">
        <v>1.404E-2</v>
      </c>
      <c r="D102" s="106">
        <v>5.3281700000000001E-3</v>
      </c>
      <c r="E102" s="241"/>
      <c r="F102" s="105" t="s">
        <v>222</v>
      </c>
      <c r="G102" s="106">
        <v>0.41342078000000004</v>
      </c>
      <c r="H102" s="106">
        <v>2.3286226000000001</v>
      </c>
      <c r="I102" s="106">
        <v>0.42414146999999996</v>
      </c>
      <c r="J102" s="242"/>
      <c r="K102" s="105" t="s">
        <v>98</v>
      </c>
      <c r="L102" s="106">
        <v>6.8999999999999997E-4</v>
      </c>
      <c r="M102" s="106">
        <v>1.8000000000000001E-4</v>
      </c>
      <c r="N102" s="106">
        <v>1.25E-4</v>
      </c>
    </row>
    <row r="103" spans="1:14">
      <c r="A103" s="105" t="s">
        <v>114</v>
      </c>
      <c r="B103" s="106">
        <v>0.40560210999999996</v>
      </c>
      <c r="C103" s="106">
        <v>4.6603260000000001E-2</v>
      </c>
      <c r="D103" s="106">
        <v>5.2511199999999997E-3</v>
      </c>
      <c r="E103" s="241"/>
      <c r="F103" s="105" t="s">
        <v>95</v>
      </c>
      <c r="G103" s="106">
        <v>5.0000000000000001E-4</v>
      </c>
      <c r="H103" s="106">
        <v>0.53837188000000002</v>
      </c>
      <c r="I103" s="106">
        <v>0.37740470000000004</v>
      </c>
      <c r="J103" s="242"/>
      <c r="K103" s="105" t="s">
        <v>30</v>
      </c>
      <c r="L103" s="106">
        <v>2.3000000000000001E-4</v>
      </c>
      <c r="M103" s="106">
        <v>2.3499999999999999E-4</v>
      </c>
      <c r="N103" s="106">
        <v>1.18E-4</v>
      </c>
    </row>
    <row r="104" spans="1:14">
      <c r="A104" s="105" t="s">
        <v>172</v>
      </c>
      <c r="B104" s="106">
        <v>0.80582436000000002</v>
      </c>
      <c r="C104" s="106">
        <v>0.25229172</v>
      </c>
      <c r="D104" s="106">
        <v>4.9378199999999999E-3</v>
      </c>
      <c r="E104" s="241"/>
      <c r="F104" s="105" t="s">
        <v>191</v>
      </c>
      <c r="G104" s="106">
        <v>1.090345E-2</v>
      </c>
      <c r="H104" s="106">
        <v>7.8725900000000005E-3</v>
      </c>
      <c r="I104" s="106">
        <v>0.37601381</v>
      </c>
      <c r="J104" s="242"/>
      <c r="K104" s="105" t="s">
        <v>78</v>
      </c>
      <c r="L104" s="106">
        <v>0</v>
      </c>
      <c r="M104" s="106">
        <v>0</v>
      </c>
      <c r="N104" s="106">
        <v>1E-4</v>
      </c>
    </row>
    <row r="105" spans="1:14">
      <c r="A105" s="105" t="s">
        <v>199</v>
      </c>
      <c r="B105" s="106">
        <v>0</v>
      </c>
      <c r="C105" s="106">
        <v>0.32854316</v>
      </c>
      <c r="D105" s="106">
        <v>4.1000000000000003E-3</v>
      </c>
      <c r="E105" s="241"/>
      <c r="F105" s="105" t="s">
        <v>25</v>
      </c>
      <c r="G105" s="106">
        <v>0.25378195000000003</v>
      </c>
      <c r="H105" s="106">
        <v>0.12457011999999999</v>
      </c>
      <c r="I105" s="106">
        <v>0.36636318000000001</v>
      </c>
      <c r="J105" s="242"/>
      <c r="K105" s="105" t="s">
        <v>174</v>
      </c>
      <c r="L105" s="106">
        <v>9.1E-4</v>
      </c>
      <c r="M105" s="106">
        <v>1.171348E-2</v>
      </c>
      <c r="N105" s="106">
        <v>9.0000000000000006E-5</v>
      </c>
    </row>
    <row r="106" spans="1:14">
      <c r="A106" s="105" t="s">
        <v>43</v>
      </c>
      <c r="B106" s="106">
        <v>0</v>
      </c>
      <c r="C106" s="106">
        <v>0</v>
      </c>
      <c r="D106" s="106">
        <v>3.9591299999999999E-3</v>
      </c>
      <c r="E106" s="241"/>
      <c r="F106" s="105" t="s">
        <v>212</v>
      </c>
      <c r="G106" s="106">
        <v>1.41895298</v>
      </c>
      <c r="H106" s="106">
        <v>3.4903416600000003</v>
      </c>
      <c r="I106" s="106">
        <v>0.36386109</v>
      </c>
      <c r="J106" s="242"/>
      <c r="K106" s="105" t="s">
        <v>216</v>
      </c>
      <c r="L106" s="106">
        <v>9.5000000000000005E-5</v>
      </c>
      <c r="M106" s="106">
        <v>0</v>
      </c>
      <c r="N106" s="106">
        <v>8.6799999999999996E-5</v>
      </c>
    </row>
    <row r="107" spans="1:14">
      <c r="A107" s="105" t="s">
        <v>202</v>
      </c>
      <c r="B107" s="106">
        <v>0.1855031</v>
      </c>
      <c r="C107" s="106">
        <v>3.0605999999999997E-3</v>
      </c>
      <c r="D107" s="106">
        <v>3.8648899999999997E-3</v>
      </c>
      <c r="E107" s="241"/>
      <c r="F107" s="105" t="s">
        <v>170</v>
      </c>
      <c r="G107" s="106">
        <v>0.35147788000000002</v>
      </c>
      <c r="H107" s="106">
        <v>0.13127360000000002</v>
      </c>
      <c r="I107" s="106">
        <v>0.36106949999999999</v>
      </c>
      <c r="J107" s="242"/>
      <c r="K107" s="105" t="s">
        <v>19</v>
      </c>
      <c r="L107" s="106">
        <v>0</v>
      </c>
      <c r="M107" s="106">
        <v>1.0000000000000001E-5</v>
      </c>
      <c r="N107" s="106">
        <v>6.0000000000000002E-5</v>
      </c>
    </row>
    <row r="108" spans="1:14">
      <c r="A108" s="105" t="s">
        <v>174</v>
      </c>
      <c r="B108" s="106">
        <v>1.8187500000000001E-3</v>
      </c>
      <c r="C108" s="106">
        <v>8.2647999999999999E-4</v>
      </c>
      <c r="D108" s="106">
        <v>3.68579E-3</v>
      </c>
      <c r="E108" s="241"/>
      <c r="F108" s="105" t="s">
        <v>6</v>
      </c>
      <c r="G108" s="106">
        <v>3.2324909999999998E-2</v>
      </c>
      <c r="H108" s="106">
        <v>0.39692047999999996</v>
      </c>
      <c r="I108" s="106">
        <v>0.34916383000000001</v>
      </c>
      <c r="J108" s="242"/>
      <c r="K108" s="105" t="s">
        <v>27</v>
      </c>
      <c r="L108" s="106">
        <v>2.41E-4</v>
      </c>
      <c r="M108" s="106">
        <v>4.2900000000000002E-4</v>
      </c>
      <c r="N108" s="106">
        <v>6.0000000000000002E-5</v>
      </c>
    </row>
    <row r="109" spans="1:14">
      <c r="A109" s="105" t="s">
        <v>175</v>
      </c>
      <c r="B109" s="106">
        <v>1.6543990000000001E-2</v>
      </c>
      <c r="C109" s="106">
        <v>0</v>
      </c>
      <c r="D109" s="106">
        <v>3.4020000000000001E-3</v>
      </c>
      <c r="E109" s="241"/>
      <c r="F109" s="105" t="s">
        <v>103</v>
      </c>
      <c r="G109" s="106">
        <v>9.9689559999999997E-2</v>
      </c>
      <c r="H109" s="106">
        <v>0.54797008999999997</v>
      </c>
      <c r="I109" s="106">
        <v>0.31631249</v>
      </c>
      <c r="J109" s="242"/>
      <c r="K109" s="105" t="s">
        <v>58</v>
      </c>
      <c r="L109" s="106">
        <v>0</v>
      </c>
      <c r="M109" s="106">
        <v>0</v>
      </c>
      <c r="N109" s="106">
        <v>5.8E-5</v>
      </c>
    </row>
    <row r="110" spans="1:14">
      <c r="A110" s="105" t="s">
        <v>186</v>
      </c>
      <c r="B110" s="106">
        <v>1.1091749999999999E-2</v>
      </c>
      <c r="C110" s="106">
        <v>0.13702102999999999</v>
      </c>
      <c r="D110" s="106">
        <v>3.0136999999999998E-3</v>
      </c>
      <c r="E110" s="241"/>
      <c r="F110" s="105" t="s">
        <v>241</v>
      </c>
      <c r="G110" s="106">
        <v>0.39483907000000001</v>
      </c>
      <c r="H110" s="106">
        <v>0.11051325999999999</v>
      </c>
      <c r="I110" s="106">
        <v>0.30918208000000003</v>
      </c>
      <c r="J110" s="242"/>
      <c r="K110" s="105" t="s">
        <v>76</v>
      </c>
      <c r="L110" s="106">
        <v>0</v>
      </c>
      <c r="M110" s="106">
        <v>1.1E-4</v>
      </c>
      <c r="N110" s="106">
        <v>5.0000000000000002E-5</v>
      </c>
    </row>
    <row r="111" spans="1:14">
      <c r="A111" s="105" t="s">
        <v>22</v>
      </c>
      <c r="B111" s="106">
        <v>1.2696678100000001</v>
      </c>
      <c r="C111" s="106">
        <v>1.5452E-2</v>
      </c>
      <c r="D111" s="106">
        <v>2.7257499999999999E-3</v>
      </c>
      <c r="E111" s="241"/>
      <c r="F111" s="105" t="s">
        <v>89</v>
      </c>
      <c r="G111" s="106">
        <v>0.38550000000000001</v>
      </c>
      <c r="H111" s="106">
        <v>2.8665050000000001E-2</v>
      </c>
      <c r="I111" s="106">
        <v>0.29419730999999999</v>
      </c>
      <c r="J111" s="242"/>
      <c r="K111" s="105" t="s">
        <v>162</v>
      </c>
      <c r="L111" s="106">
        <v>0</v>
      </c>
      <c r="M111" s="106">
        <v>4.0000000000000003E-5</v>
      </c>
      <c r="N111" s="106">
        <v>5.0000000000000002E-5</v>
      </c>
    </row>
    <row r="112" spans="1:14">
      <c r="A112" s="105" t="s">
        <v>194</v>
      </c>
      <c r="B112" s="106">
        <v>0</v>
      </c>
      <c r="C112" s="106">
        <v>0</v>
      </c>
      <c r="D112" s="106">
        <v>2.7123299999999998E-3</v>
      </c>
      <c r="E112" s="241"/>
      <c r="F112" s="105" t="s">
        <v>16</v>
      </c>
      <c r="G112" s="106">
        <v>3.01865234</v>
      </c>
      <c r="H112" s="106">
        <v>0.60891249000000003</v>
      </c>
      <c r="I112" s="106">
        <v>0.29099999999999998</v>
      </c>
      <c r="J112" s="242"/>
      <c r="K112" s="105" t="s">
        <v>180</v>
      </c>
      <c r="L112" s="106">
        <v>0</v>
      </c>
      <c r="M112" s="106">
        <v>0</v>
      </c>
      <c r="N112" s="106">
        <v>5.0000000000000002E-5</v>
      </c>
    </row>
    <row r="113" spans="1:14">
      <c r="A113" s="105" t="s">
        <v>82</v>
      </c>
      <c r="B113" s="106">
        <v>0</v>
      </c>
      <c r="C113" s="106">
        <v>0</v>
      </c>
      <c r="D113" s="106">
        <v>2.3837600000000004E-3</v>
      </c>
      <c r="E113" s="241"/>
      <c r="F113" s="105" t="s">
        <v>151</v>
      </c>
      <c r="G113" s="106">
        <v>1.2867999999999999E-2</v>
      </c>
      <c r="H113" s="106">
        <v>0.49390499999999998</v>
      </c>
      <c r="I113" s="106">
        <v>0.28192400000000001</v>
      </c>
      <c r="J113" s="242"/>
      <c r="K113" s="105" t="s">
        <v>75</v>
      </c>
      <c r="L113" s="106">
        <v>1.7000000000000001E-4</v>
      </c>
      <c r="M113" s="106">
        <v>6.0000000000000002E-5</v>
      </c>
      <c r="N113" s="106">
        <v>3.4999999999999997E-5</v>
      </c>
    </row>
    <row r="114" spans="1:14">
      <c r="A114" s="105" t="s">
        <v>116</v>
      </c>
      <c r="B114" s="106">
        <v>5.01886E-3</v>
      </c>
      <c r="C114" s="106">
        <v>1.302E-2</v>
      </c>
      <c r="D114" s="106">
        <v>2.3588200000000002E-3</v>
      </c>
      <c r="E114" s="241"/>
      <c r="F114" s="105" t="s">
        <v>253</v>
      </c>
      <c r="G114" s="106">
        <v>8.4725330000000001E-2</v>
      </c>
      <c r="H114" s="106">
        <v>0.49848613000000003</v>
      </c>
      <c r="I114" s="106">
        <v>0.27777723999999998</v>
      </c>
      <c r="J114" s="242"/>
      <c r="K114" s="105" t="s">
        <v>113</v>
      </c>
      <c r="L114" s="106">
        <v>0</v>
      </c>
      <c r="M114" s="106">
        <v>0</v>
      </c>
      <c r="N114" s="106">
        <v>2.3E-5</v>
      </c>
    </row>
    <row r="115" spans="1:14">
      <c r="A115" s="105" t="s">
        <v>7</v>
      </c>
      <c r="B115" s="106">
        <v>0</v>
      </c>
      <c r="C115" s="106">
        <v>0</v>
      </c>
      <c r="D115" s="106">
        <v>1.9499599999999999E-3</v>
      </c>
      <c r="E115" s="241"/>
      <c r="F115" s="105" t="s">
        <v>192</v>
      </c>
      <c r="G115" s="106">
        <v>0</v>
      </c>
      <c r="H115" s="106">
        <v>0</v>
      </c>
      <c r="I115" s="106">
        <v>0.25574335999999998</v>
      </c>
      <c r="J115" s="242"/>
      <c r="K115" s="105" t="s">
        <v>122</v>
      </c>
      <c r="L115" s="106">
        <v>0</v>
      </c>
      <c r="M115" s="106">
        <v>0</v>
      </c>
      <c r="N115" s="106">
        <v>1.7E-5</v>
      </c>
    </row>
    <row r="116" spans="1:14">
      <c r="A116" s="105" t="s">
        <v>44</v>
      </c>
      <c r="B116" s="106">
        <v>0</v>
      </c>
      <c r="C116" s="106">
        <v>8.2426900000000004E-3</v>
      </c>
      <c r="D116" s="106">
        <v>1.8426E-3</v>
      </c>
      <c r="E116" s="241"/>
      <c r="F116" s="105" t="s">
        <v>172</v>
      </c>
      <c r="G116" s="106">
        <v>0.65529415000000002</v>
      </c>
      <c r="H116" s="106">
        <v>0.88966798000000002</v>
      </c>
      <c r="I116" s="106">
        <v>0.25541986999999999</v>
      </c>
      <c r="J116" s="242"/>
      <c r="K116" s="105" t="s">
        <v>5</v>
      </c>
      <c r="L116" s="106">
        <v>5.4000000000000003E-3</v>
      </c>
      <c r="M116" s="106">
        <v>2.1000000000000001E-4</v>
      </c>
      <c r="N116" s="106">
        <v>0</v>
      </c>
    </row>
    <row r="117" spans="1:14">
      <c r="A117" s="105" t="s">
        <v>120</v>
      </c>
      <c r="B117" s="106">
        <v>1.6757499999999999E-3</v>
      </c>
      <c r="C117" s="106">
        <v>7.2954799999999992E-3</v>
      </c>
      <c r="D117" s="106">
        <v>1.71886E-3</v>
      </c>
      <c r="E117" s="241"/>
      <c r="F117" s="105" t="s">
        <v>171</v>
      </c>
      <c r="G117" s="106">
        <v>0.28289284000000003</v>
      </c>
      <c r="H117" s="106">
        <v>0.25673909</v>
      </c>
      <c r="I117" s="106">
        <v>0.24099714000000003</v>
      </c>
      <c r="J117" s="242"/>
      <c r="K117" s="105" t="s">
        <v>10</v>
      </c>
      <c r="L117" s="106">
        <v>0</v>
      </c>
      <c r="M117" s="106">
        <v>0.367039</v>
      </c>
      <c r="N117" s="106">
        <v>0</v>
      </c>
    </row>
    <row r="118" spans="1:14">
      <c r="A118" s="105" t="s">
        <v>118</v>
      </c>
      <c r="B118" s="106">
        <v>0</v>
      </c>
      <c r="C118" s="106">
        <v>3.6749999999999999E-4</v>
      </c>
      <c r="D118" s="106">
        <v>1.6083599999999999E-3</v>
      </c>
      <c r="E118" s="241"/>
      <c r="F118" s="105" t="s">
        <v>22</v>
      </c>
      <c r="G118" s="106">
        <v>1.0618399999999999E-3</v>
      </c>
      <c r="H118" s="106">
        <v>1.9412580000000002E-2</v>
      </c>
      <c r="I118" s="106">
        <v>0.22732567000000001</v>
      </c>
      <c r="J118" s="242"/>
      <c r="K118" s="105" t="s">
        <v>20</v>
      </c>
      <c r="L118" s="106">
        <v>3.3799999999999998E-4</v>
      </c>
      <c r="M118" s="106">
        <v>1.2799999999999999E-4</v>
      </c>
      <c r="N118" s="106">
        <v>0</v>
      </c>
    </row>
    <row r="119" spans="1:14">
      <c r="A119" s="105" t="s">
        <v>213</v>
      </c>
      <c r="B119" s="106">
        <v>0</v>
      </c>
      <c r="C119" s="106">
        <v>0</v>
      </c>
      <c r="D119" s="106">
        <v>1.1249200000000002E-3</v>
      </c>
      <c r="E119" s="241"/>
      <c r="F119" s="105" t="s">
        <v>128</v>
      </c>
      <c r="G119" s="106">
        <v>0.58066222000000001</v>
      </c>
      <c r="H119" s="106">
        <v>5.9148900000000004E-2</v>
      </c>
      <c r="I119" s="106">
        <v>0.22315757</v>
      </c>
      <c r="J119" s="242"/>
      <c r="K119" s="105" t="s">
        <v>25</v>
      </c>
      <c r="L119" s="106">
        <v>1.35E-4</v>
      </c>
      <c r="M119" s="106">
        <v>0</v>
      </c>
      <c r="N119" s="106">
        <v>0</v>
      </c>
    </row>
    <row r="120" spans="1:14">
      <c r="A120" s="105" t="s">
        <v>93</v>
      </c>
      <c r="B120" s="106">
        <v>8.4859999999999997E-5</v>
      </c>
      <c r="C120" s="106">
        <v>0</v>
      </c>
      <c r="D120" s="106">
        <v>1.0870000000000001E-3</v>
      </c>
      <c r="E120" s="241"/>
      <c r="F120" s="105" t="s">
        <v>173</v>
      </c>
      <c r="G120" s="106">
        <v>0.30997901999999999</v>
      </c>
      <c r="H120" s="106">
        <v>0.66607943000000003</v>
      </c>
      <c r="I120" s="106">
        <v>0.21834806000000001</v>
      </c>
      <c r="J120" s="242"/>
      <c r="K120" s="105" t="s">
        <v>28</v>
      </c>
      <c r="L120" s="106">
        <v>5.0000000000000002E-5</v>
      </c>
      <c r="M120" s="106">
        <v>6.0000000000000002E-6</v>
      </c>
      <c r="N120" s="106">
        <v>0</v>
      </c>
    </row>
    <row r="121" spans="1:14">
      <c r="A121" s="105" t="s">
        <v>136</v>
      </c>
      <c r="B121" s="106">
        <v>0</v>
      </c>
      <c r="C121" s="106">
        <v>0</v>
      </c>
      <c r="D121" s="106">
        <v>8.8446E-4</v>
      </c>
      <c r="E121" s="241"/>
      <c r="F121" s="105" t="s">
        <v>99</v>
      </c>
      <c r="G121" s="106">
        <v>0.25833811000000001</v>
      </c>
      <c r="H121" s="106">
        <v>9.661146000000001E-2</v>
      </c>
      <c r="I121" s="106">
        <v>0.20819846</v>
      </c>
      <c r="J121" s="242"/>
      <c r="K121" s="105" t="s">
        <v>31</v>
      </c>
      <c r="L121" s="106">
        <v>2.9500000000000001E-4</v>
      </c>
      <c r="M121" s="106">
        <v>2.41E-4</v>
      </c>
      <c r="N121" s="106">
        <v>0</v>
      </c>
    </row>
    <row r="122" spans="1:14">
      <c r="A122" s="105" t="s">
        <v>160</v>
      </c>
      <c r="B122" s="106">
        <v>0.47742496999999995</v>
      </c>
      <c r="C122" s="106">
        <v>2.2155E-3</v>
      </c>
      <c r="D122" s="106">
        <v>5.9086000000000002E-4</v>
      </c>
      <c r="E122" s="241"/>
      <c r="F122" s="105" t="s">
        <v>224</v>
      </c>
      <c r="G122" s="106">
        <v>0</v>
      </c>
      <c r="H122" s="106">
        <v>0.02</v>
      </c>
      <c r="I122" s="106">
        <v>0.2039</v>
      </c>
      <c r="J122" s="242"/>
      <c r="K122" s="105" t="s">
        <v>40</v>
      </c>
      <c r="L122" s="106">
        <v>5.3794000000000002E-2</v>
      </c>
      <c r="M122" s="106">
        <v>0</v>
      </c>
      <c r="N122" s="106">
        <v>0</v>
      </c>
    </row>
    <row r="123" spans="1:14">
      <c r="A123" s="105" t="s">
        <v>215</v>
      </c>
      <c r="B123" s="106">
        <v>1.444E-3</v>
      </c>
      <c r="C123" s="106">
        <v>9.9846399999999995E-3</v>
      </c>
      <c r="D123" s="106">
        <v>5.2730999999999991E-4</v>
      </c>
      <c r="E123" s="241"/>
      <c r="F123" s="105" t="s">
        <v>5</v>
      </c>
      <c r="G123" s="106">
        <v>2.19412808</v>
      </c>
      <c r="H123" s="106">
        <v>0.61308752</v>
      </c>
      <c r="I123" s="106">
        <v>0.20183917999999998</v>
      </c>
      <c r="J123" s="242"/>
      <c r="K123" s="105" t="s">
        <v>43</v>
      </c>
      <c r="L123" s="106">
        <v>0</v>
      </c>
      <c r="M123" s="106">
        <v>1.4449999999999999E-2</v>
      </c>
      <c r="N123" s="106">
        <v>0</v>
      </c>
    </row>
    <row r="124" spans="1:14">
      <c r="A124" s="105" t="s">
        <v>96</v>
      </c>
      <c r="B124" s="106">
        <v>0</v>
      </c>
      <c r="C124" s="106">
        <v>0</v>
      </c>
      <c r="D124" s="106">
        <v>3.7768000000000003E-4</v>
      </c>
      <c r="E124" s="241"/>
      <c r="F124" s="105" t="s">
        <v>257</v>
      </c>
      <c r="G124" s="106">
        <v>4.1771929999999999E-2</v>
      </c>
      <c r="H124" s="106">
        <v>0.19002782000000001</v>
      </c>
      <c r="I124" s="106">
        <v>0.20004253</v>
      </c>
      <c r="J124" s="242"/>
      <c r="K124" s="105" t="s">
        <v>63</v>
      </c>
      <c r="L124" s="106">
        <v>0</v>
      </c>
      <c r="M124" s="106">
        <v>6.3264100000000004E-2</v>
      </c>
      <c r="N124" s="106">
        <v>0</v>
      </c>
    </row>
    <row r="125" spans="1:14">
      <c r="A125" s="105" t="s">
        <v>250</v>
      </c>
      <c r="B125" s="106">
        <v>2.8180730000000001E-2</v>
      </c>
      <c r="C125" s="106">
        <v>9.22831E-3</v>
      </c>
      <c r="D125" s="106">
        <v>3.7527999999999997E-4</v>
      </c>
      <c r="E125" s="241"/>
      <c r="F125" s="105" t="s">
        <v>249</v>
      </c>
      <c r="G125" s="106">
        <v>0.81166799999999995</v>
      </c>
      <c r="H125" s="106">
        <v>6.9180919999999993E-2</v>
      </c>
      <c r="I125" s="106">
        <v>0.19650000000000001</v>
      </c>
      <c r="J125" s="242"/>
      <c r="K125" s="105" t="s">
        <v>87</v>
      </c>
      <c r="L125" s="106">
        <v>5.7600000000000001E-4</v>
      </c>
      <c r="M125" s="106">
        <v>0</v>
      </c>
      <c r="N125" s="106">
        <v>0</v>
      </c>
    </row>
    <row r="126" spans="1:14">
      <c r="A126" s="105" t="s">
        <v>3</v>
      </c>
      <c r="B126" s="106">
        <v>0</v>
      </c>
      <c r="C126" s="106">
        <v>2.9712199999999997E-3</v>
      </c>
      <c r="D126" s="106">
        <v>0</v>
      </c>
      <c r="E126" s="241"/>
      <c r="F126" s="105" t="s">
        <v>139</v>
      </c>
      <c r="G126" s="106">
        <v>0</v>
      </c>
      <c r="H126" s="106">
        <v>1.508E-2</v>
      </c>
      <c r="I126" s="106">
        <v>0.19506620000000002</v>
      </c>
      <c r="J126" s="242"/>
      <c r="K126" s="105" t="s">
        <v>94</v>
      </c>
      <c r="L126" s="106">
        <v>1.0000000000000001E-5</v>
      </c>
      <c r="M126" s="106">
        <v>0</v>
      </c>
      <c r="N126" s="106">
        <v>0</v>
      </c>
    </row>
    <row r="127" spans="1:14">
      <c r="A127" s="105" t="s">
        <v>4</v>
      </c>
      <c r="B127" s="106">
        <v>0</v>
      </c>
      <c r="C127" s="106">
        <v>5.0050099999999998E-3</v>
      </c>
      <c r="D127" s="106">
        <v>0</v>
      </c>
      <c r="E127" s="241"/>
      <c r="F127" s="105" t="s">
        <v>204</v>
      </c>
      <c r="G127" s="106">
        <v>0.55337122999999999</v>
      </c>
      <c r="H127" s="106">
        <v>0.19691723</v>
      </c>
      <c r="I127" s="106">
        <v>0.18235310000000002</v>
      </c>
      <c r="J127" s="242"/>
      <c r="K127" s="105" t="s">
        <v>96</v>
      </c>
      <c r="L127" s="106">
        <v>2.0000000000000001E-4</v>
      </c>
      <c r="M127" s="106">
        <v>8.0000000000000007E-5</v>
      </c>
      <c r="N127" s="106">
        <v>0</v>
      </c>
    </row>
    <row r="128" spans="1:14">
      <c r="A128" s="105" t="s">
        <v>23</v>
      </c>
      <c r="B128" s="106">
        <v>0</v>
      </c>
      <c r="C128" s="106">
        <v>0.59610592000000007</v>
      </c>
      <c r="D128" s="106">
        <v>0</v>
      </c>
      <c r="E128" s="241"/>
      <c r="F128" s="105" t="s">
        <v>200</v>
      </c>
      <c r="G128" s="106">
        <v>0.45579627</v>
      </c>
      <c r="H128" s="106">
        <v>0.31815203000000003</v>
      </c>
      <c r="I128" s="106">
        <v>0.16372008999999998</v>
      </c>
      <c r="J128" s="242"/>
      <c r="K128" s="105" t="s">
        <v>97</v>
      </c>
      <c r="L128" s="106">
        <v>7.2900000000000005E-4</v>
      </c>
      <c r="M128" s="106">
        <v>0</v>
      </c>
      <c r="N128" s="106">
        <v>0</v>
      </c>
    </row>
    <row r="129" spans="1:14">
      <c r="A129" s="105" t="s">
        <v>26</v>
      </c>
      <c r="B129" s="106">
        <v>0</v>
      </c>
      <c r="C129" s="106">
        <v>0.34741915000000001</v>
      </c>
      <c r="D129" s="106">
        <v>0</v>
      </c>
      <c r="E129" s="241"/>
      <c r="F129" s="105" t="s">
        <v>250</v>
      </c>
      <c r="G129" s="106">
        <v>0.13359960999999998</v>
      </c>
      <c r="H129" s="106">
        <v>0.80420999999999998</v>
      </c>
      <c r="I129" s="106">
        <v>0.15917048</v>
      </c>
      <c r="J129" s="242"/>
      <c r="K129" s="105" t="s">
        <v>99</v>
      </c>
      <c r="L129" s="106">
        <v>5.9999999999999995E-4</v>
      </c>
      <c r="M129" s="106">
        <v>0</v>
      </c>
      <c r="N129" s="106">
        <v>0</v>
      </c>
    </row>
    <row r="130" spans="1:14">
      <c r="A130" s="105" t="s">
        <v>42</v>
      </c>
      <c r="B130" s="106">
        <v>0.125</v>
      </c>
      <c r="C130" s="106">
        <v>0</v>
      </c>
      <c r="D130" s="106">
        <v>0</v>
      </c>
      <c r="E130" s="241"/>
      <c r="F130" s="105" t="s">
        <v>252</v>
      </c>
      <c r="G130" s="106">
        <v>7.6470800000000005E-2</v>
      </c>
      <c r="H130" s="106">
        <v>0.31115846000000003</v>
      </c>
      <c r="I130" s="106">
        <v>0.15484904999999999</v>
      </c>
      <c r="J130" s="242"/>
      <c r="K130" s="105" t="s">
        <v>103</v>
      </c>
      <c r="L130" s="106">
        <v>5.4400000000000004E-3</v>
      </c>
      <c r="M130" s="106">
        <v>0</v>
      </c>
      <c r="N130" s="106">
        <v>0</v>
      </c>
    </row>
    <row r="131" spans="1:14">
      <c r="A131" s="105" t="s">
        <v>45</v>
      </c>
      <c r="B131" s="106">
        <v>5.4863000000000004E-4</v>
      </c>
      <c r="C131" s="106">
        <v>0</v>
      </c>
      <c r="D131" s="106">
        <v>0</v>
      </c>
      <c r="E131" s="241"/>
      <c r="F131" s="105" t="s">
        <v>159</v>
      </c>
      <c r="G131" s="106">
        <v>0.20703020999999999</v>
      </c>
      <c r="H131" s="106">
        <v>0.17378929000000001</v>
      </c>
      <c r="I131" s="106">
        <v>0.15323738000000001</v>
      </c>
      <c r="J131" s="242"/>
      <c r="K131" s="105" t="s">
        <v>108</v>
      </c>
      <c r="L131" s="106">
        <v>1.4999999999999999E-4</v>
      </c>
      <c r="M131" s="106">
        <v>5.0000000000000004E-6</v>
      </c>
      <c r="N131" s="106">
        <v>0</v>
      </c>
    </row>
    <row r="132" spans="1:14">
      <c r="A132" s="105" t="s">
        <v>48</v>
      </c>
      <c r="B132" s="106">
        <v>0</v>
      </c>
      <c r="C132" s="106">
        <v>3.8400000000000001E-4</v>
      </c>
      <c r="D132" s="106">
        <v>0</v>
      </c>
      <c r="E132" s="241"/>
      <c r="F132" s="105" t="s">
        <v>7</v>
      </c>
      <c r="G132" s="106">
        <v>0</v>
      </c>
      <c r="H132" s="106">
        <v>0.13005685</v>
      </c>
      <c r="I132" s="106">
        <v>0.14583933999999998</v>
      </c>
      <c r="J132" s="242"/>
      <c r="K132" s="105" t="s">
        <v>117</v>
      </c>
      <c r="L132" s="106">
        <v>1.9999999999999999E-6</v>
      </c>
      <c r="M132" s="106">
        <v>1.7E-5</v>
      </c>
      <c r="N132" s="106">
        <v>0</v>
      </c>
    </row>
    <row r="133" spans="1:14">
      <c r="A133" s="105" t="s">
        <v>56</v>
      </c>
      <c r="B133" s="106">
        <v>0</v>
      </c>
      <c r="C133" s="106">
        <v>2.96225E-3</v>
      </c>
      <c r="D133" s="106">
        <v>0</v>
      </c>
      <c r="E133" s="241"/>
      <c r="F133" s="105" t="s">
        <v>113</v>
      </c>
      <c r="G133" s="106">
        <v>7.2975000000000002E-3</v>
      </c>
      <c r="H133" s="106">
        <v>0.1218085</v>
      </c>
      <c r="I133" s="106">
        <v>0.1326224</v>
      </c>
      <c r="J133" s="242"/>
      <c r="K133" s="105" t="s">
        <v>119</v>
      </c>
      <c r="L133" s="106">
        <v>2.0000000000000002E-5</v>
      </c>
      <c r="M133" s="106">
        <v>3.0000000000000001E-5</v>
      </c>
      <c r="N133" s="106">
        <v>0</v>
      </c>
    </row>
    <row r="134" spans="1:14">
      <c r="A134" s="105" t="s">
        <v>74</v>
      </c>
      <c r="B134" s="106">
        <v>0</v>
      </c>
      <c r="C134" s="106">
        <v>1.101766</v>
      </c>
      <c r="D134" s="106">
        <v>0</v>
      </c>
      <c r="E134" s="241"/>
      <c r="F134" s="105" t="s">
        <v>48</v>
      </c>
      <c r="G134" s="106">
        <v>0.12959999999999999</v>
      </c>
      <c r="H134" s="106">
        <v>0.18099999999999999</v>
      </c>
      <c r="I134" s="106">
        <v>0.1311079</v>
      </c>
      <c r="J134" s="242"/>
      <c r="K134" s="105" t="s">
        <v>128</v>
      </c>
      <c r="L134" s="106">
        <v>4.5399999999999998E-4</v>
      </c>
      <c r="M134" s="106">
        <v>0</v>
      </c>
      <c r="N134" s="106">
        <v>0</v>
      </c>
    </row>
    <row r="135" spans="1:14">
      <c r="A135" s="105" t="s">
        <v>81</v>
      </c>
      <c r="B135" s="106">
        <v>0</v>
      </c>
      <c r="C135" s="106">
        <v>8.8139999999999996E-4</v>
      </c>
      <c r="D135" s="106">
        <v>0</v>
      </c>
      <c r="E135" s="241"/>
      <c r="F135" s="105" t="s">
        <v>236</v>
      </c>
      <c r="G135" s="106">
        <v>0.27481054999999999</v>
      </c>
      <c r="H135" s="106">
        <v>0.12157222999999999</v>
      </c>
      <c r="I135" s="106">
        <v>0.12842676</v>
      </c>
      <c r="J135" s="242"/>
      <c r="K135" s="105" t="s">
        <v>129</v>
      </c>
      <c r="L135" s="106">
        <v>0.112563</v>
      </c>
      <c r="M135" s="106">
        <v>3.0000000000000001E-3</v>
      </c>
      <c r="N135" s="106">
        <v>0</v>
      </c>
    </row>
    <row r="136" spans="1:14">
      <c r="A136" s="105" t="s">
        <v>84</v>
      </c>
      <c r="B136" s="106">
        <v>0</v>
      </c>
      <c r="C136" s="106">
        <v>3.6480000000000002E-3</v>
      </c>
      <c r="D136" s="106">
        <v>0</v>
      </c>
      <c r="E136" s="241"/>
      <c r="F136" s="105" t="s">
        <v>183</v>
      </c>
      <c r="G136" s="106">
        <v>0.172846</v>
      </c>
      <c r="H136" s="106">
        <v>3.6568739999999995E-2</v>
      </c>
      <c r="I136" s="106">
        <v>0.12751121000000001</v>
      </c>
      <c r="J136" s="242"/>
      <c r="K136" s="105" t="s">
        <v>133</v>
      </c>
      <c r="L136" s="106">
        <v>5.0229999999999997E-3</v>
      </c>
      <c r="M136" s="106">
        <v>0</v>
      </c>
      <c r="N136" s="106">
        <v>0</v>
      </c>
    </row>
    <row r="137" spans="1:14">
      <c r="A137" s="105" t="s">
        <v>92</v>
      </c>
      <c r="B137" s="106">
        <v>1.0632000000000001E-2</v>
      </c>
      <c r="C137" s="106">
        <v>0</v>
      </c>
      <c r="D137" s="106">
        <v>0</v>
      </c>
      <c r="E137" s="241"/>
      <c r="F137" s="105" t="s">
        <v>203</v>
      </c>
      <c r="G137" s="106">
        <v>0.28807652</v>
      </c>
      <c r="H137" s="106">
        <v>6.1218359999999999E-2</v>
      </c>
      <c r="I137" s="106">
        <v>0.12164902000000001</v>
      </c>
      <c r="J137" s="242"/>
      <c r="K137" s="105" t="s">
        <v>136</v>
      </c>
      <c r="L137" s="106">
        <v>0</v>
      </c>
      <c r="M137" s="106">
        <v>1.0000000000000001E-5</v>
      </c>
      <c r="N137" s="106">
        <v>0</v>
      </c>
    </row>
    <row r="138" spans="1:14">
      <c r="A138" s="105" t="s">
        <v>106</v>
      </c>
      <c r="B138" s="106">
        <v>9.2900000000000003E-4</v>
      </c>
      <c r="C138" s="106">
        <v>2.1684372799999996</v>
      </c>
      <c r="D138" s="106">
        <v>0</v>
      </c>
      <c r="E138" s="241"/>
      <c r="F138" s="105" t="s">
        <v>59</v>
      </c>
      <c r="G138" s="106">
        <v>0</v>
      </c>
      <c r="H138" s="106">
        <v>1.5780000000000001E-4</v>
      </c>
      <c r="I138" s="106">
        <v>0.11945241000000001</v>
      </c>
      <c r="J138" s="242"/>
      <c r="K138" s="105" t="s">
        <v>137</v>
      </c>
      <c r="L138" s="106">
        <v>2.0409999999999998E-3</v>
      </c>
      <c r="M138" s="106">
        <v>0</v>
      </c>
      <c r="N138" s="106">
        <v>0</v>
      </c>
    </row>
    <row r="139" spans="1:14">
      <c r="A139" s="105" t="s">
        <v>107</v>
      </c>
      <c r="B139" s="106">
        <v>5.0069669999999997E-2</v>
      </c>
      <c r="C139" s="106">
        <v>0.1425061</v>
      </c>
      <c r="D139" s="106">
        <v>0</v>
      </c>
      <c r="E139" s="241"/>
      <c r="F139" s="105" t="s">
        <v>211</v>
      </c>
      <c r="G139" s="106">
        <v>0.23235576999999999</v>
      </c>
      <c r="H139" s="106">
        <v>0.91374443999999999</v>
      </c>
      <c r="I139" s="106">
        <v>0.11600147</v>
      </c>
      <c r="J139" s="242"/>
      <c r="K139" s="105" t="s">
        <v>138</v>
      </c>
      <c r="L139" s="106">
        <v>1E-4</v>
      </c>
      <c r="M139" s="106">
        <v>3.3431000000000002E-2</v>
      </c>
      <c r="N139" s="106">
        <v>0</v>
      </c>
    </row>
    <row r="140" spans="1:14">
      <c r="A140" s="105" t="s">
        <v>119</v>
      </c>
      <c r="B140" s="106">
        <v>9.3920000000000006E-4</v>
      </c>
      <c r="C140" s="106">
        <v>0</v>
      </c>
      <c r="D140" s="106">
        <v>0</v>
      </c>
      <c r="E140" s="241"/>
      <c r="F140" s="105" t="s">
        <v>239</v>
      </c>
      <c r="G140" s="106">
        <v>0.33996867999999997</v>
      </c>
      <c r="H140" s="106">
        <v>4.9671059999999996E-2</v>
      </c>
      <c r="I140" s="106">
        <v>0.10356149000000001</v>
      </c>
      <c r="J140" s="242"/>
      <c r="K140" s="105" t="s">
        <v>140</v>
      </c>
      <c r="L140" s="106">
        <v>0</v>
      </c>
      <c r="M140" s="106">
        <v>5.0000000000000002E-5</v>
      </c>
      <c r="N140" s="106">
        <v>0</v>
      </c>
    </row>
    <row r="141" spans="1:14">
      <c r="A141" s="105" t="s">
        <v>131</v>
      </c>
      <c r="B141" s="106">
        <v>5.6535999999999999E-4</v>
      </c>
      <c r="C141" s="106">
        <v>0</v>
      </c>
      <c r="D141" s="106">
        <v>0</v>
      </c>
      <c r="E141" s="241"/>
      <c r="F141" s="105" t="s">
        <v>50</v>
      </c>
      <c r="G141" s="106">
        <v>1.4035675000000001</v>
      </c>
      <c r="H141" s="106">
        <v>4.8563800000000004E-2</v>
      </c>
      <c r="I141" s="106">
        <v>0.10185110999999999</v>
      </c>
      <c r="J141" s="242"/>
      <c r="K141" s="105" t="s">
        <v>142</v>
      </c>
      <c r="L141" s="106">
        <v>7.2000000000000002E-5</v>
      </c>
      <c r="M141" s="106">
        <v>5.2500000000000003E-3</v>
      </c>
      <c r="N141" s="106">
        <v>0</v>
      </c>
    </row>
    <row r="142" spans="1:14">
      <c r="A142" s="105" t="s">
        <v>132</v>
      </c>
      <c r="B142" s="106">
        <v>0</v>
      </c>
      <c r="C142" s="106">
        <v>0.15888042000000002</v>
      </c>
      <c r="D142" s="106">
        <v>0</v>
      </c>
      <c r="E142" s="241"/>
      <c r="F142" s="105" t="s">
        <v>229</v>
      </c>
      <c r="G142" s="106">
        <v>0.97064716000000006</v>
      </c>
      <c r="H142" s="106">
        <v>1.9234606299999999</v>
      </c>
      <c r="I142" s="106">
        <v>8.9713719999999997E-2</v>
      </c>
      <c r="J142" s="242"/>
      <c r="K142" s="105" t="s">
        <v>144</v>
      </c>
      <c r="L142" s="106">
        <v>1.2548999999999999E-2</v>
      </c>
      <c r="M142" s="106">
        <v>3.7895999999999999E-2</v>
      </c>
      <c r="N142" s="106">
        <v>0</v>
      </c>
    </row>
    <row r="143" spans="1:14">
      <c r="A143" s="105" t="s">
        <v>141</v>
      </c>
      <c r="B143" s="106">
        <v>4.5139999999999998E-3</v>
      </c>
      <c r="C143" s="106">
        <v>0</v>
      </c>
      <c r="D143" s="106">
        <v>0</v>
      </c>
      <c r="E143" s="241"/>
      <c r="F143" s="105" t="s">
        <v>30</v>
      </c>
      <c r="G143" s="106">
        <v>0.2131227</v>
      </c>
      <c r="H143" s="106">
        <v>0.20303841</v>
      </c>
      <c r="I143" s="106">
        <v>8.5507899999999998E-2</v>
      </c>
      <c r="J143" s="242"/>
      <c r="K143" s="105" t="s">
        <v>148</v>
      </c>
      <c r="L143" s="106">
        <v>2.5000000000000001E-3</v>
      </c>
      <c r="M143" s="106">
        <v>0</v>
      </c>
      <c r="N143" s="106">
        <v>0</v>
      </c>
    </row>
    <row r="144" spans="1:14">
      <c r="A144" s="105" t="s">
        <v>144</v>
      </c>
      <c r="B144" s="106">
        <v>1.9535E-2</v>
      </c>
      <c r="C144" s="106">
        <v>0</v>
      </c>
      <c r="D144" s="106">
        <v>0</v>
      </c>
      <c r="E144" s="241"/>
      <c r="F144" s="105" t="s">
        <v>24</v>
      </c>
      <c r="G144" s="106">
        <v>7.45264E-3</v>
      </c>
      <c r="H144" s="106">
        <v>0.39458180999999998</v>
      </c>
      <c r="I144" s="106">
        <v>8.5360020000000009E-2</v>
      </c>
      <c r="J144" s="242"/>
      <c r="K144" s="105" t="s">
        <v>150</v>
      </c>
      <c r="L144" s="106">
        <v>1.15E-4</v>
      </c>
      <c r="M144" s="106">
        <v>4.8841700000000002E-3</v>
      </c>
      <c r="N144" s="106">
        <v>0</v>
      </c>
    </row>
    <row r="145" spans="1:14">
      <c r="A145" s="105" t="s">
        <v>148</v>
      </c>
      <c r="B145" s="106">
        <v>1.15E-3</v>
      </c>
      <c r="C145" s="106">
        <v>0</v>
      </c>
      <c r="D145" s="106">
        <v>0</v>
      </c>
      <c r="E145" s="241"/>
      <c r="F145" s="105" t="s">
        <v>232</v>
      </c>
      <c r="G145" s="106">
        <v>4.5960000000000003E-3</v>
      </c>
      <c r="H145" s="106">
        <v>1.8898939999999999E-2</v>
      </c>
      <c r="I145" s="106">
        <v>7.8886399999999995E-2</v>
      </c>
      <c r="J145" s="242"/>
      <c r="K145" s="105" t="s">
        <v>152</v>
      </c>
      <c r="L145" s="106">
        <v>1.9999999999999999E-6</v>
      </c>
      <c r="M145" s="106">
        <v>0</v>
      </c>
      <c r="N145" s="106">
        <v>0</v>
      </c>
    </row>
    <row r="146" spans="1:14">
      <c r="A146" s="105" t="s">
        <v>149</v>
      </c>
      <c r="B146" s="106">
        <v>4.5825850000000001E-2</v>
      </c>
      <c r="C146" s="106">
        <v>3.3870980000000002E-2</v>
      </c>
      <c r="D146" s="106">
        <v>0</v>
      </c>
      <c r="E146" s="241"/>
      <c r="F146" s="105" t="s">
        <v>116</v>
      </c>
      <c r="G146" s="106">
        <v>3.4834440000000001E-2</v>
      </c>
      <c r="H146" s="106">
        <v>0.16440811</v>
      </c>
      <c r="I146" s="106">
        <v>7.8803490000000004E-2</v>
      </c>
      <c r="J146" s="242"/>
      <c r="K146" s="105" t="s">
        <v>164</v>
      </c>
      <c r="L146" s="106">
        <v>0</v>
      </c>
      <c r="M146" s="106">
        <v>0.01</v>
      </c>
      <c r="N146" s="106">
        <v>0</v>
      </c>
    </row>
    <row r="147" spans="1:14">
      <c r="A147" s="105" t="s">
        <v>150</v>
      </c>
      <c r="B147" s="106">
        <v>2.41E-4</v>
      </c>
      <c r="C147" s="106">
        <v>3.7439999999999999E-4</v>
      </c>
      <c r="D147" s="106">
        <v>0</v>
      </c>
      <c r="E147" s="241"/>
      <c r="F147" s="105" t="s">
        <v>213</v>
      </c>
      <c r="G147" s="106">
        <v>0.22179109</v>
      </c>
      <c r="H147" s="106">
        <v>2.5637386499999999</v>
      </c>
      <c r="I147" s="106">
        <v>7.5280399999999997E-2</v>
      </c>
      <c r="J147" s="242"/>
      <c r="K147" s="105" t="s">
        <v>170</v>
      </c>
      <c r="L147" s="106">
        <v>3.0000000000000001E-5</v>
      </c>
      <c r="M147" s="106">
        <v>3.3813000000000003E-2</v>
      </c>
      <c r="N147" s="106">
        <v>0</v>
      </c>
    </row>
    <row r="148" spans="1:14">
      <c r="A148" s="105" t="s">
        <v>152</v>
      </c>
      <c r="B148" s="106">
        <v>15.838281740000001</v>
      </c>
      <c r="C148" s="106">
        <v>4.7041629299999999</v>
      </c>
      <c r="D148" s="106">
        <v>0</v>
      </c>
      <c r="E148" s="241"/>
      <c r="F148" s="105" t="s">
        <v>150</v>
      </c>
      <c r="G148" s="106">
        <v>5.124215E-2</v>
      </c>
      <c r="H148" s="106">
        <v>0.39675259999999996</v>
      </c>
      <c r="I148" s="106">
        <v>6.7051529999999998E-2</v>
      </c>
      <c r="J148" s="242"/>
      <c r="K148" s="105" t="s">
        <v>172</v>
      </c>
      <c r="L148" s="106">
        <v>0</v>
      </c>
      <c r="M148" s="106">
        <v>1.232E-3</v>
      </c>
      <c r="N148" s="106">
        <v>0</v>
      </c>
    </row>
    <row r="149" spans="1:14">
      <c r="A149" s="105" t="s">
        <v>154</v>
      </c>
      <c r="B149" s="106">
        <v>8.0516400000000005E-3</v>
      </c>
      <c r="C149" s="106">
        <v>6.9105099999999999E-3</v>
      </c>
      <c r="D149" s="106">
        <v>0</v>
      </c>
      <c r="E149" s="241"/>
      <c r="F149" s="105" t="s">
        <v>121</v>
      </c>
      <c r="G149" s="106">
        <v>6.4828400000000008E-2</v>
      </c>
      <c r="H149" s="106">
        <v>0.25600000000000001</v>
      </c>
      <c r="I149" s="106">
        <v>6.0217400000000004E-2</v>
      </c>
      <c r="J149" s="242"/>
      <c r="K149" s="105" t="s">
        <v>181</v>
      </c>
      <c r="L149" s="106">
        <v>0</v>
      </c>
      <c r="M149" s="106">
        <v>3.1322999999999997E-2</v>
      </c>
      <c r="N149" s="106">
        <v>0</v>
      </c>
    </row>
    <row r="150" spans="1:14">
      <c r="A150" s="105" t="s">
        <v>156</v>
      </c>
      <c r="B150" s="106">
        <v>0</v>
      </c>
      <c r="C150" s="106">
        <v>1.19928E-2</v>
      </c>
      <c r="D150" s="106">
        <v>0</v>
      </c>
      <c r="E150" s="241"/>
      <c r="F150" s="105" t="s">
        <v>137</v>
      </c>
      <c r="G150" s="106">
        <v>0</v>
      </c>
      <c r="H150" s="106">
        <v>5.9999999999999995E-4</v>
      </c>
      <c r="I150" s="106">
        <v>5.9799999999999999E-2</v>
      </c>
      <c r="J150" s="242"/>
      <c r="K150" s="105" t="s">
        <v>182</v>
      </c>
      <c r="L150" s="106">
        <v>0</v>
      </c>
      <c r="M150" s="106">
        <v>7.5523999999999994E-2</v>
      </c>
      <c r="N150" s="106">
        <v>0</v>
      </c>
    </row>
    <row r="151" spans="1:14">
      <c r="A151" s="105" t="s">
        <v>157</v>
      </c>
      <c r="B151" s="106">
        <v>0.18796224</v>
      </c>
      <c r="C151" s="106">
        <v>1.98464E-2</v>
      </c>
      <c r="D151" s="106">
        <v>0</v>
      </c>
      <c r="E151" s="241"/>
      <c r="F151" s="105" t="s">
        <v>228</v>
      </c>
      <c r="G151" s="106">
        <v>0.55156660999999996</v>
      </c>
      <c r="H151" s="106">
        <v>1.862989E-2</v>
      </c>
      <c r="I151" s="106">
        <v>5.7588210000000001E-2</v>
      </c>
      <c r="J151" s="242"/>
      <c r="K151" s="105" t="s">
        <v>183</v>
      </c>
      <c r="L151" s="106">
        <v>1.523E-3</v>
      </c>
      <c r="M151" s="106">
        <v>0</v>
      </c>
      <c r="N151" s="106">
        <v>0</v>
      </c>
    </row>
    <row r="152" spans="1:14">
      <c r="A152" s="105" t="s">
        <v>161</v>
      </c>
      <c r="B152" s="106">
        <v>1.4999999999999999E-2</v>
      </c>
      <c r="C152" s="106">
        <v>0</v>
      </c>
      <c r="D152" s="106">
        <v>0</v>
      </c>
      <c r="E152" s="241"/>
      <c r="F152" s="105" t="s">
        <v>144</v>
      </c>
      <c r="G152" s="106">
        <v>0.164102</v>
      </c>
      <c r="H152" s="106">
        <v>0.15328918</v>
      </c>
      <c r="I152" s="106">
        <v>5.7401269999999997E-2</v>
      </c>
      <c r="J152" s="242"/>
      <c r="K152" s="105" t="s">
        <v>186</v>
      </c>
      <c r="L152" s="106">
        <v>0.80270565000000005</v>
      </c>
      <c r="M152" s="106">
        <v>0</v>
      </c>
      <c r="N152" s="106">
        <v>0</v>
      </c>
    </row>
    <row r="153" spans="1:14">
      <c r="A153" s="105" t="s">
        <v>164</v>
      </c>
      <c r="B153" s="106">
        <v>1.934806E-2</v>
      </c>
      <c r="C153" s="106">
        <v>0</v>
      </c>
      <c r="D153" s="106">
        <v>0</v>
      </c>
      <c r="E153" s="241"/>
      <c r="F153" s="105" t="s">
        <v>122</v>
      </c>
      <c r="G153" s="106">
        <v>0.60962123000000001</v>
      </c>
      <c r="H153" s="106">
        <v>9.9531320000000006E-2</v>
      </c>
      <c r="I153" s="106">
        <v>5.5676239999999995E-2</v>
      </c>
      <c r="J153" s="242"/>
      <c r="K153" s="105" t="s">
        <v>195</v>
      </c>
      <c r="L153" s="106">
        <v>1E-4</v>
      </c>
      <c r="M153" s="106">
        <v>4.2500000000000003E-3</v>
      </c>
      <c r="N153" s="106">
        <v>0</v>
      </c>
    </row>
    <row r="154" spans="1:14">
      <c r="A154" s="105" t="s">
        <v>166</v>
      </c>
      <c r="B154" s="106">
        <v>0</v>
      </c>
      <c r="C154" s="106">
        <v>1.9349999999999999E-2</v>
      </c>
      <c r="D154" s="106">
        <v>0</v>
      </c>
      <c r="E154" s="241"/>
      <c r="F154" s="105" t="s">
        <v>141</v>
      </c>
      <c r="G154" s="106">
        <v>1.3370000000000001E-3</v>
      </c>
      <c r="H154" s="106">
        <v>6.4197500000000001E-3</v>
      </c>
      <c r="I154" s="106">
        <v>5.3908499999999998E-2</v>
      </c>
      <c r="J154" s="242"/>
      <c r="K154" s="105" t="s">
        <v>204</v>
      </c>
      <c r="L154" s="106">
        <v>1.5610000000000001E-3</v>
      </c>
      <c r="M154" s="106">
        <v>0</v>
      </c>
      <c r="N154" s="106">
        <v>0</v>
      </c>
    </row>
    <row r="155" spans="1:14">
      <c r="A155" s="105" t="s">
        <v>168</v>
      </c>
      <c r="B155" s="106">
        <v>1E-3</v>
      </c>
      <c r="C155" s="106">
        <v>0</v>
      </c>
      <c r="D155" s="106">
        <v>0</v>
      </c>
      <c r="E155" s="241"/>
      <c r="F155" s="105" t="s">
        <v>31</v>
      </c>
      <c r="G155" s="106">
        <v>2.5349999999999999E-3</v>
      </c>
      <c r="H155" s="106">
        <v>1.672425E-2</v>
      </c>
      <c r="I155" s="106">
        <v>4.7182970000000005E-2</v>
      </c>
      <c r="J155" s="242"/>
      <c r="K155" s="105" t="s">
        <v>208</v>
      </c>
      <c r="L155" s="106">
        <v>1E-4</v>
      </c>
      <c r="M155" s="106">
        <v>0</v>
      </c>
      <c r="N155" s="106">
        <v>0</v>
      </c>
    </row>
    <row r="156" spans="1:14">
      <c r="A156" s="105" t="s">
        <v>169</v>
      </c>
      <c r="B156" s="106">
        <v>3.2748315899999998</v>
      </c>
      <c r="C156" s="106">
        <v>0.74200449999999996</v>
      </c>
      <c r="D156" s="106">
        <v>0</v>
      </c>
      <c r="E156" s="241"/>
      <c r="F156" s="105" t="s">
        <v>40</v>
      </c>
      <c r="G156" s="106">
        <v>5.2658000000000003E-2</v>
      </c>
      <c r="H156" s="106">
        <v>2.8753000000000001E-2</v>
      </c>
      <c r="I156" s="106">
        <v>4.6863000000000002E-2</v>
      </c>
      <c r="J156" s="242"/>
      <c r="K156" s="105" t="s">
        <v>222</v>
      </c>
      <c r="L156" s="106">
        <v>3.4348000000000001E-4</v>
      </c>
      <c r="M156" s="106">
        <v>7.3354999999999991E-4</v>
      </c>
      <c r="N156" s="106">
        <v>0</v>
      </c>
    </row>
    <row r="157" spans="1:14">
      <c r="A157" s="105" t="s">
        <v>183</v>
      </c>
      <c r="B157" s="106">
        <v>8.9899999999999995E-4</v>
      </c>
      <c r="C157" s="106">
        <v>0</v>
      </c>
      <c r="D157" s="106">
        <v>0</v>
      </c>
      <c r="E157" s="241"/>
      <c r="F157" s="105" t="s">
        <v>65</v>
      </c>
      <c r="G157" s="106">
        <v>5.0233E-2</v>
      </c>
      <c r="H157" s="106">
        <v>3.8600000000000002E-2</v>
      </c>
      <c r="I157" s="106">
        <v>4.5303999999999997E-2</v>
      </c>
      <c r="J157" s="242"/>
      <c r="K157" s="105" t="s">
        <v>229</v>
      </c>
      <c r="L157" s="106">
        <v>1.8998499999999998E-3</v>
      </c>
      <c r="M157" s="106">
        <v>2.3276999999999999E-2</v>
      </c>
      <c r="N157" s="106">
        <v>0</v>
      </c>
    </row>
    <row r="158" spans="1:14">
      <c r="A158" s="105" t="s">
        <v>190</v>
      </c>
      <c r="B158" s="106">
        <v>0.71554848999999998</v>
      </c>
      <c r="C158" s="106">
        <v>5.5497489999999997E-2</v>
      </c>
      <c r="D158" s="106">
        <v>0</v>
      </c>
      <c r="E158" s="241"/>
      <c r="F158" s="105" t="s">
        <v>194</v>
      </c>
      <c r="G158" s="106">
        <v>5.3567620199999997</v>
      </c>
      <c r="H158" s="106">
        <v>1.10337891</v>
      </c>
      <c r="I158" s="106">
        <v>4.0248800000000001E-2</v>
      </c>
      <c r="J158" s="242"/>
      <c r="K158" s="107" t="s">
        <v>244</v>
      </c>
      <c r="L158" s="174">
        <v>9.6640000000000007E-3</v>
      </c>
      <c r="M158" s="174">
        <v>1.2764909999999999E-2</v>
      </c>
      <c r="N158" s="174">
        <v>0</v>
      </c>
    </row>
    <row r="159" spans="1:14">
      <c r="A159" s="105" t="s">
        <v>200</v>
      </c>
      <c r="B159" s="106">
        <v>0</v>
      </c>
      <c r="C159" s="106">
        <v>7.9844700000000005E-3</v>
      </c>
      <c r="D159" s="106">
        <v>0</v>
      </c>
      <c r="E159" s="241"/>
      <c r="F159" s="105" t="s">
        <v>19</v>
      </c>
      <c r="G159" s="106">
        <v>5.4175270800000002</v>
      </c>
      <c r="H159" s="106">
        <v>6.1067820000000002E-2</v>
      </c>
      <c r="I159" s="106">
        <v>3.6218160000000006E-2</v>
      </c>
      <c r="J159" s="153"/>
      <c r="K159" s="130" t="s">
        <v>264</v>
      </c>
      <c r="L159" s="244">
        <f>SUM(L5:L158)</f>
        <v>1628.3720413999999</v>
      </c>
      <c r="M159" s="244">
        <f>SUM(M5:M158)</f>
        <v>3447.4700914200021</v>
      </c>
      <c r="N159" s="244">
        <f>SUM(N5:N158)</f>
        <v>1862.6810512599993</v>
      </c>
    </row>
    <row r="160" spans="1:14">
      <c r="A160" s="105" t="s">
        <v>207</v>
      </c>
      <c r="B160" s="106">
        <v>1.364E-3</v>
      </c>
      <c r="C160" s="106">
        <v>0</v>
      </c>
      <c r="D160" s="106">
        <v>0</v>
      </c>
      <c r="E160" s="241"/>
      <c r="F160" s="105" t="s">
        <v>28</v>
      </c>
      <c r="G160" s="106">
        <v>2.5099000000000002E-3</v>
      </c>
      <c r="H160" s="106">
        <v>0.16015693</v>
      </c>
      <c r="I160" s="106">
        <v>3.2545299999999999E-2</v>
      </c>
      <c r="J160" s="153"/>
      <c r="K160" s="153"/>
      <c r="L160" s="245"/>
      <c r="M160" s="245"/>
      <c r="N160" s="245"/>
    </row>
    <row r="161" spans="1:14">
      <c r="A161" s="105" t="s">
        <v>211</v>
      </c>
      <c r="B161" s="106">
        <v>2.05305E-2</v>
      </c>
      <c r="C161" s="106">
        <v>0</v>
      </c>
      <c r="D161" s="106">
        <v>0</v>
      </c>
      <c r="E161" s="241"/>
      <c r="F161" s="105" t="s">
        <v>256</v>
      </c>
      <c r="G161" s="106">
        <v>3.1909999999999998E-3</v>
      </c>
      <c r="H161" s="106">
        <v>0.14982179999999998</v>
      </c>
      <c r="I161" s="106">
        <v>3.0526999999999999E-2</v>
      </c>
      <c r="J161" s="153"/>
      <c r="K161" s="153"/>
      <c r="L161" s="245"/>
      <c r="M161" s="245"/>
      <c r="N161" s="245"/>
    </row>
    <row r="162" spans="1:14">
      <c r="A162" s="105" t="s">
        <v>220</v>
      </c>
      <c r="B162" s="106">
        <v>4.9193649999999998E-2</v>
      </c>
      <c r="C162" s="106">
        <v>0</v>
      </c>
      <c r="D162" s="106">
        <v>0</v>
      </c>
      <c r="E162" s="241"/>
      <c r="F162" s="105" t="s">
        <v>29</v>
      </c>
      <c r="G162" s="106">
        <v>0</v>
      </c>
      <c r="H162" s="106">
        <v>0</v>
      </c>
      <c r="I162" s="106">
        <v>2.7924250000000001E-2</v>
      </c>
      <c r="J162" s="153"/>
      <c r="K162" s="153"/>
      <c r="L162" s="245"/>
      <c r="M162" s="245"/>
      <c r="N162" s="245"/>
    </row>
    <row r="163" spans="1:14">
      <c r="A163" s="105" t="s">
        <v>221</v>
      </c>
      <c r="B163" s="106">
        <v>0.98067199999999999</v>
      </c>
      <c r="C163" s="106">
        <v>0.90072399999999997</v>
      </c>
      <c r="D163" s="106">
        <v>0</v>
      </c>
      <c r="E163" s="241"/>
      <c r="F163" s="105" t="s">
        <v>136</v>
      </c>
      <c r="G163" s="106">
        <v>3.8999999999999998E-3</v>
      </c>
      <c r="H163" s="106">
        <v>4.9605110000000001E-2</v>
      </c>
      <c r="I163" s="106">
        <v>2.6710130000000002E-2</v>
      </c>
      <c r="J163" s="153"/>
      <c r="K163" s="153"/>
      <c r="L163" s="245"/>
      <c r="M163" s="245"/>
      <c r="N163" s="245"/>
    </row>
    <row r="164" spans="1:14">
      <c r="A164" s="105" t="s">
        <v>222</v>
      </c>
      <c r="B164" s="106">
        <v>2.960314E-2</v>
      </c>
      <c r="C164" s="106">
        <v>0</v>
      </c>
      <c r="D164" s="106">
        <v>0</v>
      </c>
      <c r="E164" s="241"/>
      <c r="F164" s="105" t="s">
        <v>206</v>
      </c>
      <c r="G164" s="106">
        <v>5.4359999999999999E-3</v>
      </c>
      <c r="H164" s="106">
        <v>3.2545999999999999E-3</v>
      </c>
      <c r="I164" s="106">
        <v>2.4793340000000001E-2</v>
      </c>
      <c r="J164" s="153"/>
      <c r="K164" s="153"/>
      <c r="L164" s="245"/>
      <c r="M164" s="245"/>
      <c r="N164" s="245"/>
    </row>
    <row r="165" spans="1:14">
      <c r="A165" s="105" t="s">
        <v>227</v>
      </c>
      <c r="B165" s="106">
        <v>1.212E-3</v>
      </c>
      <c r="C165" s="106">
        <v>0</v>
      </c>
      <c r="D165" s="106">
        <v>0</v>
      </c>
      <c r="E165" s="241"/>
      <c r="F165" s="105" t="s">
        <v>73</v>
      </c>
      <c r="G165" s="106">
        <v>5.1000000000000004E-3</v>
      </c>
      <c r="H165" s="106">
        <v>1.15E-2</v>
      </c>
      <c r="I165" s="106">
        <v>2.3800000000000002E-2</v>
      </c>
      <c r="J165" s="153"/>
      <c r="K165" s="153"/>
      <c r="L165" s="245"/>
      <c r="M165" s="245"/>
      <c r="N165" s="245"/>
    </row>
    <row r="166" spans="1:14">
      <c r="A166" s="105" t="s">
        <v>229</v>
      </c>
      <c r="B166" s="106">
        <v>0</v>
      </c>
      <c r="C166" s="106">
        <v>8.8562999999999992E-3</v>
      </c>
      <c r="D166" s="106">
        <v>0</v>
      </c>
      <c r="E166" s="241"/>
      <c r="F166" s="105" t="s">
        <v>226</v>
      </c>
      <c r="G166" s="106">
        <v>9.9000000000000005E-2</v>
      </c>
      <c r="H166" s="106">
        <v>0.20317939000000002</v>
      </c>
      <c r="I166" s="106">
        <v>2.3083679999999999E-2</v>
      </c>
      <c r="J166" s="153"/>
      <c r="K166" s="153"/>
      <c r="L166" s="245"/>
      <c r="M166" s="245"/>
      <c r="N166" s="245"/>
    </row>
    <row r="167" spans="1:14">
      <c r="A167" s="107" t="s">
        <v>241</v>
      </c>
      <c r="B167" s="174">
        <v>2.8089999999999999E-3</v>
      </c>
      <c r="C167" s="174">
        <v>0</v>
      </c>
      <c r="D167" s="174">
        <v>0</v>
      </c>
      <c r="E167" s="241"/>
      <c r="F167" s="105" t="s">
        <v>231</v>
      </c>
      <c r="G167" s="106">
        <v>0.1155843</v>
      </c>
      <c r="H167" s="106">
        <v>0.29955999999999999</v>
      </c>
      <c r="I167" s="106">
        <v>2.30805E-2</v>
      </c>
      <c r="J167" s="153"/>
      <c r="K167" s="153"/>
      <c r="L167" s="245"/>
      <c r="M167" s="245"/>
      <c r="N167" s="245"/>
    </row>
    <row r="168" spans="1:14">
      <c r="A168" s="130" t="s">
        <v>264</v>
      </c>
      <c r="B168" s="244">
        <f>SUM(B5:B167)</f>
        <v>2937.6097663299997</v>
      </c>
      <c r="C168" s="244">
        <f>SUM(C5:C167)</f>
        <v>2908.4307904399998</v>
      </c>
      <c r="D168" s="244">
        <f>SUM(D5:D167)</f>
        <v>3289.7540362499999</v>
      </c>
      <c r="E168" s="234"/>
      <c r="F168" s="105" t="s">
        <v>255</v>
      </c>
      <c r="G168" s="106">
        <v>2.2607400000000003E-2</v>
      </c>
      <c r="H168" s="106">
        <v>5.6030000000000003E-3</v>
      </c>
      <c r="I168" s="106">
        <v>2.2610000000000002E-2</v>
      </c>
      <c r="J168" s="153"/>
      <c r="K168" s="153"/>
      <c r="L168" s="245"/>
      <c r="M168" s="245"/>
      <c r="N168" s="245"/>
    </row>
    <row r="169" spans="1:14">
      <c r="A169" s="153"/>
      <c r="B169" s="245"/>
      <c r="C169" s="245"/>
      <c r="D169" s="245"/>
      <c r="E169" s="234"/>
      <c r="F169" s="105" t="s">
        <v>240</v>
      </c>
      <c r="G169" s="106">
        <v>1.8799999999999999E-4</v>
      </c>
      <c r="H169" s="106">
        <v>5.9530500000000005E-3</v>
      </c>
      <c r="I169" s="106">
        <v>2.1499999999999998E-2</v>
      </c>
      <c r="J169" s="153"/>
      <c r="K169" s="153"/>
      <c r="L169" s="245"/>
      <c r="M169" s="245"/>
      <c r="N169" s="245"/>
    </row>
    <row r="170" spans="1:14">
      <c r="A170" s="153"/>
      <c r="B170" s="245"/>
      <c r="C170" s="245"/>
      <c r="D170" s="245"/>
      <c r="E170" s="234"/>
      <c r="F170" s="105" t="s">
        <v>88</v>
      </c>
      <c r="G170" s="106">
        <v>9.2071600000000007E-3</v>
      </c>
      <c r="H170" s="106">
        <v>9.6854999999999997E-3</v>
      </c>
      <c r="I170" s="106">
        <v>2.0519619999999999E-2</v>
      </c>
      <c r="J170" s="153"/>
      <c r="K170" s="153"/>
      <c r="L170" s="245"/>
      <c r="M170" s="245"/>
      <c r="N170" s="245"/>
    </row>
    <row r="171" spans="1:14">
      <c r="A171" s="153"/>
      <c r="B171" s="245"/>
      <c r="C171" s="245"/>
      <c r="D171" s="245"/>
      <c r="E171" s="234"/>
      <c r="F171" s="105" t="s">
        <v>237</v>
      </c>
      <c r="G171" s="106">
        <v>2.5790650000000002E-2</v>
      </c>
      <c r="H171" s="106">
        <v>0.16595973</v>
      </c>
      <c r="I171" s="106">
        <v>1.7900060000000002E-2</v>
      </c>
      <c r="J171" s="153"/>
      <c r="K171" s="153"/>
      <c r="L171" s="245"/>
      <c r="M171" s="245"/>
      <c r="N171" s="245"/>
    </row>
    <row r="172" spans="1:14">
      <c r="A172" s="153"/>
      <c r="B172" s="245"/>
      <c r="C172" s="245"/>
      <c r="D172" s="245"/>
      <c r="E172" s="234"/>
      <c r="F172" s="105" t="s">
        <v>164</v>
      </c>
      <c r="G172" s="106">
        <v>4.8075499999999998E-3</v>
      </c>
      <c r="H172" s="106">
        <v>1.8758557900000001</v>
      </c>
      <c r="I172" s="106">
        <v>1.7853569999999999E-2</v>
      </c>
      <c r="J172" s="153"/>
      <c r="K172" s="153"/>
      <c r="L172" s="245"/>
      <c r="M172" s="245"/>
      <c r="N172" s="245"/>
    </row>
    <row r="173" spans="1:14">
      <c r="A173" s="153"/>
      <c r="B173" s="245"/>
      <c r="C173" s="245"/>
      <c r="D173" s="245"/>
      <c r="E173" s="234"/>
      <c r="F173" s="105" t="s">
        <v>82</v>
      </c>
      <c r="G173" s="106">
        <v>3.0216E-2</v>
      </c>
      <c r="H173" s="106">
        <v>5.4860000000000004E-3</v>
      </c>
      <c r="I173" s="106">
        <v>1.3677E-2</v>
      </c>
      <c r="J173" s="153"/>
      <c r="K173" s="153"/>
      <c r="L173" s="245"/>
      <c r="M173" s="245"/>
      <c r="N173" s="245"/>
    </row>
    <row r="174" spans="1:14">
      <c r="A174" s="153"/>
      <c r="B174" s="245"/>
      <c r="C174" s="245"/>
      <c r="D174" s="245"/>
      <c r="E174" s="234"/>
      <c r="F174" s="105" t="s">
        <v>209</v>
      </c>
      <c r="G174" s="106">
        <v>3.088E-3</v>
      </c>
      <c r="H174" s="106">
        <v>1.2063000000000001E-2</v>
      </c>
      <c r="I174" s="106">
        <v>1.3357809999999999E-2</v>
      </c>
      <c r="J174" s="153"/>
      <c r="K174" s="153"/>
      <c r="L174" s="245"/>
      <c r="M174" s="245"/>
      <c r="N174" s="245"/>
    </row>
    <row r="175" spans="1:14">
      <c r="A175" s="153"/>
      <c r="B175" s="245"/>
      <c r="C175" s="245"/>
      <c r="D175" s="245"/>
      <c r="E175" s="234"/>
      <c r="F175" s="105" t="s">
        <v>93</v>
      </c>
      <c r="G175" s="106">
        <v>0</v>
      </c>
      <c r="H175" s="106">
        <v>8.6914000000000002E-4</v>
      </c>
      <c r="I175" s="106">
        <v>1.242E-2</v>
      </c>
      <c r="J175" s="153"/>
      <c r="K175" s="153"/>
      <c r="L175" s="245"/>
      <c r="M175" s="245"/>
      <c r="N175" s="245"/>
    </row>
    <row r="176" spans="1:14">
      <c r="A176" s="153"/>
      <c r="B176" s="245"/>
      <c r="C176" s="245"/>
      <c r="D176" s="245"/>
      <c r="E176" s="234"/>
      <c r="F176" s="105" t="s">
        <v>242</v>
      </c>
      <c r="G176" s="106">
        <v>9.5518700000000005E-3</v>
      </c>
      <c r="H176" s="106">
        <v>2.6744900000000002E-2</v>
      </c>
      <c r="I176" s="106">
        <v>1.0892639999999999E-2</v>
      </c>
      <c r="J176" s="153"/>
      <c r="K176" s="153"/>
      <c r="L176" s="245"/>
      <c r="M176" s="245"/>
      <c r="N176" s="245"/>
    </row>
    <row r="177" spans="1:14">
      <c r="A177" s="153"/>
      <c r="B177" s="245"/>
      <c r="C177" s="245"/>
      <c r="D177" s="245"/>
      <c r="E177" s="234"/>
      <c r="F177" s="105" t="s">
        <v>91</v>
      </c>
      <c r="G177" s="106">
        <v>0</v>
      </c>
      <c r="H177" s="106">
        <v>1.1918900000000001E-3</v>
      </c>
      <c r="I177" s="106">
        <v>9.6425400000000015E-3</v>
      </c>
      <c r="J177" s="153"/>
      <c r="K177" s="153"/>
      <c r="L177" s="245"/>
      <c r="M177" s="245"/>
      <c r="N177" s="245"/>
    </row>
    <row r="178" spans="1:14">
      <c r="A178" s="153"/>
      <c r="B178" s="245"/>
      <c r="C178" s="245"/>
      <c r="D178" s="245"/>
      <c r="E178" s="234"/>
      <c r="F178" s="105" t="s">
        <v>96</v>
      </c>
      <c r="G178" s="106">
        <v>2.84569E-2</v>
      </c>
      <c r="H178" s="106">
        <v>1.307693E-2</v>
      </c>
      <c r="I178" s="106">
        <v>9.2200000000000008E-3</v>
      </c>
      <c r="J178" s="153"/>
      <c r="K178" s="153"/>
      <c r="L178" s="154"/>
      <c r="M178" s="154"/>
      <c r="N178" s="154"/>
    </row>
    <row r="179" spans="1:14">
      <c r="A179" s="153"/>
      <c r="B179" s="155"/>
      <c r="C179" s="155"/>
      <c r="D179" s="155"/>
      <c r="E179" s="155"/>
      <c r="F179" s="105" t="s">
        <v>146</v>
      </c>
      <c r="G179" s="106">
        <v>0.90007266000000008</v>
      </c>
      <c r="H179" s="106">
        <v>6.5733990000000006E-2</v>
      </c>
      <c r="I179" s="106">
        <v>9.1404099999999999E-3</v>
      </c>
      <c r="J179" s="153"/>
      <c r="K179" s="153"/>
      <c r="L179" s="153"/>
      <c r="M179" s="153"/>
      <c r="N179" s="153"/>
    </row>
    <row r="180" spans="1:14">
      <c r="A180" s="153"/>
      <c r="B180" s="155"/>
      <c r="C180" s="155"/>
      <c r="D180" s="155"/>
      <c r="E180" s="155"/>
      <c r="F180" s="105" t="s">
        <v>174</v>
      </c>
      <c r="G180" s="106">
        <v>2.6149169999999999E-2</v>
      </c>
      <c r="H180" s="106">
        <v>0.15838303000000001</v>
      </c>
      <c r="I180" s="106">
        <v>7.8944099999999993E-3</v>
      </c>
      <c r="J180" s="153"/>
      <c r="K180" s="153"/>
      <c r="L180" s="153"/>
      <c r="M180" s="153"/>
      <c r="N180" s="153"/>
    </row>
    <row r="181" spans="1:14">
      <c r="A181" s="153"/>
      <c r="B181" s="155"/>
      <c r="C181" s="155"/>
      <c r="D181" s="155"/>
      <c r="E181" s="155"/>
      <c r="F181" s="105" t="s">
        <v>166</v>
      </c>
      <c r="G181" s="106">
        <v>0</v>
      </c>
      <c r="H181" s="106">
        <v>1.7100000000000001E-2</v>
      </c>
      <c r="I181" s="106">
        <v>7.62E-3</v>
      </c>
      <c r="J181" s="153"/>
      <c r="K181" s="153"/>
      <c r="L181" s="153"/>
      <c r="M181" s="153"/>
      <c r="N181" s="153"/>
    </row>
    <row r="182" spans="1:14">
      <c r="A182" s="153"/>
      <c r="B182" s="155"/>
      <c r="C182" s="155"/>
      <c r="D182" s="155"/>
      <c r="E182" s="155"/>
      <c r="F182" s="105" t="s">
        <v>138</v>
      </c>
      <c r="G182" s="106">
        <v>4.4355000000000002E-3</v>
      </c>
      <c r="H182" s="106">
        <v>0.375</v>
      </c>
      <c r="I182" s="106">
        <v>7.0949999999999997E-3</v>
      </c>
      <c r="J182" s="153"/>
      <c r="K182" s="153"/>
      <c r="L182" s="153"/>
      <c r="M182" s="153"/>
      <c r="N182" s="153"/>
    </row>
    <row r="183" spans="1:14">
      <c r="A183" s="153"/>
      <c r="B183" s="155"/>
      <c r="C183" s="155"/>
      <c r="D183" s="155"/>
      <c r="E183" s="155"/>
      <c r="F183" s="105" t="s">
        <v>247</v>
      </c>
      <c r="G183" s="106">
        <v>0.17378973</v>
      </c>
      <c r="H183" s="106">
        <v>0.26748917</v>
      </c>
      <c r="I183" s="106">
        <v>6.1649299999999999E-3</v>
      </c>
      <c r="J183" s="153"/>
      <c r="K183" s="153"/>
      <c r="L183" s="153"/>
      <c r="M183" s="153"/>
      <c r="N183" s="153"/>
    </row>
    <row r="184" spans="1:14">
      <c r="A184" s="153"/>
      <c r="B184" s="155"/>
      <c r="C184" s="155"/>
      <c r="D184" s="155"/>
      <c r="E184" s="155"/>
      <c r="F184" s="105" t="s">
        <v>234</v>
      </c>
      <c r="G184" s="106">
        <v>1.9547220300000001</v>
      </c>
      <c r="H184" s="106">
        <v>0.10616250000000001</v>
      </c>
      <c r="I184" s="106">
        <v>5.7390000000000002E-3</v>
      </c>
      <c r="J184" s="153"/>
      <c r="K184" s="153"/>
      <c r="L184" s="153"/>
      <c r="M184" s="153"/>
      <c r="N184" s="153"/>
    </row>
    <row r="185" spans="1:14">
      <c r="A185" s="153"/>
      <c r="B185" s="155"/>
      <c r="C185" s="155"/>
      <c r="D185" s="155"/>
      <c r="E185" s="155"/>
      <c r="F185" s="105" t="s">
        <v>244</v>
      </c>
      <c r="G185" s="106">
        <v>4.8278000000000001E-2</v>
      </c>
      <c r="H185" s="106">
        <v>1.8508955499999999</v>
      </c>
      <c r="I185" s="106">
        <v>5.4139599999999998E-3</v>
      </c>
      <c r="J185" s="153"/>
      <c r="K185" s="153"/>
      <c r="L185" s="153"/>
      <c r="M185" s="153"/>
      <c r="N185" s="153"/>
    </row>
    <row r="186" spans="1:14">
      <c r="A186" s="153"/>
      <c r="B186" s="155"/>
      <c r="C186" s="155"/>
      <c r="D186" s="155"/>
      <c r="E186" s="155"/>
      <c r="F186" s="105" t="s">
        <v>187</v>
      </c>
      <c r="G186" s="106">
        <v>8.9999999999999998E-4</v>
      </c>
      <c r="H186" s="106">
        <v>1.3478260000000001E-2</v>
      </c>
      <c r="I186" s="106">
        <v>5.35726E-3</v>
      </c>
      <c r="J186" s="153"/>
      <c r="K186" s="153"/>
      <c r="L186" s="153"/>
      <c r="M186" s="153"/>
      <c r="N186" s="153"/>
    </row>
    <row r="187" spans="1:14">
      <c r="A187" s="153"/>
      <c r="B187" s="155"/>
      <c r="C187" s="155"/>
      <c r="D187" s="155"/>
      <c r="E187" s="155"/>
      <c r="F187" s="105" t="s">
        <v>208</v>
      </c>
      <c r="G187" s="106">
        <v>7.2639999999999996E-3</v>
      </c>
      <c r="H187" s="106">
        <v>0.14409137999999999</v>
      </c>
      <c r="I187" s="106">
        <v>4.1879999999999999E-3</v>
      </c>
      <c r="J187" s="153"/>
      <c r="K187" s="153"/>
      <c r="L187" s="153"/>
      <c r="M187" s="153"/>
      <c r="N187" s="153"/>
    </row>
    <row r="188" spans="1:14">
      <c r="A188" s="153"/>
      <c r="B188" s="155"/>
      <c r="C188" s="155"/>
      <c r="D188" s="155"/>
      <c r="E188" s="155"/>
      <c r="F188" s="105" t="s">
        <v>102</v>
      </c>
      <c r="G188" s="106">
        <v>0</v>
      </c>
      <c r="H188" s="106">
        <v>3.0660000000000001E-3</v>
      </c>
      <c r="I188" s="106">
        <v>4.0867999999999998E-3</v>
      </c>
      <c r="J188" s="153"/>
      <c r="K188" s="153"/>
      <c r="L188" s="153"/>
      <c r="M188" s="153"/>
      <c r="N188" s="153"/>
    </row>
    <row r="189" spans="1:14">
      <c r="A189" s="153"/>
      <c r="B189" s="155"/>
      <c r="C189" s="155"/>
      <c r="D189" s="155"/>
      <c r="E189" s="155"/>
      <c r="F189" s="105" t="s">
        <v>118</v>
      </c>
      <c r="G189" s="106">
        <v>0</v>
      </c>
      <c r="H189" s="106">
        <v>0</v>
      </c>
      <c r="I189" s="106">
        <v>1.9883100000000001E-3</v>
      </c>
      <c r="J189" s="153"/>
      <c r="K189" s="153"/>
      <c r="L189" s="153"/>
      <c r="M189" s="153"/>
      <c r="N189" s="153"/>
    </row>
    <row r="190" spans="1:14">
      <c r="A190" s="153"/>
      <c r="B190" s="155"/>
      <c r="C190" s="155"/>
      <c r="D190" s="155"/>
      <c r="E190" s="155"/>
      <c r="F190" s="105" t="s">
        <v>193</v>
      </c>
      <c r="G190" s="106">
        <v>1.8174340000000001E-2</v>
      </c>
      <c r="H190" s="106">
        <v>0.72989208999999999</v>
      </c>
      <c r="I190" s="106">
        <v>1.5631199999999999E-3</v>
      </c>
      <c r="J190" s="153"/>
      <c r="K190" s="153"/>
      <c r="L190" s="153"/>
      <c r="M190" s="153"/>
      <c r="N190" s="153"/>
    </row>
    <row r="191" spans="1:14">
      <c r="A191" s="153"/>
      <c r="B191" s="155"/>
      <c r="C191" s="155"/>
      <c r="D191" s="155"/>
      <c r="E191" s="155"/>
      <c r="F191" s="105" t="s">
        <v>45</v>
      </c>
      <c r="G191" s="106">
        <v>0</v>
      </c>
      <c r="H191" s="106">
        <v>6.3213000000000002E-3</v>
      </c>
      <c r="I191" s="106">
        <v>1.2412200000000001E-3</v>
      </c>
      <c r="J191" s="153"/>
      <c r="K191" s="153"/>
      <c r="L191" s="153"/>
      <c r="M191" s="153"/>
      <c r="N191" s="153"/>
    </row>
    <row r="192" spans="1:14">
      <c r="A192" s="153"/>
      <c r="B192" s="155"/>
      <c r="C192" s="155"/>
      <c r="D192" s="155"/>
      <c r="E192" s="155"/>
      <c r="F192" s="105" t="s">
        <v>162</v>
      </c>
      <c r="G192" s="106">
        <v>6.3447400000000001E-2</v>
      </c>
      <c r="H192" s="106">
        <v>7.9188999999999996E-4</v>
      </c>
      <c r="I192" s="106">
        <v>1.1999999999999999E-3</v>
      </c>
      <c r="J192" s="153"/>
      <c r="K192" s="153"/>
      <c r="L192" s="153"/>
      <c r="M192" s="153"/>
      <c r="N192" s="153"/>
    </row>
    <row r="193" spans="1:14">
      <c r="A193" s="153"/>
      <c r="B193" s="155"/>
      <c r="C193" s="155"/>
      <c r="D193" s="155"/>
      <c r="E193" s="155"/>
      <c r="F193" s="105" t="s">
        <v>124</v>
      </c>
      <c r="G193" s="106">
        <v>1.1999999999999999E-3</v>
      </c>
      <c r="H193" s="106">
        <v>0</v>
      </c>
      <c r="I193" s="106">
        <v>1.1583499999999998E-3</v>
      </c>
      <c r="J193" s="153"/>
      <c r="K193" s="153"/>
      <c r="L193" s="153"/>
      <c r="M193" s="153"/>
      <c r="N193" s="153"/>
    </row>
    <row r="194" spans="1:14">
      <c r="A194" s="153"/>
      <c r="B194" s="155"/>
      <c r="C194" s="155"/>
      <c r="D194" s="155"/>
      <c r="E194" s="155"/>
      <c r="F194" s="105" t="s">
        <v>100</v>
      </c>
      <c r="G194" s="106">
        <v>0</v>
      </c>
      <c r="H194" s="106">
        <v>0</v>
      </c>
      <c r="I194" s="106">
        <v>1E-3</v>
      </c>
      <c r="J194" s="153"/>
      <c r="K194" s="153"/>
      <c r="L194" s="153"/>
      <c r="M194" s="153"/>
      <c r="N194" s="153"/>
    </row>
    <row r="195" spans="1:14">
      <c r="A195" s="153"/>
      <c r="B195" s="155"/>
      <c r="C195" s="155"/>
      <c r="D195" s="155"/>
      <c r="E195" s="155"/>
      <c r="F195" s="105" t="s">
        <v>90</v>
      </c>
      <c r="G195" s="106">
        <v>0</v>
      </c>
      <c r="H195" s="106">
        <v>0</v>
      </c>
      <c r="I195" s="106">
        <v>8.4674000000000001E-4</v>
      </c>
      <c r="J195" s="153"/>
      <c r="K195" s="153"/>
      <c r="L195" s="153"/>
      <c r="M195" s="153"/>
      <c r="N195" s="153"/>
    </row>
    <row r="196" spans="1:14">
      <c r="A196" s="153"/>
      <c r="B196" s="155"/>
      <c r="C196" s="155"/>
      <c r="D196" s="155"/>
      <c r="E196" s="155"/>
      <c r="F196" s="105" t="s">
        <v>235</v>
      </c>
      <c r="G196" s="106">
        <v>0.26240841999999998</v>
      </c>
      <c r="H196" s="106">
        <v>0</v>
      </c>
      <c r="I196" s="106">
        <v>4.7899999999999999E-4</v>
      </c>
      <c r="J196" s="153"/>
      <c r="K196" s="153"/>
      <c r="L196" s="153"/>
      <c r="M196" s="153"/>
      <c r="N196" s="153"/>
    </row>
    <row r="197" spans="1:14">
      <c r="A197" s="153"/>
      <c r="B197" s="155"/>
      <c r="C197" s="155"/>
      <c r="D197" s="155"/>
      <c r="E197" s="155"/>
      <c r="F197" s="105" t="s">
        <v>71</v>
      </c>
      <c r="G197" s="106">
        <v>0.95493499999999998</v>
      </c>
      <c r="H197" s="106">
        <v>3.1E-4</v>
      </c>
      <c r="I197" s="106">
        <v>3.1E-4</v>
      </c>
      <c r="J197" s="153"/>
      <c r="K197" s="153"/>
      <c r="L197" s="153"/>
      <c r="M197" s="153"/>
      <c r="N197" s="153"/>
    </row>
    <row r="198" spans="1:14">
      <c r="A198" s="153"/>
      <c r="B198" s="155"/>
      <c r="C198" s="155"/>
      <c r="D198" s="155"/>
      <c r="E198" s="155"/>
      <c r="F198" s="105" t="s">
        <v>227</v>
      </c>
      <c r="G198" s="106">
        <v>1.6399248400000002</v>
      </c>
      <c r="H198" s="106">
        <v>0.60150000000000003</v>
      </c>
      <c r="I198" s="106">
        <v>1.6877999999999999E-4</v>
      </c>
      <c r="J198" s="153"/>
      <c r="K198" s="153"/>
      <c r="L198" s="153"/>
      <c r="M198" s="153"/>
      <c r="N198" s="153"/>
    </row>
    <row r="199" spans="1:14">
      <c r="A199" s="153"/>
      <c r="B199" s="155"/>
      <c r="C199" s="155"/>
      <c r="D199" s="155"/>
      <c r="E199" s="155"/>
      <c r="F199" s="105" t="s">
        <v>39</v>
      </c>
      <c r="G199" s="106">
        <v>0</v>
      </c>
      <c r="H199" s="106">
        <v>1.3120499999999999E-3</v>
      </c>
      <c r="I199" s="106">
        <v>1.3564E-4</v>
      </c>
      <c r="J199" s="153"/>
      <c r="K199" s="153"/>
      <c r="L199" s="153"/>
      <c r="M199" s="153"/>
      <c r="N199" s="153"/>
    </row>
    <row r="200" spans="1:14">
      <c r="A200" s="153"/>
      <c r="B200" s="155"/>
      <c r="C200" s="155"/>
      <c r="D200" s="155"/>
      <c r="E200" s="155"/>
      <c r="F200" s="105" t="s">
        <v>165</v>
      </c>
      <c r="G200" s="106">
        <v>0</v>
      </c>
      <c r="H200" s="106">
        <v>0</v>
      </c>
      <c r="I200" s="106">
        <v>1.05E-4</v>
      </c>
      <c r="J200" s="153"/>
      <c r="K200" s="153"/>
      <c r="L200" s="153"/>
      <c r="M200" s="153"/>
      <c r="N200" s="153"/>
    </row>
    <row r="201" spans="1:14">
      <c r="A201" s="153"/>
      <c r="B201" s="155"/>
      <c r="C201" s="155"/>
      <c r="D201" s="155"/>
      <c r="E201" s="155"/>
      <c r="F201" s="105" t="s">
        <v>8</v>
      </c>
      <c r="G201" s="106">
        <v>1.4559872700000001</v>
      </c>
      <c r="H201" s="106">
        <v>4.7280567500000004</v>
      </c>
      <c r="I201" s="106">
        <v>1.0085E-4</v>
      </c>
      <c r="J201" s="153"/>
      <c r="K201" s="153"/>
      <c r="L201" s="153"/>
      <c r="M201" s="153"/>
      <c r="N201" s="153"/>
    </row>
    <row r="202" spans="1:14">
      <c r="A202" s="153"/>
      <c r="B202" s="155"/>
      <c r="C202" s="155"/>
      <c r="D202" s="155"/>
      <c r="E202" s="155"/>
      <c r="F202" s="105" t="s">
        <v>18</v>
      </c>
      <c r="G202" s="106">
        <v>0</v>
      </c>
      <c r="H202" s="106">
        <v>2.9755319999999998E-2</v>
      </c>
      <c r="I202" s="106">
        <v>9.198000000000001E-5</v>
      </c>
      <c r="J202" s="153"/>
      <c r="K202" s="153"/>
      <c r="L202" s="153"/>
      <c r="M202" s="153"/>
      <c r="N202" s="153"/>
    </row>
    <row r="203" spans="1:14">
      <c r="A203" s="153"/>
      <c r="B203" s="153"/>
      <c r="C203" s="153"/>
      <c r="D203" s="153"/>
      <c r="E203" s="153"/>
      <c r="F203" s="105" t="s">
        <v>13</v>
      </c>
      <c r="G203" s="106">
        <v>0</v>
      </c>
      <c r="H203" s="106">
        <v>0.29922100000000001</v>
      </c>
      <c r="I203" s="106">
        <v>2.3E-5</v>
      </c>
      <c r="J203" s="153"/>
      <c r="K203" s="153"/>
      <c r="L203" s="153"/>
      <c r="M203" s="153"/>
      <c r="N203" s="153"/>
    </row>
    <row r="204" spans="1:14">
      <c r="A204" s="153"/>
      <c r="B204" s="153"/>
      <c r="C204" s="153"/>
      <c r="D204" s="153"/>
      <c r="E204" s="153"/>
      <c r="F204" s="105" t="s">
        <v>101</v>
      </c>
      <c r="G204" s="106">
        <v>0</v>
      </c>
      <c r="H204" s="106">
        <v>0</v>
      </c>
      <c r="I204" s="106">
        <v>1.5E-5</v>
      </c>
      <c r="J204" s="153"/>
      <c r="K204" s="153"/>
      <c r="L204" s="153"/>
      <c r="M204" s="153"/>
      <c r="N204" s="153"/>
    </row>
    <row r="205" spans="1:14">
      <c r="A205" s="153"/>
      <c r="B205" s="153"/>
      <c r="C205" s="153"/>
      <c r="D205" s="153"/>
      <c r="E205" s="153"/>
      <c r="F205" s="105" t="s">
        <v>94</v>
      </c>
      <c r="G205" s="106">
        <v>0</v>
      </c>
      <c r="H205" s="106">
        <v>1.3928800000000002E-3</v>
      </c>
      <c r="I205" s="106">
        <v>1.0000000000000001E-5</v>
      </c>
      <c r="J205" s="153"/>
      <c r="K205" s="153"/>
      <c r="L205" s="153"/>
      <c r="M205" s="153"/>
      <c r="N205" s="153"/>
    </row>
    <row r="206" spans="1:14">
      <c r="A206" s="153"/>
      <c r="B206" s="153"/>
      <c r="C206" s="153"/>
      <c r="D206" s="153"/>
      <c r="E206" s="153"/>
      <c r="F206" s="105" t="s">
        <v>1</v>
      </c>
      <c r="G206" s="106">
        <v>6.7107278600000004</v>
      </c>
      <c r="H206" s="106">
        <v>16.901314670000001</v>
      </c>
      <c r="I206" s="106">
        <v>0</v>
      </c>
      <c r="J206" s="153"/>
      <c r="K206" s="153"/>
      <c r="L206" s="153"/>
      <c r="M206" s="153"/>
      <c r="N206" s="153"/>
    </row>
    <row r="207" spans="1:14">
      <c r="A207" s="153"/>
      <c r="B207" s="153"/>
      <c r="C207" s="153"/>
      <c r="D207" s="153"/>
      <c r="E207" s="153"/>
      <c r="F207" s="105" t="s">
        <v>17</v>
      </c>
      <c r="G207" s="106">
        <v>0</v>
      </c>
      <c r="H207" s="106">
        <v>2.47E-3</v>
      </c>
      <c r="I207" s="106">
        <v>0</v>
      </c>
      <c r="J207" s="153"/>
      <c r="K207" s="153"/>
      <c r="L207" s="153"/>
      <c r="M207" s="153"/>
      <c r="N207" s="153"/>
    </row>
    <row r="208" spans="1:14">
      <c r="A208" s="153"/>
      <c r="B208" s="153"/>
      <c r="C208" s="153"/>
      <c r="D208" s="153"/>
      <c r="E208" s="153"/>
      <c r="F208" s="105" t="s">
        <v>34</v>
      </c>
      <c r="G208" s="106">
        <v>1.3476E-3</v>
      </c>
      <c r="H208" s="106">
        <v>0.10397817999999999</v>
      </c>
      <c r="I208" s="106">
        <v>0</v>
      </c>
      <c r="J208" s="153"/>
      <c r="K208" s="153"/>
      <c r="L208" s="153"/>
      <c r="M208" s="153"/>
      <c r="N208" s="153"/>
    </row>
    <row r="209" spans="1:14">
      <c r="A209" s="153"/>
      <c r="B209" s="153"/>
      <c r="C209" s="153"/>
      <c r="D209" s="153"/>
      <c r="E209" s="153"/>
      <c r="F209" s="105" t="s">
        <v>42</v>
      </c>
      <c r="G209" s="106">
        <v>0</v>
      </c>
      <c r="H209" s="106">
        <v>1.3379770000000001E-2</v>
      </c>
      <c r="I209" s="106">
        <v>0</v>
      </c>
      <c r="J209" s="153"/>
      <c r="K209" s="153"/>
      <c r="L209" s="153"/>
      <c r="M209" s="153"/>
      <c r="N209" s="153"/>
    </row>
    <row r="210" spans="1:14">
      <c r="A210" s="153"/>
      <c r="B210" s="153"/>
      <c r="C210" s="153"/>
      <c r="D210" s="153"/>
      <c r="E210" s="153"/>
      <c r="F210" s="105" t="s">
        <v>43</v>
      </c>
      <c r="G210" s="106">
        <v>0</v>
      </c>
      <c r="H210" s="106">
        <v>2.5940400000000001E-3</v>
      </c>
      <c r="I210" s="106">
        <v>0</v>
      </c>
      <c r="J210" s="153"/>
      <c r="K210" s="153"/>
      <c r="L210" s="153"/>
      <c r="M210" s="153"/>
      <c r="N210" s="153"/>
    </row>
    <row r="211" spans="1:14">
      <c r="A211" s="153"/>
      <c r="B211" s="153"/>
      <c r="C211" s="153"/>
      <c r="D211" s="153"/>
      <c r="E211" s="153"/>
      <c r="F211" s="105" t="s">
        <v>44</v>
      </c>
      <c r="G211" s="106">
        <v>2.4610000000000002E-4</v>
      </c>
      <c r="H211" s="106">
        <v>0</v>
      </c>
      <c r="I211" s="106">
        <v>0</v>
      </c>
      <c r="J211" s="153"/>
      <c r="K211" s="153"/>
      <c r="L211" s="153"/>
      <c r="M211" s="153"/>
      <c r="N211" s="153"/>
    </row>
    <row r="212" spans="1:14">
      <c r="A212" s="153"/>
      <c r="B212" s="153"/>
      <c r="C212" s="153"/>
      <c r="D212" s="153"/>
      <c r="E212" s="153"/>
      <c r="F212" s="105" t="s">
        <v>56</v>
      </c>
      <c r="G212" s="106">
        <v>8.0000000000000007E-5</v>
      </c>
      <c r="H212" s="106">
        <v>0</v>
      </c>
      <c r="I212" s="106">
        <v>0</v>
      </c>
      <c r="J212" s="153"/>
      <c r="K212" s="153"/>
      <c r="L212" s="153"/>
      <c r="M212" s="153"/>
      <c r="N212" s="153"/>
    </row>
    <row r="213" spans="1:14">
      <c r="A213" s="153"/>
      <c r="B213" s="153"/>
      <c r="C213" s="153"/>
      <c r="D213" s="153"/>
      <c r="E213" s="153"/>
      <c r="F213" s="105" t="s">
        <v>58</v>
      </c>
      <c r="G213" s="106">
        <v>1.4999999999999999E-4</v>
      </c>
      <c r="H213" s="106">
        <v>0</v>
      </c>
      <c r="I213" s="106">
        <v>0</v>
      </c>
      <c r="J213" s="153"/>
      <c r="K213" s="153"/>
      <c r="L213" s="153"/>
      <c r="M213" s="153"/>
      <c r="N213" s="153"/>
    </row>
    <row r="214" spans="1:14">
      <c r="A214" s="153"/>
      <c r="B214" s="153"/>
      <c r="C214" s="153"/>
      <c r="D214" s="153"/>
      <c r="E214" s="153"/>
      <c r="F214" s="105" t="s">
        <v>63</v>
      </c>
      <c r="G214" s="106">
        <v>5.0000000000000001E-4</v>
      </c>
      <c r="H214" s="106">
        <v>5.9999999999999995E-4</v>
      </c>
      <c r="I214" s="106">
        <v>0</v>
      </c>
      <c r="J214" s="153"/>
      <c r="K214" s="153"/>
      <c r="L214" s="153"/>
      <c r="M214" s="153"/>
      <c r="N214" s="153"/>
    </row>
    <row r="215" spans="1:14">
      <c r="A215" s="153"/>
      <c r="B215" s="153"/>
      <c r="C215" s="153"/>
      <c r="D215" s="153"/>
      <c r="E215" s="153"/>
      <c r="F215" s="105" t="s">
        <v>67</v>
      </c>
      <c r="G215" s="106">
        <v>0</v>
      </c>
      <c r="H215" s="106">
        <v>1.5E-3</v>
      </c>
      <c r="I215" s="106">
        <v>0</v>
      </c>
      <c r="J215" s="153"/>
      <c r="K215" s="153"/>
      <c r="L215" s="153"/>
      <c r="M215" s="153"/>
      <c r="N215" s="153"/>
    </row>
    <row r="216" spans="1:14">
      <c r="A216" s="153"/>
      <c r="B216" s="153"/>
      <c r="C216" s="153"/>
      <c r="D216" s="153"/>
      <c r="E216" s="153"/>
      <c r="F216" s="105" t="s">
        <v>69</v>
      </c>
      <c r="G216" s="106">
        <v>9.990000000000001E-4</v>
      </c>
      <c r="H216" s="106">
        <v>0</v>
      </c>
      <c r="I216" s="106">
        <v>0</v>
      </c>
      <c r="J216" s="153"/>
      <c r="K216" s="153"/>
      <c r="L216" s="153"/>
      <c r="M216" s="153"/>
      <c r="N216" s="153"/>
    </row>
    <row r="217" spans="1:14">
      <c r="A217" s="153"/>
      <c r="B217" s="153"/>
      <c r="C217" s="153"/>
      <c r="D217" s="153"/>
      <c r="E217" s="153"/>
      <c r="F217" s="105" t="s">
        <v>70</v>
      </c>
      <c r="G217" s="106">
        <v>1.164944E-2</v>
      </c>
      <c r="H217" s="106">
        <v>0</v>
      </c>
      <c r="I217" s="106">
        <v>0</v>
      </c>
      <c r="J217" s="153"/>
      <c r="K217" s="153"/>
      <c r="L217" s="153"/>
      <c r="M217" s="153"/>
      <c r="N217" s="153"/>
    </row>
    <row r="218" spans="1:14">
      <c r="A218" s="153"/>
      <c r="B218" s="153"/>
      <c r="C218" s="153"/>
      <c r="D218" s="153"/>
      <c r="E218" s="153"/>
      <c r="F218" s="105" t="s">
        <v>74</v>
      </c>
      <c r="G218" s="106">
        <v>0.52720368999999989</v>
      </c>
      <c r="H218" s="106">
        <v>4.4000000000000002E-4</v>
      </c>
      <c r="I218" s="106">
        <v>0</v>
      </c>
      <c r="J218" s="153"/>
      <c r="K218" s="153"/>
      <c r="L218" s="153"/>
      <c r="M218" s="153"/>
      <c r="N218" s="153"/>
    </row>
    <row r="219" spans="1:14">
      <c r="A219" s="153"/>
      <c r="B219" s="153"/>
      <c r="C219" s="153"/>
      <c r="D219" s="153"/>
      <c r="E219" s="153"/>
      <c r="F219" s="105" t="s">
        <v>76</v>
      </c>
      <c r="G219" s="106">
        <v>0</v>
      </c>
      <c r="H219" s="106">
        <v>5.6822400000000002E-2</v>
      </c>
      <c r="I219" s="106">
        <v>0</v>
      </c>
      <c r="J219" s="153"/>
      <c r="K219" s="153"/>
      <c r="L219" s="153"/>
      <c r="M219" s="153"/>
      <c r="N219" s="153"/>
    </row>
    <row r="220" spans="1:14">
      <c r="A220" s="153"/>
      <c r="B220" s="153"/>
      <c r="C220" s="153"/>
      <c r="D220" s="153"/>
      <c r="E220" s="153"/>
      <c r="F220" s="105" t="s">
        <v>84</v>
      </c>
      <c r="G220" s="106">
        <v>0</v>
      </c>
      <c r="H220" s="106">
        <v>7.4542600000000001E-2</v>
      </c>
      <c r="I220" s="106">
        <v>0</v>
      </c>
      <c r="J220" s="153"/>
      <c r="K220" s="153"/>
      <c r="L220" s="153"/>
      <c r="M220" s="153"/>
      <c r="N220" s="153"/>
    </row>
    <row r="221" spans="1:14">
      <c r="A221" s="153"/>
      <c r="B221" s="153"/>
      <c r="C221" s="153"/>
      <c r="D221" s="153"/>
      <c r="E221" s="153"/>
      <c r="F221" s="105" t="s">
        <v>87</v>
      </c>
      <c r="G221" s="106">
        <v>0.44607799999999997</v>
      </c>
      <c r="H221" s="106">
        <v>0</v>
      </c>
      <c r="I221" s="106">
        <v>0</v>
      </c>
      <c r="J221" s="153"/>
      <c r="K221" s="153"/>
      <c r="L221" s="153"/>
      <c r="M221" s="153"/>
      <c r="N221" s="153"/>
    </row>
    <row r="222" spans="1:14">
      <c r="A222" s="153"/>
      <c r="B222" s="153"/>
      <c r="C222" s="153"/>
      <c r="D222" s="153"/>
      <c r="E222" s="153"/>
      <c r="F222" s="105" t="s">
        <v>106</v>
      </c>
      <c r="G222" s="106">
        <v>2.6598000600000002</v>
      </c>
      <c r="H222" s="106">
        <v>2.5999999999999999E-2</v>
      </c>
      <c r="I222" s="106">
        <v>0</v>
      </c>
      <c r="J222" s="153"/>
      <c r="K222" s="153"/>
      <c r="L222" s="153"/>
      <c r="M222" s="153"/>
      <c r="N222" s="153"/>
    </row>
    <row r="223" spans="1:14">
      <c r="A223" s="153"/>
      <c r="B223" s="153"/>
      <c r="C223" s="153"/>
      <c r="D223" s="153"/>
      <c r="E223" s="153"/>
      <c r="F223" s="105" t="s">
        <v>110</v>
      </c>
      <c r="G223" s="106">
        <v>0</v>
      </c>
      <c r="H223" s="106">
        <v>0.35029909000000004</v>
      </c>
      <c r="I223" s="106">
        <v>0</v>
      </c>
      <c r="J223" s="153"/>
      <c r="K223" s="153"/>
      <c r="L223" s="153"/>
      <c r="M223" s="153"/>
      <c r="N223" s="153"/>
    </row>
    <row r="224" spans="1:14">
      <c r="A224" s="153"/>
      <c r="B224" s="153"/>
      <c r="C224" s="153"/>
      <c r="D224" s="153"/>
      <c r="E224" s="153"/>
      <c r="F224" s="105" t="s">
        <v>115</v>
      </c>
      <c r="G224" s="106">
        <v>0.24191799999999999</v>
      </c>
      <c r="H224" s="106">
        <v>5.9234000000000002E-2</v>
      </c>
      <c r="I224" s="106">
        <v>0</v>
      </c>
      <c r="J224" s="153"/>
      <c r="K224" s="153"/>
      <c r="L224" s="153"/>
      <c r="M224" s="153"/>
      <c r="N224" s="153"/>
    </row>
    <row r="225" spans="1:14">
      <c r="A225" s="153"/>
      <c r="B225" s="153"/>
      <c r="C225" s="153"/>
      <c r="D225" s="153"/>
      <c r="E225" s="153"/>
      <c r="F225" s="105" t="s">
        <v>126</v>
      </c>
      <c r="G225" s="106">
        <v>1.1743999999999999E-2</v>
      </c>
      <c r="H225" s="106">
        <v>0</v>
      </c>
      <c r="I225" s="106">
        <v>0</v>
      </c>
      <c r="J225" s="153"/>
      <c r="K225" s="153"/>
      <c r="L225" s="153"/>
      <c r="M225" s="153"/>
      <c r="N225" s="153"/>
    </row>
    <row r="226" spans="1:14">
      <c r="A226" s="153"/>
      <c r="B226" s="153"/>
      <c r="C226" s="153"/>
      <c r="D226" s="153"/>
      <c r="E226" s="153"/>
      <c r="F226" s="105" t="s">
        <v>131</v>
      </c>
      <c r="G226" s="106">
        <v>1.1680459999999998E-2</v>
      </c>
      <c r="H226" s="106">
        <v>4.2407999999999996E-4</v>
      </c>
      <c r="I226" s="106">
        <v>0</v>
      </c>
      <c r="J226" s="153"/>
      <c r="K226" s="153"/>
      <c r="L226" s="153"/>
      <c r="M226" s="153"/>
      <c r="N226" s="153"/>
    </row>
    <row r="227" spans="1:14">
      <c r="A227" s="153"/>
      <c r="B227" s="153"/>
      <c r="C227" s="153"/>
      <c r="D227" s="153"/>
      <c r="E227" s="153"/>
      <c r="F227" s="105" t="s">
        <v>140</v>
      </c>
      <c r="G227" s="106">
        <v>1.5E-3</v>
      </c>
      <c r="H227" s="106">
        <v>3.0850000000000001E-3</v>
      </c>
      <c r="I227" s="106">
        <v>0</v>
      </c>
      <c r="J227" s="153"/>
      <c r="K227" s="153"/>
      <c r="L227" s="153"/>
      <c r="M227" s="153"/>
      <c r="N227" s="153"/>
    </row>
    <row r="228" spans="1:14">
      <c r="A228" s="153"/>
      <c r="B228" s="153"/>
      <c r="C228" s="153"/>
      <c r="D228" s="153"/>
      <c r="E228" s="153"/>
      <c r="F228" s="105" t="s">
        <v>154</v>
      </c>
      <c r="G228" s="106">
        <v>5.9999999999999995E-4</v>
      </c>
      <c r="H228" s="106">
        <v>5.4226986200000002</v>
      </c>
      <c r="I228" s="106">
        <v>0</v>
      </c>
      <c r="J228" s="153"/>
      <c r="K228" s="153"/>
      <c r="L228" s="153"/>
      <c r="M228" s="153"/>
      <c r="N228" s="153"/>
    </row>
    <row r="229" spans="1:14">
      <c r="A229" s="153"/>
      <c r="B229" s="153"/>
      <c r="C229" s="153"/>
      <c r="D229" s="153"/>
      <c r="E229" s="153"/>
      <c r="F229" s="105" t="s">
        <v>158</v>
      </c>
      <c r="G229" s="106">
        <v>6.6499999999999997E-3</v>
      </c>
      <c r="H229" s="106">
        <v>5.9999999999999995E-4</v>
      </c>
      <c r="I229" s="106">
        <v>0</v>
      </c>
      <c r="J229" s="153"/>
      <c r="K229" s="153"/>
      <c r="L229" s="153"/>
      <c r="M229" s="153"/>
      <c r="N229" s="153"/>
    </row>
    <row r="230" spans="1:14">
      <c r="A230" s="153"/>
      <c r="B230" s="153"/>
      <c r="C230" s="153"/>
      <c r="D230" s="153"/>
      <c r="E230" s="153"/>
      <c r="F230" s="105" t="s">
        <v>161</v>
      </c>
      <c r="G230" s="106">
        <v>0</v>
      </c>
      <c r="H230" s="106">
        <v>4.5120000000000004E-3</v>
      </c>
      <c r="I230" s="106">
        <v>0</v>
      </c>
      <c r="J230" s="153"/>
      <c r="K230" s="153"/>
      <c r="L230" s="153"/>
      <c r="M230" s="153"/>
      <c r="N230" s="153"/>
    </row>
    <row r="231" spans="1:14">
      <c r="A231" s="153"/>
      <c r="B231" s="153"/>
      <c r="C231" s="153"/>
      <c r="D231" s="153"/>
      <c r="E231" s="153"/>
      <c r="F231" s="105" t="s">
        <v>168</v>
      </c>
      <c r="G231" s="106">
        <v>7.4228000000000002E-2</v>
      </c>
      <c r="H231" s="106">
        <v>0</v>
      </c>
      <c r="I231" s="106">
        <v>0</v>
      </c>
      <c r="J231" s="153"/>
      <c r="K231" s="153"/>
      <c r="L231" s="153"/>
      <c r="M231" s="153"/>
      <c r="N231" s="153"/>
    </row>
    <row r="232" spans="1:14">
      <c r="A232" s="153"/>
      <c r="B232" s="153"/>
      <c r="C232" s="153"/>
      <c r="D232" s="153"/>
      <c r="E232" s="153"/>
      <c r="F232" s="105" t="s">
        <v>177</v>
      </c>
      <c r="G232" s="106">
        <v>3.6951700000000002E-3</v>
      </c>
      <c r="H232" s="106">
        <v>0</v>
      </c>
      <c r="I232" s="106">
        <v>0</v>
      </c>
      <c r="J232" s="153"/>
      <c r="K232" s="153"/>
      <c r="L232" s="153"/>
      <c r="M232" s="153"/>
      <c r="N232" s="153"/>
    </row>
    <row r="233" spans="1:14">
      <c r="A233" s="153"/>
      <c r="B233" s="153"/>
      <c r="C233" s="153"/>
      <c r="D233" s="153"/>
      <c r="E233" s="153"/>
      <c r="F233" s="105" t="s">
        <v>180</v>
      </c>
      <c r="G233" s="106">
        <v>3.7643999999999997E-2</v>
      </c>
      <c r="H233" s="106">
        <v>0</v>
      </c>
      <c r="I233" s="106">
        <v>0</v>
      </c>
      <c r="J233" s="153"/>
      <c r="K233" s="153"/>
      <c r="L233" s="153"/>
      <c r="M233" s="153"/>
      <c r="N233" s="153"/>
    </row>
    <row r="234" spans="1:14">
      <c r="A234" s="153"/>
      <c r="B234" s="153"/>
      <c r="C234" s="153"/>
      <c r="D234" s="153"/>
      <c r="E234" s="153"/>
      <c r="F234" s="105" t="s">
        <v>214</v>
      </c>
      <c r="G234" s="106">
        <v>7.0004500000000001E-3</v>
      </c>
      <c r="H234" s="106">
        <v>0</v>
      </c>
      <c r="I234" s="106">
        <v>0</v>
      </c>
      <c r="J234" s="153"/>
      <c r="K234" s="153"/>
      <c r="L234" s="153"/>
      <c r="M234" s="153"/>
      <c r="N234" s="153"/>
    </row>
    <row r="235" spans="1:14">
      <c r="A235" s="153"/>
      <c r="B235" s="153"/>
      <c r="C235" s="153"/>
      <c r="D235" s="153"/>
      <c r="E235" s="153"/>
      <c r="F235" s="105" t="s">
        <v>233</v>
      </c>
      <c r="G235" s="106">
        <v>2.4379830000000002E-2</v>
      </c>
      <c r="H235" s="106">
        <v>8.9832999999999996E-2</v>
      </c>
      <c r="I235" s="106">
        <v>0</v>
      </c>
      <c r="J235" s="153"/>
      <c r="K235" s="153"/>
      <c r="L235" s="153"/>
      <c r="M235" s="153"/>
      <c r="N235" s="153"/>
    </row>
    <row r="236" spans="1:14">
      <c r="A236" s="153"/>
      <c r="B236" s="153"/>
      <c r="C236" s="153"/>
      <c r="D236" s="153"/>
      <c r="E236" s="153"/>
      <c r="F236" s="105" t="s">
        <v>245</v>
      </c>
      <c r="G236" s="106">
        <v>0</v>
      </c>
      <c r="H236" s="106">
        <v>0.13267507000000001</v>
      </c>
      <c r="I236" s="106">
        <v>0</v>
      </c>
      <c r="J236" s="153"/>
      <c r="K236" s="153"/>
      <c r="L236" s="153"/>
      <c r="M236" s="153"/>
      <c r="N236" s="153"/>
    </row>
    <row r="237" spans="1:14">
      <c r="A237" s="153"/>
      <c r="B237" s="153"/>
      <c r="C237" s="153"/>
      <c r="D237" s="153"/>
      <c r="E237" s="153"/>
      <c r="F237" s="105" t="s">
        <v>248</v>
      </c>
      <c r="G237" s="106">
        <v>2.7902349999999999E-2</v>
      </c>
      <c r="H237" s="106">
        <v>1.0168379999999999E-2</v>
      </c>
      <c r="I237" s="106">
        <v>0</v>
      </c>
      <c r="J237" s="153"/>
      <c r="K237" s="153"/>
      <c r="L237" s="153"/>
      <c r="M237" s="153"/>
      <c r="N237" s="153"/>
    </row>
    <row r="238" spans="1:14">
      <c r="A238" s="153"/>
      <c r="B238" s="153"/>
      <c r="C238" s="153"/>
      <c r="D238" s="153"/>
      <c r="E238" s="153"/>
      <c r="F238" s="107" t="s">
        <v>261</v>
      </c>
      <c r="G238" s="174">
        <v>5.1000000000000004E-3</v>
      </c>
      <c r="H238" s="174">
        <v>0</v>
      </c>
      <c r="I238" s="174">
        <v>0</v>
      </c>
      <c r="J238" s="153"/>
      <c r="K238" s="153"/>
      <c r="L238" s="153"/>
      <c r="M238" s="153"/>
      <c r="N238" s="153"/>
    </row>
    <row r="239" spans="1:14">
      <c r="A239" s="153"/>
      <c r="B239" s="153"/>
      <c r="C239" s="153"/>
      <c r="D239" s="153"/>
      <c r="E239" s="153"/>
      <c r="F239" s="130" t="s">
        <v>264</v>
      </c>
      <c r="G239" s="244">
        <f>SUM(G5:G238)</f>
        <v>1800.1514436299988</v>
      </c>
      <c r="H239" s="244">
        <f>SUM(H5:H238)</f>
        <v>2956.7862555599986</v>
      </c>
      <c r="I239" s="244">
        <f>SUM(I5:I238)</f>
        <v>1864.9657604999993</v>
      </c>
      <c r="J239" s="153"/>
      <c r="K239" s="153"/>
      <c r="L239" s="153"/>
      <c r="M239" s="153"/>
      <c r="N239" s="153"/>
    </row>
    <row r="240" spans="1:14">
      <c r="B240" s="30"/>
      <c r="C240" s="30"/>
      <c r="D240" s="30"/>
    </row>
    <row r="241" spans="2:15">
      <c r="B241" s="25"/>
      <c r="C241" s="25"/>
      <c r="D241" s="25"/>
      <c r="G241" s="25"/>
      <c r="H241" s="25"/>
      <c r="I241" s="25"/>
      <c r="L241" s="25"/>
      <c r="M241" s="25"/>
      <c r="N241" s="25"/>
    </row>
    <row r="242" spans="2:15">
      <c r="B242" s="25"/>
      <c r="C242" s="25"/>
      <c r="D242" s="25"/>
      <c r="G242" s="25"/>
      <c r="H242" s="25"/>
      <c r="I242" s="25"/>
      <c r="L242" s="25"/>
      <c r="M242" s="25"/>
      <c r="N242" s="25"/>
    </row>
    <row r="243" spans="2:15">
      <c r="B243" s="25"/>
      <c r="C243" s="25"/>
      <c r="D243" s="25"/>
      <c r="G243" s="25"/>
      <c r="H243" s="25"/>
      <c r="I243" s="25"/>
      <c r="L243" s="25"/>
      <c r="M243" s="25"/>
      <c r="N243" s="25"/>
    </row>
    <row r="244" spans="2:15">
      <c r="B244" s="25"/>
      <c r="C244" s="25"/>
      <c r="D244" s="25"/>
      <c r="G244" s="25"/>
      <c r="H244" s="25"/>
      <c r="I244" s="25"/>
      <c r="L244" s="25"/>
      <c r="M244" s="25"/>
      <c r="N244" s="25"/>
    </row>
    <row r="245" spans="2:15">
      <c r="B245" s="25"/>
      <c r="C245" s="25"/>
      <c r="D245" s="25"/>
      <c r="G245" s="25"/>
      <c r="H245" s="25"/>
      <c r="I245" s="25"/>
      <c r="L245" s="25"/>
      <c r="M245" s="25"/>
      <c r="N245" s="25"/>
    </row>
    <row r="246" spans="2:15">
      <c r="B246" s="25"/>
      <c r="C246" s="25"/>
      <c r="D246" s="25"/>
      <c r="G246" s="25"/>
      <c r="H246" s="25"/>
      <c r="I246" s="25"/>
      <c r="L246" s="25"/>
      <c r="M246" s="25"/>
      <c r="N246" s="25"/>
    </row>
    <row r="247" spans="2:15">
      <c r="B247" s="25"/>
      <c r="C247" s="25"/>
      <c r="D247" s="25"/>
      <c r="G247" s="25"/>
      <c r="H247" s="25"/>
      <c r="I247" s="25"/>
      <c r="L247" s="25"/>
      <c r="M247" s="25"/>
      <c r="N247" s="25"/>
    </row>
    <row r="248" spans="2:15" s="9" customFormat="1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>
        <f t="shared" ref="O248" si="0">SUM(O5:O247)</f>
        <v>0</v>
      </c>
    </row>
    <row r="249" spans="2:15">
      <c r="B249" s="41"/>
      <c r="C249" s="41"/>
      <c r="D249" s="41"/>
      <c r="G249" s="42"/>
      <c r="H249" s="42"/>
      <c r="I249" s="42"/>
      <c r="L249" s="41"/>
      <c r="M249" s="41"/>
      <c r="N249" s="41"/>
    </row>
    <row r="250" spans="2:15">
      <c r="B250" s="41"/>
      <c r="C250" s="41"/>
      <c r="D250" s="41"/>
      <c r="G250" s="42"/>
      <c r="H250" s="42"/>
      <c r="I250" s="42"/>
      <c r="L250" s="41"/>
      <c r="M250" s="41"/>
      <c r="N250" s="41"/>
    </row>
    <row r="251" spans="2:15">
      <c r="B251" s="41"/>
      <c r="C251" s="41"/>
      <c r="D251" s="41"/>
      <c r="G251" s="42"/>
      <c r="H251" s="42"/>
      <c r="I251" s="42"/>
      <c r="L251" s="41"/>
      <c r="M251" s="41"/>
      <c r="N251" s="41"/>
    </row>
    <row r="252" spans="2:15">
      <c r="B252" s="41"/>
      <c r="C252" s="41"/>
      <c r="D252" s="41"/>
      <c r="G252" s="42"/>
      <c r="H252" s="42"/>
      <c r="I252" s="42"/>
      <c r="L252" s="41"/>
      <c r="M252" s="41"/>
      <c r="N252" s="41"/>
    </row>
    <row r="253" spans="2:15">
      <c r="B253" s="41"/>
      <c r="C253" s="41"/>
      <c r="D253" s="41"/>
      <c r="G253" s="42"/>
      <c r="H253" s="42"/>
      <c r="I253" s="42"/>
      <c r="L253" s="41"/>
      <c r="M253" s="41"/>
      <c r="N253" s="41"/>
    </row>
    <row r="254" spans="2:15">
      <c r="B254" s="41"/>
      <c r="C254" s="41"/>
      <c r="D254" s="41"/>
      <c r="G254" s="42"/>
      <c r="H254" s="42"/>
      <c r="I254" s="42"/>
      <c r="L254" s="41"/>
      <c r="M254" s="41"/>
      <c r="N254" s="41"/>
    </row>
    <row r="255" spans="2:15">
      <c r="B255" s="41"/>
      <c r="C255" s="41"/>
      <c r="D255" s="41"/>
      <c r="G255" s="42"/>
      <c r="H255" s="42"/>
      <c r="I255" s="42"/>
      <c r="L255" s="41"/>
      <c r="M255" s="41"/>
      <c r="N255" s="41"/>
    </row>
    <row r="256" spans="2:15">
      <c r="B256" s="41"/>
      <c r="C256" s="41"/>
      <c r="D256" s="41"/>
      <c r="G256" s="42"/>
      <c r="H256" s="42"/>
      <c r="I256" s="42"/>
      <c r="L256" s="41"/>
      <c r="M256" s="41"/>
      <c r="N256" s="41"/>
    </row>
    <row r="257" spans="2:14">
      <c r="B257" s="41"/>
      <c r="C257" s="41"/>
      <c r="D257" s="41"/>
      <c r="G257" s="42"/>
      <c r="H257" s="42"/>
      <c r="I257" s="42"/>
      <c r="L257" s="41"/>
      <c r="M257" s="41"/>
      <c r="N257" s="41"/>
    </row>
  </sheetData>
  <sortState ref="K5:N188">
    <sortCondition descending="1" ref="N5:N188"/>
  </sortState>
  <mergeCells count="7">
    <mergeCell ref="A1:G1"/>
    <mergeCell ref="A2:D2"/>
    <mergeCell ref="F2:I2"/>
    <mergeCell ref="K2:N2"/>
    <mergeCell ref="B3:C3"/>
    <mergeCell ref="G3:H3"/>
    <mergeCell ref="L3:M3"/>
  </mergeCells>
  <hyperlinks>
    <hyperlink ref="P1" location="'Table of Content'!A1" display="Table of Content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54"/>
  <sheetViews>
    <sheetView zoomScaleNormal="100" workbookViewId="0">
      <selection activeCell="J2" sqref="J2"/>
    </sheetView>
  </sheetViews>
  <sheetFormatPr defaultColWidth="8.7265625" defaultRowHeight="15.5"/>
  <cols>
    <col min="1" max="1" width="25.7265625" style="32" bestFit="1" customWidth="1"/>
    <col min="2" max="2" width="13.453125" style="32" customWidth="1"/>
    <col min="3" max="4" width="12.36328125" style="32" bestFit="1" customWidth="1"/>
    <col min="5" max="5" width="15.81640625" style="32" bestFit="1" customWidth="1"/>
    <col min="6" max="7" width="11.90625" style="32" bestFit="1" customWidth="1"/>
    <col min="8" max="8" width="9.81640625" style="32" bestFit="1" customWidth="1"/>
    <col min="9" max="9" width="12.6328125" style="32" bestFit="1" customWidth="1"/>
    <col min="10" max="10" width="8.7265625" style="32"/>
    <col min="11" max="11" width="12" style="1" customWidth="1"/>
    <col min="12" max="16384" width="8.7265625" style="1"/>
  </cols>
  <sheetData>
    <row r="1" spans="1:12">
      <c r="A1" s="31" t="s">
        <v>801</v>
      </c>
      <c r="K1" s="265" t="s">
        <v>317</v>
      </c>
      <c r="L1" s="265"/>
    </row>
    <row r="2" spans="1:12">
      <c r="A2" s="274" t="s">
        <v>330</v>
      </c>
      <c r="B2" s="275">
        <v>44562</v>
      </c>
      <c r="C2" s="275"/>
      <c r="D2" s="275">
        <v>44896</v>
      </c>
      <c r="E2" s="275"/>
      <c r="F2" s="275">
        <v>44927</v>
      </c>
      <c r="G2" s="275"/>
      <c r="H2" s="281" t="s">
        <v>332</v>
      </c>
      <c r="I2" s="281" t="s">
        <v>331</v>
      </c>
    </row>
    <row r="3" spans="1:12">
      <c r="A3" s="277"/>
      <c r="B3" s="65" t="s">
        <v>329</v>
      </c>
      <c r="C3" s="65" t="s">
        <v>299</v>
      </c>
      <c r="D3" s="65" t="s">
        <v>329</v>
      </c>
      <c r="E3" s="65" t="s">
        <v>299</v>
      </c>
      <c r="F3" s="65" t="s">
        <v>329</v>
      </c>
      <c r="G3" s="65" t="s">
        <v>299</v>
      </c>
      <c r="H3" s="283"/>
      <c r="I3" s="283"/>
    </row>
    <row r="4" spans="1:12">
      <c r="A4" s="104" t="s">
        <v>353</v>
      </c>
      <c r="B4" s="169">
        <v>4663.5620738199996</v>
      </c>
      <c r="C4" s="5">
        <f>B4/$B$10</f>
        <v>0.44674890738825779</v>
      </c>
      <c r="D4" s="169">
        <v>5171.5471198400001</v>
      </c>
      <c r="E4" s="5">
        <f>D4/$D$10</f>
        <v>0.48804499814189889</v>
      </c>
      <c r="F4" s="169">
        <v>4778.1862287200001</v>
      </c>
      <c r="G4" s="5">
        <f>F4/$F$10</f>
        <v>0.47944449255111038</v>
      </c>
      <c r="H4" s="45">
        <f>(F4/D4)-1</f>
        <v>-7.6062517077514324E-2</v>
      </c>
      <c r="I4" s="45">
        <f>(F4/B4)-1</f>
        <v>2.457867035660799E-2</v>
      </c>
    </row>
    <row r="5" spans="1:12">
      <c r="A5" s="105" t="s">
        <v>788</v>
      </c>
      <c r="B5" s="106">
        <v>5404.10809617</v>
      </c>
      <c r="C5" s="6">
        <f t="shared" ref="C5:C9" si="0">B5/$B$10</f>
        <v>0.51768998657166143</v>
      </c>
      <c r="D5" s="106">
        <v>4815.8615049</v>
      </c>
      <c r="E5" s="6">
        <f t="shared" ref="E5:E9" si="1">D5/$D$10</f>
        <v>0.4544785273624809</v>
      </c>
      <c r="F5" s="106">
        <v>4775.6723980200004</v>
      </c>
      <c r="G5" s="6">
        <f>F5/$F$10</f>
        <v>0.47919225410191046</v>
      </c>
      <c r="H5" s="33">
        <f t="shared" ref="H5:H10" si="2">(F5/D5)-1</f>
        <v>-8.3451542032735304E-3</v>
      </c>
      <c r="I5" s="33">
        <f t="shared" ref="I5:I8" si="3">(F5/B5)-1</f>
        <v>-0.11628851365785675</v>
      </c>
    </row>
    <row r="6" spans="1:12">
      <c r="A6" s="105" t="s">
        <v>790</v>
      </c>
      <c r="B6" s="106">
        <v>367.25720224999998</v>
      </c>
      <c r="C6" s="6">
        <f t="shared" si="0"/>
        <v>3.5181638249592771E-2</v>
      </c>
      <c r="D6" s="106">
        <v>608.28225413999996</v>
      </c>
      <c r="E6" s="6">
        <f t="shared" si="1"/>
        <v>5.7404313392525184E-2</v>
      </c>
      <c r="F6" s="106">
        <v>405.45242286000001</v>
      </c>
      <c r="G6" s="6">
        <f t="shared" ref="G6:G9" si="4">F6/$F$10</f>
        <v>4.0683205263811043E-2</v>
      </c>
      <c r="H6" s="33">
        <f t="shared" si="2"/>
        <v>-0.33344689886895407</v>
      </c>
      <c r="I6" s="33">
        <f t="shared" si="3"/>
        <v>0.10400128404833775</v>
      </c>
    </row>
    <row r="7" spans="1:12">
      <c r="A7" s="105" t="s">
        <v>794</v>
      </c>
      <c r="B7" s="106">
        <v>0.97379199999999999</v>
      </c>
      <c r="C7" s="6">
        <f t="shared" si="0"/>
        <v>9.3285026582068753E-5</v>
      </c>
      <c r="D7" s="106">
        <v>0.28145827000000001</v>
      </c>
      <c r="E7" s="6">
        <f t="shared" si="1"/>
        <v>2.6561548735037327E-5</v>
      </c>
      <c r="F7" s="106">
        <v>3.94850441</v>
      </c>
      <c r="G7" s="6">
        <f t="shared" si="4"/>
        <v>3.9619399549761786E-4</v>
      </c>
      <c r="H7" s="33">
        <f t="shared" si="2"/>
        <v>13.028738292180932</v>
      </c>
      <c r="I7" s="33">
        <f t="shared" si="3"/>
        <v>3.0547718712004208</v>
      </c>
    </row>
    <row r="8" spans="1:12">
      <c r="A8" s="105" t="s">
        <v>791</v>
      </c>
      <c r="B8" s="106">
        <v>2.9874299900000003</v>
      </c>
      <c r="C8" s="6">
        <f t="shared" si="0"/>
        <v>2.861827639056589E-4</v>
      </c>
      <c r="D8" s="106">
        <v>0.47359365000000003</v>
      </c>
      <c r="E8" s="6">
        <f t="shared" si="1"/>
        <v>4.46935910431028E-5</v>
      </c>
      <c r="F8" s="106">
        <v>1.61284315</v>
      </c>
      <c r="G8" s="6">
        <f t="shared" si="4"/>
        <v>1.6183311587322346E-4</v>
      </c>
      <c r="H8" s="33">
        <f t="shared" si="2"/>
        <v>2.4055421773497172</v>
      </c>
      <c r="I8" s="33">
        <f t="shared" si="3"/>
        <v>-0.46012353246811988</v>
      </c>
    </row>
    <row r="9" spans="1:12">
      <c r="A9" s="105" t="s">
        <v>792</v>
      </c>
      <c r="B9" s="106">
        <v>0</v>
      </c>
      <c r="C9" s="6">
        <f t="shared" si="0"/>
        <v>0</v>
      </c>
      <c r="D9" s="106">
        <v>9.5999999999999992E-3</v>
      </c>
      <c r="E9" s="6">
        <f t="shared" si="1"/>
        <v>9.0596331689368477E-7</v>
      </c>
      <c r="F9" s="106">
        <v>1.2160718000000001</v>
      </c>
      <c r="G9" s="6">
        <f t="shared" si="4"/>
        <v>1.2202097179726339E-4</v>
      </c>
      <c r="H9" s="33">
        <f t="shared" si="2"/>
        <v>125.67414583333336</v>
      </c>
      <c r="I9" s="33" t="s">
        <v>318</v>
      </c>
    </row>
    <row r="10" spans="1:12">
      <c r="A10" s="7" t="s">
        <v>293</v>
      </c>
      <c r="B10" s="230">
        <f t="shared" ref="B10:G10" si="5">SUM(B4:B9)</f>
        <v>10438.888594230002</v>
      </c>
      <c r="C10" s="149">
        <f t="shared" si="5"/>
        <v>0.99999999999999978</v>
      </c>
      <c r="D10" s="230">
        <f t="shared" si="5"/>
        <v>10596.4555308</v>
      </c>
      <c r="E10" s="149">
        <f t="shared" si="5"/>
        <v>1</v>
      </c>
      <c r="F10" s="8">
        <f>SUM(F4:F9)</f>
        <v>9966.0884689600007</v>
      </c>
      <c r="G10" s="149">
        <f t="shared" si="5"/>
        <v>1</v>
      </c>
      <c r="H10" s="233">
        <f t="shared" si="2"/>
        <v>-5.948848272969709E-2</v>
      </c>
      <c r="I10" s="233">
        <f t="shared" ref="I10" si="6">(F10/B10)-1</f>
        <v>-4.5292189968512253E-2</v>
      </c>
    </row>
    <row r="12" spans="1:12">
      <c r="F12" s="27"/>
      <c r="G12" s="27"/>
      <c r="H12" s="27"/>
    </row>
    <row r="13" spans="1:12">
      <c r="F13" s="27"/>
      <c r="G13" s="27"/>
      <c r="H13" s="27"/>
    </row>
    <row r="14" spans="1:12">
      <c r="F14" s="27"/>
      <c r="G14" s="27"/>
      <c r="H14" s="27"/>
    </row>
    <row r="15" spans="1:12">
      <c r="F15" s="27"/>
      <c r="G15" s="27"/>
      <c r="H15" s="27"/>
    </row>
    <row r="16" spans="1:12">
      <c r="F16" s="27"/>
      <c r="G16" s="27"/>
      <c r="H16" s="27"/>
    </row>
    <row r="17" spans="6:8">
      <c r="F17" s="27"/>
      <c r="G17" s="27"/>
      <c r="H17" s="27"/>
    </row>
    <row r="18" spans="6:8">
      <c r="F18" s="27"/>
      <c r="G18" s="27"/>
      <c r="H18" s="27"/>
    </row>
    <row r="19" spans="6:8">
      <c r="F19" s="27"/>
      <c r="G19" s="27"/>
      <c r="H19" s="27"/>
    </row>
    <row r="20" spans="6:8">
      <c r="F20" s="27"/>
      <c r="G20" s="27"/>
      <c r="H20" s="27"/>
    </row>
    <row r="21" spans="6:8">
      <c r="F21" s="27"/>
      <c r="G21" s="27"/>
      <c r="H21" s="27"/>
    </row>
    <row r="34" spans="1:10">
      <c r="B34" s="35"/>
      <c r="C34" s="35"/>
    </row>
    <row r="38" spans="1:10">
      <c r="E38" s="36"/>
      <c r="F38" s="36"/>
      <c r="G38" s="36"/>
      <c r="I38" s="1"/>
      <c r="J38" s="1"/>
    </row>
    <row r="39" spans="1:10">
      <c r="E39" s="27"/>
      <c r="F39" s="27"/>
      <c r="I39" s="1"/>
      <c r="J39" s="1"/>
    </row>
    <row r="40" spans="1:10">
      <c r="E40" s="27"/>
      <c r="F40" s="27"/>
      <c r="I40" s="1"/>
      <c r="J40" s="37"/>
    </row>
    <row r="41" spans="1:10">
      <c r="E41" s="27"/>
      <c r="F41" s="27"/>
      <c r="I41" s="1"/>
      <c r="J41" s="37"/>
    </row>
    <row r="42" spans="1:10">
      <c r="E42" s="27"/>
      <c r="F42" s="27"/>
      <c r="I42" s="1"/>
      <c r="J42" s="37"/>
    </row>
    <row r="43" spans="1:10">
      <c r="E43" s="27"/>
      <c r="F43" s="27"/>
      <c r="I43" s="1"/>
      <c r="J43" s="37"/>
    </row>
    <row r="44" spans="1:10">
      <c r="I44" s="1"/>
      <c r="J44" s="37"/>
    </row>
    <row r="45" spans="1:10">
      <c r="E45" s="36"/>
      <c r="F45" s="36"/>
      <c r="G45" s="36"/>
      <c r="I45" s="1"/>
      <c r="J45" s="37"/>
    </row>
    <row r="46" spans="1:10">
      <c r="B46" s="38"/>
      <c r="E46" s="36"/>
      <c r="F46" s="36"/>
      <c r="G46" s="36"/>
    </row>
    <row r="47" spans="1:10">
      <c r="B47" s="39"/>
      <c r="E47" s="36"/>
      <c r="F47" s="36"/>
      <c r="G47" s="36"/>
    </row>
    <row r="48" spans="1:10">
      <c r="A48" s="1"/>
      <c r="B48" s="1"/>
      <c r="C48" s="1"/>
      <c r="D48" s="1"/>
      <c r="E48" s="36"/>
      <c r="F48" s="36"/>
      <c r="G48" s="36"/>
    </row>
    <row r="49" spans="1:7">
      <c r="A49" s="1"/>
      <c r="B49" s="37"/>
      <c r="C49" s="37"/>
      <c r="D49" s="37"/>
      <c r="E49" s="36"/>
      <c r="F49" s="36"/>
      <c r="G49" s="36"/>
    </row>
    <row r="50" spans="1:7">
      <c r="A50" s="1"/>
      <c r="B50" s="37"/>
      <c r="C50" s="37"/>
      <c r="D50" s="37"/>
      <c r="E50" s="36"/>
      <c r="F50" s="36"/>
      <c r="G50" s="36"/>
    </row>
    <row r="51" spans="1:7">
      <c r="A51" s="1"/>
      <c r="B51" s="37"/>
      <c r="C51" s="37"/>
      <c r="D51" s="37"/>
    </row>
    <row r="52" spans="1:7">
      <c r="A52" s="1"/>
      <c r="B52" s="37"/>
      <c r="C52" s="37"/>
      <c r="D52" s="37"/>
    </row>
    <row r="53" spans="1:7">
      <c r="A53" s="1"/>
      <c r="B53" s="37"/>
      <c r="C53" s="37"/>
      <c r="D53" s="37"/>
    </row>
    <row r="54" spans="1:7">
      <c r="A54" s="1"/>
      <c r="B54" s="37"/>
      <c r="C54" s="37"/>
      <c r="D54" s="37"/>
    </row>
  </sheetData>
  <mergeCells count="7">
    <mergeCell ref="A2:A3"/>
    <mergeCell ref="K1:L1"/>
    <mergeCell ref="I2:I3"/>
    <mergeCell ref="B2:C2"/>
    <mergeCell ref="D2:E2"/>
    <mergeCell ref="F2:G2"/>
    <mergeCell ref="H2:H3"/>
  </mergeCells>
  <hyperlinks>
    <hyperlink ref="K1:L1" location="'Table of Content'!A1" display="Table of Content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50"/>
  <sheetViews>
    <sheetView zoomScaleNormal="100" workbookViewId="0">
      <selection activeCell="K7" sqref="K7"/>
    </sheetView>
  </sheetViews>
  <sheetFormatPr defaultRowHeight="15.5"/>
  <cols>
    <col min="1" max="1" width="13.1796875" style="1" customWidth="1"/>
    <col min="2" max="4" width="8.7265625" style="1"/>
    <col min="5" max="5" width="4.453125" style="1" customWidth="1"/>
    <col min="6" max="6" width="16.7265625" style="1" customWidth="1"/>
    <col min="7" max="9" width="8.7265625" style="1"/>
    <col min="10" max="10" width="4.08984375" style="1" customWidth="1"/>
    <col min="11" max="11" width="13.26953125" style="1" customWidth="1"/>
    <col min="12" max="16384" width="8.7265625" style="1"/>
  </cols>
  <sheetData>
    <row r="1" spans="1:17">
      <c r="A1" s="272" t="s">
        <v>499</v>
      </c>
      <c r="B1" s="272"/>
      <c r="C1" s="272"/>
      <c r="D1" s="272"/>
      <c r="E1" s="272"/>
      <c r="F1" s="272"/>
      <c r="G1" s="272"/>
      <c r="P1" s="262" t="s">
        <v>317</v>
      </c>
      <c r="Q1" s="262"/>
    </row>
    <row r="2" spans="1:17">
      <c r="A2" s="285" t="s">
        <v>353</v>
      </c>
      <c r="B2" s="286"/>
      <c r="C2" s="286"/>
      <c r="D2" s="287"/>
      <c r="E2" s="119"/>
      <c r="F2" s="290" t="s">
        <v>352</v>
      </c>
      <c r="G2" s="291"/>
      <c r="H2" s="291"/>
      <c r="I2" s="288"/>
      <c r="J2" s="119"/>
      <c r="K2" s="285" t="s">
        <v>354</v>
      </c>
      <c r="L2" s="286"/>
      <c r="M2" s="286"/>
      <c r="N2" s="287"/>
    </row>
    <row r="3" spans="1:17">
      <c r="A3" s="128" t="s">
        <v>355</v>
      </c>
      <c r="B3" s="284">
        <v>2022</v>
      </c>
      <c r="C3" s="284"/>
      <c r="D3" s="236">
        <v>2023</v>
      </c>
      <c r="E3" s="119"/>
      <c r="F3" s="128" t="s">
        <v>355</v>
      </c>
      <c r="G3" s="284">
        <v>2022</v>
      </c>
      <c r="H3" s="284"/>
      <c r="I3" s="236">
        <v>2023</v>
      </c>
      <c r="J3" s="119"/>
      <c r="K3" s="128" t="s">
        <v>355</v>
      </c>
      <c r="L3" s="284">
        <v>2022</v>
      </c>
      <c r="M3" s="284"/>
      <c r="N3" s="236">
        <v>2023</v>
      </c>
    </row>
    <row r="4" spans="1:17" s="9" customFormat="1">
      <c r="A4" s="129" t="s">
        <v>356</v>
      </c>
      <c r="B4" s="129" t="s">
        <v>271</v>
      </c>
      <c r="C4" s="129" t="s">
        <v>282</v>
      </c>
      <c r="D4" s="129" t="s">
        <v>271</v>
      </c>
      <c r="E4" s="119"/>
      <c r="F4" s="129" t="s">
        <v>356</v>
      </c>
      <c r="G4" s="129" t="s">
        <v>271</v>
      </c>
      <c r="H4" s="129" t="s">
        <v>282</v>
      </c>
      <c r="I4" s="129" t="s">
        <v>271</v>
      </c>
      <c r="J4" s="130"/>
      <c r="K4" s="129" t="s">
        <v>356</v>
      </c>
      <c r="L4" s="129" t="s">
        <v>271</v>
      </c>
      <c r="M4" s="129" t="s">
        <v>282</v>
      </c>
      <c r="N4" s="129" t="s">
        <v>271</v>
      </c>
    </row>
    <row r="5" spans="1:17">
      <c r="A5" s="105" t="s">
        <v>655</v>
      </c>
      <c r="B5" s="106">
        <v>240.53646208000001</v>
      </c>
      <c r="C5" s="106">
        <v>198.95066843000001</v>
      </c>
      <c r="D5" s="106">
        <v>310.45565131000001</v>
      </c>
      <c r="E5" s="120"/>
      <c r="F5" s="104" t="s">
        <v>346</v>
      </c>
      <c r="G5" s="169">
        <v>2091.56577354</v>
      </c>
      <c r="H5" s="169">
        <v>2421.6300314699997</v>
      </c>
      <c r="I5" s="169">
        <v>3165.2674492900001</v>
      </c>
      <c r="J5" s="121"/>
      <c r="K5" s="104" t="s">
        <v>250</v>
      </c>
      <c r="L5" s="169">
        <v>4.2147902000000004</v>
      </c>
      <c r="M5" s="169">
        <v>11.832903380000001</v>
      </c>
      <c r="N5" s="169">
        <v>69.661081409999994</v>
      </c>
    </row>
    <row r="6" spans="1:17">
      <c r="A6" s="105" t="s">
        <v>134</v>
      </c>
      <c r="B6" s="106">
        <v>74.857202290000004</v>
      </c>
      <c r="C6" s="106">
        <v>69.998415769999994</v>
      </c>
      <c r="D6" s="106">
        <v>292.41493758999997</v>
      </c>
      <c r="E6" s="105"/>
      <c r="F6" s="105" t="s">
        <v>26</v>
      </c>
      <c r="G6" s="106">
        <v>33.807969909999997</v>
      </c>
      <c r="H6" s="106">
        <v>79.195374079999993</v>
      </c>
      <c r="I6" s="106">
        <v>210.97393523</v>
      </c>
      <c r="J6" s="122"/>
      <c r="K6" s="105" t="s">
        <v>626</v>
      </c>
      <c r="L6" s="106">
        <v>154.92531681</v>
      </c>
      <c r="M6" s="106">
        <v>252.13827168</v>
      </c>
      <c r="N6" s="106">
        <v>48.49352347</v>
      </c>
    </row>
    <row r="7" spans="1:17">
      <c r="A7" s="105" t="s">
        <v>795</v>
      </c>
      <c r="B7" s="106">
        <v>210.31485759</v>
      </c>
      <c r="C7" s="106">
        <v>168.27674131000001</v>
      </c>
      <c r="D7" s="106">
        <v>276.24706297</v>
      </c>
      <c r="E7" s="123"/>
      <c r="F7" s="105" t="s">
        <v>655</v>
      </c>
      <c r="G7" s="106">
        <v>54.332626429999998</v>
      </c>
      <c r="H7" s="106">
        <v>89.761414439999996</v>
      </c>
      <c r="I7" s="106">
        <v>139.03014796000002</v>
      </c>
      <c r="J7" s="122"/>
      <c r="K7" s="105" t="s">
        <v>796</v>
      </c>
      <c r="L7" s="106">
        <v>5.8240290199999993</v>
      </c>
      <c r="M7" s="106">
        <v>4.1853128699999997</v>
      </c>
      <c r="N7" s="106">
        <v>35.758366789999997</v>
      </c>
    </row>
    <row r="8" spans="1:17">
      <c r="A8" s="105" t="s">
        <v>185</v>
      </c>
      <c r="B8" s="106">
        <v>137.54026250999999</v>
      </c>
      <c r="C8" s="106">
        <v>90.447722159999998</v>
      </c>
      <c r="D8" s="106">
        <v>170.52628819</v>
      </c>
      <c r="E8" s="124"/>
      <c r="F8" s="105" t="s">
        <v>157</v>
      </c>
      <c r="G8" s="106">
        <v>2.09825792</v>
      </c>
      <c r="H8" s="106">
        <v>1.2219081299999999</v>
      </c>
      <c r="I8" s="106">
        <v>109.71729756000001</v>
      </c>
      <c r="J8" s="125"/>
      <c r="K8" s="105" t="s">
        <v>210</v>
      </c>
      <c r="L8" s="106">
        <v>20.560568249999999</v>
      </c>
      <c r="M8" s="106">
        <v>68.323261400000007</v>
      </c>
      <c r="N8" s="106">
        <v>35.186116840000004</v>
      </c>
    </row>
    <row r="9" spans="1:17">
      <c r="A9" s="105" t="s">
        <v>37</v>
      </c>
      <c r="B9" s="106">
        <v>176.6743209</v>
      </c>
      <c r="C9" s="106">
        <v>208.52495113999998</v>
      </c>
      <c r="D9" s="106">
        <v>166.62970128999999</v>
      </c>
      <c r="E9" s="124"/>
      <c r="F9" s="105" t="s">
        <v>129</v>
      </c>
      <c r="G9" s="106">
        <v>48.494712200000002</v>
      </c>
      <c r="H9" s="106">
        <v>107.8651445</v>
      </c>
      <c r="I9" s="106">
        <v>84.050397879999991</v>
      </c>
      <c r="J9" s="125"/>
      <c r="K9" s="105" t="s">
        <v>205</v>
      </c>
      <c r="L9" s="106">
        <v>10.932890859999999</v>
      </c>
      <c r="M9" s="106">
        <v>63.688655590000003</v>
      </c>
      <c r="N9" s="106">
        <v>28.807714260000001</v>
      </c>
    </row>
    <row r="10" spans="1:17">
      <c r="A10" s="105" t="s">
        <v>16</v>
      </c>
      <c r="B10" s="106">
        <v>105.06020649</v>
      </c>
      <c r="C10" s="106">
        <v>109.93911378</v>
      </c>
      <c r="D10" s="106">
        <v>114.82478526999999</v>
      </c>
      <c r="E10" s="123"/>
      <c r="F10" s="105" t="s">
        <v>123</v>
      </c>
      <c r="G10" s="106">
        <v>48.866057179999999</v>
      </c>
      <c r="H10" s="106">
        <v>194.76857409000002</v>
      </c>
      <c r="I10" s="106">
        <v>73.902052209999994</v>
      </c>
      <c r="J10" s="122"/>
      <c r="K10" s="105" t="s">
        <v>180</v>
      </c>
      <c r="L10" s="106">
        <v>1.7999999999999999E-2</v>
      </c>
      <c r="M10" s="106">
        <v>0.430502</v>
      </c>
      <c r="N10" s="106">
        <v>23.9244111</v>
      </c>
    </row>
    <row r="11" spans="1:17">
      <c r="A11" s="105" t="s">
        <v>151</v>
      </c>
      <c r="B11" s="106">
        <v>127.09729611</v>
      </c>
      <c r="C11" s="106">
        <v>145.62877347999998</v>
      </c>
      <c r="D11" s="106">
        <v>101.76811796</v>
      </c>
      <c r="E11" s="123"/>
      <c r="F11" s="105" t="s">
        <v>2</v>
      </c>
      <c r="G11" s="106">
        <v>75.672408069999989</v>
      </c>
      <c r="H11" s="106">
        <v>59.546459310000003</v>
      </c>
      <c r="I11" s="106">
        <v>62.68916617</v>
      </c>
      <c r="J11" s="122"/>
      <c r="K11" s="105" t="s">
        <v>241</v>
      </c>
      <c r="L11" s="106">
        <v>8.1942740300000008</v>
      </c>
      <c r="M11" s="106">
        <v>14.068489550000001</v>
      </c>
      <c r="N11" s="106">
        <v>21.138687739999998</v>
      </c>
    </row>
    <row r="12" spans="1:17">
      <c r="A12" s="105" t="s">
        <v>107</v>
      </c>
      <c r="B12" s="106">
        <v>76.834914030000007</v>
      </c>
      <c r="C12" s="106">
        <v>107.58541473999999</v>
      </c>
      <c r="D12" s="106">
        <v>86.55814943</v>
      </c>
      <c r="E12" s="123"/>
      <c r="F12" s="105" t="s">
        <v>176</v>
      </c>
      <c r="G12" s="106">
        <v>17.639770329999998</v>
      </c>
      <c r="H12" s="106">
        <v>57.805478310000005</v>
      </c>
      <c r="I12" s="106">
        <v>53.643267049999999</v>
      </c>
      <c r="J12" s="122"/>
      <c r="K12" s="105" t="s">
        <v>214</v>
      </c>
      <c r="L12" s="106">
        <v>2.2998262700000001</v>
      </c>
      <c r="M12" s="106">
        <v>3.5624302799999996</v>
      </c>
      <c r="N12" s="106">
        <v>12.789412669999999</v>
      </c>
    </row>
    <row r="13" spans="1:17">
      <c r="A13" s="105" t="s">
        <v>35</v>
      </c>
      <c r="B13" s="106">
        <v>75.175587739999997</v>
      </c>
      <c r="C13" s="106">
        <v>81.477678249999997</v>
      </c>
      <c r="D13" s="106">
        <v>84.063587060000003</v>
      </c>
      <c r="E13" s="123"/>
      <c r="F13" s="105" t="s">
        <v>189</v>
      </c>
      <c r="G13" s="106">
        <v>1.0926534399999999</v>
      </c>
      <c r="H13" s="106">
        <v>14.523720599999999</v>
      </c>
      <c r="I13" s="106">
        <v>52.211198270000004</v>
      </c>
      <c r="J13" s="122"/>
      <c r="K13" s="105" t="s">
        <v>105</v>
      </c>
      <c r="L13" s="106">
        <v>26.609637030000002</v>
      </c>
      <c r="M13" s="106">
        <v>23.013712290000001</v>
      </c>
      <c r="N13" s="106">
        <v>12.3854115</v>
      </c>
    </row>
    <row r="14" spans="1:17">
      <c r="A14" s="105" t="s">
        <v>108</v>
      </c>
      <c r="B14" s="106">
        <v>67.642663339999999</v>
      </c>
      <c r="C14" s="106">
        <v>84.655803059999997</v>
      </c>
      <c r="D14" s="106">
        <v>81.956779590000011</v>
      </c>
      <c r="E14" s="123"/>
      <c r="F14" s="105" t="s">
        <v>9</v>
      </c>
      <c r="G14" s="106">
        <v>46.621886539999998</v>
      </c>
      <c r="H14" s="106">
        <v>54.445393459999998</v>
      </c>
      <c r="I14" s="106">
        <v>51.760214329999997</v>
      </c>
      <c r="J14" s="122"/>
      <c r="K14" s="105" t="s">
        <v>243</v>
      </c>
      <c r="L14" s="106">
        <v>5.5538672199999999</v>
      </c>
      <c r="M14" s="106">
        <v>8.5758853899999998</v>
      </c>
      <c r="N14" s="106">
        <v>10.66850165</v>
      </c>
    </row>
    <row r="15" spans="1:17">
      <c r="A15" s="105" t="s">
        <v>105</v>
      </c>
      <c r="B15" s="106">
        <v>103.81172587</v>
      </c>
      <c r="C15" s="106">
        <v>111.41726611</v>
      </c>
      <c r="D15" s="106">
        <v>81.107721370000007</v>
      </c>
      <c r="E15" s="123"/>
      <c r="F15" s="105" t="s">
        <v>190</v>
      </c>
      <c r="G15" s="106">
        <v>38.927292850000001</v>
      </c>
      <c r="H15" s="106">
        <v>43.298070000000003</v>
      </c>
      <c r="I15" s="106">
        <v>48.908103329999996</v>
      </c>
      <c r="J15" s="122"/>
      <c r="K15" s="105" t="s">
        <v>225</v>
      </c>
      <c r="L15" s="106">
        <v>31.416525670000002</v>
      </c>
      <c r="M15" s="106">
        <v>10.40971512</v>
      </c>
      <c r="N15" s="106">
        <v>8.63474918</v>
      </c>
    </row>
    <row r="16" spans="1:17">
      <c r="A16" s="105" t="s">
        <v>221</v>
      </c>
      <c r="B16" s="106">
        <v>74.651400719999998</v>
      </c>
      <c r="C16" s="106">
        <v>91.78532688</v>
      </c>
      <c r="D16" s="106">
        <v>80.336211159999991</v>
      </c>
      <c r="E16" s="123"/>
      <c r="F16" s="105" t="s">
        <v>218</v>
      </c>
      <c r="G16" s="106">
        <v>14.60693509</v>
      </c>
      <c r="H16" s="106">
        <v>19.741303100000003</v>
      </c>
      <c r="I16" s="106">
        <v>42.925855499999997</v>
      </c>
      <c r="J16" s="122"/>
      <c r="K16" s="105" t="s">
        <v>197</v>
      </c>
      <c r="L16" s="106">
        <v>1.32611093</v>
      </c>
      <c r="M16" s="106">
        <v>5.2165708799999999</v>
      </c>
      <c r="N16" s="106">
        <v>7.2463310300000003</v>
      </c>
    </row>
    <row r="17" spans="1:14">
      <c r="A17" s="105" t="s">
        <v>251</v>
      </c>
      <c r="B17" s="106">
        <v>73.508485859999993</v>
      </c>
      <c r="C17" s="106">
        <v>128.31479616999999</v>
      </c>
      <c r="D17" s="106">
        <v>78.770253580000002</v>
      </c>
      <c r="E17" s="123"/>
      <c r="F17" s="105" t="s">
        <v>20</v>
      </c>
      <c r="G17" s="106">
        <v>29.038346199999999</v>
      </c>
      <c r="H17" s="106">
        <v>71.062390489999999</v>
      </c>
      <c r="I17" s="106">
        <v>40.184454389999999</v>
      </c>
      <c r="J17" s="122"/>
      <c r="K17" s="105" t="s">
        <v>262</v>
      </c>
      <c r="L17" s="106">
        <v>0</v>
      </c>
      <c r="M17" s="106">
        <v>0</v>
      </c>
      <c r="N17" s="106">
        <v>4.9731657999999994</v>
      </c>
    </row>
    <row r="18" spans="1:14">
      <c r="A18" s="105" t="s">
        <v>33</v>
      </c>
      <c r="B18" s="106">
        <v>68.26850202</v>
      </c>
      <c r="C18" s="106">
        <v>88.494414419999998</v>
      </c>
      <c r="D18" s="106">
        <v>74.975591359999996</v>
      </c>
      <c r="E18" s="123"/>
      <c r="F18" s="105" t="s">
        <v>211</v>
      </c>
      <c r="G18" s="106">
        <v>0.81074177000000003</v>
      </c>
      <c r="H18" s="106">
        <v>5.3730791299999998</v>
      </c>
      <c r="I18" s="106">
        <v>39.574799670000004</v>
      </c>
      <c r="J18" s="122"/>
      <c r="K18" s="105" t="s">
        <v>252</v>
      </c>
      <c r="L18" s="106">
        <v>0.38994348000000001</v>
      </c>
      <c r="M18" s="106">
        <v>0.66446112000000002</v>
      </c>
      <c r="N18" s="106">
        <v>4.8582310300000007</v>
      </c>
    </row>
    <row r="19" spans="1:14">
      <c r="A19" s="105" t="s">
        <v>123</v>
      </c>
      <c r="B19" s="106">
        <v>54.795372969999995</v>
      </c>
      <c r="C19" s="106">
        <v>54.9921796</v>
      </c>
      <c r="D19" s="106">
        <v>73.907845469999998</v>
      </c>
      <c r="E19" s="123"/>
      <c r="F19" s="105" t="s">
        <v>216</v>
      </c>
      <c r="G19" s="106">
        <v>26.168890309999998</v>
      </c>
      <c r="H19" s="106">
        <v>92.29708534000001</v>
      </c>
      <c r="I19" s="106">
        <v>38.839424399999999</v>
      </c>
      <c r="J19" s="122"/>
      <c r="K19" s="105" t="s">
        <v>212</v>
      </c>
      <c r="L19" s="106">
        <v>2.73981392</v>
      </c>
      <c r="M19" s="106">
        <v>1.76109838</v>
      </c>
      <c r="N19" s="106">
        <v>4.4518458600000006</v>
      </c>
    </row>
    <row r="20" spans="1:14">
      <c r="A20" s="105" t="s">
        <v>80</v>
      </c>
      <c r="B20" s="106">
        <v>53.282546939999996</v>
      </c>
      <c r="C20" s="106">
        <v>55.844440810000002</v>
      </c>
      <c r="D20" s="106">
        <v>61.294600799999998</v>
      </c>
      <c r="E20" s="123"/>
      <c r="F20" s="105" t="s">
        <v>105</v>
      </c>
      <c r="G20" s="106">
        <v>18.110519140000001</v>
      </c>
      <c r="H20" s="106">
        <v>37.829874799999999</v>
      </c>
      <c r="I20" s="106">
        <v>36.200077790000002</v>
      </c>
      <c r="J20" s="122"/>
      <c r="K20" s="105" t="s">
        <v>179</v>
      </c>
      <c r="L20" s="106">
        <v>5.1297903300000005</v>
      </c>
      <c r="M20" s="106">
        <v>4.5118663799999998</v>
      </c>
      <c r="N20" s="106">
        <v>4.24264113</v>
      </c>
    </row>
    <row r="21" spans="1:14">
      <c r="A21" s="105" t="s">
        <v>109</v>
      </c>
      <c r="B21" s="106">
        <v>50.072371830000002</v>
      </c>
      <c r="C21" s="106">
        <v>121.75258735999999</v>
      </c>
      <c r="D21" s="106">
        <v>57.13827783</v>
      </c>
      <c r="E21" s="123"/>
      <c r="F21" s="105" t="s">
        <v>243</v>
      </c>
      <c r="G21" s="106">
        <v>2.97732953</v>
      </c>
      <c r="H21" s="106">
        <v>2.1253918199999999</v>
      </c>
      <c r="I21" s="106">
        <v>35.751926990000001</v>
      </c>
      <c r="J21" s="122"/>
      <c r="K21" s="105" t="s">
        <v>247</v>
      </c>
      <c r="L21" s="106">
        <v>2.9055285199999998</v>
      </c>
      <c r="M21" s="106">
        <v>3.8558946000000001</v>
      </c>
      <c r="N21" s="106">
        <v>4.09446406</v>
      </c>
    </row>
    <row r="22" spans="1:14">
      <c r="A22" s="105" t="s">
        <v>176</v>
      </c>
      <c r="B22" s="106">
        <v>72.098756850000001</v>
      </c>
      <c r="C22" s="106">
        <v>58.550053640000002</v>
      </c>
      <c r="D22" s="106">
        <v>56.771928209999999</v>
      </c>
      <c r="E22" s="123"/>
      <c r="F22" s="105" t="s">
        <v>108</v>
      </c>
      <c r="G22" s="106">
        <v>8.618260789999999</v>
      </c>
      <c r="H22" s="106">
        <v>40.654483499999998</v>
      </c>
      <c r="I22" s="106">
        <v>29.589627800000002</v>
      </c>
      <c r="J22" s="122"/>
      <c r="K22" s="105" t="s">
        <v>104</v>
      </c>
      <c r="L22" s="106">
        <v>2.59531577</v>
      </c>
      <c r="M22" s="106">
        <v>56.165835729999998</v>
      </c>
      <c r="N22" s="106">
        <v>4.0262089000000003</v>
      </c>
    </row>
    <row r="23" spans="1:14">
      <c r="A23" s="105" t="s">
        <v>135</v>
      </c>
      <c r="B23" s="106">
        <v>48.546944759999995</v>
      </c>
      <c r="C23" s="106">
        <v>98.661071809999996</v>
      </c>
      <c r="D23" s="106">
        <v>55.191087830000001</v>
      </c>
      <c r="E23" s="123"/>
      <c r="F23" s="105" t="s">
        <v>64</v>
      </c>
      <c r="G23" s="106">
        <v>11.176420390000001</v>
      </c>
      <c r="H23" s="106">
        <v>1.94953731</v>
      </c>
      <c r="I23" s="106">
        <v>28.63795176</v>
      </c>
      <c r="J23" s="122"/>
      <c r="K23" s="105" t="s">
        <v>257</v>
      </c>
      <c r="L23" s="106">
        <v>2.9374558399999997</v>
      </c>
      <c r="M23" s="106">
        <v>5.5400498200000001</v>
      </c>
      <c r="N23" s="106">
        <v>4.0180043300000001</v>
      </c>
    </row>
    <row r="24" spans="1:14">
      <c r="A24" s="105" t="s">
        <v>234</v>
      </c>
      <c r="B24" s="106">
        <v>17.54812334</v>
      </c>
      <c r="C24" s="106">
        <v>21.712835390000002</v>
      </c>
      <c r="D24" s="106">
        <v>55.121974549999997</v>
      </c>
      <c r="E24" s="105"/>
      <c r="F24" s="105" t="s">
        <v>98</v>
      </c>
      <c r="G24" s="106">
        <v>11.733830119999999</v>
      </c>
      <c r="H24" s="106">
        <v>31.943446039999998</v>
      </c>
      <c r="I24" s="106">
        <v>26.28755855</v>
      </c>
      <c r="J24" s="122"/>
      <c r="K24" s="105" t="s">
        <v>240</v>
      </c>
      <c r="L24" s="106">
        <v>1.2087752599999999</v>
      </c>
      <c r="M24" s="106">
        <v>1.6158917900000001</v>
      </c>
      <c r="N24" s="106">
        <v>3.8365074400000001</v>
      </c>
    </row>
    <row r="25" spans="1:14">
      <c r="A25" s="105" t="s">
        <v>190</v>
      </c>
      <c r="B25" s="106">
        <v>35.635101720000002</v>
      </c>
      <c r="C25" s="106">
        <v>52.767703840000003</v>
      </c>
      <c r="D25" s="106">
        <v>54.949330670000002</v>
      </c>
      <c r="E25" s="105"/>
      <c r="F25" s="105" t="s">
        <v>191</v>
      </c>
      <c r="G25" s="106">
        <v>1.4776875</v>
      </c>
      <c r="H25" s="106">
        <v>1.9889546499999999</v>
      </c>
      <c r="I25" s="106">
        <v>23.231884910000002</v>
      </c>
      <c r="J25" s="122"/>
      <c r="K25" s="105" t="s">
        <v>217</v>
      </c>
      <c r="L25" s="106">
        <v>9.0358813300000005</v>
      </c>
      <c r="M25" s="106">
        <v>5.0296627899999997</v>
      </c>
      <c r="N25" s="106">
        <v>3.4469157200000002</v>
      </c>
    </row>
    <row r="26" spans="1:14">
      <c r="A26" s="105" t="s">
        <v>149</v>
      </c>
      <c r="B26" s="106">
        <v>41.987951889999998</v>
      </c>
      <c r="C26" s="106">
        <v>50.556943060000002</v>
      </c>
      <c r="D26" s="106">
        <v>53.975862340000006</v>
      </c>
      <c r="E26" s="105"/>
      <c r="F26" s="105" t="s">
        <v>114</v>
      </c>
      <c r="G26" s="106">
        <v>122.17668478</v>
      </c>
      <c r="H26" s="106">
        <v>58.263199780000001</v>
      </c>
      <c r="I26" s="106">
        <v>22.188123079999997</v>
      </c>
      <c r="J26" s="122"/>
      <c r="K26" s="105" t="s">
        <v>189</v>
      </c>
      <c r="L26" s="106">
        <v>0.72432547999999997</v>
      </c>
      <c r="M26" s="106">
        <v>0.61557205000000004</v>
      </c>
      <c r="N26" s="106">
        <v>3.0538262700000001</v>
      </c>
    </row>
    <row r="27" spans="1:14">
      <c r="A27" s="105" t="s">
        <v>76</v>
      </c>
      <c r="B27" s="106">
        <v>5.2188014100000002</v>
      </c>
      <c r="C27" s="106">
        <v>40.697780739999999</v>
      </c>
      <c r="D27" s="106">
        <v>50.395161969999997</v>
      </c>
      <c r="E27" s="105"/>
      <c r="F27" s="105" t="s">
        <v>185</v>
      </c>
      <c r="G27" s="106">
        <v>50.618302640000003</v>
      </c>
      <c r="H27" s="106">
        <v>44.442165780000003</v>
      </c>
      <c r="I27" s="106">
        <v>17.351702940000003</v>
      </c>
      <c r="J27" s="122"/>
      <c r="K27" s="105" t="s">
        <v>123</v>
      </c>
      <c r="L27" s="106">
        <v>9.7856357599999999</v>
      </c>
      <c r="M27" s="106">
        <v>1.8809410800000002</v>
      </c>
      <c r="N27" s="106">
        <v>2.8904065099999996</v>
      </c>
    </row>
    <row r="28" spans="1:14">
      <c r="A28" s="105" t="s">
        <v>104</v>
      </c>
      <c r="B28" s="106">
        <v>86.028853930000011</v>
      </c>
      <c r="C28" s="106">
        <v>68.100820459999994</v>
      </c>
      <c r="D28" s="106">
        <v>49.643773859999996</v>
      </c>
      <c r="E28" s="105"/>
      <c r="F28" s="105" t="s">
        <v>12</v>
      </c>
      <c r="G28" s="106">
        <v>8.1722829200000007</v>
      </c>
      <c r="H28" s="106">
        <v>42.190330759999995</v>
      </c>
      <c r="I28" s="106">
        <v>15.950714060000001</v>
      </c>
      <c r="J28" s="122"/>
      <c r="K28" s="105" t="s">
        <v>199</v>
      </c>
      <c r="L28" s="106">
        <v>0.53799302000000004</v>
      </c>
      <c r="M28" s="106">
        <v>0.41685146999999995</v>
      </c>
      <c r="N28" s="106">
        <v>2.8137267000000001</v>
      </c>
    </row>
    <row r="29" spans="1:14">
      <c r="A29" s="105" t="s">
        <v>205</v>
      </c>
      <c r="B29" s="106">
        <v>43.049802929999998</v>
      </c>
      <c r="C29" s="106">
        <v>29.175007059999999</v>
      </c>
      <c r="D29" s="106">
        <v>49.59908575</v>
      </c>
      <c r="E29" s="105"/>
      <c r="F29" s="105" t="s">
        <v>196</v>
      </c>
      <c r="G29" s="106">
        <v>12.768003160000001</v>
      </c>
      <c r="H29" s="106">
        <v>8.4379238900000004</v>
      </c>
      <c r="I29" s="106">
        <v>14.58915343</v>
      </c>
      <c r="J29" s="122"/>
      <c r="K29" s="105" t="s">
        <v>224</v>
      </c>
      <c r="L29" s="106">
        <v>0</v>
      </c>
      <c r="M29" s="106">
        <v>2.58541336</v>
      </c>
      <c r="N29" s="106">
        <v>2.5857443900000003</v>
      </c>
    </row>
    <row r="30" spans="1:14">
      <c r="A30" s="105" t="s">
        <v>217</v>
      </c>
      <c r="B30" s="106">
        <v>46.969363479999998</v>
      </c>
      <c r="C30" s="106">
        <v>43.679287889999998</v>
      </c>
      <c r="D30" s="106">
        <v>48.800173950000001</v>
      </c>
      <c r="E30" s="105"/>
      <c r="F30" s="105" t="s">
        <v>195</v>
      </c>
      <c r="G30" s="106">
        <v>6.9659316900000006</v>
      </c>
      <c r="H30" s="106">
        <v>14.87945277</v>
      </c>
      <c r="I30" s="106">
        <v>14.516611839999999</v>
      </c>
      <c r="J30" s="122"/>
      <c r="K30" s="105" t="s">
        <v>176</v>
      </c>
      <c r="L30" s="106">
        <v>0.77024639000000006</v>
      </c>
      <c r="M30" s="106">
        <v>1.4950548100000001</v>
      </c>
      <c r="N30" s="106">
        <v>2.1908328099999999</v>
      </c>
    </row>
    <row r="31" spans="1:14">
      <c r="A31" s="105" t="s">
        <v>88</v>
      </c>
      <c r="B31" s="106">
        <v>41.036611090000001</v>
      </c>
      <c r="C31" s="106">
        <v>52.947187100000001</v>
      </c>
      <c r="D31" s="106">
        <v>46.43302353</v>
      </c>
      <c r="E31" s="105"/>
      <c r="F31" s="105" t="s">
        <v>14</v>
      </c>
      <c r="G31" s="106">
        <v>0.29846534000000002</v>
      </c>
      <c r="H31" s="106">
        <v>15.05523535</v>
      </c>
      <c r="I31" s="106">
        <v>14.266932449999999</v>
      </c>
      <c r="J31" s="122"/>
      <c r="K31" s="105" t="s">
        <v>0</v>
      </c>
      <c r="L31" s="106">
        <v>1.7567489999999999</v>
      </c>
      <c r="M31" s="106">
        <v>3.44E-2</v>
      </c>
      <c r="N31" s="106">
        <v>2.1787229199999998</v>
      </c>
    </row>
    <row r="32" spans="1:14">
      <c r="A32" s="105" t="s">
        <v>20</v>
      </c>
      <c r="B32" s="106">
        <v>39.917549619999996</v>
      </c>
      <c r="C32" s="106">
        <v>64.584472109999993</v>
      </c>
      <c r="D32" s="106">
        <v>46.050423909999999</v>
      </c>
      <c r="E32" s="105"/>
      <c r="F32" s="105" t="s">
        <v>217</v>
      </c>
      <c r="G32" s="106">
        <v>6.7615518699999999</v>
      </c>
      <c r="H32" s="106">
        <v>14.424921560000001</v>
      </c>
      <c r="I32" s="106">
        <v>14.147145539999999</v>
      </c>
      <c r="J32" s="122"/>
      <c r="K32" s="105" t="s">
        <v>201</v>
      </c>
      <c r="L32" s="106">
        <v>3.0681633700000002</v>
      </c>
      <c r="M32" s="106">
        <v>2.4102697599999998</v>
      </c>
      <c r="N32" s="106">
        <v>1.94261108</v>
      </c>
    </row>
    <row r="33" spans="1:14">
      <c r="A33" s="105" t="s">
        <v>210</v>
      </c>
      <c r="B33" s="106">
        <v>55.31907829</v>
      </c>
      <c r="C33" s="106">
        <v>80.075365500000004</v>
      </c>
      <c r="D33" s="106">
        <v>44.534031290000001</v>
      </c>
      <c r="E33" s="105"/>
      <c r="F33" s="105" t="s">
        <v>11</v>
      </c>
      <c r="G33" s="106">
        <v>6.5530155700000003</v>
      </c>
      <c r="H33" s="106">
        <v>33.593119659999999</v>
      </c>
      <c r="I33" s="106">
        <v>14.01018867</v>
      </c>
      <c r="J33" s="122"/>
      <c r="K33" s="105" t="s">
        <v>206</v>
      </c>
      <c r="L33" s="106">
        <v>5.2542962400000004</v>
      </c>
      <c r="M33" s="106">
        <v>1.51773186</v>
      </c>
      <c r="N33" s="106">
        <v>1.9218761799999999</v>
      </c>
    </row>
    <row r="34" spans="1:14">
      <c r="A34" s="105" t="s">
        <v>239</v>
      </c>
      <c r="B34" s="106">
        <v>45.074054459999999</v>
      </c>
      <c r="C34" s="106">
        <v>77.004821300000003</v>
      </c>
      <c r="D34" s="106">
        <v>43.200372940000001</v>
      </c>
      <c r="E34" s="105"/>
      <c r="F34" s="105" t="s">
        <v>97</v>
      </c>
      <c r="G34" s="106">
        <v>4.4638781999999999</v>
      </c>
      <c r="H34" s="106">
        <v>128.14651511</v>
      </c>
      <c r="I34" s="106">
        <v>12.78786142</v>
      </c>
      <c r="J34" s="122"/>
      <c r="K34" s="105" t="s">
        <v>190</v>
      </c>
      <c r="L34" s="106">
        <v>4.8952225499999997</v>
      </c>
      <c r="M34" s="106">
        <v>2.1534844500000001</v>
      </c>
      <c r="N34" s="106">
        <v>1.5813036599999999</v>
      </c>
    </row>
    <row r="35" spans="1:14">
      <c r="A35" s="105" t="s">
        <v>236</v>
      </c>
      <c r="B35" s="106">
        <v>44.190486280000002</v>
      </c>
      <c r="C35" s="106">
        <v>44.275972960000004</v>
      </c>
      <c r="D35" s="106">
        <v>42.372977799999994</v>
      </c>
      <c r="E35" s="105"/>
      <c r="F35" s="105" t="s">
        <v>197</v>
      </c>
      <c r="G35" s="106">
        <v>4.6046873699999997</v>
      </c>
      <c r="H35" s="106">
        <v>20.271322179999999</v>
      </c>
      <c r="I35" s="106">
        <v>11.021018140000001</v>
      </c>
      <c r="J35" s="122"/>
      <c r="K35" s="105" t="s">
        <v>249</v>
      </c>
      <c r="L35" s="106">
        <v>0.29535228999999996</v>
      </c>
      <c r="M35" s="106">
        <v>3.9575766099999998</v>
      </c>
      <c r="N35" s="106">
        <v>1.47661205</v>
      </c>
    </row>
    <row r="36" spans="1:14">
      <c r="A36" s="105" t="s">
        <v>129</v>
      </c>
      <c r="B36" s="106">
        <v>63.7313373</v>
      </c>
      <c r="C36" s="106">
        <v>40.357834020000006</v>
      </c>
      <c r="D36" s="106">
        <v>41.870233950000006</v>
      </c>
      <c r="E36" s="105"/>
      <c r="F36" s="105" t="s">
        <v>164</v>
      </c>
      <c r="G36" s="106">
        <v>3.1297530400000002</v>
      </c>
      <c r="H36" s="106">
        <v>1.9647454900000001</v>
      </c>
      <c r="I36" s="106">
        <v>10.068585089999999</v>
      </c>
      <c r="J36" s="122"/>
      <c r="K36" s="105" t="s">
        <v>130</v>
      </c>
      <c r="L36" s="106">
        <v>0.80115033999999996</v>
      </c>
      <c r="M36" s="106">
        <v>1.1423847499999999</v>
      </c>
      <c r="N36" s="106">
        <v>1.4341608400000001</v>
      </c>
    </row>
    <row r="37" spans="1:14">
      <c r="A37" s="105" t="s">
        <v>197</v>
      </c>
      <c r="B37" s="106">
        <v>34.04958018</v>
      </c>
      <c r="C37" s="106">
        <v>38.37148783</v>
      </c>
      <c r="D37" s="106">
        <v>38.912410919999999</v>
      </c>
      <c r="E37" s="105"/>
      <c r="F37" s="105" t="s">
        <v>5</v>
      </c>
      <c r="G37" s="106">
        <v>3.99134411</v>
      </c>
      <c r="H37" s="106">
        <v>3.9304314599999999</v>
      </c>
      <c r="I37" s="106">
        <v>10.029939089999999</v>
      </c>
      <c r="J37" s="122"/>
      <c r="K37" s="105" t="s">
        <v>203</v>
      </c>
      <c r="L37" s="106">
        <v>0.88679355000000004</v>
      </c>
      <c r="M37" s="106">
        <v>3.04123053</v>
      </c>
      <c r="N37" s="106">
        <v>1.3798597100000001</v>
      </c>
    </row>
    <row r="38" spans="1:14">
      <c r="A38" s="105" t="s">
        <v>213</v>
      </c>
      <c r="B38" s="106">
        <v>34.902218470000001</v>
      </c>
      <c r="C38" s="106">
        <v>39.281306039999997</v>
      </c>
      <c r="D38" s="106">
        <v>38.847362279999999</v>
      </c>
      <c r="E38" s="105"/>
      <c r="F38" s="105" t="s">
        <v>186</v>
      </c>
      <c r="G38" s="106">
        <v>0.47756670000000001</v>
      </c>
      <c r="H38" s="106">
        <v>8.7325639999999996E-2</v>
      </c>
      <c r="I38" s="106">
        <v>9.5170904399999987</v>
      </c>
      <c r="J38" s="122"/>
      <c r="K38" s="105" t="s">
        <v>202</v>
      </c>
      <c r="L38" s="106">
        <v>1.1991914800000001</v>
      </c>
      <c r="M38" s="106">
        <v>1.88577752</v>
      </c>
      <c r="N38" s="106">
        <v>1.3644894400000001</v>
      </c>
    </row>
    <row r="39" spans="1:14">
      <c r="A39" s="105" t="s">
        <v>5</v>
      </c>
      <c r="B39" s="106">
        <v>40.778345889999997</v>
      </c>
      <c r="C39" s="106">
        <v>46.708773350000001</v>
      </c>
      <c r="D39" s="106">
        <v>38.318355279999999</v>
      </c>
      <c r="E39" s="105"/>
      <c r="F39" s="105" t="s">
        <v>220</v>
      </c>
      <c r="G39" s="106">
        <v>15.1180161</v>
      </c>
      <c r="H39" s="106">
        <v>15.956409650000001</v>
      </c>
      <c r="I39" s="106">
        <v>9.3899366199999985</v>
      </c>
      <c r="J39" s="122"/>
      <c r="K39" s="105" t="s">
        <v>160</v>
      </c>
      <c r="L39" s="106">
        <v>0.34659244</v>
      </c>
      <c r="M39" s="106">
        <v>0.72670940000000006</v>
      </c>
      <c r="N39" s="106">
        <v>1.3510563200000001</v>
      </c>
    </row>
    <row r="40" spans="1:14">
      <c r="A40" s="105" t="s">
        <v>13</v>
      </c>
      <c r="B40" s="106">
        <v>9.977241320000001</v>
      </c>
      <c r="C40" s="106">
        <v>10.416536130000001</v>
      </c>
      <c r="D40" s="106">
        <v>36.617556909999998</v>
      </c>
      <c r="E40" s="105"/>
      <c r="F40" s="105" t="s">
        <v>241</v>
      </c>
      <c r="G40" s="106">
        <v>2.90561677</v>
      </c>
      <c r="H40" s="106">
        <v>0.55382091</v>
      </c>
      <c r="I40" s="106">
        <v>8.7900827799999988</v>
      </c>
      <c r="J40" s="122"/>
      <c r="K40" s="105" t="s">
        <v>196</v>
      </c>
      <c r="L40" s="106">
        <v>1.2323331100000001</v>
      </c>
      <c r="M40" s="106">
        <v>2.22908368</v>
      </c>
      <c r="N40" s="106">
        <v>1.3321306399999999</v>
      </c>
    </row>
    <row r="41" spans="1:14">
      <c r="A41" s="105" t="s">
        <v>157</v>
      </c>
      <c r="B41" s="106">
        <v>52.857313520000005</v>
      </c>
      <c r="C41" s="106">
        <v>21.980811829999997</v>
      </c>
      <c r="D41" s="106">
        <v>36.538379599999999</v>
      </c>
      <c r="E41" s="105"/>
      <c r="F41" s="105" t="s">
        <v>228</v>
      </c>
      <c r="G41" s="106">
        <v>7.724397999999999E-2</v>
      </c>
      <c r="H41" s="106">
        <v>8.9137289999999994E-2</v>
      </c>
      <c r="I41" s="106">
        <v>8.5267665399999988</v>
      </c>
      <c r="J41" s="122"/>
      <c r="K41" s="105" t="s">
        <v>185</v>
      </c>
      <c r="L41" s="106">
        <v>1.7452896</v>
      </c>
      <c r="M41" s="106">
        <v>0.55381440999999998</v>
      </c>
      <c r="N41" s="106">
        <v>1.32225561</v>
      </c>
    </row>
    <row r="42" spans="1:14">
      <c r="A42" s="105" t="s">
        <v>241</v>
      </c>
      <c r="B42" s="106">
        <v>34.212347439999995</v>
      </c>
      <c r="C42" s="106">
        <v>26.309418369999999</v>
      </c>
      <c r="D42" s="106">
        <v>33.260522940000001</v>
      </c>
      <c r="E42" s="105"/>
      <c r="F42" s="105" t="s">
        <v>199</v>
      </c>
      <c r="G42" s="106">
        <v>6.5010292600000001</v>
      </c>
      <c r="H42" s="106">
        <v>4.4663208600000006</v>
      </c>
      <c r="I42" s="106">
        <v>8.5264687300000013</v>
      </c>
      <c r="J42" s="122"/>
      <c r="K42" s="105" t="s">
        <v>221</v>
      </c>
      <c r="L42" s="106">
        <v>1.1473963</v>
      </c>
      <c r="M42" s="106">
        <v>1.1810321799999999</v>
      </c>
      <c r="N42" s="106">
        <v>1.3117517599999999</v>
      </c>
    </row>
    <row r="43" spans="1:14">
      <c r="A43" s="105" t="s">
        <v>220</v>
      </c>
      <c r="B43" s="106">
        <v>36.54643609</v>
      </c>
      <c r="C43" s="106">
        <v>102.16954448999999</v>
      </c>
      <c r="D43" s="106">
        <v>32.23929296</v>
      </c>
      <c r="E43" s="105"/>
      <c r="F43" s="105" t="s">
        <v>62</v>
      </c>
      <c r="G43" s="106">
        <v>0</v>
      </c>
      <c r="H43" s="106">
        <v>119.77520839</v>
      </c>
      <c r="I43" s="106">
        <v>8.3735764600000007</v>
      </c>
      <c r="J43" s="122"/>
      <c r="K43" s="105" t="s">
        <v>211</v>
      </c>
      <c r="L43" s="106">
        <v>0.45471319999999998</v>
      </c>
      <c r="M43" s="106">
        <v>1.6200483600000002</v>
      </c>
      <c r="N43" s="106">
        <v>1.2875562700000001</v>
      </c>
    </row>
    <row r="44" spans="1:14">
      <c r="A44" s="105" t="s">
        <v>160</v>
      </c>
      <c r="B44" s="106">
        <v>33.07438913</v>
      </c>
      <c r="C44" s="106">
        <v>32.250566910000003</v>
      </c>
      <c r="D44" s="106">
        <v>30.840277280000002</v>
      </c>
      <c r="E44" s="105"/>
      <c r="F44" s="105" t="s">
        <v>146</v>
      </c>
      <c r="G44" s="106">
        <v>7.2653634800000004</v>
      </c>
      <c r="H44" s="106">
        <v>38.463346020000003</v>
      </c>
      <c r="I44" s="106">
        <v>7.9121968200000001</v>
      </c>
      <c r="J44" s="122"/>
      <c r="K44" s="105" t="s">
        <v>251</v>
      </c>
      <c r="L44" s="106">
        <v>0.79538315999999998</v>
      </c>
      <c r="M44" s="106">
        <v>0.80188228000000006</v>
      </c>
      <c r="N44" s="106">
        <v>1.0702331100000002</v>
      </c>
    </row>
    <row r="45" spans="1:14">
      <c r="A45" s="105" t="s">
        <v>26</v>
      </c>
      <c r="B45" s="106">
        <v>22.310471339999999</v>
      </c>
      <c r="C45" s="106">
        <v>23.558832120000002</v>
      </c>
      <c r="D45" s="106">
        <v>30.828926690000003</v>
      </c>
      <c r="E45" s="105"/>
      <c r="F45" s="105" t="s">
        <v>198</v>
      </c>
      <c r="G45" s="106">
        <v>22.470532739999999</v>
      </c>
      <c r="H45" s="106">
        <v>11.53978551</v>
      </c>
      <c r="I45" s="106">
        <v>7.78804344</v>
      </c>
      <c r="J45" s="122"/>
      <c r="K45" s="105" t="s">
        <v>173</v>
      </c>
      <c r="L45" s="106">
        <v>2.6141897000000003</v>
      </c>
      <c r="M45" s="106">
        <v>2.6312404599999999</v>
      </c>
      <c r="N45" s="106">
        <v>1.0391007299999999</v>
      </c>
    </row>
    <row r="46" spans="1:14">
      <c r="A46" s="105" t="s">
        <v>204</v>
      </c>
      <c r="B46" s="106">
        <v>33.858468760000001</v>
      </c>
      <c r="C46" s="106">
        <v>27.50263408</v>
      </c>
      <c r="D46" s="106">
        <v>30.655111859999998</v>
      </c>
      <c r="E46" s="105"/>
      <c r="F46" s="105" t="s">
        <v>155</v>
      </c>
      <c r="G46" s="106">
        <v>12.434663449999999</v>
      </c>
      <c r="H46" s="106">
        <v>13.212878910000001</v>
      </c>
      <c r="I46" s="106">
        <v>6.6384293899999998</v>
      </c>
      <c r="J46" s="122"/>
      <c r="K46" s="105" t="s">
        <v>213</v>
      </c>
      <c r="L46" s="106">
        <v>0.95340902000000005</v>
      </c>
      <c r="M46" s="106">
        <v>0.89705967000000009</v>
      </c>
      <c r="N46" s="106">
        <v>1.0165197800000001</v>
      </c>
    </row>
    <row r="47" spans="1:14">
      <c r="A47" s="105" t="s">
        <v>169</v>
      </c>
      <c r="B47" s="106">
        <v>44.37890428</v>
      </c>
      <c r="C47" s="106">
        <v>57.890027889999999</v>
      </c>
      <c r="D47" s="106">
        <v>30.53420376</v>
      </c>
      <c r="E47" s="105"/>
      <c r="F47" s="105" t="s">
        <v>221</v>
      </c>
      <c r="G47" s="106">
        <v>4.7277124600000002</v>
      </c>
      <c r="H47" s="106">
        <v>21.8002593</v>
      </c>
      <c r="I47" s="106">
        <v>5.9529965300000001</v>
      </c>
      <c r="J47" s="122"/>
      <c r="K47" s="105" t="s">
        <v>195</v>
      </c>
      <c r="L47" s="106">
        <v>0.33729273999999998</v>
      </c>
      <c r="M47" s="106">
        <v>1.0956309799999999</v>
      </c>
      <c r="N47" s="106">
        <v>0.87963817</v>
      </c>
    </row>
    <row r="48" spans="1:14">
      <c r="A48" s="105" t="s">
        <v>21</v>
      </c>
      <c r="B48" s="106">
        <v>25.500613899999998</v>
      </c>
      <c r="C48" s="106">
        <v>37.428823630000004</v>
      </c>
      <c r="D48" s="106">
        <v>30.36936686</v>
      </c>
      <c r="E48" s="105"/>
      <c r="F48" s="105" t="s">
        <v>110</v>
      </c>
      <c r="G48" s="106">
        <v>4.20727458</v>
      </c>
      <c r="H48" s="106">
        <v>2.4196694300000003</v>
      </c>
      <c r="I48" s="106">
        <v>5.80175106</v>
      </c>
      <c r="J48" s="122"/>
      <c r="K48" s="105" t="s">
        <v>255</v>
      </c>
      <c r="L48" s="106">
        <v>0.19113801999999999</v>
      </c>
      <c r="M48" s="106">
        <v>1.1862313100000001</v>
      </c>
      <c r="N48" s="106">
        <v>0.76494131999999992</v>
      </c>
    </row>
    <row r="49" spans="1:14">
      <c r="A49" s="105" t="s">
        <v>39</v>
      </c>
      <c r="B49" s="106">
        <v>22.425021000000001</v>
      </c>
      <c r="C49" s="106">
        <v>79.69044719</v>
      </c>
      <c r="D49" s="106">
        <v>29.437216360000001</v>
      </c>
      <c r="E49" s="105"/>
      <c r="F49" s="105" t="s">
        <v>201</v>
      </c>
      <c r="G49" s="106">
        <v>1.59798299</v>
      </c>
      <c r="H49" s="106">
        <v>4.3602797100000004</v>
      </c>
      <c r="I49" s="106">
        <v>5.3381396799999994</v>
      </c>
      <c r="J49" s="122"/>
      <c r="K49" s="105" t="s">
        <v>204</v>
      </c>
      <c r="L49" s="106">
        <v>4.5900192300000002</v>
      </c>
      <c r="M49" s="106">
        <v>0.90521613000000001</v>
      </c>
      <c r="N49" s="106">
        <v>0.76039394999999999</v>
      </c>
    </row>
    <row r="50" spans="1:14">
      <c r="A50" s="105" t="s">
        <v>215</v>
      </c>
      <c r="B50" s="106">
        <v>38.29406737</v>
      </c>
      <c r="C50" s="106">
        <v>48.291274999999999</v>
      </c>
      <c r="D50" s="106">
        <v>29.317265429999999</v>
      </c>
      <c r="E50" s="105"/>
      <c r="F50" s="105" t="s">
        <v>213</v>
      </c>
      <c r="G50" s="106">
        <v>0.53139349000000002</v>
      </c>
      <c r="H50" s="106">
        <v>2.9384080499999996</v>
      </c>
      <c r="I50" s="106">
        <v>5.1948820199999997</v>
      </c>
      <c r="J50" s="122"/>
      <c r="K50" s="105" t="s">
        <v>254</v>
      </c>
      <c r="L50" s="106">
        <v>0.97259499999999999</v>
      </c>
      <c r="M50" s="106">
        <v>0.28200112999999999</v>
      </c>
      <c r="N50" s="106">
        <v>0.65528353000000006</v>
      </c>
    </row>
    <row r="51" spans="1:14">
      <c r="A51" s="105" t="s">
        <v>25</v>
      </c>
      <c r="B51" s="106">
        <v>31.704739379999999</v>
      </c>
      <c r="C51" s="106">
        <v>41.499264959999998</v>
      </c>
      <c r="D51" s="106">
        <v>28.780326989999999</v>
      </c>
      <c r="E51" s="105"/>
      <c r="F51" s="105" t="s">
        <v>171</v>
      </c>
      <c r="G51" s="106">
        <v>5.3636253200000006</v>
      </c>
      <c r="H51" s="106">
        <v>6.3156252799999999</v>
      </c>
      <c r="I51" s="106">
        <v>4.6895597100000002</v>
      </c>
      <c r="J51" s="122"/>
      <c r="K51" s="105" t="s">
        <v>107</v>
      </c>
      <c r="L51" s="106">
        <v>0.27304289000000004</v>
      </c>
      <c r="M51" s="106">
        <v>1.03134707</v>
      </c>
      <c r="N51" s="106">
        <v>0.62724030000000008</v>
      </c>
    </row>
    <row r="52" spans="1:14">
      <c r="A52" s="105" t="s">
        <v>36</v>
      </c>
      <c r="B52" s="106">
        <v>35.821681890000001</v>
      </c>
      <c r="C52" s="106">
        <v>68.462127230000007</v>
      </c>
      <c r="D52" s="106">
        <v>28.275987609999998</v>
      </c>
      <c r="E52" s="105"/>
      <c r="F52" s="105" t="s">
        <v>245</v>
      </c>
      <c r="G52" s="106">
        <v>0.57049362000000003</v>
      </c>
      <c r="H52" s="106">
        <v>1.1416800000000002E-3</v>
      </c>
      <c r="I52" s="106">
        <v>4.2497359000000001</v>
      </c>
      <c r="J52" s="122"/>
      <c r="K52" s="105" t="s">
        <v>207</v>
      </c>
      <c r="L52" s="106">
        <v>0.18528192999999998</v>
      </c>
      <c r="M52" s="106">
        <v>0.56744549</v>
      </c>
      <c r="N52" s="106">
        <v>0.60208037999999997</v>
      </c>
    </row>
    <row r="53" spans="1:14">
      <c r="A53" s="105" t="s">
        <v>243</v>
      </c>
      <c r="B53" s="106">
        <v>11.875130220000001</v>
      </c>
      <c r="C53" s="106">
        <v>14.79559793</v>
      </c>
      <c r="D53" s="106">
        <v>27.94898675</v>
      </c>
      <c r="E53" s="105"/>
      <c r="F53" s="105" t="s">
        <v>230</v>
      </c>
      <c r="G53" s="106">
        <v>6.0008234500000004</v>
      </c>
      <c r="H53" s="106">
        <v>9.1621749600000015</v>
      </c>
      <c r="I53" s="106">
        <v>4.0714002999999996</v>
      </c>
      <c r="J53" s="122"/>
      <c r="K53" s="105" t="s">
        <v>147</v>
      </c>
      <c r="L53" s="106">
        <v>0.14271773000000001</v>
      </c>
      <c r="M53" s="106">
        <v>0.38272923999999997</v>
      </c>
      <c r="N53" s="106">
        <v>0.58943986999999998</v>
      </c>
    </row>
    <row r="54" spans="1:14">
      <c r="A54" s="105" t="s">
        <v>23</v>
      </c>
      <c r="B54" s="106">
        <v>26.228355239999999</v>
      </c>
      <c r="C54" s="106">
        <v>28.79013819</v>
      </c>
      <c r="D54" s="106">
        <v>27.34748635</v>
      </c>
      <c r="E54" s="105"/>
      <c r="F54" s="105" t="s">
        <v>7</v>
      </c>
      <c r="G54" s="106">
        <v>1.41327154</v>
      </c>
      <c r="H54" s="106">
        <v>3.81070486</v>
      </c>
      <c r="I54" s="106">
        <v>3.9857044199999998</v>
      </c>
      <c r="J54" s="122"/>
      <c r="K54" s="105" t="s">
        <v>198</v>
      </c>
      <c r="L54" s="106">
        <v>0.87813369999999991</v>
      </c>
      <c r="M54" s="106">
        <v>1.3710626399999999</v>
      </c>
      <c r="N54" s="106">
        <v>0.54802088000000004</v>
      </c>
    </row>
    <row r="55" spans="1:14">
      <c r="A55" s="105" t="s">
        <v>196</v>
      </c>
      <c r="B55" s="106">
        <v>31.487888809999998</v>
      </c>
      <c r="C55" s="106">
        <v>49.83641326</v>
      </c>
      <c r="D55" s="106">
        <v>27.28076162</v>
      </c>
      <c r="E55" s="105"/>
      <c r="F55" s="105" t="s">
        <v>135</v>
      </c>
      <c r="G55" s="106">
        <v>3.9408895199999998</v>
      </c>
      <c r="H55" s="106">
        <v>6.0418609700000001</v>
      </c>
      <c r="I55" s="106">
        <v>3.8724825699999998</v>
      </c>
      <c r="J55" s="122"/>
      <c r="K55" s="105" t="s">
        <v>233</v>
      </c>
      <c r="L55" s="106">
        <v>0.10605402</v>
      </c>
      <c r="M55" s="106">
        <v>0.36019034999999999</v>
      </c>
      <c r="N55" s="106">
        <v>0.48158933000000004</v>
      </c>
    </row>
    <row r="56" spans="1:14">
      <c r="A56" s="105" t="s">
        <v>233</v>
      </c>
      <c r="B56" s="106">
        <v>24.741594149999997</v>
      </c>
      <c r="C56" s="106">
        <v>41.897124439999999</v>
      </c>
      <c r="D56" s="106">
        <v>27.172139469999998</v>
      </c>
      <c r="E56" s="105"/>
      <c r="F56" s="105" t="s">
        <v>202</v>
      </c>
      <c r="G56" s="106">
        <v>4.7984997300000005</v>
      </c>
      <c r="H56" s="106">
        <v>7.5561643800000002</v>
      </c>
      <c r="I56" s="106">
        <v>3.7723622699999999</v>
      </c>
      <c r="J56" s="122"/>
      <c r="K56" s="105" t="s">
        <v>230</v>
      </c>
      <c r="L56" s="106">
        <v>0.41284100000000001</v>
      </c>
      <c r="M56" s="106">
        <v>0.33306646999999995</v>
      </c>
      <c r="N56" s="106">
        <v>0.47144265000000002</v>
      </c>
    </row>
    <row r="57" spans="1:14">
      <c r="A57" s="105" t="s">
        <v>2</v>
      </c>
      <c r="B57" s="106">
        <v>22.56038362</v>
      </c>
      <c r="C57" s="106">
        <v>28.591616730000002</v>
      </c>
      <c r="D57" s="106">
        <v>26.810223820000001</v>
      </c>
      <c r="E57" s="105"/>
      <c r="F57" s="105" t="s">
        <v>37</v>
      </c>
      <c r="G57" s="106">
        <v>3.8558849500000001</v>
      </c>
      <c r="H57" s="106">
        <v>2.7189885899999999</v>
      </c>
      <c r="I57" s="106">
        <v>3.6574610000000001</v>
      </c>
      <c r="J57" s="122"/>
      <c r="K57" s="105" t="s">
        <v>229</v>
      </c>
      <c r="L57" s="106">
        <v>6.2990339999999992E-2</v>
      </c>
      <c r="M57" s="106">
        <v>0.28593806999999999</v>
      </c>
      <c r="N57" s="106">
        <v>0.44860271000000002</v>
      </c>
    </row>
    <row r="58" spans="1:14">
      <c r="A58" s="105" t="s">
        <v>143</v>
      </c>
      <c r="B58" s="106">
        <v>22.54945245</v>
      </c>
      <c r="C58" s="106">
        <v>35.312646560000005</v>
      </c>
      <c r="D58" s="106">
        <v>25.340055530000001</v>
      </c>
      <c r="E58" s="105"/>
      <c r="F58" s="105" t="s">
        <v>170</v>
      </c>
      <c r="G58" s="106">
        <v>4.0535011399999998</v>
      </c>
      <c r="H58" s="106">
        <v>2.89917932</v>
      </c>
      <c r="I58" s="106">
        <v>3.5749131099999998</v>
      </c>
      <c r="J58" s="122"/>
      <c r="K58" s="105" t="s">
        <v>75</v>
      </c>
      <c r="L58" s="106">
        <v>5.2385769999999998E-2</v>
      </c>
      <c r="M58" s="106">
        <v>2.3942109199999999</v>
      </c>
      <c r="N58" s="106">
        <v>0.42762256999999998</v>
      </c>
    </row>
    <row r="59" spans="1:14">
      <c r="A59" s="105" t="s">
        <v>232</v>
      </c>
      <c r="B59" s="106">
        <v>24.384715079999999</v>
      </c>
      <c r="C59" s="106">
        <v>51.476140270000002</v>
      </c>
      <c r="D59" s="106">
        <v>24.95364116</v>
      </c>
      <c r="E59" s="105"/>
      <c r="F59" s="105" t="s">
        <v>103</v>
      </c>
      <c r="G59" s="106">
        <v>1.3606166899999999</v>
      </c>
      <c r="H59" s="106">
        <v>2.7861323799999997</v>
      </c>
      <c r="I59" s="106">
        <v>3.4999170299999998</v>
      </c>
      <c r="J59" s="122"/>
      <c r="K59" s="105" t="s">
        <v>222</v>
      </c>
      <c r="L59" s="106">
        <v>0.17561515999999999</v>
      </c>
      <c r="M59" s="106">
        <v>0.32101390999999996</v>
      </c>
      <c r="N59" s="106">
        <v>0.42670425000000001</v>
      </c>
    </row>
    <row r="60" spans="1:14">
      <c r="A60" s="105" t="s">
        <v>22</v>
      </c>
      <c r="B60" s="106">
        <v>23.253803120000001</v>
      </c>
      <c r="C60" s="106">
        <v>26.346824039999998</v>
      </c>
      <c r="D60" s="106">
        <v>24.71810769</v>
      </c>
      <c r="E60" s="105"/>
      <c r="F60" s="105" t="s">
        <v>212</v>
      </c>
      <c r="G60" s="106">
        <v>13.206470250000001</v>
      </c>
      <c r="H60" s="106">
        <v>3.1924765399999999</v>
      </c>
      <c r="I60" s="106">
        <v>3.3211438700000002</v>
      </c>
      <c r="J60" s="122"/>
      <c r="K60" s="105" t="s">
        <v>172</v>
      </c>
      <c r="L60" s="106">
        <v>0.96247695999999994</v>
      </c>
      <c r="M60" s="106">
        <v>0.55405198999999994</v>
      </c>
      <c r="N60" s="106">
        <v>0.39786665999999998</v>
      </c>
    </row>
    <row r="61" spans="1:14">
      <c r="A61" s="105" t="s">
        <v>230</v>
      </c>
      <c r="B61" s="106">
        <v>36.619309100000002</v>
      </c>
      <c r="C61" s="106">
        <v>53.350645490000005</v>
      </c>
      <c r="D61" s="106">
        <v>24.625469559999999</v>
      </c>
      <c r="E61" s="105"/>
      <c r="F61" s="105" t="s">
        <v>112</v>
      </c>
      <c r="G61" s="106">
        <v>0</v>
      </c>
      <c r="H61" s="106">
        <v>3.9631645299999998</v>
      </c>
      <c r="I61" s="106">
        <v>2.9616285800000002</v>
      </c>
      <c r="J61" s="122"/>
      <c r="K61" s="105" t="s">
        <v>239</v>
      </c>
      <c r="L61" s="106">
        <v>0.22843822</v>
      </c>
      <c r="M61" s="106">
        <v>0.82829355000000005</v>
      </c>
      <c r="N61" s="106">
        <v>0.34612305999999998</v>
      </c>
    </row>
    <row r="62" spans="1:14">
      <c r="A62" s="105" t="s">
        <v>195</v>
      </c>
      <c r="B62" s="106">
        <v>22.62154584</v>
      </c>
      <c r="C62" s="106">
        <v>27.826508399999998</v>
      </c>
      <c r="D62" s="106">
        <v>23.362775929999998</v>
      </c>
      <c r="E62" s="105"/>
      <c r="F62" s="105" t="s">
        <v>122</v>
      </c>
      <c r="G62" s="106">
        <v>1.4676381999999999</v>
      </c>
      <c r="H62" s="106">
        <v>2.2062445400000001</v>
      </c>
      <c r="I62" s="106">
        <v>2.8800087900000002</v>
      </c>
      <c r="J62" s="122"/>
      <c r="K62" s="105" t="s">
        <v>181</v>
      </c>
      <c r="L62" s="106">
        <v>0.80211355000000006</v>
      </c>
      <c r="M62" s="106">
        <v>0.41612368999999999</v>
      </c>
      <c r="N62" s="106">
        <v>0.3416515</v>
      </c>
    </row>
    <row r="63" spans="1:14">
      <c r="A63" s="105" t="s">
        <v>99</v>
      </c>
      <c r="B63" s="106">
        <v>20.62584755</v>
      </c>
      <c r="C63" s="106">
        <v>25.287467700000001</v>
      </c>
      <c r="D63" s="106">
        <v>23.275213699999998</v>
      </c>
      <c r="E63" s="105"/>
      <c r="F63" s="105" t="s">
        <v>87</v>
      </c>
      <c r="G63" s="106">
        <v>6.9300000000000004E-3</v>
      </c>
      <c r="H63" s="106">
        <v>0.98139931000000002</v>
      </c>
      <c r="I63" s="106">
        <v>2.8013933</v>
      </c>
      <c r="J63" s="122"/>
      <c r="K63" s="105" t="s">
        <v>236</v>
      </c>
      <c r="L63" s="106">
        <v>0.61448393999999995</v>
      </c>
      <c r="M63" s="106">
        <v>0.88164238000000006</v>
      </c>
      <c r="N63" s="106">
        <v>0.33401544999999999</v>
      </c>
    </row>
    <row r="64" spans="1:14">
      <c r="A64" s="105" t="s">
        <v>14</v>
      </c>
      <c r="B64" s="106">
        <v>23.739026969999998</v>
      </c>
      <c r="C64" s="106">
        <v>18.413591929999999</v>
      </c>
      <c r="D64" s="106">
        <v>23.25705395</v>
      </c>
      <c r="E64" s="105"/>
      <c r="F64" s="105" t="s">
        <v>184</v>
      </c>
      <c r="G64" s="106">
        <v>2.6944317899999999</v>
      </c>
      <c r="H64" s="106">
        <v>1.91363449</v>
      </c>
      <c r="I64" s="106">
        <v>2.7179135800000003</v>
      </c>
      <c r="J64" s="122"/>
      <c r="K64" s="105" t="s">
        <v>169</v>
      </c>
      <c r="L64" s="106">
        <v>4.4030200000000005E-3</v>
      </c>
      <c r="M64" s="106">
        <v>0.13863830999999999</v>
      </c>
      <c r="N64" s="106">
        <v>0.33054956000000002</v>
      </c>
    </row>
    <row r="65" spans="1:14">
      <c r="A65" s="105" t="s">
        <v>132</v>
      </c>
      <c r="B65" s="106">
        <v>20.766802680000001</v>
      </c>
      <c r="C65" s="106">
        <v>16.50055098</v>
      </c>
      <c r="D65" s="106">
        <v>21.68252116</v>
      </c>
      <c r="E65" s="105"/>
      <c r="F65" s="105" t="s">
        <v>179</v>
      </c>
      <c r="G65" s="106">
        <v>7.1026925999999992</v>
      </c>
      <c r="H65" s="106">
        <v>9.1004524</v>
      </c>
      <c r="I65" s="106">
        <v>2.5919109800000002</v>
      </c>
      <c r="J65" s="122"/>
      <c r="K65" s="105" t="s">
        <v>122</v>
      </c>
      <c r="L65" s="106">
        <v>6.156205E-2</v>
      </c>
      <c r="M65" s="106">
        <v>4.2529999999999998E-2</v>
      </c>
      <c r="N65" s="106">
        <v>0.32686628000000001</v>
      </c>
    </row>
    <row r="66" spans="1:14">
      <c r="A66" s="105" t="s">
        <v>148</v>
      </c>
      <c r="B66" s="106">
        <v>7.3436029800000009</v>
      </c>
      <c r="C66" s="106">
        <v>50.239990640000002</v>
      </c>
      <c r="D66" s="106">
        <v>21.183836299999999</v>
      </c>
      <c r="E66" s="105"/>
      <c r="F66" s="105" t="s">
        <v>173</v>
      </c>
      <c r="G66" s="106">
        <v>2.60449741</v>
      </c>
      <c r="H66" s="106">
        <v>10.34349093</v>
      </c>
      <c r="I66" s="106">
        <v>2.5233774599999999</v>
      </c>
      <c r="J66" s="122"/>
      <c r="K66" s="105" t="s">
        <v>182</v>
      </c>
      <c r="L66" s="106">
        <v>0.25499404000000003</v>
      </c>
      <c r="M66" s="106">
        <v>0.27278838999999999</v>
      </c>
      <c r="N66" s="106">
        <v>0.32519461</v>
      </c>
    </row>
    <row r="67" spans="1:14">
      <c r="A67" s="105" t="s">
        <v>211</v>
      </c>
      <c r="B67" s="106">
        <v>17.830662780000001</v>
      </c>
      <c r="C67" s="106">
        <v>16.675749830000001</v>
      </c>
      <c r="D67" s="106">
        <v>20.948413949999999</v>
      </c>
      <c r="E67" s="105"/>
      <c r="F67" s="105" t="s">
        <v>223</v>
      </c>
      <c r="G67" s="106">
        <v>2.59798676</v>
      </c>
      <c r="H67" s="106">
        <v>12.301818150000001</v>
      </c>
      <c r="I67" s="106">
        <v>2.47419835</v>
      </c>
      <c r="J67" s="122"/>
      <c r="K67" s="105" t="s">
        <v>188</v>
      </c>
      <c r="L67" s="106">
        <v>4.3035999999999998E-2</v>
      </c>
      <c r="M67" s="106">
        <v>5.8556459999999998E-2</v>
      </c>
      <c r="N67" s="106">
        <v>0.28938111999999999</v>
      </c>
    </row>
    <row r="68" spans="1:14">
      <c r="A68" s="105" t="s">
        <v>212</v>
      </c>
      <c r="B68" s="106">
        <v>29.692648440000003</v>
      </c>
      <c r="C68" s="106">
        <v>35.755944110000002</v>
      </c>
      <c r="D68" s="106">
        <v>20.334396390000002</v>
      </c>
      <c r="E68" s="105"/>
      <c r="F68" s="105" t="s">
        <v>215</v>
      </c>
      <c r="G68" s="106">
        <v>0.40419914000000001</v>
      </c>
      <c r="H68" s="106">
        <v>4.4443550099999998</v>
      </c>
      <c r="I68" s="106">
        <v>2.2740873700000002</v>
      </c>
      <c r="J68" s="122"/>
      <c r="K68" s="105" t="s">
        <v>9</v>
      </c>
      <c r="L68" s="106">
        <v>0.19578639</v>
      </c>
      <c r="M68" s="106">
        <v>0.35281721000000005</v>
      </c>
      <c r="N68" s="106">
        <v>0.28649967999999998</v>
      </c>
    </row>
    <row r="69" spans="1:14">
      <c r="A69" s="105" t="s">
        <v>119</v>
      </c>
      <c r="B69" s="106">
        <v>13.266938660000001</v>
      </c>
      <c r="C69" s="106">
        <v>14.97981693</v>
      </c>
      <c r="D69" s="106">
        <v>20.01006958</v>
      </c>
      <c r="E69" s="105"/>
      <c r="F69" s="105" t="s">
        <v>147</v>
      </c>
      <c r="G69" s="106">
        <v>3.40446648</v>
      </c>
      <c r="H69" s="106">
        <v>1.85512319</v>
      </c>
      <c r="I69" s="106">
        <v>2.2564354100000004</v>
      </c>
      <c r="J69" s="122"/>
      <c r="K69" s="105" t="s">
        <v>200</v>
      </c>
      <c r="L69" s="106">
        <v>0.21179186999999999</v>
      </c>
      <c r="M69" s="106">
        <v>0.55128868999999991</v>
      </c>
      <c r="N69" s="106">
        <v>0.27999203</v>
      </c>
    </row>
    <row r="70" spans="1:14">
      <c r="A70" s="105" t="s">
        <v>30</v>
      </c>
      <c r="B70" s="106">
        <v>16.691285369999999</v>
      </c>
      <c r="C70" s="106">
        <v>14.029129749999999</v>
      </c>
      <c r="D70" s="106">
        <v>19.400186809999997</v>
      </c>
      <c r="E70" s="105"/>
      <c r="F70" s="105" t="s">
        <v>104</v>
      </c>
      <c r="G70" s="106">
        <v>1.3728721000000002</v>
      </c>
      <c r="H70" s="106">
        <v>6.6217609999999996E-2</v>
      </c>
      <c r="I70" s="106">
        <v>2.2468127999999998</v>
      </c>
      <c r="J70" s="122"/>
      <c r="K70" s="105" t="s">
        <v>238</v>
      </c>
      <c r="L70" s="106">
        <v>0.26756565000000004</v>
      </c>
      <c r="M70" s="106">
        <v>0.24591210999999999</v>
      </c>
      <c r="N70" s="106">
        <v>0.27743662000000002</v>
      </c>
    </row>
    <row r="71" spans="1:14">
      <c r="A71" s="105" t="s">
        <v>179</v>
      </c>
      <c r="B71" s="106">
        <v>20.314454229999999</v>
      </c>
      <c r="C71" s="106">
        <v>38.050635340000007</v>
      </c>
      <c r="D71" s="106">
        <v>19.344083120000001</v>
      </c>
      <c r="E71" s="105"/>
      <c r="F71" s="105" t="s">
        <v>225</v>
      </c>
      <c r="G71" s="106">
        <v>1.265618E-2</v>
      </c>
      <c r="H71" s="106">
        <v>261.12662116000001</v>
      </c>
      <c r="I71" s="106">
        <v>2.1919127899999999</v>
      </c>
      <c r="J71" s="122"/>
      <c r="K71" s="105" t="s">
        <v>35</v>
      </c>
      <c r="L71" s="106">
        <v>0.36801740999999999</v>
      </c>
      <c r="M71" s="106">
        <v>0.73247700999999998</v>
      </c>
      <c r="N71" s="106">
        <v>0.24247062999999999</v>
      </c>
    </row>
    <row r="72" spans="1:14">
      <c r="A72" s="105" t="s">
        <v>27</v>
      </c>
      <c r="B72" s="106">
        <v>20.901226469999997</v>
      </c>
      <c r="C72" s="106">
        <v>28.583745130000001</v>
      </c>
      <c r="D72" s="106">
        <v>19.283235359999999</v>
      </c>
      <c r="E72" s="105"/>
      <c r="F72" s="105" t="s">
        <v>181</v>
      </c>
      <c r="G72" s="106">
        <v>2.3618307500000002</v>
      </c>
      <c r="H72" s="106">
        <v>14.678949119999999</v>
      </c>
      <c r="I72" s="106">
        <v>2.1167205400000002</v>
      </c>
      <c r="J72" s="122"/>
      <c r="K72" s="105" t="s">
        <v>231</v>
      </c>
      <c r="L72" s="106">
        <v>0.21168983</v>
      </c>
      <c r="M72" s="106">
        <v>0.30532115999999998</v>
      </c>
      <c r="N72" s="106">
        <v>0.23546894000000002</v>
      </c>
    </row>
    <row r="73" spans="1:14">
      <c r="A73" s="105" t="s">
        <v>103</v>
      </c>
      <c r="B73" s="106">
        <v>14.90997967</v>
      </c>
      <c r="C73" s="106">
        <v>18.7072486</v>
      </c>
      <c r="D73" s="106">
        <v>19.28010759</v>
      </c>
      <c r="E73" s="105"/>
      <c r="F73" s="105" t="s">
        <v>251</v>
      </c>
      <c r="G73" s="106">
        <v>5.4143621199999998</v>
      </c>
      <c r="H73" s="106">
        <v>6.1095863399999999</v>
      </c>
      <c r="I73" s="106">
        <v>2.0544935099999999</v>
      </c>
      <c r="J73" s="122"/>
      <c r="K73" s="105" t="s">
        <v>146</v>
      </c>
      <c r="L73" s="106">
        <v>1.73311652</v>
      </c>
      <c r="M73" s="106">
        <v>6.0522500000000003E-3</v>
      </c>
      <c r="N73" s="106">
        <v>0.22263107000000001</v>
      </c>
    </row>
    <row r="74" spans="1:14">
      <c r="A74" s="105" t="s">
        <v>198</v>
      </c>
      <c r="B74" s="106">
        <v>13.362731699999999</v>
      </c>
      <c r="C74" s="106">
        <v>49.667015219999996</v>
      </c>
      <c r="D74" s="106">
        <v>19.2412098</v>
      </c>
      <c r="E74" s="105"/>
      <c r="F74" s="105" t="s">
        <v>175</v>
      </c>
      <c r="G74" s="106">
        <v>1.95562104</v>
      </c>
      <c r="H74" s="106">
        <v>3.7171904900000001</v>
      </c>
      <c r="I74" s="106">
        <v>1.9302832700000001</v>
      </c>
      <c r="J74" s="122"/>
      <c r="K74" s="105" t="s">
        <v>142</v>
      </c>
      <c r="L74" s="106">
        <v>0.12653117999999999</v>
      </c>
      <c r="M74" s="106">
        <v>0.58068715000000004</v>
      </c>
      <c r="N74" s="106">
        <v>0.22123713</v>
      </c>
    </row>
    <row r="75" spans="1:14">
      <c r="A75" s="105" t="s">
        <v>257</v>
      </c>
      <c r="B75" s="106">
        <v>22.06410412</v>
      </c>
      <c r="C75" s="106">
        <v>26.67578477</v>
      </c>
      <c r="D75" s="106">
        <v>19.030990320000001</v>
      </c>
      <c r="E75" s="105"/>
      <c r="F75" s="105" t="s">
        <v>36</v>
      </c>
      <c r="G75" s="106">
        <v>5.2495409299999993</v>
      </c>
      <c r="H75" s="106">
        <v>8.081031509999999</v>
      </c>
      <c r="I75" s="106">
        <v>1.77161196</v>
      </c>
      <c r="J75" s="122"/>
      <c r="K75" s="105" t="s">
        <v>244</v>
      </c>
      <c r="L75" s="106">
        <v>0.63009521999999996</v>
      </c>
      <c r="M75" s="106">
        <v>1.07416757</v>
      </c>
      <c r="N75" s="106">
        <v>0.21674129</v>
      </c>
    </row>
    <row r="76" spans="1:14">
      <c r="A76" s="105" t="s">
        <v>173</v>
      </c>
      <c r="B76" s="106">
        <v>24.380605690000003</v>
      </c>
      <c r="C76" s="106">
        <v>21.115493799999999</v>
      </c>
      <c r="D76" s="106">
        <v>18.351349600000002</v>
      </c>
      <c r="E76" s="105"/>
      <c r="F76" s="105" t="s">
        <v>254</v>
      </c>
      <c r="G76" s="106">
        <v>4.6055025499999998</v>
      </c>
      <c r="H76" s="106">
        <v>2.2755424400000002</v>
      </c>
      <c r="I76" s="106">
        <v>1.6441653999999999</v>
      </c>
      <c r="J76" s="122"/>
      <c r="K76" s="105" t="s">
        <v>232</v>
      </c>
      <c r="L76" s="106">
        <v>8.223367999999999E-2</v>
      </c>
      <c r="M76" s="106">
        <v>0.63354716</v>
      </c>
      <c r="N76" s="106">
        <v>0.21561139000000001</v>
      </c>
    </row>
    <row r="77" spans="1:14">
      <c r="A77" s="105" t="s">
        <v>201</v>
      </c>
      <c r="B77" s="106">
        <v>21.504316899999999</v>
      </c>
      <c r="C77" s="106">
        <v>16.48756178</v>
      </c>
      <c r="D77" s="106">
        <v>17.83710713</v>
      </c>
      <c r="E77" s="105"/>
      <c r="F77" s="105" t="s">
        <v>229</v>
      </c>
      <c r="G77" s="106">
        <v>3.8218439800000001</v>
      </c>
      <c r="H77" s="106">
        <v>0.46877700999999999</v>
      </c>
      <c r="I77" s="106">
        <v>1.53806566</v>
      </c>
      <c r="J77" s="122"/>
      <c r="K77" s="105" t="s">
        <v>248</v>
      </c>
      <c r="L77" s="106">
        <v>1.0539184799999999</v>
      </c>
      <c r="M77" s="106">
        <v>0.50549927000000006</v>
      </c>
      <c r="N77" s="106">
        <v>0.16372676</v>
      </c>
    </row>
    <row r="78" spans="1:14">
      <c r="A78" s="105" t="s">
        <v>223</v>
      </c>
      <c r="B78" s="106">
        <v>16.169961829999998</v>
      </c>
      <c r="C78" s="106">
        <v>35.850706500000001</v>
      </c>
      <c r="D78" s="106">
        <v>17.698262670000002</v>
      </c>
      <c r="E78" s="105"/>
      <c r="F78" s="105" t="s">
        <v>134</v>
      </c>
      <c r="G78" s="106">
        <v>7.4894812100000001</v>
      </c>
      <c r="H78" s="106">
        <v>5.9297099999999998E-2</v>
      </c>
      <c r="I78" s="106">
        <v>1.4673177099999999</v>
      </c>
      <c r="J78" s="122"/>
      <c r="K78" s="105" t="s">
        <v>74</v>
      </c>
      <c r="L78" s="106">
        <v>6.4573679999999994E-2</v>
      </c>
      <c r="M78" s="106">
        <v>0</v>
      </c>
      <c r="N78" s="106">
        <v>0.14716399999999999</v>
      </c>
    </row>
    <row r="79" spans="1:14">
      <c r="A79" s="105" t="s">
        <v>130</v>
      </c>
      <c r="B79" s="106">
        <v>16.688737929999998</v>
      </c>
      <c r="C79" s="106">
        <v>15.641857740000001</v>
      </c>
      <c r="D79" s="106">
        <v>17.336942559999997</v>
      </c>
      <c r="E79" s="105"/>
      <c r="F79" s="105" t="s">
        <v>22</v>
      </c>
      <c r="G79" s="106">
        <v>0.91511184999999995</v>
      </c>
      <c r="H79" s="106">
        <v>1.8328993500000001</v>
      </c>
      <c r="I79" s="106">
        <v>1.4578706499999998</v>
      </c>
      <c r="J79" s="122"/>
      <c r="K79" s="105" t="s">
        <v>215</v>
      </c>
      <c r="L79" s="106">
        <v>0.18664162000000001</v>
      </c>
      <c r="M79" s="106">
        <v>0.22935743</v>
      </c>
      <c r="N79" s="106">
        <v>0.13641047000000001</v>
      </c>
    </row>
    <row r="80" spans="1:14">
      <c r="A80" s="105" t="s">
        <v>235</v>
      </c>
      <c r="B80" s="106">
        <v>18.655755030000002</v>
      </c>
      <c r="C80" s="106">
        <v>17.212313229999999</v>
      </c>
      <c r="D80" s="106">
        <v>17.21430754</v>
      </c>
      <c r="E80" s="105"/>
      <c r="F80" s="105" t="s">
        <v>117</v>
      </c>
      <c r="G80" s="106">
        <v>0.27665745000000003</v>
      </c>
      <c r="H80" s="106">
        <v>1.4692688200000001</v>
      </c>
      <c r="I80" s="106">
        <v>1.3554388799999999</v>
      </c>
      <c r="J80" s="122"/>
      <c r="K80" s="105" t="s">
        <v>234</v>
      </c>
      <c r="L80" s="106">
        <v>7.9820299999999997E-2</v>
      </c>
      <c r="M80" s="106">
        <v>0.20796445000000002</v>
      </c>
      <c r="N80" s="106">
        <v>0.13470471000000001</v>
      </c>
    </row>
    <row r="81" spans="1:14">
      <c r="A81" s="105" t="s">
        <v>202</v>
      </c>
      <c r="B81" s="106">
        <v>20.866758430000001</v>
      </c>
      <c r="C81" s="106">
        <v>12.02388496</v>
      </c>
      <c r="D81" s="106">
        <v>16.569295520000001</v>
      </c>
      <c r="E81" s="105"/>
      <c r="F81" s="105" t="s">
        <v>142</v>
      </c>
      <c r="G81" s="106">
        <v>3.5729099900000003</v>
      </c>
      <c r="H81" s="106">
        <v>6.7864126799999998</v>
      </c>
      <c r="I81" s="106">
        <v>1.29189219</v>
      </c>
      <c r="J81" s="122"/>
      <c r="K81" s="105" t="s">
        <v>45</v>
      </c>
      <c r="L81" s="106">
        <v>0</v>
      </c>
      <c r="M81" s="106">
        <v>0</v>
      </c>
      <c r="N81" s="106">
        <v>0.12718151999999999</v>
      </c>
    </row>
    <row r="82" spans="1:14">
      <c r="A82" s="105" t="s">
        <v>250</v>
      </c>
      <c r="B82" s="106">
        <v>19.086762390000001</v>
      </c>
      <c r="C82" s="106">
        <v>20.920704960000002</v>
      </c>
      <c r="D82" s="106">
        <v>16.025778539999997</v>
      </c>
      <c r="E82" s="105"/>
      <c r="F82" s="105" t="s">
        <v>172</v>
      </c>
      <c r="G82" s="106">
        <v>6.4530872500000003</v>
      </c>
      <c r="H82" s="106">
        <v>11.58433267</v>
      </c>
      <c r="I82" s="106">
        <v>1.29107572</v>
      </c>
      <c r="J82" s="122"/>
      <c r="K82" s="105" t="s">
        <v>128</v>
      </c>
      <c r="L82" s="106">
        <v>5.1547120000000002E-2</v>
      </c>
      <c r="M82" s="106">
        <v>6.295539E-2</v>
      </c>
      <c r="N82" s="106">
        <v>0.12448114</v>
      </c>
    </row>
    <row r="83" spans="1:14">
      <c r="A83" s="105" t="s">
        <v>252</v>
      </c>
      <c r="B83" s="106">
        <v>14.90932171</v>
      </c>
      <c r="C83" s="106">
        <v>21.77408548</v>
      </c>
      <c r="D83" s="106">
        <v>16.01164262</v>
      </c>
      <c r="E83" s="105"/>
      <c r="F83" s="105" t="s">
        <v>35</v>
      </c>
      <c r="G83" s="106">
        <v>5.7023130999999996</v>
      </c>
      <c r="H83" s="106">
        <v>0.51951391999999996</v>
      </c>
      <c r="I83" s="106">
        <v>1.15484527</v>
      </c>
      <c r="J83" s="122"/>
      <c r="K83" s="105" t="s">
        <v>93</v>
      </c>
      <c r="L83" s="106">
        <v>0</v>
      </c>
      <c r="M83" s="106">
        <v>4.9693699999999999E-3</v>
      </c>
      <c r="N83" s="106">
        <v>0.12435591</v>
      </c>
    </row>
    <row r="84" spans="1:14">
      <c r="A84" s="105" t="s">
        <v>7</v>
      </c>
      <c r="B84" s="106">
        <v>17.410741210000001</v>
      </c>
      <c r="C84" s="106">
        <v>26.701392760000001</v>
      </c>
      <c r="D84" s="106">
        <v>15.31855316</v>
      </c>
      <c r="E84" s="105"/>
      <c r="F84" s="105" t="s">
        <v>204</v>
      </c>
      <c r="G84" s="106">
        <v>6.4378939999999996E-2</v>
      </c>
      <c r="H84" s="106">
        <v>0.19866333999999999</v>
      </c>
      <c r="I84" s="106">
        <v>1.04974608</v>
      </c>
      <c r="J84" s="122"/>
      <c r="K84" s="105" t="s">
        <v>209</v>
      </c>
      <c r="L84" s="106">
        <v>0.16093185999999998</v>
      </c>
      <c r="M84" s="106">
        <v>2.0880349999999999E-2</v>
      </c>
      <c r="N84" s="106">
        <v>0.12104257</v>
      </c>
    </row>
    <row r="85" spans="1:14">
      <c r="A85" s="105" t="s">
        <v>106</v>
      </c>
      <c r="B85" s="106">
        <v>14.536648769999999</v>
      </c>
      <c r="C85" s="106">
        <v>14.80204891</v>
      </c>
      <c r="D85" s="106">
        <v>15.29499433</v>
      </c>
      <c r="E85" s="105"/>
      <c r="F85" s="105" t="s">
        <v>50</v>
      </c>
      <c r="G85" s="106">
        <v>0.7448861</v>
      </c>
      <c r="H85" s="106">
        <v>4.2292070000000001E-2</v>
      </c>
      <c r="I85" s="106">
        <v>1.0324546400000001</v>
      </c>
      <c r="J85" s="122"/>
      <c r="K85" s="105" t="s">
        <v>216</v>
      </c>
      <c r="L85" s="106">
        <v>2.2074412699999999</v>
      </c>
      <c r="M85" s="106">
        <v>0.62302091000000004</v>
      </c>
      <c r="N85" s="106">
        <v>0.11473667</v>
      </c>
    </row>
    <row r="86" spans="1:14">
      <c r="A86" s="105" t="s">
        <v>172</v>
      </c>
      <c r="B86" s="106">
        <v>17.056633010000002</v>
      </c>
      <c r="C86" s="106">
        <v>16.63173278</v>
      </c>
      <c r="D86" s="106">
        <v>15.059515529999999</v>
      </c>
      <c r="E86" s="105"/>
      <c r="F86" s="105" t="s">
        <v>160</v>
      </c>
      <c r="G86" s="106">
        <v>3.8387666899999999</v>
      </c>
      <c r="H86" s="106">
        <v>6.5025684200000002</v>
      </c>
      <c r="I86" s="106">
        <v>1.03117667</v>
      </c>
      <c r="J86" s="122"/>
      <c r="K86" s="105" t="s">
        <v>120</v>
      </c>
      <c r="L86" s="106">
        <v>4.170778E-2</v>
      </c>
      <c r="M86" s="106">
        <v>1.0578870000000001E-2</v>
      </c>
      <c r="N86" s="106">
        <v>0.10204802</v>
      </c>
    </row>
    <row r="87" spans="1:14">
      <c r="A87" s="105" t="s">
        <v>117</v>
      </c>
      <c r="B87" s="106">
        <v>13.78446156</v>
      </c>
      <c r="C87" s="106">
        <v>15.781103590000001</v>
      </c>
      <c r="D87" s="106">
        <v>14.86708265</v>
      </c>
      <c r="E87" s="105"/>
      <c r="F87" s="105" t="s">
        <v>154</v>
      </c>
      <c r="G87" s="106">
        <v>5.53969924</v>
      </c>
      <c r="H87" s="106">
        <v>2.61448116</v>
      </c>
      <c r="I87" s="106">
        <v>1.01530009</v>
      </c>
      <c r="J87" s="122"/>
      <c r="K87" s="105" t="s">
        <v>174</v>
      </c>
      <c r="L87" s="106">
        <v>0.22941235000000001</v>
      </c>
      <c r="M87" s="106">
        <v>0.39008132000000001</v>
      </c>
      <c r="N87" s="106">
        <v>0.10098133000000001</v>
      </c>
    </row>
    <row r="88" spans="1:14">
      <c r="A88" s="105" t="s">
        <v>82</v>
      </c>
      <c r="B88" s="106">
        <v>12.895038250000001</v>
      </c>
      <c r="C88" s="106">
        <v>14.073650750000001</v>
      </c>
      <c r="D88" s="106">
        <v>14.70298625</v>
      </c>
      <c r="E88" s="105"/>
      <c r="F88" s="105" t="s">
        <v>149</v>
      </c>
      <c r="G88" s="106">
        <v>3.6024546000000002</v>
      </c>
      <c r="H88" s="106">
        <v>0.23221663000000001</v>
      </c>
      <c r="I88" s="106">
        <v>0.90826417000000004</v>
      </c>
      <c r="J88" s="122"/>
      <c r="K88" s="105" t="s">
        <v>135</v>
      </c>
      <c r="L88" s="106">
        <v>0.15537232999999998</v>
      </c>
      <c r="M88" s="106">
        <v>0.63791361999999996</v>
      </c>
      <c r="N88" s="106">
        <v>9.5788699999999991E-2</v>
      </c>
    </row>
    <row r="89" spans="1:14">
      <c r="A89" s="105" t="s">
        <v>50</v>
      </c>
      <c r="B89" s="106">
        <v>14.99353642</v>
      </c>
      <c r="C89" s="106">
        <v>25.36948473</v>
      </c>
      <c r="D89" s="106">
        <v>14.664131800000002</v>
      </c>
      <c r="E89" s="105"/>
      <c r="F89" s="105" t="s">
        <v>92</v>
      </c>
      <c r="G89" s="106">
        <v>0.62609690000000007</v>
      </c>
      <c r="H89" s="106">
        <v>6.2831980000000009E-2</v>
      </c>
      <c r="I89" s="106">
        <v>0.90781856000000005</v>
      </c>
      <c r="J89" s="122"/>
      <c r="K89" s="105" t="s">
        <v>148</v>
      </c>
      <c r="L89" s="106">
        <v>9.4057479999999999E-2</v>
      </c>
      <c r="M89" s="106">
        <v>0.29488699000000002</v>
      </c>
      <c r="N89" s="106">
        <v>9.461319E-2</v>
      </c>
    </row>
    <row r="90" spans="1:14">
      <c r="A90" s="105" t="s">
        <v>146</v>
      </c>
      <c r="B90" s="106">
        <v>12.72237215</v>
      </c>
      <c r="C90" s="106">
        <v>20.214247159999999</v>
      </c>
      <c r="D90" s="106">
        <v>14.395181640000001</v>
      </c>
      <c r="E90" s="105"/>
      <c r="F90" s="105" t="s">
        <v>143</v>
      </c>
      <c r="G90" s="106">
        <v>3.7421716000000003</v>
      </c>
      <c r="H90" s="106">
        <v>2.0275800500000001</v>
      </c>
      <c r="I90" s="106">
        <v>0.86280215999999998</v>
      </c>
      <c r="J90" s="122"/>
      <c r="K90" s="105" t="s">
        <v>114</v>
      </c>
      <c r="L90" s="106">
        <v>1.7977179999999999E-2</v>
      </c>
      <c r="M90" s="106">
        <v>2.406813E-2</v>
      </c>
      <c r="N90" s="106">
        <v>9.2327500000000007E-2</v>
      </c>
    </row>
    <row r="91" spans="1:14">
      <c r="A91" s="105" t="s">
        <v>116</v>
      </c>
      <c r="B91" s="106">
        <v>18.353044559999997</v>
      </c>
      <c r="C91" s="106">
        <v>20.277975999999999</v>
      </c>
      <c r="D91" s="106">
        <v>14.304653829999999</v>
      </c>
      <c r="E91" s="105"/>
      <c r="F91" s="105" t="s">
        <v>116</v>
      </c>
      <c r="G91" s="106">
        <v>0.13756852999999999</v>
      </c>
      <c r="H91" s="106">
        <v>0.35276796000000005</v>
      </c>
      <c r="I91" s="106">
        <v>0.82141843999999997</v>
      </c>
      <c r="J91" s="122"/>
      <c r="K91" s="105" t="s">
        <v>186</v>
      </c>
      <c r="L91" s="106">
        <v>5.5021399999999998E-2</v>
      </c>
      <c r="M91" s="106">
        <v>0.32751246999999994</v>
      </c>
      <c r="N91" s="106">
        <v>9.0897839999999994E-2</v>
      </c>
    </row>
    <row r="92" spans="1:14">
      <c r="A92" s="105" t="s">
        <v>231</v>
      </c>
      <c r="B92" s="106">
        <v>12.416440960000001</v>
      </c>
      <c r="C92" s="106">
        <v>25.980548719999998</v>
      </c>
      <c r="D92" s="106">
        <v>14.289676960000001</v>
      </c>
      <c r="E92" s="105"/>
      <c r="F92" s="105" t="s">
        <v>183</v>
      </c>
      <c r="G92" s="106">
        <v>0.26017700999999999</v>
      </c>
      <c r="H92" s="106">
        <v>1.47984965</v>
      </c>
      <c r="I92" s="106">
        <v>0.75382676999999998</v>
      </c>
      <c r="J92" s="122"/>
      <c r="K92" s="105" t="s">
        <v>149</v>
      </c>
      <c r="L92" s="106">
        <v>3.4130589999999995E-2</v>
      </c>
      <c r="M92" s="106">
        <v>0.18836549999999999</v>
      </c>
      <c r="N92" s="106">
        <v>8.6713350000000008E-2</v>
      </c>
    </row>
    <row r="93" spans="1:14">
      <c r="A93" s="105" t="s">
        <v>97</v>
      </c>
      <c r="B93" s="106">
        <v>131.84384814000001</v>
      </c>
      <c r="C93" s="106">
        <v>20.422134639999999</v>
      </c>
      <c r="D93" s="106">
        <v>14.141486859999999</v>
      </c>
      <c r="E93" s="105"/>
      <c r="F93" s="105" t="s">
        <v>203</v>
      </c>
      <c r="G93" s="106">
        <v>2.00923396</v>
      </c>
      <c r="H93" s="106">
        <v>0.80634941000000004</v>
      </c>
      <c r="I93" s="106">
        <v>0.75051999000000003</v>
      </c>
      <c r="J93" s="122"/>
      <c r="K93" s="105" t="s">
        <v>108</v>
      </c>
      <c r="L93" s="106">
        <v>4.4296300000000004E-2</v>
      </c>
      <c r="M93" s="106">
        <v>5.9540580000000003E-2</v>
      </c>
      <c r="N93" s="106">
        <v>8.4517369999999994E-2</v>
      </c>
    </row>
    <row r="94" spans="1:14">
      <c r="A94" s="105" t="s">
        <v>191</v>
      </c>
      <c r="B94" s="106">
        <v>2.2337448199999996</v>
      </c>
      <c r="C94" s="106">
        <v>1.3746041499999999</v>
      </c>
      <c r="D94" s="106">
        <v>14.061982859999999</v>
      </c>
      <c r="E94" s="105"/>
      <c r="F94" s="105" t="s">
        <v>132</v>
      </c>
      <c r="G94" s="106">
        <v>1.36275583</v>
      </c>
      <c r="H94" s="106">
        <v>0.94328596999999992</v>
      </c>
      <c r="I94" s="106">
        <v>0.73282336999999997</v>
      </c>
      <c r="J94" s="122"/>
      <c r="K94" s="105" t="s">
        <v>235</v>
      </c>
      <c r="L94" s="106">
        <v>0.10827163000000001</v>
      </c>
      <c r="M94" s="106">
        <v>0.27336640000000001</v>
      </c>
      <c r="N94" s="106">
        <v>8.4420399999999993E-2</v>
      </c>
    </row>
    <row r="95" spans="1:14">
      <c r="A95" s="105" t="s">
        <v>24</v>
      </c>
      <c r="B95" s="106">
        <v>12.33117616</v>
      </c>
      <c r="C95" s="106">
        <v>12.838604419999999</v>
      </c>
      <c r="D95" s="106">
        <v>12.917078099999999</v>
      </c>
      <c r="E95" s="105"/>
      <c r="F95" s="105" t="s">
        <v>222</v>
      </c>
      <c r="G95" s="106">
        <v>1.33139505</v>
      </c>
      <c r="H95" s="106">
        <v>3.6898452000000002</v>
      </c>
      <c r="I95" s="106">
        <v>0.73239783999999997</v>
      </c>
      <c r="J95" s="122"/>
      <c r="K95" s="105" t="s">
        <v>100</v>
      </c>
      <c r="L95" s="106">
        <v>6.2260999999999997E-2</v>
      </c>
      <c r="M95" s="106">
        <v>0</v>
      </c>
      <c r="N95" s="106">
        <v>8.4398340000000002E-2</v>
      </c>
    </row>
    <row r="96" spans="1:14">
      <c r="A96" s="105" t="s">
        <v>121</v>
      </c>
      <c r="B96" s="106">
        <v>6.7416366999999999</v>
      </c>
      <c r="C96" s="106">
        <v>16.378798880000002</v>
      </c>
      <c r="D96" s="106">
        <v>12.91649425</v>
      </c>
      <c r="E96" s="105"/>
      <c r="F96" s="105" t="s">
        <v>4</v>
      </c>
      <c r="G96" s="106">
        <v>1.0380857400000001</v>
      </c>
      <c r="H96" s="106">
        <v>0.51880378999999999</v>
      </c>
      <c r="I96" s="106">
        <v>0.72614564999999998</v>
      </c>
      <c r="J96" s="122"/>
      <c r="K96" s="105" t="s">
        <v>143</v>
      </c>
      <c r="L96" s="106">
        <v>1.64792001</v>
      </c>
      <c r="M96" s="106">
        <v>1.31029021</v>
      </c>
      <c r="N96" s="106">
        <v>8.3210289999999992E-2</v>
      </c>
    </row>
    <row r="97" spans="1:14">
      <c r="A97" s="105" t="s">
        <v>155</v>
      </c>
      <c r="B97" s="106">
        <v>12.318911230000001</v>
      </c>
      <c r="C97" s="106">
        <v>15.75682469</v>
      </c>
      <c r="D97" s="106">
        <v>12.38335534</v>
      </c>
      <c r="E97" s="105"/>
      <c r="F97" s="105" t="s">
        <v>182</v>
      </c>
      <c r="G97" s="106">
        <v>0.84073569999999997</v>
      </c>
      <c r="H97" s="106">
        <v>11.38749539</v>
      </c>
      <c r="I97" s="106">
        <v>0.71402186000000001</v>
      </c>
      <c r="J97" s="122"/>
      <c r="K97" s="105" t="s">
        <v>102</v>
      </c>
      <c r="L97" s="106">
        <v>1.58895E-3</v>
      </c>
      <c r="M97" s="106">
        <v>0.14005614999999999</v>
      </c>
      <c r="N97" s="106">
        <v>7.7510389999999998E-2</v>
      </c>
    </row>
    <row r="98" spans="1:14">
      <c r="A98" s="105" t="s">
        <v>175</v>
      </c>
      <c r="B98" s="106">
        <v>20.122731959999999</v>
      </c>
      <c r="C98" s="106">
        <v>22.229137519999998</v>
      </c>
      <c r="D98" s="106">
        <v>12.172302419999999</v>
      </c>
      <c r="E98" s="105"/>
      <c r="F98" s="105" t="s">
        <v>165</v>
      </c>
      <c r="G98" s="106">
        <v>0</v>
      </c>
      <c r="H98" s="106">
        <v>0</v>
      </c>
      <c r="I98" s="106">
        <v>0.70889999000000004</v>
      </c>
      <c r="J98" s="122"/>
      <c r="K98" s="105" t="s">
        <v>80</v>
      </c>
      <c r="L98" s="106">
        <v>1.1486430000000001E-2</v>
      </c>
      <c r="M98" s="106">
        <v>4.6700000000000002E-4</v>
      </c>
      <c r="N98" s="106">
        <v>7.682891E-2</v>
      </c>
    </row>
    <row r="99" spans="1:14">
      <c r="A99" s="105" t="s">
        <v>237</v>
      </c>
      <c r="B99" s="106">
        <v>9.4228688599999995</v>
      </c>
      <c r="C99" s="106">
        <v>13.14186222</v>
      </c>
      <c r="D99" s="106">
        <v>12.104513669999999</v>
      </c>
      <c r="E99" s="105"/>
      <c r="F99" s="105" t="s">
        <v>210</v>
      </c>
      <c r="G99" s="106">
        <v>5.5704964100000005</v>
      </c>
      <c r="H99" s="106">
        <v>89.071387520000002</v>
      </c>
      <c r="I99" s="106">
        <v>0.70623882999999998</v>
      </c>
      <c r="J99" s="122"/>
      <c r="K99" s="105" t="s">
        <v>183</v>
      </c>
      <c r="L99" s="106">
        <v>0.24612182999999999</v>
      </c>
      <c r="M99" s="106">
        <v>0.44301567999999997</v>
      </c>
      <c r="N99" s="106">
        <v>7.5729539999999998E-2</v>
      </c>
    </row>
    <row r="100" spans="1:14">
      <c r="A100" s="105" t="s">
        <v>32</v>
      </c>
      <c r="B100" s="106">
        <v>13.831714289999999</v>
      </c>
      <c r="C100" s="106">
        <v>18.438032629999999</v>
      </c>
      <c r="D100" s="106">
        <v>11.708329340000001</v>
      </c>
      <c r="E100" s="105"/>
      <c r="F100" s="105" t="s">
        <v>95</v>
      </c>
      <c r="G100" s="106">
        <v>1.3258379199999999</v>
      </c>
      <c r="H100" s="106">
        <v>1.59855528</v>
      </c>
      <c r="I100" s="106">
        <v>0.67264599999999997</v>
      </c>
      <c r="J100" s="122"/>
      <c r="K100" s="105" t="s">
        <v>237</v>
      </c>
      <c r="L100" s="106">
        <v>5.204396E-2</v>
      </c>
      <c r="M100" s="106">
        <v>9.6505919999999995E-2</v>
      </c>
      <c r="N100" s="106">
        <v>7.4905350000000009E-2</v>
      </c>
    </row>
    <row r="101" spans="1:14">
      <c r="A101" s="105" t="s">
        <v>49</v>
      </c>
      <c r="B101" s="106">
        <v>9.7702651500000002</v>
      </c>
      <c r="C101" s="106">
        <v>16.614617769999999</v>
      </c>
      <c r="D101" s="106">
        <v>11.681161080000001</v>
      </c>
      <c r="E101" s="105"/>
      <c r="F101" s="105" t="s">
        <v>200</v>
      </c>
      <c r="G101" s="106">
        <v>0.61206156999999994</v>
      </c>
      <c r="H101" s="106">
        <v>9.7325860800000008</v>
      </c>
      <c r="I101" s="106">
        <v>0.61316967</v>
      </c>
      <c r="J101" s="122"/>
      <c r="K101" s="105" t="s">
        <v>175</v>
      </c>
      <c r="L101" s="106">
        <v>3.3237040000000002E-2</v>
      </c>
      <c r="M101" s="106">
        <v>0.24355760000000001</v>
      </c>
      <c r="N101" s="106">
        <v>7.1944270000000005E-2</v>
      </c>
    </row>
    <row r="102" spans="1:14">
      <c r="A102" s="105" t="s">
        <v>28</v>
      </c>
      <c r="B102" s="106">
        <v>11.30530268</v>
      </c>
      <c r="C102" s="106">
        <v>10.73194745</v>
      </c>
      <c r="D102" s="106">
        <v>11.138266160000001</v>
      </c>
      <c r="E102" s="105"/>
      <c r="F102" s="105" t="s">
        <v>231</v>
      </c>
      <c r="G102" s="106">
        <v>0.54455353000000006</v>
      </c>
      <c r="H102" s="106">
        <v>0.56576751000000003</v>
      </c>
      <c r="I102" s="106">
        <v>0.60285025000000003</v>
      </c>
      <c r="J102" s="122"/>
      <c r="K102" s="105" t="s">
        <v>242</v>
      </c>
      <c r="L102" s="106">
        <v>3.5109419999999995E-2</v>
      </c>
      <c r="M102" s="106">
        <v>2.8397290000000002E-2</v>
      </c>
      <c r="N102" s="106">
        <v>7.0488019999999998E-2</v>
      </c>
    </row>
    <row r="103" spans="1:14">
      <c r="A103" s="105" t="s">
        <v>114</v>
      </c>
      <c r="B103" s="106">
        <v>7.7865174599999998</v>
      </c>
      <c r="C103" s="106">
        <v>10.395118800000001</v>
      </c>
      <c r="D103" s="106">
        <v>11.042455840000001</v>
      </c>
      <c r="E103" s="105"/>
      <c r="F103" s="105" t="s">
        <v>133</v>
      </c>
      <c r="G103" s="106">
        <v>8.4350019999999998E-2</v>
      </c>
      <c r="H103" s="106">
        <v>7.6932059999999997E-2</v>
      </c>
      <c r="I103" s="106">
        <v>0.59117538999999997</v>
      </c>
      <c r="J103" s="122"/>
      <c r="K103" s="105" t="s">
        <v>191</v>
      </c>
      <c r="L103" s="106">
        <v>0.69460244999999998</v>
      </c>
      <c r="M103" s="106">
        <v>0.13915127999999999</v>
      </c>
      <c r="N103" s="106">
        <v>6.8546380000000004E-2</v>
      </c>
    </row>
    <row r="104" spans="1:14">
      <c r="A104" s="105" t="s">
        <v>145</v>
      </c>
      <c r="B104" s="106">
        <v>9.6950062100000007</v>
      </c>
      <c r="C104" s="106">
        <v>12.78922991</v>
      </c>
      <c r="D104" s="106">
        <v>10.69207235</v>
      </c>
      <c r="E104" s="105"/>
      <c r="F104" s="105" t="s">
        <v>120</v>
      </c>
      <c r="G104" s="106">
        <v>7.1715600000000004E-2</v>
      </c>
      <c r="H104" s="106">
        <v>7.5980190000000003E-2</v>
      </c>
      <c r="I104" s="106">
        <v>0.55995753000000004</v>
      </c>
      <c r="J104" s="122"/>
      <c r="K104" s="105" t="s">
        <v>106</v>
      </c>
      <c r="L104" s="106">
        <v>7.4296759999999989E-2</v>
      </c>
      <c r="M104" s="106">
        <v>2.3937480000000001E-2</v>
      </c>
      <c r="N104" s="106">
        <v>6.8160970000000001E-2</v>
      </c>
    </row>
    <row r="105" spans="1:14">
      <c r="A105" s="105" t="s">
        <v>229</v>
      </c>
      <c r="B105" s="106">
        <v>7.7732326699999996</v>
      </c>
      <c r="C105" s="106">
        <v>10.198374359999999</v>
      </c>
      <c r="D105" s="106">
        <v>10.539423579999999</v>
      </c>
      <c r="E105" s="105"/>
      <c r="F105" s="105" t="s">
        <v>148</v>
      </c>
      <c r="G105" s="106">
        <v>1.1071954499999999</v>
      </c>
      <c r="H105" s="106">
        <v>2.8140175599999999</v>
      </c>
      <c r="I105" s="106">
        <v>0.54997904000000009</v>
      </c>
      <c r="J105" s="122"/>
      <c r="K105" s="105" t="s">
        <v>116</v>
      </c>
      <c r="L105" s="106">
        <v>8.3289360000000007E-2</v>
      </c>
      <c r="M105" s="106">
        <v>0.29115812000000002</v>
      </c>
      <c r="N105" s="106">
        <v>6.1870470000000004E-2</v>
      </c>
    </row>
    <row r="106" spans="1:14">
      <c r="A106" s="105" t="s">
        <v>207</v>
      </c>
      <c r="B106" s="106">
        <v>13.57425349</v>
      </c>
      <c r="C106" s="106">
        <v>14.21899183</v>
      </c>
      <c r="D106" s="106">
        <v>10.25123767</v>
      </c>
      <c r="E106" s="105"/>
      <c r="F106" s="105" t="s">
        <v>236</v>
      </c>
      <c r="G106" s="106">
        <v>0.42941412000000001</v>
      </c>
      <c r="H106" s="106">
        <v>1.6973151499999999</v>
      </c>
      <c r="I106" s="106">
        <v>0.52676020999999995</v>
      </c>
      <c r="J106" s="122"/>
      <c r="K106" s="105" t="s">
        <v>171</v>
      </c>
      <c r="L106" s="106">
        <v>7.6426939999999999E-2</v>
      </c>
      <c r="M106" s="106">
        <v>3.9891469999999998E-2</v>
      </c>
      <c r="N106" s="106">
        <v>5.7470559999999997E-2</v>
      </c>
    </row>
    <row r="107" spans="1:14">
      <c r="A107" s="105" t="s">
        <v>171</v>
      </c>
      <c r="B107" s="106">
        <v>13.30767634</v>
      </c>
      <c r="C107" s="106">
        <v>15.81982077</v>
      </c>
      <c r="D107" s="106">
        <v>9.9315133099999997</v>
      </c>
      <c r="E107" s="105"/>
      <c r="F107" s="105" t="s">
        <v>130</v>
      </c>
      <c r="G107" s="106">
        <v>1.19383181</v>
      </c>
      <c r="H107" s="106">
        <v>6.1111474499999998</v>
      </c>
      <c r="I107" s="106">
        <v>0.50705222999999999</v>
      </c>
      <c r="J107" s="122"/>
      <c r="K107" s="105" t="s">
        <v>193</v>
      </c>
      <c r="L107" s="106">
        <v>1.7686689600000001</v>
      </c>
      <c r="M107" s="106">
        <v>0.44595922999999998</v>
      </c>
      <c r="N107" s="106">
        <v>5.7334199999999995E-2</v>
      </c>
    </row>
    <row r="108" spans="1:14">
      <c r="A108" s="105" t="s">
        <v>133</v>
      </c>
      <c r="B108" s="106">
        <v>9.9236451500000005</v>
      </c>
      <c r="C108" s="106">
        <v>18.160890690000002</v>
      </c>
      <c r="D108" s="106">
        <v>9.8028927600000006</v>
      </c>
      <c r="E108" s="105"/>
      <c r="F108" s="105" t="s">
        <v>159</v>
      </c>
      <c r="G108" s="106">
        <v>2.1869851900000001</v>
      </c>
      <c r="H108" s="106">
        <v>1.1934390500000001</v>
      </c>
      <c r="I108" s="106">
        <v>0.50638608000000007</v>
      </c>
      <c r="J108" s="122"/>
      <c r="K108" s="105" t="s">
        <v>134</v>
      </c>
      <c r="L108" s="106">
        <v>0.33279724999999999</v>
      </c>
      <c r="M108" s="106">
        <v>0.14069185000000001</v>
      </c>
      <c r="N108" s="106">
        <v>5.4524089999999997E-2</v>
      </c>
    </row>
    <row r="109" spans="1:14">
      <c r="A109" s="105" t="s">
        <v>128</v>
      </c>
      <c r="B109" s="106">
        <v>6.53540908</v>
      </c>
      <c r="C109" s="106">
        <v>9.3138437200000013</v>
      </c>
      <c r="D109" s="106">
        <v>9.501277</v>
      </c>
      <c r="E109" s="105"/>
      <c r="F109" s="105" t="s">
        <v>253</v>
      </c>
      <c r="G109" s="106">
        <v>0.50916209000000001</v>
      </c>
      <c r="H109" s="106">
        <v>0.10617877000000001</v>
      </c>
      <c r="I109" s="106">
        <v>0.47962505</v>
      </c>
      <c r="J109" s="122"/>
      <c r="K109" s="105" t="s">
        <v>141</v>
      </c>
      <c r="L109" s="106">
        <v>4.1631300000000003E-2</v>
      </c>
      <c r="M109" s="106">
        <v>7.8597200000000006E-3</v>
      </c>
      <c r="N109" s="106">
        <v>5.0273760000000001E-2</v>
      </c>
    </row>
    <row r="110" spans="1:14">
      <c r="A110" s="105" t="s">
        <v>238</v>
      </c>
      <c r="B110" s="106">
        <v>8.1435695300000006</v>
      </c>
      <c r="C110" s="106">
        <v>11.12670546</v>
      </c>
      <c r="D110" s="106">
        <v>9.4202397399999995</v>
      </c>
      <c r="E110" s="105"/>
      <c r="F110" s="105" t="s">
        <v>113</v>
      </c>
      <c r="G110" s="106">
        <v>3.1199999999999999E-4</v>
      </c>
      <c r="H110" s="106">
        <v>0</v>
      </c>
      <c r="I110" s="106">
        <v>0.46576472999999996</v>
      </c>
      <c r="J110" s="122"/>
      <c r="K110" s="105" t="s">
        <v>117</v>
      </c>
      <c r="L110" s="106">
        <v>8.4967890000000004E-2</v>
      </c>
      <c r="M110" s="106">
        <v>8.0827079999999996E-2</v>
      </c>
      <c r="N110" s="106">
        <v>4.4413540000000001E-2</v>
      </c>
    </row>
    <row r="111" spans="1:14">
      <c r="A111" s="105" t="s">
        <v>75</v>
      </c>
      <c r="B111" s="106">
        <v>5.0104947800000001</v>
      </c>
      <c r="C111" s="106">
        <v>12.45669975</v>
      </c>
      <c r="D111" s="106">
        <v>9.3802605399999983</v>
      </c>
      <c r="E111" s="105"/>
      <c r="F111" s="105" t="s">
        <v>194</v>
      </c>
      <c r="G111" s="106">
        <v>5.3125082199999998</v>
      </c>
      <c r="H111" s="106">
        <v>0.83515265000000005</v>
      </c>
      <c r="I111" s="106">
        <v>0.44828113000000003</v>
      </c>
      <c r="J111" s="122"/>
      <c r="K111" s="105" t="s">
        <v>140</v>
      </c>
      <c r="L111" s="106">
        <v>5.4956800000000002E-3</v>
      </c>
      <c r="M111" s="106">
        <v>1.7150799999999999E-3</v>
      </c>
      <c r="N111" s="106">
        <v>4.096814E-2</v>
      </c>
    </row>
    <row r="112" spans="1:14">
      <c r="A112" s="105" t="s">
        <v>147</v>
      </c>
      <c r="B112" s="106">
        <v>18.79747832</v>
      </c>
      <c r="C112" s="106">
        <v>11.25309</v>
      </c>
      <c r="D112" s="106">
        <v>9.2997703100000013</v>
      </c>
      <c r="E112" s="105"/>
      <c r="F112" s="105" t="s">
        <v>27</v>
      </c>
      <c r="G112" s="106">
        <v>7.2988869999999997E-2</v>
      </c>
      <c r="H112" s="106">
        <v>0.22736528</v>
      </c>
      <c r="I112" s="106">
        <v>0.44245246000000005</v>
      </c>
      <c r="J112" s="122"/>
      <c r="K112" s="105" t="s">
        <v>253</v>
      </c>
      <c r="L112" s="106">
        <v>0.14040610999999997</v>
      </c>
      <c r="M112" s="106">
        <v>0.27544947999999997</v>
      </c>
      <c r="N112" s="106">
        <v>4.0123970000000002E-2</v>
      </c>
    </row>
    <row r="113" spans="1:14">
      <c r="A113" s="105" t="s">
        <v>199</v>
      </c>
      <c r="B113" s="106">
        <v>10.174862529999999</v>
      </c>
      <c r="C113" s="106">
        <v>13.732017789999999</v>
      </c>
      <c r="D113" s="106">
        <v>9.2048924799999998</v>
      </c>
      <c r="E113" s="105"/>
      <c r="F113" s="105" t="s">
        <v>128</v>
      </c>
      <c r="G113" s="106">
        <v>2.51345522</v>
      </c>
      <c r="H113" s="106">
        <v>0.85169353000000003</v>
      </c>
      <c r="I113" s="106">
        <v>0.39920714000000002</v>
      </c>
      <c r="J113" s="122"/>
      <c r="K113" s="105" t="s">
        <v>103</v>
      </c>
      <c r="L113" s="106">
        <v>6.7912899999999998E-2</v>
      </c>
      <c r="M113" s="106">
        <v>5.8945060000000001E-2</v>
      </c>
      <c r="N113" s="106">
        <v>3.9893900000000003E-2</v>
      </c>
    </row>
    <row r="114" spans="1:14">
      <c r="A114" s="105" t="s">
        <v>170</v>
      </c>
      <c r="B114" s="106">
        <v>26.730261909999999</v>
      </c>
      <c r="C114" s="106">
        <v>15.548117189999999</v>
      </c>
      <c r="D114" s="106">
        <v>9.1990141799999989</v>
      </c>
      <c r="E114" s="105"/>
      <c r="F114" s="105" t="s">
        <v>238</v>
      </c>
      <c r="G114" s="106">
        <v>15.07968677</v>
      </c>
      <c r="H114" s="106">
        <v>4.1806596000000003</v>
      </c>
      <c r="I114" s="106">
        <v>0.38965540000000004</v>
      </c>
      <c r="J114" s="122"/>
      <c r="K114" s="105" t="s">
        <v>164</v>
      </c>
      <c r="L114" s="106">
        <v>0.67415305000000003</v>
      </c>
      <c r="M114" s="106">
        <v>0.37959337999999998</v>
      </c>
      <c r="N114" s="106">
        <v>3.946993E-2</v>
      </c>
    </row>
    <row r="115" spans="1:14">
      <c r="A115" s="105" t="s">
        <v>184</v>
      </c>
      <c r="B115" s="106">
        <v>6.99453221</v>
      </c>
      <c r="C115" s="106">
        <v>16.17338908</v>
      </c>
      <c r="D115" s="106">
        <v>8.98406342</v>
      </c>
      <c r="E115" s="105"/>
      <c r="F115" s="105" t="s">
        <v>88</v>
      </c>
      <c r="G115" s="106">
        <v>8.1597809999999993E-2</v>
      </c>
      <c r="H115" s="106">
        <v>0.29728058000000002</v>
      </c>
      <c r="I115" s="106">
        <v>0.38871686</v>
      </c>
      <c r="J115" s="122"/>
      <c r="K115" s="105" t="s">
        <v>132</v>
      </c>
      <c r="L115" s="106">
        <v>6.3E-5</v>
      </c>
      <c r="M115" s="106">
        <v>0</v>
      </c>
      <c r="N115" s="106">
        <v>3.5685260000000003E-2</v>
      </c>
    </row>
    <row r="116" spans="1:14">
      <c r="A116" s="105" t="s">
        <v>253</v>
      </c>
      <c r="B116" s="106">
        <v>8.4272054799999996</v>
      </c>
      <c r="C116" s="106">
        <v>10.998381970000001</v>
      </c>
      <c r="D116" s="106">
        <v>8.6956956099999996</v>
      </c>
      <c r="E116" s="105"/>
      <c r="F116" s="105" t="s">
        <v>150</v>
      </c>
      <c r="G116" s="106">
        <v>2.2052840000000001E-2</v>
      </c>
      <c r="H116" s="106">
        <v>0.45553324000000001</v>
      </c>
      <c r="I116" s="106">
        <v>0.38761852000000002</v>
      </c>
      <c r="J116" s="122"/>
      <c r="K116" s="105" t="s">
        <v>178</v>
      </c>
      <c r="L116" s="106">
        <v>0</v>
      </c>
      <c r="M116" s="106">
        <v>0</v>
      </c>
      <c r="N116" s="106">
        <v>3.1301869999999996E-2</v>
      </c>
    </row>
    <row r="117" spans="1:14">
      <c r="A117" s="105" t="s">
        <v>98</v>
      </c>
      <c r="B117" s="106">
        <v>9.8207234700000008</v>
      </c>
      <c r="C117" s="106">
        <v>5.2460129800000006</v>
      </c>
      <c r="D117" s="106">
        <v>8.6443016400000001</v>
      </c>
      <c r="E117" s="105"/>
      <c r="F117" s="105" t="s">
        <v>102</v>
      </c>
      <c r="G117" s="106">
        <v>0.46825896</v>
      </c>
      <c r="H117" s="106">
        <v>0.38818385999999999</v>
      </c>
      <c r="I117" s="106">
        <v>0.36562940000000005</v>
      </c>
      <c r="J117" s="122"/>
      <c r="K117" s="105" t="s">
        <v>138</v>
      </c>
      <c r="L117" s="106">
        <v>4.3184499999999997E-3</v>
      </c>
      <c r="M117" s="106">
        <v>6.6164200000000005E-3</v>
      </c>
      <c r="N117" s="106">
        <v>2.9065750000000001E-2</v>
      </c>
    </row>
    <row r="118" spans="1:14">
      <c r="A118" s="105" t="s">
        <v>120</v>
      </c>
      <c r="B118" s="106">
        <v>9.314108130000001</v>
      </c>
      <c r="C118" s="106">
        <v>9.3155611199999999</v>
      </c>
      <c r="D118" s="106">
        <v>8.4184726699999999</v>
      </c>
      <c r="E118" s="105"/>
      <c r="F118" s="105" t="s">
        <v>25</v>
      </c>
      <c r="G118" s="106">
        <v>0.29749629999999999</v>
      </c>
      <c r="H118" s="106">
        <v>1.3809786100000001</v>
      </c>
      <c r="I118" s="106">
        <v>0.33456979999999997</v>
      </c>
      <c r="J118" s="122"/>
      <c r="K118" s="105" t="s">
        <v>96</v>
      </c>
      <c r="L118" s="106">
        <v>3.8440000000000002E-2</v>
      </c>
      <c r="M118" s="106">
        <v>1.4875600000000001E-2</v>
      </c>
      <c r="N118" s="106">
        <v>2.6709730000000001E-2</v>
      </c>
    </row>
    <row r="119" spans="1:14">
      <c r="A119" s="105" t="s">
        <v>12</v>
      </c>
      <c r="B119" s="106">
        <v>5.3939616299999997</v>
      </c>
      <c r="C119" s="106">
        <v>7.5875799900000001</v>
      </c>
      <c r="D119" s="106">
        <v>8.1765309599999991</v>
      </c>
      <c r="E119" s="105"/>
      <c r="F119" s="105" t="s">
        <v>232</v>
      </c>
      <c r="G119" s="106">
        <v>2.0851199999999998E-3</v>
      </c>
      <c r="H119" s="106">
        <v>0.39880022999999998</v>
      </c>
      <c r="I119" s="106">
        <v>0.32914724000000001</v>
      </c>
      <c r="J119" s="122"/>
      <c r="K119" s="105" t="s">
        <v>94</v>
      </c>
      <c r="L119" s="106">
        <v>1.8379162099999999</v>
      </c>
      <c r="M119" s="106">
        <v>2.10533115</v>
      </c>
      <c r="N119" s="106">
        <v>2.555613E-2</v>
      </c>
    </row>
    <row r="120" spans="1:14">
      <c r="A120" s="105" t="s">
        <v>34</v>
      </c>
      <c r="B120" s="106">
        <v>4.51350652</v>
      </c>
      <c r="C120" s="106">
        <v>13.466920539999998</v>
      </c>
      <c r="D120" s="106">
        <v>8.174180230000001</v>
      </c>
      <c r="E120" s="105"/>
      <c r="F120" s="105" t="s">
        <v>30</v>
      </c>
      <c r="G120" s="106">
        <v>2.4826569999999999E-2</v>
      </c>
      <c r="H120" s="106">
        <v>0.99435649999999998</v>
      </c>
      <c r="I120" s="106">
        <v>0.26761409000000003</v>
      </c>
      <c r="J120" s="122"/>
      <c r="K120" s="105" t="s">
        <v>133</v>
      </c>
      <c r="L120" s="106">
        <v>6.9201800000000006E-3</v>
      </c>
      <c r="M120" s="106">
        <v>0.10447385000000001</v>
      </c>
      <c r="N120" s="106">
        <v>2.115918E-2</v>
      </c>
    </row>
    <row r="121" spans="1:14">
      <c r="A121" s="105" t="s">
        <v>222</v>
      </c>
      <c r="B121" s="106">
        <v>14.26509489</v>
      </c>
      <c r="C121" s="106">
        <v>5.6424711700000003</v>
      </c>
      <c r="D121" s="106">
        <v>7.8480395199999995</v>
      </c>
      <c r="E121" s="105"/>
      <c r="F121" s="105" t="s">
        <v>257</v>
      </c>
      <c r="G121" s="106">
        <v>0.42943572999999996</v>
      </c>
      <c r="H121" s="106">
        <v>0.7574614300000001</v>
      </c>
      <c r="I121" s="106">
        <v>0.26751475000000002</v>
      </c>
      <c r="J121" s="122"/>
      <c r="K121" s="105" t="s">
        <v>144</v>
      </c>
      <c r="L121" s="106">
        <v>1.0426700000000001E-2</v>
      </c>
      <c r="M121" s="106">
        <v>2.4700400000000002E-3</v>
      </c>
      <c r="N121" s="106">
        <v>2.0851999999999999E-2</v>
      </c>
    </row>
    <row r="122" spans="1:14">
      <c r="A122" s="105" t="s">
        <v>181</v>
      </c>
      <c r="B122" s="106">
        <v>7.2743619800000001</v>
      </c>
      <c r="C122" s="106">
        <v>10.646317160000001</v>
      </c>
      <c r="D122" s="106">
        <v>7.7990909100000003</v>
      </c>
      <c r="E122" s="105"/>
      <c r="F122" s="105" t="s">
        <v>252</v>
      </c>
      <c r="G122" s="106">
        <v>0.40877246</v>
      </c>
      <c r="H122" s="106">
        <v>1.7224084</v>
      </c>
      <c r="I122" s="106">
        <v>0.25438662000000001</v>
      </c>
      <c r="J122" s="122"/>
      <c r="K122" s="105" t="s">
        <v>126</v>
      </c>
      <c r="L122" s="106">
        <v>9.671260000000001E-3</v>
      </c>
      <c r="M122" s="106">
        <v>2.8148139999999999E-2</v>
      </c>
      <c r="N122" s="106">
        <v>1.7333310000000001E-2</v>
      </c>
    </row>
    <row r="123" spans="1:14">
      <c r="A123" s="105" t="s">
        <v>110</v>
      </c>
      <c r="B123" s="106">
        <v>5.77326578</v>
      </c>
      <c r="C123" s="106">
        <v>6.4782331600000003</v>
      </c>
      <c r="D123" s="106">
        <v>7.7427927199999997</v>
      </c>
      <c r="E123" s="105"/>
      <c r="F123" s="105" t="s">
        <v>162</v>
      </c>
      <c r="G123" s="106">
        <v>0.29267692000000001</v>
      </c>
      <c r="H123" s="106">
        <v>0.27431221</v>
      </c>
      <c r="I123" s="106">
        <v>0.23790233999999999</v>
      </c>
      <c r="J123" s="122"/>
      <c r="K123" s="105" t="s">
        <v>170</v>
      </c>
      <c r="L123" s="106">
        <v>3.4888280000000001E-2</v>
      </c>
      <c r="M123" s="106">
        <v>6.8000000000000005E-4</v>
      </c>
      <c r="N123" s="106">
        <v>1.6523119999999999E-2</v>
      </c>
    </row>
    <row r="124" spans="1:14">
      <c r="A124" s="105" t="s">
        <v>4</v>
      </c>
      <c r="B124" s="106">
        <v>16.338683410000002</v>
      </c>
      <c r="C124" s="106">
        <v>12.989326759999999</v>
      </c>
      <c r="D124" s="106">
        <v>7.1247677699999992</v>
      </c>
      <c r="E124" s="105"/>
      <c r="F124" s="105" t="s">
        <v>138</v>
      </c>
      <c r="G124" s="106">
        <v>6.3542808900000001</v>
      </c>
      <c r="H124" s="106">
        <v>1.0521292600000001</v>
      </c>
      <c r="I124" s="106">
        <v>0.23595984</v>
      </c>
      <c r="J124" s="122"/>
      <c r="K124" s="105" t="s">
        <v>38</v>
      </c>
      <c r="L124" s="106">
        <v>0</v>
      </c>
      <c r="M124" s="106">
        <v>0</v>
      </c>
      <c r="N124" s="106">
        <v>1.4899000000000001E-2</v>
      </c>
    </row>
    <row r="125" spans="1:14">
      <c r="A125" s="105" t="s">
        <v>154</v>
      </c>
      <c r="B125" s="106">
        <v>2.20925547</v>
      </c>
      <c r="C125" s="106">
        <v>5.0563476300000003</v>
      </c>
      <c r="D125" s="106">
        <v>7.0210870700000001</v>
      </c>
      <c r="E125" s="105"/>
      <c r="F125" s="105" t="s">
        <v>233</v>
      </c>
      <c r="G125" s="106">
        <v>9.8897869999999999E-2</v>
      </c>
      <c r="H125" s="106">
        <v>0.51871102000000002</v>
      </c>
      <c r="I125" s="106">
        <v>0.23491255</v>
      </c>
      <c r="J125" s="122"/>
      <c r="K125" s="105" t="s">
        <v>129</v>
      </c>
      <c r="L125" s="106">
        <v>4.4892399999999994E-3</v>
      </c>
      <c r="M125" s="106">
        <v>1.1318700000000001E-2</v>
      </c>
      <c r="N125" s="106">
        <v>1.3550340000000001E-2</v>
      </c>
    </row>
    <row r="126" spans="1:14">
      <c r="A126" s="105" t="s">
        <v>159</v>
      </c>
      <c r="B126" s="106">
        <v>9.5392929500000001</v>
      </c>
      <c r="C126" s="106">
        <v>6.5278260599999998</v>
      </c>
      <c r="D126" s="106">
        <v>6.9804996600000004</v>
      </c>
      <c r="E126" s="105"/>
      <c r="F126" s="105" t="s">
        <v>107</v>
      </c>
      <c r="G126" s="106">
        <v>2.0350210799999999</v>
      </c>
      <c r="H126" s="106">
        <v>1.75941535</v>
      </c>
      <c r="I126" s="106">
        <v>0.21820192999999999</v>
      </c>
      <c r="J126" s="122"/>
      <c r="K126" s="105" t="s">
        <v>31</v>
      </c>
      <c r="L126" s="106">
        <v>1.461557E-2</v>
      </c>
      <c r="M126" s="106">
        <v>3.0174499999999996E-3</v>
      </c>
      <c r="N126" s="106">
        <v>1.3351979999999999E-2</v>
      </c>
    </row>
    <row r="127" spans="1:14">
      <c r="A127" s="105" t="s">
        <v>9</v>
      </c>
      <c r="B127" s="106">
        <v>7.7773037399999998</v>
      </c>
      <c r="C127" s="106">
        <v>9.78547294</v>
      </c>
      <c r="D127" s="106">
        <v>6.538983</v>
      </c>
      <c r="E127" s="105"/>
      <c r="F127" s="105" t="s">
        <v>77</v>
      </c>
      <c r="G127" s="106">
        <v>9.7249269999999999E-2</v>
      </c>
      <c r="H127" s="106">
        <v>0.26369949999999998</v>
      </c>
      <c r="I127" s="106">
        <v>0.19967536999999999</v>
      </c>
      <c r="J127" s="122"/>
      <c r="K127" s="105" t="s">
        <v>228</v>
      </c>
      <c r="L127" s="106">
        <v>0</v>
      </c>
      <c r="M127" s="106">
        <v>3.8179999999999997E-5</v>
      </c>
      <c r="N127" s="106">
        <v>1.2756750000000001E-2</v>
      </c>
    </row>
    <row r="128" spans="1:14">
      <c r="A128" s="105" t="s">
        <v>142</v>
      </c>
      <c r="B128" s="106">
        <v>10.419272919999999</v>
      </c>
      <c r="C128" s="106">
        <v>10.045599230000001</v>
      </c>
      <c r="D128" s="106">
        <v>6.35354537</v>
      </c>
      <c r="E128" s="105"/>
      <c r="F128" s="105" t="s">
        <v>205</v>
      </c>
      <c r="G128" s="106">
        <v>0.18766497000000001</v>
      </c>
      <c r="H128" s="106">
        <v>0.79397187000000002</v>
      </c>
      <c r="I128" s="106">
        <v>0.19789245000000003</v>
      </c>
      <c r="J128" s="122"/>
      <c r="K128" s="105" t="s">
        <v>194</v>
      </c>
      <c r="L128" s="106">
        <v>0.11419759</v>
      </c>
      <c r="M128" s="106">
        <v>3.8012860000000002E-2</v>
      </c>
      <c r="N128" s="106">
        <v>1.21488E-2</v>
      </c>
    </row>
    <row r="129" spans="1:14">
      <c r="A129" s="105" t="s">
        <v>122</v>
      </c>
      <c r="B129" s="106">
        <v>5.4789128600000003</v>
      </c>
      <c r="C129" s="106">
        <v>5.6184056799999995</v>
      </c>
      <c r="D129" s="106">
        <v>5.7303037199999993</v>
      </c>
      <c r="E129" s="105"/>
      <c r="F129" s="105" t="s">
        <v>239</v>
      </c>
      <c r="G129" s="106">
        <v>0.91442467000000005</v>
      </c>
      <c r="H129" s="106">
        <v>0.79530111999999997</v>
      </c>
      <c r="I129" s="106">
        <v>0.18683816</v>
      </c>
      <c r="J129" s="122"/>
      <c r="K129" s="105" t="s">
        <v>136</v>
      </c>
      <c r="L129" s="106">
        <v>4.3689999999999996E-3</v>
      </c>
      <c r="M129" s="106">
        <v>5.8603999999999991E-4</v>
      </c>
      <c r="N129" s="106">
        <v>9.6097700000000001E-3</v>
      </c>
    </row>
    <row r="130" spans="1:14">
      <c r="A130" s="105" t="s">
        <v>183</v>
      </c>
      <c r="B130" s="106">
        <v>5.1003294700000001</v>
      </c>
      <c r="C130" s="106">
        <v>10.139209340000001</v>
      </c>
      <c r="D130" s="106">
        <v>5.5214831599999998</v>
      </c>
      <c r="E130" s="105"/>
      <c r="F130" s="105" t="s">
        <v>207</v>
      </c>
      <c r="G130" s="106">
        <v>0.30205217000000001</v>
      </c>
      <c r="H130" s="106">
        <v>5.4714499999999999E-2</v>
      </c>
      <c r="I130" s="106">
        <v>0.18105868999999999</v>
      </c>
      <c r="J130" s="122"/>
      <c r="K130" s="105" t="s">
        <v>97</v>
      </c>
      <c r="L130" s="106">
        <v>9.0000000000000006E-5</v>
      </c>
      <c r="M130" s="106">
        <v>6.6585300000000002E-3</v>
      </c>
      <c r="N130" s="106">
        <v>9.5957999999999998E-3</v>
      </c>
    </row>
    <row r="131" spans="1:14">
      <c r="A131" s="105" t="s">
        <v>247</v>
      </c>
      <c r="B131" s="106">
        <v>5.6568054700000001</v>
      </c>
      <c r="C131" s="106">
        <v>5.5298609800000005</v>
      </c>
      <c r="D131" s="106">
        <v>5.3073356199999999</v>
      </c>
      <c r="E131" s="105"/>
      <c r="F131" s="105" t="s">
        <v>234</v>
      </c>
      <c r="G131" s="106">
        <v>1.789961E-2</v>
      </c>
      <c r="H131" s="106">
        <v>0.23079205</v>
      </c>
      <c r="I131" s="106">
        <v>0.17739553</v>
      </c>
      <c r="J131" s="122"/>
      <c r="K131" s="105" t="s">
        <v>89</v>
      </c>
      <c r="L131" s="106">
        <v>2.215E-3</v>
      </c>
      <c r="M131" s="106">
        <v>2.4800000000000001E-4</v>
      </c>
      <c r="N131" s="106">
        <v>9.5904400000000004E-3</v>
      </c>
    </row>
    <row r="132" spans="1:14">
      <c r="A132" s="105" t="s">
        <v>162</v>
      </c>
      <c r="B132" s="106">
        <v>9.1312500600000011</v>
      </c>
      <c r="C132" s="106">
        <v>6.5618981300000003</v>
      </c>
      <c r="D132" s="106">
        <v>5.03126578</v>
      </c>
      <c r="E132" s="105"/>
      <c r="F132" s="105" t="s">
        <v>174</v>
      </c>
      <c r="G132" s="106">
        <v>0.18917708999999999</v>
      </c>
      <c r="H132" s="106">
        <v>0.68406951999999999</v>
      </c>
      <c r="I132" s="106">
        <v>0.17311120000000002</v>
      </c>
      <c r="J132" s="122"/>
      <c r="K132" s="105" t="s">
        <v>245</v>
      </c>
      <c r="L132" s="106">
        <v>1.23065E-3</v>
      </c>
      <c r="M132" s="106">
        <v>0.14427551</v>
      </c>
      <c r="N132" s="106">
        <v>7.7282700000000006E-3</v>
      </c>
    </row>
    <row r="133" spans="1:14">
      <c r="A133" s="105" t="s">
        <v>174</v>
      </c>
      <c r="B133" s="106">
        <v>3.6011689800000002</v>
      </c>
      <c r="C133" s="106">
        <v>5.22325924</v>
      </c>
      <c r="D133" s="106">
        <v>4.9532501600000005</v>
      </c>
      <c r="E133" s="105"/>
      <c r="F133" s="105" t="s">
        <v>187</v>
      </c>
      <c r="G133" s="106">
        <v>0.50034833000000001</v>
      </c>
      <c r="H133" s="106">
        <v>1.241949E-2</v>
      </c>
      <c r="I133" s="106">
        <v>0.17153189999999999</v>
      </c>
      <c r="J133" s="122"/>
      <c r="K133" s="105" t="s">
        <v>187</v>
      </c>
      <c r="L133" s="106">
        <v>1.374149E-2</v>
      </c>
      <c r="M133" s="106">
        <v>1.4928840000000001E-2</v>
      </c>
      <c r="N133" s="106">
        <v>6.4359999999999999E-3</v>
      </c>
    </row>
    <row r="134" spans="1:14">
      <c r="A134" s="105" t="s">
        <v>152</v>
      </c>
      <c r="B134" s="106">
        <v>20.699141480000002</v>
      </c>
      <c r="C134" s="106">
        <v>9.7179809900000009</v>
      </c>
      <c r="D134" s="106">
        <v>4.9457007500000003</v>
      </c>
      <c r="E134" s="105"/>
      <c r="F134" s="105" t="s">
        <v>144</v>
      </c>
      <c r="G134" s="106">
        <v>0.18639412999999999</v>
      </c>
      <c r="H134" s="106">
        <v>0.30446062000000002</v>
      </c>
      <c r="I134" s="106">
        <v>0.16340251</v>
      </c>
      <c r="J134" s="122"/>
      <c r="K134" s="105" t="s">
        <v>137</v>
      </c>
      <c r="L134" s="106">
        <v>1.111469E-2</v>
      </c>
      <c r="M134" s="106">
        <v>1.4643599999999998E-3</v>
      </c>
      <c r="N134" s="106">
        <v>6.0933799999999998E-3</v>
      </c>
    </row>
    <row r="135" spans="1:14">
      <c r="A135" s="105" t="s">
        <v>81</v>
      </c>
      <c r="B135" s="106">
        <v>8.2240895100000007</v>
      </c>
      <c r="C135" s="106">
        <v>5.7587590000000004</v>
      </c>
      <c r="D135" s="106">
        <v>4.6505645499999995</v>
      </c>
      <c r="E135" s="105"/>
      <c r="F135" s="105" t="s">
        <v>169</v>
      </c>
      <c r="G135" s="106">
        <v>14.15241393</v>
      </c>
      <c r="H135" s="106">
        <v>5.1281170099999995</v>
      </c>
      <c r="I135" s="106">
        <v>0.15855464000000002</v>
      </c>
      <c r="J135" s="122"/>
      <c r="K135" s="105" t="s">
        <v>30</v>
      </c>
      <c r="L135" s="106">
        <v>4.0004200000000002E-3</v>
      </c>
      <c r="M135" s="106">
        <v>6.20507E-3</v>
      </c>
      <c r="N135" s="106">
        <v>5.9382899999999997E-3</v>
      </c>
    </row>
    <row r="136" spans="1:14">
      <c r="A136" s="105" t="s">
        <v>89</v>
      </c>
      <c r="B136" s="106">
        <v>13.08805025</v>
      </c>
      <c r="C136" s="106">
        <v>4.42053384</v>
      </c>
      <c r="D136" s="106">
        <v>4.6246139299999998</v>
      </c>
      <c r="E136" s="105"/>
      <c r="F136" s="105" t="s">
        <v>61</v>
      </c>
      <c r="G136" s="106">
        <v>0.22366514000000001</v>
      </c>
      <c r="H136" s="106">
        <v>2.109E-5</v>
      </c>
      <c r="I136" s="106">
        <v>0.14642309000000001</v>
      </c>
      <c r="J136" s="122"/>
      <c r="K136" s="105" t="s">
        <v>20</v>
      </c>
      <c r="L136" s="106">
        <v>9.3795499999999987E-3</v>
      </c>
      <c r="M136" s="106">
        <v>2.043528E-2</v>
      </c>
      <c r="N136" s="106">
        <v>5.8845600000000005E-3</v>
      </c>
    </row>
    <row r="137" spans="1:14">
      <c r="A137" s="105" t="s">
        <v>125</v>
      </c>
      <c r="B137" s="106">
        <v>1.3125183500000002</v>
      </c>
      <c r="C137" s="106">
        <v>6.4091449999999994E-2</v>
      </c>
      <c r="D137" s="106">
        <v>4.54983732</v>
      </c>
      <c r="E137" s="105"/>
      <c r="F137" s="105" t="s">
        <v>250</v>
      </c>
      <c r="G137" s="106">
        <v>27.740974420000001</v>
      </c>
      <c r="H137" s="106">
        <v>1.0331684999999999</v>
      </c>
      <c r="I137" s="106">
        <v>0.12819037999999999</v>
      </c>
      <c r="J137" s="122"/>
      <c r="K137" s="105" t="s">
        <v>13</v>
      </c>
      <c r="L137" s="106">
        <v>1E-4</v>
      </c>
      <c r="M137" s="106">
        <v>0</v>
      </c>
      <c r="N137" s="106">
        <v>5.5840000000000004E-3</v>
      </c>
    </row>
    <row r="138" spans="1:14">
      <c r="A138" s="105" t="s">
        <v>200</v>
      </c>
      <c r="B138" s="106">
        <v>5.3461412199999998</v>
      </c>
      <c r="C138" s="106">
        <v>4.3853545199999999</v>
      </c>
      <c r="D138" s="106">
        <v>4.4688515999999998</v>
      </c>
      <c r="E138" s="105"/>
      <c r="F138" s="105" t="s">
        <v>59</v>
      </c>
      <c r="G138" s="106">
        <v>0.21255978</v>
      </c>
      <c r="H138" s="106">
        <v>0.14242904000000001</v>
      </c>
      <c r="I138" s="106">
        <v>0.12533782000000002</v>
      </c>
      <c r="J138" s="122"/>
      <c r="K138" s="105" t="s">
        <v>95</v>
      </c>
      <c r="L138" s="106">
        <v>1.2492600000000001E-3</v>
      </c>
      <c r="M138" s="106">
        <v>5.5151999999999996E-3</v>
      </c>
      <c r="N138" s="106">
        <v>5.1973900000000005E-3</v>
      </c>
    </row>
    <row r="139" spans="1:14">
      <c r="A139" s="105" t="s">
        <v>216</v>
      </c>
      <c r="B139" s="106">
        <v>6.0681526400000001</v>
      </c>
      <c r="C139" s="106">
        <v>7.3668979500000003</v>
      </c>
      <c r="D139" s="106">
        <v>4.4658094500000001</v>
      </c>
      <c r="E139" s="105"/>
      <c r="F139" s="105" t="s">
        <v>235</v>
      </c>
      <c r="G139" s="106">
        <v>6.01842E-3</v>
      </c>
      <c r="H139" s="106">
        <v>7.0236630000000008E-2</v>
      </c>
      <c r="I139" s="106">
        <v>0.12002525999999999</v>
      </c>
      <c r="J139" s="122"/>
      <c r="K139" s="105" t="s">
        <v>37</v>
      </c>
      <c r="L139" s="106">
        <v>5.829E-3</v>
      </c>
      <c r="M139" s="106">
        <v>1.2715000000000001E-2</v>
      </c>
      <c r="N139" s="106">
        <v>4.9950000000000003E-3</v>
      </c>
    </row>
    <row r="140" spans="1:14">
      <c r="A140" s="105" t="s">
        <v>83</v>
      </c>
      <c r="B140" s="106">
        <v>7.0925584100000005</v>
      </c>
      <c r="C140" s="106">
        <v>5.4857517199999997</v>
      </c>
      <c r="D140" s="106">
        <v>4.4291707000000002</v>
      </c>
      <c r="E140" s="105"/>
      <c r="F140" s="105" t="s">
        <v>136</v>
      </c>
      <c r="G140" s="106">
        <v>3.0333909999999999E-2</v>
      </c>
      <c r="H140" s="106">
        <v>0.91975024999999999</v>
      </c>
      <c r="I140" s="106">
        <v>9.1776820000000009E-2</v>
      </c>
      <c r="J140" s="122"/>
      <c r="K140" s="105" t="s">
        <v>64</v>
      </c>
      <c r="L140" s="106">
        <v>1.27E-4</v>
      </c>
      <c r="M140" s="106">
        <v>1.3368069999999999E-2</v>
      </c>
      <c r="N140" s="106">
        <v>4.8473400000000003E-3</v>
      </c>
    </row>
    <row r="141" spans="1:14">
      <c r="A141" s="105" t="s">
        <v>158</v>
      </c>
      <c r="B141" s="106">
        <v>1.5889786699999999</v>
      </c>
      <c r="C141" s="106">
        <v>4.9835156700000001</v>
      </c>
      <c r="D141" s="106">
        <v>4.1688545599999998</v>
      </c>
      <c r="E141" s="105"/>
      <c r="F141" s="105" t="s">
        <v>24</v>
      </c>
      <c r="G141" s="106">
        <v>4.9436849999999997E-2</v>
      </c>
      <c r="H141" s="106">
        <v>0.21457905999999999</v>
      </c>
      <c r="I141" s="106">
        <v>8.3373719999999998E-2</v>
      </c>
      <c r="J141" s="122"/>
      <c r="K141" s="105" t="s">
        <v>23</v>
      </c>
      <c r="L141" s="106">
        <v>1.7799999999999999E-4</v>
      </c>
      <c r="M141" s="106">
        <v>2.332803E-2</v>
      </c>
      <c r="N141" s="106">
        <v>4.5921800000000004E-3</v>
      </c>
    </row>
    <row r="142" spans="1:14">
      <c r="A142" s="105" t="s">
        <v>203</v>
      </c>
      <c r="B142" s="106">
        <v>2.4849568799999999</v>
      </c>
      <c r="C142" s="106">
        <v>2.8669061199999999</v>
      </c>
      <c r="D142" s="106">
        <v>4.1558185999999999</v>
      </c>
      <c r="E142" s="105"/>
      <c r="F142" s="105" t="s">
        <v>237</v>
      </c>
      <c r="G142" s="106">
        <v>0.40022175999999998</v>
      </c>
      <c r="H142" s="106">
        <v>0.17449920999999999</v>
      </c>
      <c r="I142" s="106">
        <v>8.1354589999999991E-2</v>
      </c>
      <c r="J142" s="122"/>
      <c r="K142" s="105" t="s">
        <v>208</v>
      </c>
      <c r="L142" s="106">
        <v>1.4675190000000001E-2</v>
      </c>
      <c r="M142" s="106">
        <v>1.510591E-2</v>
      </c>
      <c r="N142" s="106">
        <v>4.4970000000000001E-3</v>
      </c>
    </row>
    <row r="143" spans="1:14">
      <c r="A143" s="105" t="s">
        <v>189</v>
      </c>
      <c r="B143" s="106">
        <v>1.9665047</v>
      </c>
      <c r="C143" s="106">
        <v>12.69248494</v>
      </c>
      <c r="D143" s="106">
        <v>4.0424470299999999</v>
      </c>
      <c r="E143" s="105"/>
      <c r="F143" s="105" t="s">
        <v>248</v>
      </c>
      <c r="G143" s="106">
        <v>2.000712E-2</v>
      </c>
      <c r="H143" s="106">
        <v>0.10897113999999999</v>
      </c>
      <c r="I143" s="106">
        <v>7.6402159999999997E-2</v>
      </c>
      <c r="J143" s="122"/>
      <c r="K143" s="105" t="s">
        <v>98</v>
      </c>
      <c r="L143" s="106">
        <v>1.4500000000000001E-2</v>
      </c>
      <c r="M143" s="106">
        <v>2.95547E-3</v>
      </c>
      <c r="N143" s="106">
        <v>4.4460899999999998E-3</v>
      </c>
    </row>
    <row r="144" spans="1:14">
      <c r="A144" s="105" t="s">
        <v>113</v>
      </c>
      <c r="B144" s="106">
        <v>1.2094736399999999</v>
      </c>
      <c r="C144" s="106">
        <v>2.0671546200000002</v>
      </c>
      <c r="D144" s="106">
        <v>3.8798277099999998</v>
      </c>
      <c r="E144" s="105"/>
      <c r="F144" s="105" t="s">
        <v>74</v>
      </c>
      <c r="G144" s="106">
        <v>1.4387868700000002</v>
      </c>
      <c r="H144" s="106">
        <v>1.4216319900000001</v>
      </c>
      <c r="I144" s="106">
        <v>7.3614990000000005E-2</v>
      </c>
      <c r="J144" s="122"/>
      <c r="K144" s="105" t="s">
        <v>159</v>
      </c>
      <c r="L144" s="106">
        <v>0</v>
      </c>
      <c r="M144" s="106">
        <v>0</v>
      </c>
      <c r="N144" s="106">
        <v>4.2737199999999999E-3</v>
      </c>
    </row>
    <row r="145" spans="1:14">
      <c r="A145" s="105" t="s">
        <v>242</v>
      </c>
      <c r="B145" s="106">
        <v>2.6723386800000002</v>
      </c>
      <c r="C145" s="106">
        <v>2.48391341</v>
      </c>
      <c r="D145" s="106">
        <v>3.4616632099999998</v>
      </c>
      <c r="E145" s="105"/>
      <c r="F145" s="105" t="s">
        <v>31</v>
      </c>
      <c r="G145" s="106">
        <v>2.606466E-2</v>
      </c>
      <c r="H145" s="106">
        <v>0.42949654999999998</v>
      </c>
      <c r="I145" s="106">
        <v>7.1503880000000006E-2</v>
      </c>
      <c r="J145" s="122"/>
      <c r="K145" s="105" t="s">
        <v>59</v>
      </c>
      <c r="L145" s="106">
        <v>0</v>
      </c>
      <c r="M145" s="106">
        <v>4.0093400000000001E-3</v>
      </c>
      <c r="N145" s="106">
        <v>3.4443200000000003E-3</v>
      </c>
    </row>
    <row r="146" spans="1:14">
      <c r="A146" s="105" t="s">
        <v>150</v>
      </c>
      <c r="B146" s="106">
        <v>6.4892067899999999</v>
      </c>
      <c r="C146" s="106">
        <v>3.6448305800000003</v>
      </c>
      <c r="D146" s="106">
        <v>3.4486507899999999</v>
      </c>
      <c r="E146" s="105"/>
      <c r="F146" s="105" t="s">
        <v>255</v>
      </c>
      <c r="G146" s="106">
        <v>2.9924009999999997E-2</v>
      </c>
      <c r="H146" s="106">
        <v>2.5206369999999999E-2</v>
      </c>
      <c r="I146" s="106">
        <v>6.9261149999999994E-2</v>
      </c>
      <c r="J146" s="122"/>
      <c r="K146" s="105" t="s">
        <v>162</v>
      </c>
      <c r="L146" s="106">
        <v>9.5933500000000005E-3</v>
      </c>
      <c r="M146" s="106">
        <v>0</v>
      </c>
      <c r="N146" s="106">
        <v>2.9030500000000003E-3</v>
      </c>
    </row>
    <row r="147" spans="1:14">
      <c r="A147" s="105" t="s">
        <v>228</v>
      </c>
      <c r="B147" s="106">
        <v>3.8711821299999998</v>
      </c>
      <c r="C147" s="106">
        <v>4.2573713700000004</v>
      </c>
      <c r="D147" s="106">
        <v>3.2747520400000001</v>
      </c>
      <c r="E147" s="105"/>
      <c r="F147" s="105" t="s">
        <v>227</v>
      </c>
      <c r="G147" s="106">
        <v>1.212E-3</v>
      </c>
      <c r="H147" s="106">
        <v>0</v>
      </c>
      <c r="I147" s="106">
        <v>6.404369E-2</v>
      </c>
      <c r="J147" s="122"/>
      <c r="K147" s="105" t="s">
        <v>101</v>
      </c>
      <c r="L147" s="106">
        <v>7.8719E-4</v>
      </c>
      <c r="M147" s="106">
        <v>2.6906599999999997E-3</v>
      </c>
      <c r="N147" s="106">
        <v>2.7730999999999997E-3</v>
      </c>
    </row>
    <row r="148" spans="1:14">
      <c r="A148" s="105" t="s">
        <v>206</v>
      </c>
      <c r="B148" s="106">
        <v>4.2345997500000001</v>
      </c>
      <c r="C148" s="106">
        <v>2.6572787299999998</v>
      </c>
      <c r="D148" s="106">
        <v>3.27306184</v>
      </c>
      <c r="E148" s="105"/>
      <c r="F148" s="105" t="s">
        <v>28</v>
      </c>
      <c r="G148" s="106">
        <v>3.8838370000000004E-2</v>
      </c>
      <c r="H148" s="106">
        <v>4.8270267899999997</v>
      </c>
      <c r="I148" s="106">
        <v>5.4622650000000002E-2</v>
      </c>
      <c r="J148" s="122"/>
      <c r="K148" s="105" t="s">
        <v>28</v>
      </c>
      <c r="L148" s="106">
        <v>2.70236E-3</v>
      </c>
      <c r="M148" s="106">
        <v>1.062486E-2</v>
      </c>
      <c r="N148" s="106">
        <v>2.62108E-3</v>
      </c>
    </row>
    <row r="149" spans="1:14">
      <c r="A149" s="105" t="s">
        <v>245</v>
      </c>
      <c r="B149" s="106">
        <v>0.63654173999999997</v>
      </c>
      <c r="C149" s="106">
        <v>0.30503897999999996</v>
      </c>
      <c r="D149" s="106">
        <v>3.1585467700000001</v>
      </c>
      <c r="E149" s="105"/>
      <c r="F149" s="105" t="s">
        <v>256</v>
      </c>
      <c r="G149" s="106">
        <v>0.39497353999999996</v>
      </c>
      <c r="H149" s="106">
        <v>0.23315437</v>
      </c>
      <c r="I149" s="106">
        <v>4.8969080000000005E-2</v>
      </c>
      <c r="J149" s="122"/>
      <c r="K149" s="105" t="s">
        <v>33</v>
      </c>
      <c r="L149" s="106">
        <v>0</v>
      </c>
      <c r="M149" s="106">
        <v>1.67059E-3</v>
      </c>
      <c r="N149" s="106">
        <v>2.5945600000000001E-3</v>
      </c>
    </row>
    <row r="150" spans="1:14">
      <c r="A150" s="105" t="s">
        <v>182</v>
      </c>
      <c r="B150" s="106">
        <v>4.8891322300000004</v>
      </c>
      <c r="C150" s="106">
        <v>4.2760380800000002</v>
      </c>
      <c r="D150" s="106">
        <v>3.1429405400000001</v>
      </c>
      <c r="E150" s="105"/>
      <c r="F150" s="105" t="s">
        <v>193</v>
      </c>
      <c r="G150" s="106">
        <v>0.12974546000000001</v>
      </c>
      <c r="H150" s="106">
        <v>0.14663869000000002</v>
      </c>
      <c r="I150" s="106">
        <v>4.8612620000000002E-2</v>
      </c>
      <c r="J150" s="122"/>
      <c r="K150" s="105" t="s">
        <v>63</v>
      </c>
      <c r="L150" s="106">
        <v>6.985624E-2</v>
      </c>
      <c r="M150" s="106">
        <v>0.108734</v>
      </c>
      <c r="N150" s="106">
        <v>2.2799999999999999E-3</v>
      </c>
    </row>
    <row r="151" spans="1:14">
      <c r="A151" s="105" t="s">
        <v>31</v>
      </c>
      <c r="B151" s="106">
        <v>3.1130831400000001</v>
      </c>
      <c r="C151" s="106">
        <v>6.0614470999999996</v>
      </c>
      <c r="D151" s="106">
        <v>3.1079708799999999</v>
      </c>
      <c r="E151" s="105"/>
      <c r="F151" s="105" t="s">
        <v>119</v>
      </c>
      <c r="G151" s="106">
        <v>1.8754169999999997E-2</v>
      </c>
      <c r="H151" s="106">
        <v>1.100251E-2</v>
      </c>
      <c r="I151" s="106">
        <v>3.5913609999999999E-2</v>
      </c>
      <c r="J151" s="122"/>
      <c r="K151" s="105" t="s">
        <v>118</v>
      </c>
      <c r="L151" s="106">
        <v>8.5138630000000007E-2</v>
      </c>
      <c r="M151" s="106">
        <v>7.7086000000000006E-4</v>
      </c>
      <c r="N151" s="106">
        <v>2.14481E-3</v>
      </c>
    </row>
    <row r="152" spans="1:14">
      <c r="A152" s="105" t="s">
        <v>156</v>
      </c>
      <c r="B152" s="106">
        <v>2.6825159799999998</v>
      </c>
      <c r="C152" s="106">
        <v>3.3715796</v>
      </c>
      <c r="D152" s="106">
        <v>2.9830446099999999</v>
      </c>
      <c r="E152" s="105"/>
      <c r="F152" s="105" t="s">
        <v>247</v>
      </c>
      <c r="G152" s="106">
        <v>0.25260768</v>
      </c>
      <c r="H152" s="106">
        <v>0.44228421000000001</v>
      </c>
      <c r="I152" s="106">
        <v>3.143924E-2</v>
      </c>
      <c r="J152" s="122"/>
      <c r="K152" s="105" t="s">
        <v>125</v>
      </c>
      <c r="L152" s="106">
        <v>0</v>
      </c>
      <c r="M152" s="106">
        <v>2.7001E-4</v>
      </c>
      <c r="N152" s="106">
        <v>1.8E-3</v>
      </c>
    </row>
    <row r="153" spans="1:14">
      <c r="A153" s="105" t="s">
        <v>61</v>
      </c>
      <c r="B153" s="106">
        <v>1.27809175</v>
      </c>
      <c r="C153" s="106">
        <v>1.60602198</v>
      </c>
      <c r="D153" s="106">
        <v>2.8088328199999997</v>
      </c>
      <c r="E153" s="105"/>
      <c r="F153" s="105" t="s">
        <v>6</v>
      </c>
      <c r="G153" s="106">
        <v>9.8376599999999998E-3</v>
      </c>
      <c r="H153" s="106">
        <v>1.5331725199999999</v>
      </c>
      <c r="I153" s="106">
        <v>3.0600849999999999E-2</v>
      </c>
      <c r="J153" s="122"/>
      <c r="K153" s="105" t="s">
        <v>91</v>
      </c>
      <c r="L153" s="106">
        <v>0</v>
      </c>
      <c r="M153" s="106">
        <v>0</v>
      </c>
      <c r="N153" s="106">
        <v>1.72E-3</v>
      </c>
    </row>
    <row r="154" spans="1:14">
      <c r="A154" s="105" t="s">
        <v>6</v>
      </c>
      <c r="B154" s="106">
        <v>3.4788955099999996</v>
      </c>
      <c r="C154" s="106">
        <v>6.6618169500000004</v>
      </c>
      <c r="D154" s="106">
        <v>2.7223324600000001</v>
      </c>
      <c r="E154" s="105"/>
      <c r="F154" s="105" t="s">
        <v>208</v>
      </c>
      <c r="G154" s="106">
        <v>6.9534499999999999E-3</v>
      </c>
      <c r="H154" s="106">
        <v>0</v>
      </c>
      <c r="I154" s="106">
        <v>2.9984110000000001E-2</v>
      </c>
      <c r="J154" s="122"/>
      <c r="K154" s="105" t="s">
        <v>92</v>
      </c>
      <c r="L154" s="106">
        <v>4.1999999999999998E-5</v>
      </c>
      <c r="M154" s="106">
        <v>0</v>
      </c>
      <c r="N154" s="106">
        <v>1.6813900000000001E-3</v>
      </c>
    </row>
    <row r="155" spans="1:14">
      <c r="A155" s="105" t="s">
        <v>94</v>
      </c>
      <c r="B155" s="106">
        <v>9.852043029999999</v>
      </c>
      <c r="C155" s="106">
        <v>2.3432979900000004</v>
      </c>
      <c r="D155" s="106">
        <v>2.7007291499999999</v>
      </c>
      <c r="E155" s="105"/>
      <c r="F155" s="105" t="s">
        <v>214</v>
      </c>
      <c r="G155" s="106">
        <v>1.3941973400000001</v>
      </c>
      <c r="H155" s="106">
        <v>0.79012800000000005</v>
      </c>
      <c r="I155" s="106">
        <v>2.601113E-2</v>
      </c>
      <c r="J155" s="122"/>
      <c r="K155" s="105" t="s">
        <v>99</v>
      </c>
      <c r="L155" s="106">
        <v>9.0476239999999999E-2</v>
      </c>
      <c r="M155" s="106">
        <v>1.3101350000000001E-2</v>
      </c>
      <c r="N155" s="106">
        <v>1.4833100000000001E-3</v>
      </c>
    </row>
    <row r="156" spans="1:14">
      <c r="A156" s="105" t="s">
        <v>164</v>
      </c>
      <c r="B156" s="106">
        <v>6.6084809199999999</v>
      </c>
      <c r="C156" s="106">
        <v>2.65451858</v>
      </c>
      <c r="D156" s="106">
        <v>2.6809683</v>
      </c>
      <c r="E156" s="105"/>
      <c r="F156" s="105" t="s">
        <v>137</v>
      </c>
      <c r="G156" s="106">
        <v>4.343118E-2</v>
      </c>
      <c r="H156" s="106">
        <v>0</v>
      </c>
      <c r="I156" s="106">
        <v>2.2290999999999998E-2</v>
      </c>
      <c r="J156" s="122"/>
      <c r="K156" s="105" t="s">
        <v>39</v>
      </c>
      <c r="L156" s="106">
        <v>7.8761990000000004E-2</v>
      </c>
      <c r="M156" s="106">
        <v>0.10572461</v>
      </c>
      <c r="N156" s="106">
        <v>1.387E-3</v>
      </c>
    </row>
    <row r="157" spans="1:14">
      <c r="A157" s="105" t="s">
        <v>256</v>
      </c>
      <c r="B157" s="106">
        <v>2.5043155499999998</v>
      </c>
      <c r="C157" s="106">
        <v>3.7256162900000001</v>
      </c>
      <c r="D157" s="106">
        <v>2.6002451400000002</v>
      </c>
      <c r="E157" s="105"/>
      <c r="F157" s="105" t="s">
        <v>209</v>
      </c>
      <c r="G157" s="106">
        <v>3.33629E-3</v>
      </c>
      <c r="H157" s="106">
        <v>0.17111373000000002</v>
      </c>
      <c r="I157" s="106">
        <v>1.9436519999999999E-2</v>
      </c>
      <c r="J157" s="122"/>
      <c r="K157" s="105" t="s">
        <v>150</v>
      </c>
      <c r="L157" s="106">
        <v>2.9440300000000003E-3</v>
      </c>
      <c r="M157" s="106">
        <v>4.6429690000000003E-2</v>
      </c>
      <c r="N157" s="106">
        <v>1.3632899999999999E-3</v>
      </c>
    </row>
    <row r="158" spans="1:14">
      <c r="A158" s="105" t="s">
        <v>224</v>
      </c>
      <c r="B158" s="106">
        <v>2.1230293900000001</v>
      </c>
      <c r="C158" s="106">
        <v>12.947638919999999</v>
      </c>
      <c r="D158" s="106">
        <v>2.5507676299999997</v>
      </c>
      <c r="E158" s="105"/>
      <c r="F158" s="105" t="s">
        <v>141</v>
      </c>
      <c r="G158" s="106">
        <v>0.10961145</v>
      </c>
      <c r="H158" s="106">
        <v>3.0374910000000001E-2</v>
      </c>
      <c r="I158" s="106">
        <v>1.546465E-2</v>
      </c>
      <c r="J158" s="122"/>
      <c r="K158" s="105" t="s">
        <v>113</v>
      </c>
      <c r="L158" s="106">
        <v>0</v>
      </c>
      <c r="M158" s="106">
        <v>1.56558E-3</v>
      </c>
      <c r="N158" s="106">
        <v>1.3346199999999999E-3</v>
      </c>
    </row>
    <row r="159" spans="1:14">
      <c r="A159" s="105" t="s">
        <v>188</v>
      </c>
      <c r="B159" s="106">
        <v>1.8901748600000001</v>
      </c>
      <c r="C159" s="106">
        <v>1.7068569</v>
      </c>
      <c r="D159" s="106">
        <v>2.5086591199999999</v>
      </c>
      <c r="E159" s="105"/>
      <c r="F159" s="105" t="s">
        <v>206</v>
      </c>
      <c r="G159" s="106">
        <v>0.10469642999999999</v>
      </c>
      <c r="H159" s="106">
        <v>2.0617529999999998E-2</v>
      </c>
      <c r="I159" s="106">
        <v>1.409909E-2</v>
      </c>
      <c r="J159" s="122"/>
      <c r="K159" s="105" t="s">
        <v>21</v>
      </c>
      <c r="L159" s="106">
        <v>9.6000000000000002E-4</v>
      </c>
      <c r="M159" s="106">
        <v>0.19864000000000001</v>
      </c>
      <c r="N159" s="106">
        <v>1.28393E-3</v>
      </c>
    </row>
    <row r="160" spans="1:14">
      <c r="A160" s="105" t="s">
        <v>225</v>
      </c>
      <c r="B160" s="106">
        <v>1.98626298</v>
      </c>
      <c r="C160" s="106">
        <v>1.20407245</v>
      </c>
      <c r="D160" s="106">
        <v>2.4047583599999998</v>
      </c>
      <c r="E160" s="105"/>
      <c r="F160" s="105" t="s">
        <v>32</v>
      </c>
      <c r="G160" s="106">
        <v>3.9885730000000001E-2</v>
      </c>
      <c r="H160" s="106">
        <v>5.1292610000000002E-2</v>
      </c>
      <c r="I160" s="106">
        <v>1.3590069999999999E-2</v>
      </c>
      <c r="J160" s="122"/>
      <c r="K160" s="105" t="s">
        <v>87</v>
      </c>
      <c r="L160" s="106">
        <v>0</v>
      </c>
      <c r="M160" s="106">
        <v>0</v>
      </c>
      <c r="N160" s="106">
        <v>1.0920699999999999E-3</v>
      </c>
    </row>
    <row r="161" spans="1:14">
      <c r="A161" s="105" t="s">
        <v>186</v>
      </c>
      <c r="B161" s="106">
        <v>1.8783686499999999</v>
      </c>
      <c r="C161" s="106">
        <v>3.4127982400000003</v>
      </c>
      <c r="D161" s="106">
        <v>2.3382017599999996</v>
      </c>
      <c r="E161" s="105"/>
      <c r="F161" s="105" t="s">
        <v>145</v>
      </c>
      <c r="G161" s="106">
        <v>4.72019E-3</v>
      </c>
      <c r="H161" s="106">
        <v>1.60101527</v>
      </c>
      <c r="I161" s="106">
        <v>1.064559E-2</v>
      </c>
      <c r="J161" s="122"/>
      <c r="K161" s="105" t="s">
        <v>27</v>
      </c>
      <c r="L161" s="106">
        <v>4.4590100000000002E-3</v>
      </c>
      <c r="M161" s="106">
        <v>7.3372010000000001E-2</v>
      </c>
      <c r="N161" s="106">
        <v>1.0184700000000001E-3</v>
      </c>
    </row>
    <row r="162" spans="1:14">
      <c r="A162" s="105" t="s">
        <v>139</v>
      </c>
      <c r="B162" s="106">
        <v>2.01674138</v>
      </c>
      <c r="C162" s="106">
        <v>1.2410381699999999</v>
      </c>
      <c r="D162" s="106">
        <v>2.2807823599999999</v>
      </c>
      <c r="E162" s="105"/>
      <c r="F162" s="105" t="s">
        <v>78</v>
      </c>
      <c r="G162" s="106">
        <v>0</v>
      </c>
      <c r="H162" s="106">
        <v>0</v>
      </c>
      <c r="I162" s="106">
        <v>1.0416209999999999E-2</v>
      </c>
      <c r="J162" s="122"/>
      <c r="K162" s="105" t="s">
        <v>32</v>
      </c>
      <c r="L162" s="106">
        <v>2.1314799999999998E-3</v>
      </c>
      <c r="M162" s="106">
        <v>2.0707439999999997E-2</v>
      </c>
      <c r="N162" s="106">
        <v>7.8938000000000001E-4</v>
      </c>
    </row>
    <row r="163" spans="1:14">
      <c r="A163" s="105" t="s">
        <v>144</v>
      </c>
      <c r="B163" s="106">
        <v>2.61209639</v>
      </c>
      <c r="C163" s="106">
        <v>3.7357077300000001</v>
      </c>
      <c r="D163" s="106">
        <v>2.2432071499999999</v>
      </c>
      <c r="E163" s="105"/>
      <c r="F163" s="105" t="s">
        <v>180</v>
      </c>
      <c r="G163" s="106">
        <v>0</v>
      </c>
      <c r="H163" s="106">
        <v>0.74333800000000005</v>
      </c>
      <c r="I163" s="106">
        <v>8.9898700000000005E-3</v>
      </c>
      <c r="J163" s="122"/>
      <c r="K163" s="105" t="s">
        <v>161</v>
      </c>
      <c r="L163" s="106">
        <v>1.2199999999999999E-3</v>
      </c>
      <c r="M163" s="106">
        <v>2.4428810000000002E-2</v>
      </c>
      <c r="N163" s="106">
        <v>7.3737E-4</v>
      </c>
    </row>
    <row r="164" spans="1:14">
      <c r="A164" s="105" t="s">
        <v>254</v>
      </c>
      <c r="B164" s="106">
        <v>3.3195669300000001</v>
      </c>
      <c r="C164" s="106">
        <v>2.8409948100000002</v>
      </c>
      <c r="D164" s="106">
        <v>2.0518149000000001</v>
      </c>
      <c r="E164" s="105"/>
      <c r="F164" s="105" t="s">
        <v>192</v>
      </c>
      <c r="G164" s="106">
        <v>0.18091192</v>
      </c>
      <c r="H164" s="106">
        <v>2.4669203099999999</v>
      </c>
      <c r="I164" s="106">
        <v>8.47994E-3</v>
      </c>
      <c r="J164" s="122"/>
      <c r="K164" s="105" t="s">
        <v>12</v>
      </c>
      <c r="L164" s="106">
        <v>2.0000000000000002E-5</v>
      </c>
      <c r="M164" s="106">
        <v>0</v>
      </c>
      <c r="N164" s="106">
        <v>7.2007000000000006E-4</v>
      </c>
    </row>
    <row r="165" spans="1:14">
      <c r="A165" s="105" t="s">
        <v>74</v>
      </c>
      <c r="B165" s="106">
        <v>3.2906146700000001</v>
      </c>
      <c r="C165" s="106">
        <v>2.2672128700000003</v>
      </c>
      <c r="D165" s="106">
        <v>1.9899224099999999</v>
      </c>
      <c r="E165" s="105"/>
      <c r="F165" s="105" t="s">
        <v>244</v>
      </c>
      <c r="G165" s="106">
        <v>9.4316900000000013E-3</v>
      </c>
      <c r="H165" s="106">
        <v>1.9946893400000001</v>
      </c>
      <c r="I165" s="106">
        <v>7.0761899999999996E-3</v>
      </c>
      <c r="J165" s="122"/>
      <c r="K165" s="105" t="s">
        <v>17</v>
      </c>
      <c r="L165" s="106">
        <v>7.6300000000000001E-4</v>
      </c>
      <c r="M165" s="106">
        <v>1.9991E-4</v>
      </c>
      <c r="N165" s="106">
        <v>5.8500000000000002E-4</v>
      </c>
    </row>
    <row r="166" spans="1:14">
      <c r="A166" s="105" t="s">
        <v>138</v>
      </c>
      <c r="B166" s="106">
        <v>1.4631265900000001</v>
      </c>
      <c r="C166" s="106">
        <v>1.85379596</v>
      </c>
      <c r="D166" s="106">
        <v>1.8637976000000001</v>
      </c>
      <c r="E166" s="105"/>
      <c r="F166" s="105" t="s">
        <v>1</v>
      </c>
      <c r="G166" s="106">
        <v>9.6250520000000006E-2</v>
      </c>
      <c r="H166" s="106">
        <v>2.3275830000000001E-2</v>
      </c>
      <c r="I166" s="106">
        <v>5.5649999999999996E-3</v>
      </c>
      <c r="J166" s="122"/>
      <c r="K166" s="105" t="s">
        <v>61</v>
      </c>
      <c r="L166" s="106">
        <v>7.8183000000000007E-4</v>
      </c>
      <c r="M166" s="106">
        <v>4.8537200000000006E-3</v>
      </c>
      <c r="N166" s="106">
        <v>4.6566000000000001E-4</v>
      </c>
    </row>
    <row r="167" spans="1:14">
      <c r="A167" s="105" t="s">
        <v>187</v>
      </c>
      <c r="B167" s="106">
        <v>0.28223048000000001</v>
      </c>
      <c r="C167" s="106">
        <v>0.18466780999999999</v>
      </c>
      <c r="D167" s="106">
        <v>1.8363863600000001</v>
      </c>
      <c r="E167" s="105"/>
      <c r="F167" s="105" t="s">
        <v>188</v>
      </c>
      <c r="G167" s="106">
        <v>0</v>
      </c>
      <c r="H167" s="106">
        <v>1.0483958</v>
      </c>
      <c r="I167" s="106">
        <v>5.4766800000000003E-3</v>
      </c>
      <c r="J167" s="122"/>
      <c r="K167" s="105" t="s">
        <v>153</v>
      </c>
      <c r="L167" s="106">
        <v>0</v>
      </c>
      <c r="M167" s="106">
        <v>0</v>
      </c>
      <c r="N167" s="106">
        <v>4.3681999999999998E-4</v>
      </c>
    </row>
    <row r="168" spans="1:14">
      <c r="A168" s="105" t="s">
        <v>255</v>
      </c>
      <c r="B168" s="106">
        <v>2.8332522999999998</v>
      </c>
      <c r="C168" s="106">
        <v>3.4068049199999999</v>
      </c>
      <c r="D168" s="106">
        <v>1.8087535299999999</v>
      </c>
      <c r="E168" s="105"/>
      <c r="F168" s="105" t="s">
        <v>99</v>
      </c>
      <c r="G168" s="106">
        <v>0.78031121999999997</v>
      </c>
      <c r="H168" s="106">
        <v>1.14101903</v>
      </c>
      <c r="I168" s="106">
        <v>3.2344299999999999E-3</v>
      </c>
      <c r="J168" s="122"/>
      <c r="K168" s="105" t="s">
        <v>157</v>
      </c>
      <c r="L168" s="106">
        <v>4.6036059999999997E-2</v>
      </c>
      <c r="M168" s="106">
        <v>8.2097589999999998E-2</v>
      </c>
      <c r="N168" s="106">
        <v>4.0687999999999998E-4</v>
      </c>
    </row>
    <row r="169" spans="1:14">
      <c r="A169" s="105" t="s">
        <v>43</v>
      </c>
      <c r="B169" s="106">
        <v>2.0956076700000001</v>
      </c>
      <c r="C169" s="106">
        <v>5.3718889999999998E-2</v>
      </c>
      <c r="D169" s="106">
        <v>1.7926724999999999</v>
      </c>
      <c r="E169" s="105"/>
      <c r="F169" s="105" t="s">
        <v>126</v>
      </c>
      <c r="G169" s="106">
        <v>2.41296E-3</v>
      </c>
      <c r="H169" s="106">
        <v>0</v>
      </c>
      <c r="I169" s="106">
        <v>1.8080699999999999E-3</v>
      </c>
      <c r="J169" s="122"/>
      <c r="K169" s="105" t="s">
        <v>22</v>
      </c>
      <c r="L169" s="106">
        <v>7.5642999999999999E-4</v>
      </c>
      <c r="M169" s="106">
        <v>0</v>
      </c>
      <c r="N169" s="106">
        <v>3.8042000000000002E-4</v>
      </c>
    </row>
    <row r="170" spans="1:14">
      <c r="A170" s="105" t="s">
        <v>17</v>
      </c>
      <c r="B170" s="106">
        <v>2.9544197200000002</v>
      </c>
      <c r="C170" s="106">
        <v>1.4771452899999999</v>
      </c>
      <c r="D170" s="106">
        <v>1.64763152</v>
      </c>
      <c r="E170" s="105"/>
      <c r="F170" s="105" t="s">
        <v>29</v>
      </c>
      <c r="G170" s="106">
        <v>0</v>
      </c>
      <c r="H170" s="106">
        <v>0</v>
      </c>
      <c r="I170" s="106">
        <v>1.7047200000000001E-3</v>
      </c>
      <c r="J170" s="122"/>
      <c r="K170" s="105" t="s">
        <v>34</v>
      </c>
      <c r="L170" s="106">
        <v>0</v>
      </c>
      <c r="M170" s="106">
        <v>0</v>
      </c>
      <c r="N170" s="106">
        <v>2.9222000000000004E-4</v>
      </c>
    </row>
    <row r="171" spans="1:14">
      <c r="A171" s="105" t="s">
        <v>244</v>
      </c>
      <c r="B171" s="106">
        <v>7.0052970800000001</v>
      </c>
      <c r="C171" s="106">
        <v>1.4871078400000002</v>
      </c>
      <c r="D171" s="106">
        <v>1.61821134</v>
      </c>
      <c r="E171" s="105"/>
      <c r="F171" s="105" t="s">
        <v>21</v>
      </c>
      <c r="G171" s="106">
        <v>1.996852E-2</v>
      </c>
      <c r="H171" s="106">
        <v>2.50067547</v>
      </c>
      <c r="I171" s="106">
        <v>1.66905E-3</v>
      </c>
      <c r="J171" s="122"/>
      <c r="K171" s="105" t="s">
        <v>19</v>
      </c>
      <c r="L171" s="106">
        <v>0</v>
      </c>
      <c r="M171" s="106">
        <v>2.9999999999999997E-4</v>
      </c>
      <c r="N171" s="106">
        <v>1.9349999999999999E-4</v>
      </c>
    </row>
    <row r="172" spans="1:14">
      <c r="A172" s="105" t="s">
        <v>194</v>
      </c>
      <c r="B172" s="106">
        <v>2.2067665499999998</v>
      </c>
      <c r="C172" s="106">
        <v>2.35321559</v>
      </c>
      <c r="D172" s="106">
        <v>1.5416180400000001</v>
      </c>
      <c r="E172" s="105"/>
      <c r="F172" s="105" t="s">
        <v>8</v>
      </c>
      <c r="G172" s="106">
        <v>4.66658E-3</v>
      </c>
      <c r="H172" s="106">
        <v>1.2020370000000001E-2</v>
      </c>
      <c r="I172" s="106">
        <v>8.52E-4</v>
      </c>
      <c r="J172" s="122"/>
      <c r="K172" s="105" t="s">
        <v>26</v>
      </c>
      <c r="L172" s="106">
        <v>3.3799999999999998E-4</v>
      </c>
      <c r="M172" s="106">
        <v>2.5826300000000003E-3</v>
      </c>
      <c r="N172" s="106">
        <v>1.27E-4</v>
      </c>
    </row>
    <row r="173" spans="1:14">
      <c r="A173" s="105" t="s">
        <v>45</v>
      </c>
      <c r="B173" s="106">
        <v>1.1720299999999999E-2</v>
      </c>
      <c r="C173" s="106">
        <v>1.1396237199999999</v>
      </c>
      <c r="D173" s="106">
        <v>1.54032517</v>
      </c>
      <c r="E173" s="105"/>
      <c r="F173" s="105" t="s">
        <v>242</v>
      </c>
      <c r="G173" s="106">
        <v>0.76486356000000011</v>
      </c>
      <c r="H173" s="106">
        <v>0.11011971000000001</v>
      </c>
      <c r="I173" s="106">
        <v>3.9004000000000003E-4</v>
      </c>
      <c r="J173" s="122"/>
      <c r="K173" s="105" t="s">
        <v>36</v>
      </c>
      <c r="L173" s="106">
        <v>2.6559999999999999E-3</v>
      </c>
      <c r="M173" s="106">
        <v>3.7533600000000003E-3</v>
      </c>
      <c r="N173" s="106">
        <v>1.27E-4</v>
      </c>
    </row>
    <row r="174" spans="1:14">
      <c r="A174" s="105" t="s">
        <v>248</v>
      </c>
      <c r="B174" s="106">
        <v>1.9942056000000001</v>
      </c>
      <c r="C174" s="106">
        <v>3.1038220499999998</v>
      </c>
      <c r="D174" s="106">
        <v>1.52786402</v>
      </c>
      <c r="E174" s="105"/>
      <c r="F174" s="105" t="s">
        <v>100</v>
      </c>
      <c r="G174" s="106">
        <v>2.8600000000000001E-5</v>
      </c>
      <c r="H174" s="106">
        <v>0</v>
      </c>
      <c r="I174" s="106">
        <v>2.8600000000000001E-5</v>
      </c>
      <c r="J174" s="122"/>
      <c r="K174" s="105" t="s">
        <v>73</v>
      </c>
      <c r="L174" s="106">
        <v>0</v>
      </c>
      <c r="M174" s="106">
        <v>0</v>
      </c>
      <c r="N174" s="106">
        <v>3.4E-5</v>
      </c>
    </row>
    <row r="175" spans="1:14">
      <c r="A175" s="105" t="s">
        <v>91</v>
      </c>
      <c r="B175" s="106">
        <v>0.74908931999999995</v>
      </c>
      <c r="C175" s="106">
        <v>0.44988222999999999</v>
      </c>
      <c r="D175" s="106">
        <v>1.4400178700000001</v>
      </c>
      <c r="E175" s="105"/>
      <c r="F175" s="105" t="s">
        <v>3</v>
      </c>
      <c r="G175" s="106">
        <v>0</v>
      </c>
      <c r="H175" s="106">
        <v>7.9529700000000002E-3</v>
      </c>
      <c r="I175" s="106">
        <v>0</v>
      </c>
      <c r="J175" s="122"/>
      <c r="K175" s="105" t="s">
        <v>67</v>
      </c>
      <c r="L175" s="106">
        <v>3.0247000000000005E-4</v>
      </c>
      <c r="M175" s="106">
        <v>1.75E-4</v>
      </c>
      <c r="N175" s="106">
        <v>1.0000000000000001E-5</v>
      </c>
    </row>
    <row r="176" spans="1:14">
      <c r="A176" s="105" t="s">
        <v>141</v>
      </c>
      <c r="B176" s="106">
        <v>0.15829956000000001</v>
      </c>
      <c r="C176" s="106">
        <v>4.6508900199999994</v>
      </c>
      <c r="D176" s="106">
        <v>1.4334686799999998</v>
      </c>
      <c r="E176" s="105"/>
      <c r="F176" s="105" t="s">
        <v>10</v>
      </c>
      <c r="G176" s="106">
        <v>0</v>
      </c>
      <c r="H176" s="106">
        <v>0.80301033999999993</v>
      </c>
      <c r="I176" s="106">
        <v>0</v>
      </c>
      <c r="J176" s="122"/>
      <c r="K176" s="105" t="s">
        <v>131</v>
      </c>
      <c r="L176" s="106">
        <v>0</v>
      </c>
      <c r="M176" s="106">
        <v>0</v>
      </c>
      <c r="N176" s="106">
        <v>7.9999999999999996E-6</v>
      </c>
    </row>
    <row r="177" spans="1:14">
      <c r="A177" s="105" t="s">
        <v>214</v>
      </c>
      <c r="B177" s="106">
        <v>1.56170242</v>
      </c>
      <c r="C177" s="106">
        <v>14.944743359999999</v>
      </c>
      <c r="D177" s="106">
        <v>1.4149959599999999</v>
      </c>
      <c r="E177" s="105"/>
      <c r="F177" s="105" t="s">
        <v>13</v>
      </c>
      <c r="G177" s="106">
        <v>112.34003617</v>
      </c>
      <c r="H177" s="106">
        <v>0</v>
      </c>
      <c r="I177" s="106">
        <v>0</v>
      </c>
      <c r="J177" s="122"/>
      <c r="K177" s="105" t="s">
        <v>3</v>
      </c>
      <c r="L177" s="106">
        <v>2.9999999999999997E-4</v>
      </c>
      <c r="M177" s="106">
        <v>0</v>
      </c>
      <c r="N177" s="106">
        <v>0</v>
      </c>
    </row>
    <row r="178" spans="1:14">
      <c r="A178" s="105" t="s">
        <v>92</v>
      </c>
      <c r="B178" s="106">
        <v>1.3013539700000001</v>
      </c>
      <c r="C178" s="106">
        <v>1.05774368</v>
      </c>
      <c r="D178" s="106">
        <v>1.3648927099999999</v>
      </c>
      <c r="E178" s="105"/>
      <c r="F178" s="105" t="s">
        <v>17</v>
      </c>
      <c r="G178" s="106">
        <v>0</v>
      </c>
      <c r="H178" s="106">
        <v>5.0449600000000002E-3</v>
      </c>
      <c r="I178" s="106">
        <v>0</v>
      </c>
      <c r="J178" s="122"/>
      <c r="K178" s="105" t="s">
        <v>4</v>
      </c>
      <c r="L178" s="106">
        <v>1.2853360000000001E-2</v>
      </c>
      <c r="M178" s="106">
        <v>0</v>
      </c>
      <c r="N178" s="106">
        <v>0</v>
      </c>
    </row>
    <row r="179" spans="1:14">
      <c r="A179" s="105" t="s">
        <v>64</v>
      </c>
      <c r="B179" s="106">
        <v>2.1989105800000002</v>
      </c>
      <c r="C179" s="106">
        <v>3.7159715299999996</v>
      </c>
      <c r="D179" s="106">
        <v>1.3410294599999999</v>
      </c>
      <c r="E179" s="105"/>
      <c r="F179" s="105" t="s">
        <v>18</v>
      </c>
      <c r="G179" s="106">
        <v>3.4417239999999995E-2</v>
      </c>
      <c r="H179" s="106">
        <v>4.0109E-4</v>
      </c>
      <c r="I179" s="106">
        <v>0</v>
      </c>
      <c r="J179" s="122"/>
      <c r="K179" s="105" t="s">
        <v>5</v>
      </c>
      <c r="L179" s="106">
        <v>1.83E-4</v>
      </c>
      <c r="M179" s="106">
        <v>0</v>
      </c>
      <c r="N179" s="106">
        <v>0</v>
      </c>
    </row>
    <row r="180" spans="1:14">
      <c r="A180" s="105" t="s">
        <v>11</v>
      </c>
      <c r="B180" s="106">
        <v>2.6557949600000001</v>
      </c>
      <c r="C180" s="106">
        <v>1.3875165700000001</v>
      </c>
      <c r="D180" s="106">
        <v>1.2074855099999999</v>
      </c>
      <c r="E180" s="105"/>
      <c r="F180" s="105" t="s">
        <v>19</v>
      </c>
      <c r="G180" s="106">
        <v>7.8187399999999994E-3</v>
      </c>
      <c r="H180" s="106">
        <v>6.5166999999999992E-4</v>
      </c>
      <c r="I180" s="106">
        <v>0</v>
      </c>
      <c r="J180" s="122"/>
      <c r="K180" s="105" t="s">
        <v>7</v>
      </c>
      <c r="L180" s="106">
        <v>1.799E-3</v>
      </c>
      <c r="M180" s="106">
        <v>6.0000000000000002E-5</v>
      </c>
      <c r="N180" s="106">
        <v>0</v>
      </c>
    </row>
    <row r="181" spans="1:14">
      <c r="A181" s="105" t="s">
        <v>19</v>
      </c>
      <c r="B181" s="106">
        <v>5.2486898799999997</v>
      </c>
      <c r="C181" s="106">
        <v>0.93986921999999995</v>
      </c>
      <c r="D181" s="106">
        <v>1.1434702299999999</v>
      </c>
      <c r="E181" s="105"/>
      <c r="F181" s="105" t="s">
        <v>23</v>
      </c>
      <c r="G181" s="106">
        <v>0</v>
      </c>
      <c r="H181" s="106">
        <v>2.3546619999999997E-2</v>
      </c>
      <c r="I181" s="106">
        <v>0</v>
      </c>
      <c r="J181" s="122"/>
      <c r="K181" s="105" t="s">
        <v>14</v>
      </c>
      <c r="L181" s="106">
        <v>0</v>
      </c>
      <c r="M181" s="106">
        <v>5.4100000000000003E-4</v>
      </c>
      <c r="N181" s="106">
        <v>0</v>
      </c>
    </row>
    <row r="182" spans="1:14">
      <c r="A182" s="105" t="s">
        <v>101</v>
      </c>
      <c r="B182" s="106">
        <v>0.92497068999999998</v>
      </c>
      <c r="C182" s="106">
        <v>0.87271668000000002</v>
      </c>
      <c r="D182" s="106">
        <v>1.0185343499999999</v>
      </c>
      <c r="E182" s="105"/>
      <c r="F182" s="105" t="s">
        <v>33</v>
      </c>
      <c r="G182" s="106">
        <v>0.12738157</v>
      </c>
      <c r="H182" s="106">
        <v>1.4203466899999999</v>
      </c>
      <c r="I182" s="106">
        <v>0</v>
      </c>
      <c r="J182" s="122"/>
      <c r="K182" s="105" t="s">
        <v>16</v>
      </c>
      <c r="L182" s="106">
        <v>2.9999999999999997E-4</v>
      </c>
      <c r="M182" s="106">
        <v>0</v>
      </c>
      <c r="N182" s="106">
        <v>0</v>
      </c>
    </row>
    <row r="183" spans="1:14">
      <c r="A183" s="105" t="s">
        <v>140</v>
      </c>
      <c r="B183" s="106">
        <v>0.57362041000000008</v>
      </c>
      <c r="C183" s="106">
        <v>0.97066118999999995</v>
      </c>
      <c r="D183" s="106">
        <v>0.93472394999999997</v>
      </c>
      <c r="E183" s="105"/>
      <c r="F183" s="105" t="s">
        <v>34</v>
      </c>
      <c r="G183" s="106">
        <v>6.8869700000000001E-3</v>
      </c>
      <c r="H183" s="106">
        <v>9.3199500000000005E-3</v>
      </c>
      <c r="I183" s="106">
        <v>0</v>
      </c>
      <c r="J183" s="122"/>
      <c r="K183" s="105" t="s">
        <v>24</v>
      </c>
      <c r="L183" s="106">
        <v>8.7164000000000002E-4</v>
      </c>
      <c r="M183" s="106">
        <v>2.02E-4</v>
      </c>
      <c r="N183" s="106">
        <v>0</v>
      </c>
    </row>
    <row r="184" spans="1:14">
      <c r="A184" s="105" t="s">
        <v>87</v>
      </c>
      <c r="B184" s="106">
        <v>5.4866999999999997E-3</v>
      </c>
      <c r="C184" s="106">
        <v>0.87045530000000004</v>
      </c>
      <c r="D184" s="106">
        <v>0.93427249999999995</v>
      </c>
      <c r="E184" s="105"/>
      <c r="F184" s="105" t="s">
        <v>38</v>
      </c>
      <c r="G184" s="106">
        <v>3.7156100000000003E-3</v>
      </c>
      <c r="H184" s="106">
        <v>0</v>
      </c>
      <c r="I184" s="106">
        <v>0</v>
      </c>
      <c r="J184" s="122"/>
      <c r="K184" s="105" t="s">
        <v>25</v>
      </c>
      <c r="L184" s="106">
        <v>2.9999999999999997E-4</v>
      </c>
      <c r="M184" s="106">
        <v>0</v>
      </c>
      <c r="N184" s="106">
        <v>0</v>
      </c>
    </row>
    <row r="185" spans="1:14">
      <c r="A185" s="105" t="s">
        <v>79</v>
      </c>
      <c r="B185" s="106">
        <v>12.1283929</v>
      </c>
      <c r="C185" s="106">
        <v>5.9280000000000002E-5</v>
      </c>
      <c r="D185" s="106">
        <v>0.92838734000000001</v>
      </c>
      <c r="E185" s="105"/>
      <c r="F185" s="105" t="s">
        <v>39</v>
      </c>
      <c r="G185" s="106">
        <v>9.6969559999999996E-2</v>
      </c>
      <c r="H185" s="106">
        <v>0</v>
      </c>
      <c r="I185" s="106">
        <v>0</v>
      </c>
      <c r="J185" s="122"/>
      <c r="K185" s="105" t="s">
        <v>29</v>
      </c>
      <c r="L185" s="106">
        <v>0</v>
      </c>
      <c r="M185" s="106">
        <v>1.169E-5</v>
      </c>
      <c r="N185" s="106">
        <v>0</v>
      </c>
    </row>
    <row r="186" spans="1:14">
      <c r="A186" s="105" t="s">
        <v>90</v>
      </c>
      <c r="B186" s="106">
        <v>0.27624406000000001</v>
      </c>
      <c r="C186" s="106">
        <v>1.1040968600000001</v>
      </c>
      <c r="D186" s="106">
        <v>0.88164693000000005</v>
      </c>
      <c r="E186" s="105"/>
      <c r="F186" s="105" t="s">
        <v>42</v>
      </c>
      <c r="G186" s="106">
        <v>1.9762999999999999E-4</v>
      </c>
      <c r="H186" s="106">
        <v>3.4814999999999998E-4</v>
      </c>
      <c r="I186" s="106">
        <v>0</v>
      </c>
      <c r="J186" s="122"/>
      <c r="K186" s="105" t="s">
        <v>40</v>
      </c>
      <c r="L186" s="106">
        <v>1.3489999999999999E-3</v>
      </c>
      <c r="M186" s="106">
        <v>7.7749999999999998E-4</v>
      </c>
      <c r="N186" s="106">
        <v>0</v>
      </c>
    </row>
    <row r="187" spans="1:14">
      <c r="A187" s="105" t="s">
        <v>208</v>
      </c>
      <c r="B187" s="106">
        <v>1.90302756</v>
      </c>
      <c r="C187" s="106">
        <v>1.55617995</v>
      </c>
      <c r="D187" s="106">
        <v>0.77225033999999992</v>
      </c>
      <c r="E187" s="105"/>
      <c r="F187" s="105" t="s">
        <v>44</v>
      </c>
      <c r="G187" s="106">
        <v>0.15326300000000001</v>
      </c>
      <c r="H187" s="106">
        <v>0</v>
      </c>
      <c r="I187" s="106">
        <v>0</v>
      </c>
      <c r="J187" s="122"/>
      <c r="K187" s="105" t="s">
        <v>42</v>
      </c>
      <c r="L187" s="106">
        <v>1.8100000000000001E-4</v>
      </c>
      <c r="M187" s="106">
        <v>0</v>
      </c>
      <c r="N187" s="106">
        <v>0</v>
      </c>
    </row>
    <row r="188" spans="1:14">
      <c r="A188" s="105" t="s">
        <v>93</v>
      </c>
      <c r="B188" s="106">
        <v>2.6663986899999998</v>
      </c>
      <c r="C188" s="106">
        <v>0.46910510999999999</v>
      </c>
      <c r="D188" s="106">
        <v>0.77140568000000009</v>
      </c>
      <c r="E188" s="105"/>
      <c r="F188" s="105" t="s">
        <v>47</v>
      </c>
      <c r="G188" s="106">
        <v>4.1E-5</v>
      </c>
      <c r="H188" s="106">
        <v>0</v>
      </c>
      <c r="I188" s="106">
        <v>0</v>
      </c>
      <c r="J188" s="122"/>
      <c r="K188" s="105" t="s">
        <v>43</v>
      </c>
      <c r="L188" s="106">
        <v>6.3E-5</v>
      </c>
      <c r="M188" s="106">
        <v>3.4999999999999997E-5</v>
      </c>
      <c r="N188" s="106">
        <v>0</v>
      </c>
    </row>
    <row r="189" spans="1:14">
      <c r="A189" s="105" t="s">
        <v>111</v>
      </c>
      <c r="B189" s="106">
        <v>0.22032615999999999</v>
      </c>
      <c r="C189" s="106">
        <v>2.4719669999999999E-2</v>
      </c>
      <c r="D189" s="106">
        <v>0.74593818000000001</v>
      </c>
      <c r="E189" s="105"/>
      <c r="F189" s="105" t="s">
        <v>51</v>
      </c>
      <c r="G189" s="106">
        <v>2.6832700000000002E-3</v>
      </c>
      <c r="H189" s="106">
        <v>0</v>
      </c>
      <c r="I189" s="106">
        <v>0</v>
      </c>
      <c r="J189" s="122"/>
      <c r="K189" s="105" t="s">
        <v>48</v>
      </c>
      <c r="L189" s="106">
        <v>2.3800000000000001E-4</v>
      </c>
      <c r="M189" s="106">
        <v>0</v>
      </c>
      <c r="N189" s="106">
        <v>0</v>
      </c>
    </row>
    <row r="190" spans="1:14">
      <c r="A190" s="105" t="s">
        <v>226</v>
      </c>
      <c r="B190" s="106">
        <v>0.65398308999999999</v>
      </c>
      <c r="C190" s="106">
        <v>0.35615759999999996</v>
      </c>
      <c r="D190" s="106">
        <v>0.72187745999999997</v>
      </c>
      <c r="E190" s="105"/>
      <c r="F190" s="105" t="s">
        <v>56</v>
      </c>
      <c r="G190" s="106">
        <v>0</v>
      </c>
      <c r="H190" s="106">
        <v>4.1842299999999997E-3</v>
      </c>
      <c r="I190" s="106">
        <v>0</v>
      </c>
      <c r="J190" s="122"/>
      <c r="K190" s="105" t="s">
        <v>50</v>
      </c>
      <c r="L190" s="106">
        <v>2.3000000000000001E-4</v>
      </c>
      <c r="M190" s="106">
        <v>7.8956099999999991E-3</v>
      </c>
      <c r="N190" s="106">
        <v>0</v>
      </c>
    </row>
    <row r="191" spans="1:14">
      <c r="A191" s="105" t="s">
        <v>59</v>
      </c>
      <c r="B191" s="106">
        <v>0.3860478</v>
      </c>
      <c r="C191" s="106">
        <v>0.88356913999999998</v>
      </c>
      <c r="D191" s="106">
        <v>0.71752689000000003</v>
      </c>
      <c r="E191" s="105"/>
      <c r="F191" s="105" t="s">
        <v>58</v>
      </c>
      <c r="G191" s="106">
        <v>0</v>
      </c>
      <c r="H191" s="106">
        <v>1.7515599999999999E-3</v>
      </c>
      <c r="I191" s="106">
        <v>0</v>
      </c>
      <c r="J191" s="122"/>
      <c r="K191" s="105" t="s">
        <v>53</v>
      </c>
      <c r="L191" s="106">
        <v>0</v>
      </c>
      <c r="M191" s="106">
        <v>5.3999999999999998E-5</v>
      </c>
      <c r="N191" s="106">
        <v>0</v>
      </c>
    </row>
    <row r="192" spans="1:14">
      <c r="A192" s="105" t="s">
        <v>77</v>
      </c>
      <c r="B192" s="106">
        <v>0.22700243000000001</v>
      </c>
      <c r="C192" s="106">
        <v>0.35205685999999997</v>
      </c>
      <c r="D192" s="106">
        <v>0.70530018000000005</v>
      </c>
      <c r="E192" s="105"/>
      <c r="F192" s="105" t="s">
        <v>63</v>
      </c>
      <c r="G192" s="106">
        <v>1.20587E-2</v>
      </c>
      <c r="H192" s="106">
        <v>0</v>
      </c>
      <c r="I192" s="106">
        <v>0</v>
      </c>
      <c r="J192" s="122"/>
      <c r="K192" s="105" t="s">
        <v>54</v>
      </c>
      <c r="L192" s="106">
        <v>0</v>
      </c>
      <c r="M192" s="106">
        <v>2.2342999999999999E-4</v>
      </c>
      <c r="N192" s="106">
        <v>0</v>
      </c>
    </row>
    <row r="193" spans="1:14">
      <c r="A193" s="105" t="s">
        <v>136</v>
      </c>
      <c r="B193" s="106">
        <v>0.44930794000000002</v>
      </c>
      <c r="C193" s="106">
        <v>0.82859474</v>
      </c>
      <c r="D193" s="106">
        <v>0.63388630000000001</v>
      </c>
      <c r="E193" s="105"/>
      <c r="F193" s="105" t="s">
        <v>66</v>
      </c>
      <c r="G193" s="106">
        <v>9.8651130000000004E-2</v>
      </c>
      <c r="H193" s="106">
        <v>0.12914353000000001</v>
      </c>
      <c r="I193" s="106">
        <v>0</v>
      </c>
      <c r="J193" s="122"/>
      <c r="K193" s="105" t="s">
        <v>56</v>
      </c>
      <c r="L193" s="106">
        <v>3.1999999999999999E-5</v>
      </c>
      <c r="M193" s="106">
        <v>0</v>
      </c>
      <c r="N193" s="106">
        <v>0</v>
      </c>
    </row>
    <row r="194" spans="1:14">
      <c r="A194" s="105" t="s">
        <v>240</v>
      </c>
      <c r="B194" s="106">
        <v>7.1712190400000004</v>
      </c>
      <c r="C194" s="106">
        <v>2.1591802700000002</v>
      </c>
      <c r="D194" s="106">
        <v>0.60422519999999991</v>
      </c>
      <c r="E194" s="105"/>
      <c r="F194" s="105" t="s">
        <v>67</v>
      </c>
      <c r="G194" s="106">
        <v>1379.0040031999999</v>
      </c>
      <c r="H194" s="106">
        <v>0</v>
      </c>
      <c r="I194" s="106">
        <v>0</v>
      </c>
      <c r="J194" s="122"/>
      <c r="K194" s="105" t="s">
        <v>57</v>
      </c>
      <c r="L194" s="106">
        <v>0</v>
      </c>
      <c r="M194" s="106">
        <v>3.1425000000000002E-4</v>
      </c>
      <c r="N194" s="106">
        <v>0</v>
      </c>
    </row>
    <row r="195" spans="1:14">
      <c r="A195" s="105" t="s">
        <v>56</v>
      </c>
      <c r="B195" s="106">
        <v>1.0095350000000001E-2</v>
      </c>
      <c r="C195" s="106">
        <v>1.1585149999999999E-2</v>
      </c>
      <c r="D195" s="106">
        <v>0.51996609000000005</v>
      </c>
      <c r="E195" s="105"/>
      <c r="F195" s="105" t="s">
        <v>73</v>
      </c>
      <c r="G195" s="106">
        <v>516.25598581999998</v>
      </c>
      <c r="H195" s="106">
        <v>0</v>
      </c>
      <c r="I195" s="106">
        <v>0</v>
      </c>
      <c r="J195" s="122"/>
      <c r="K195" s="105" t="s">
        <v>65</v>
      </c>
      <c r="L195" s="106">
        <v>4.0000000000000003E-5</v>
      </c>
      <c r="M195" s="106">
        <v>0</v>
      </c>
      <c r="N195" s="106">
        <v>0</v>
      </c>
    </row>
    <row r="196" spans="1:14">
      <c r="A196" s="105" t="s">
        <v>126</v>
      </c>
      <c r="B196" s="106">
        <v>1.1131308500000001</v>
      </c>
      <c r="C196" s="106">
        <v>0.72647565000000003</v>
      </c>
      <c r="D196" s="106">
        <v>0.50785038000000005</v>
      </c>
      <c r="E196" s="105"/>
      <c r="F196" s="105" t="s">
        <v>75</v>
      </c>
      <c r="G196" s="106">
        <v>3.8674994700000003</v>
      </c>
      <c r="H196" s="106">
        <v>1.05854435</v>
      </c>
      <c r="I196" s="106">
        <v>0</v>
      </c>
      <c r="J196" s="122"/>
      <c r="K196" s="105" t="s">
        <v>72</v>
      </c>
      <c r="L196" s="106">
        <v>2.4087000000000001E-2</v>
      </c>
      <c r="M196" s="106">
        <v>2.1344599999999999E-3</v>
      </c>
      <c r="N196" s="106">
        <v>0</v>
      </c>
    </row>
    <row r="197" spans="1:14">
      <c r="A197" s="105" t="s">
        <v>137</v>
      </c>
      <c r="B197" s="106">
        <v>0.85429206000000002</v>
      </c>
      <c r="C197" s="106">
        <v>1.20303384</v>
      </c>
      <c r="D197" s="106">
        <v>0.4492255</v>
      </c>
      <c r="E197" s="105"/>
      <c r="F197" s="105" t="s">
        <v>81</v>
      </c>
      <c r="G197" s="106">
        <v>109.73879675000001</v>
      </c>
      <c r="H197" s="106">
        <v>0</v>
      </c>
      <c r="I197" s="106">
        <v>0</v>
      </c>
      <c r="J197" s="122"/>
      <c r="K197" s="105" t="s">
        <v>81</v>
      </c>
      <c r="L197" s="106">
        <v>1.0000000000000001E-5</v>
      </c>
      <c r="M197" s="106">
        <v>0</v>
      </c>
      <c r="N197" s="106">
        <v>0</v>
      </c>
    </row>
    <row r="198" spans="1:14">
      <c r="A198" s="105" t="s">
        <v>95</v>
      </c>
      <c r="B198" s="106">
        <v>1.3172511999999998</v>
      </c>
      <c r="C198" s="106">
        <v>1.0079974899999999</v>
      </c>
      <c r="D198" s="106">
        <v>0.44318827</v>
      </c>
      <c r="E198" s="105"/>
      <c r="F198" s="105" t="s">
        <v>89</v>
      </c>
      <c r="G198" s="106">
        <v>4.1318500000000003E-3</v>
      </c>
      <c r="H198" s="106">
        <v>1.1506999999999999E-3</v>
      </c>
      <c r="I198" s="106">
        <v>0</v>
      </c>
      <c r="J198" s="122"/>
      <c r="K198" s="105" t="s">
        <v>88</v>
      </c>
      <c r="L198" s="106">
        <v>0</v>
      </c>
      <c r="M198" s="106">
        <v>8.7628999999999995E-4</v>
      </c>
      <c r="N198" s="106">
        <v>0</v>
      </c>
    </row>
    <row r="199" spans="1:14">
      <c r="A199" s="105" t="s">
        <v>3</v>
      </c>
      <c r="B199" s="106">
        <v>0.16491126</v>
      </c>
      <c r="C199" s="106">
        <v>7.2312199999999993E-2</v>
      </c>
      <c r="D199" s="106">
        <v>0.36870868000000001</v>
      </c>
      <c r="E199" s="105"/>
      <c r="F199" s="105" t="s">
        <v>91</v>
      </c>
      <c r="G199" s="106">
        <v>0.40283543999999999</v>
      </c>
      <c r="H199" s="106">
        <v>4.7236529999999999E-2</v>
      </c>
      <c r="I199" s="106">
        <v>0</v>
      </c>
      <c r="J199" s="122"/>
      <c r="K199" s="105" t="s">
        <v>109</v>
      </c>
      <c r="L199" s="106">
        <v>0</v>
      </c>
      <c r="M199" s="106">
        <v>1.46E-4</v>
      </c>
      <c r="N199" s="106">
        <v>0</v>
      </c>
    </row>
    <row r="200" spans="1:14">
      <c r="A200" s="105" t="s">
        <v>209</v>
      </c>
      <c r="B200" s="106">
        <v>0.69814664999999998</v>
      </c>
      <c r="C200" s="106">
        <v>1.1797273000000001</v>
      </c>
      <c r="D200" s="106">
        <v>0.34384815999999996</v>
      </c>
      <c r="E200" s="105"/>
      <c r="F200" s="105" t="s">
        <v>93</v>
      </c>
      <c r="G200" s="106">
        <v>0.63366755000000008</v>
      </c>
      <c r="H200" s="106">
        <v>0</v>
      </c>
      <c r="I200" s="106">
        <v>0</v>
      </c>
      <c r="J200" s="122"/>
      <c r="K200" s="105" t="s">
        <v>110</v>
      </c>
      <c r="L200" s="106">
        <v>0</v>
      </c>
      <c r="M200" s="106">
        <v>2.7999999999999998E-4</v>
      </c>
      <c r="N200" s="106">
        <v>0</v>
      </c>
    </row>
    <row r="201" spans="1:14">
      <c r="A201" s="105" t="s">
        <v>193</v>
      </c>
      <c r="B201" s="106">
        <v>0.40785262</v>
      </c>
      <c r="C201" s="106">
        <v>2.6941419799999999</v>
      </c>
      <c r="D201" s="106">
        <v>0.32632791999999999</v>
      </c>
      <c r="E201" s="105"/>
      <c r="F201" s="105" t="s">
        <v>94</v>
      </c>
      <c r="G201" s="106">
        <v>2.0314419299999997</v>
      </c>
      <c r="H201" s="106">
        <v>10.012836349999999</v>
      </c>
      <c r="I201" s="106">
        <v>0</v>
      </c>
      <c r="J201" s="122"/>
      <c r="K201" s="105" t="s">
        <v>112</v>
      </c>
      <c r="L201" s="106">
        <v>0</v>
      </c>
      <c r="M201" s="106">
        <v>1.103E-3</v>
      </c>
      <c r="N201" s="106">
        <v>0</v>
      </c>
    </row>
    <row r="202" spans="1:14">
      <c r="A202" s="105" t="s">
        <v>0</v>
      </c>
      <c r="B202" s="106">
        <v>8.8996867500000008</v>
      </c>
      <c r="C202" s="106">
        <v>0.92298500000000006</v>
      </c>
      <c r="D202" s="106">
        <v>0.30759999999999998</v>
      </c>
      <c r="E202" s="105"/>
      <c r="F202" s="105" t="s">
        <v>96</v>
      </c>
      <c r="G202" s="106">
        <v>5.2029600000000004E-3</v>
      </c>
      <c r="H202" s="106">
        <v>0</v>
      </c>
      <c r="I202" s="106">
        <v>0</v>
      </c>
      <c r="J202" s="122"/>
      <c r="K202" s="105" t="s">
        <v>115</v>
      </c>
      <c r="L202" s="106">
        <v>2.0000000000000001E-4</v>
      </c>
      <c r="M202" s="106">
        <v>0</v>
      </c>
      <c r="N202" s="106">
        <v>0</v>
      </c>
    </row>
    <row r="203" spans="1:14">
      <c r="A203" s="105" t="s">
        <v>48</v>
      </c>
      <c r="B203" s="106">
        <v>2.7528900000000002E-2</v>
      </c>
      <c r="C203" s="106">
        <v>0.21517906000000001</v>
      </c>
      <c r="D203" s="106">
        <v>0.30667884000000001</v>
      </c>
      <c r="E203" s="105"/>
      <c r="F203" s="105" t="s">
        <v>101</v>
      </c>
      <c r="G203" s="106">
        <v>0.58435964000000007</v>
      </c>
      <c r="H203" s="106">
        <v>0.27948358000000001</v>
      </c>
      <c r="I203" s="106">
        <v>0</v>
      </c>
      <c r="J203" s="122"/>
      <c r="K203" s="105" t="s">
        <v>119</v>
      </c>
      <c r="L203" s="106">
        <v>6.5278000000000003E-3</v>
      </c>
      <c r="M203" s="106">
        <v>6.8999999999999997E-5</v>
      </c>
      <c r="N203" s="106">
        <v>0</v>
      </c>
    </row>
    <row r="204" spans="1:14">
      <c r="A204" s="105" t="s">
        <v>60</v>
      </c>
      <c r="B204" s="106">
        <v>0.50482355999999995</v>
      </c>
      <c r="C204" s="106">
        <v>0.13907023999999998</v>
      </c>
      <c r="D204" s="106">
        <v>0.29002071999999995</v>
      </c>
      <c r="E204" s="105"/>
      <c r="F204" s="105" t="s">
        <v>106</v>
      </c>
      <c r="G204" s="106">
        <v>2.7141974500000003</v>
      </c>
      <c r="H204" s="106">
        <v>2.54433E-3</v>
      </c>
      <c r="I204" s="106">
        <v>0</v>
      </c>
      <c r="J204" s="122"/>
      <c r="K204" s="105" t="s">
        <v>139</v>
      </c>
      <c r="L204" s="106">
        <v>1.3999999999999999E-4</v>
      </c>
      <c r="M204" s="106">
        <v>1.6060999999999999E-2</v>
      </c>
      <c r="N204" s="106">
        <v>0</v>
      </c>
    </row>
    <row r="205" spans="1:14">
      <c r="A205" s="105" t="s">
        <v>249</v>
      </c>
      <c r="B205" s="106">
        <v>0.42473146999999994</v>
      </c>
      <c r="C205" s="106">
        <v>0.42209071999999997</v>
      </c>
      <c r="D205" s="106">
        <v>0.28345646000000002</v>
      </c>
      <c r="E205" s="105"/>
      <c r="F205" s="105" t="s">
        <v>109</v>
      </c>
      <c r="G205" s="106">
        <v>136.71470261000002</v>
      </c>
      <c r="H205" s="106">
        <v>146.74462634</v>
      </c>
      <c r="I205" s="106">
        <v>0</v>
      </c>
      <c r="J205" s="122"/>
      <c r="K205" s="105" t="s">
        <v>145</v>
      </c>
      <c r="L205" s="106">
        <v>0</v>
      </c>
      <c r="M205" s="106">
        <v>3.0382800000000004E-3</v>
      </c>
      <c r="N205" s="106">
        <v>0</v>
      </c>
    </row>
    <row r="206" spans="1:14">
      <c r="A206" s="105" t="s">
        <v>153</v>
      </c>
      <c r="B206" s="106">
        <v>0.66038831999999992</v>
      </c>
      <c r="C206" s="106">
        <v>0.47190449000000001</v>
      </c>
      <c r="D206" s="106">
        <v>0.27936008000000001</v>
      </c>
      <c r="E206" s="105"/>
      <c r="F206" s="105" t="s">
        <v>111</v>
      </c>
      <c r="G206" s="106">
        <v>2.4341572599999997</v>
      </c>
      <c r="H206" s="106">
        <v>0.61642249000000005</v>
      </c>
      <c r="I206" s="106">
        <v>0</v>
      </c>
      <c r="J206" s="122"/>
      <c r="K206" s="105" t="s">
        <v>156</v>
      </c>
      <c r="L206" s="106">
        <v>0</v>
      </c>
      <c r="M206" s="106">
        <v>5.1800569999999997E-2</v>
      </c>
      <c r="N206" s="106">
        <v>0</v>
      </c>
    </row>
    <row r="207" spans="1:14">
      <c r="A207" s="105" t="s">
        <v>118</v>
      </c>
      <c r="B207" s="106">
        <v>0.14427698999999999</v>
      </c>
      <c r="C207" s="106">
        <v>0.37402377000000003</v>
      </c>
      <c r="D207" s="106">
        <v>0.26311291999999997</v>
      </c>
      <c r="E207" s="105"/>
      <c r="F207" s="105" t="s">
        <v>118</v>
      </c>
      <c r="G207" s="106">
        <v>0</v>
      </c>
      <c r="H207" s="106">
        <v>5.017489E-2</v>
      </c>
      <c r="I207" s="106">
        <v>0</v>
      </c>
      <c r="J207" s="122"/>
      <c r="K207" s="105" t="s">
        <v>158</v>
      </c>
      <c r="L207" s="106">
        <v>0</v>
      </c>
      <c r="M207" s="106">
        <v>2.6835100000000001E-3</v>
      </c>
      <c r="N207" s="106">
        <v>0</v>
      </c>
    </row>
    <row r="208" spans="1:14">
      <c r="A208" s="105" t="s">
        <v>96</v>
      </c>
      <c r="B208" s="106">
        <v>0.54222603000000003</v>
      </c>
      <c r="C208" s="106">
        <v>0.68340851999999996</v>
      </c>
      <c r="D208" s="106">
        <v>0.25527679000000003</v>
      </c>
      <c r="E208" s="105"/>
      <c r="F208" s="105" t="s">
        <v>131</v>
      </c>
      <c r="G208" s="106">
        <v>0</v>
      </c>
      <c r="H208" s="106">
        <v>7.4059E-2</v>
      </c>
      <c r="I208" s="106">
        <v>0</v>
      </c>
      <c r="J208" s="122"/>
      <c r="K208" s="105" t="s">
        <v>167</v>
      </c>
      <c r="L208" s="106">
        <v>0</v>
      </c>
      <c r="M208" s="106">
        <v>1.5560000000000001E-3</v>
      </c>
      <c r="N208" s="106">
        <v>0</v>
      </c>
    </row>
    <row r="209" spans="1:14">
      <c r="A209" s="105" t="s">
        <v>53</v>
      </c>
      <c r="B209" s="106">
        <v>0.22062571</v>
      </c>
      <c r="C209" s="106">
        <v>0.19037798</v>
      </c>
      <c r="D209" s="106">
        <v>0.24454751</v>
      </c>
      <c r="E209" s="105"/>
      <c r="F209" s="105" t="s">
        <v>139</v>
      </c>
      <c r="G209" s="106">
        <v>0.78631518999999994</v>
      </c>
      <c r="H209" s="106">
        <v>0</v>
      </c>
      <c r="I209" s="106">
        <v>0</v>
      </c>
      <c r="J209" s="122"/>
      <c r="K209" s="105" t="s">
        <v>168</v>
      </c>
      <c r="L209" s="106">
        <v>0</v>
      </c>
      <c r="M209" s="106">
        <v>1.0751999999999999E-2</v>
      </c>
      <c r="N209" s="106">
        <v>0</v>
      </c>
    </row>
    <row r="210" spans="1:14">
      <c r="A210" s="105" t="s">
        <v>47</v>
      </c>
      <c r="B210" s="106">
        <v>0.31451001000000001</v>
      </c>
      <c r="C210" s="106">
        <v>0.27819122999999996</v>
      </c>
      <c r="D210" s="106">
        <v>0.23504620000000001</v>
      </c>
      <c r="E210" s="105"/>
      <c r="F210" s="105" t="s">
        <v>140</v>
      </c>
      <c r="G210" s="106">
        <v>1.72766E-3</v>
      </c>
      <c r="H210" s="106">
        <v>1.6281110000000001E-2</v>
      </c>
      <c r="I210" s="106">
        <v>0</v>
      </c>
      <c r="J210" s="122"/>
      <c r="K210" s="105" t="s">
        <v>177</v>
      </c>
      <c r="L210" s="106">
        <v>0</v>
      </c>
      <c r="M210" s="106">
        <v>6.1204E-4</v>
      </c>
      <c r="N210" s="106">
        <v>0</v>
      </c>
    </row>
    <row r="211" spans="1:14">
      <c r="A211" s="105" t="s">
        <v>29</v>
      </c>
      <c r="B211" s="106">
        <v>0.18068308999999999</v>
      </c>
      <c r="C211" s="106">
        <v>0.32591389000000004</v>
      </c>
      <c r="D211" s="106">
        <v>0.20485191</v>
      </c>
      <c r="E211" s="105"/>
      <c r="F211" s="105" t="s">
        <v>152</v>
      </c>
      <c r="G211" s="106">
        <v>1.2389790000000001</v>
      </c>
      <c r="H211" s="106">
        <v>0</v>
      </c>
      <c r="I211" s="106">
        <v>0</v>
      </c>
      <c r="J211" s="122"/>
      <c r="K211" s="105" t="s">
        <v>192</v>
      </c>
      <c r="L211" s="106">
        <v>3.2752800000000002E-3</v>
      </c>
      <c r="M211" s="106">
        <v>1.8121600000000002E-3</v>
      </c>
      <c r="N211" s="106">
        <v>0</v>
      </c>
    </row>
    <row r="212" spans="1:14">
      <c r="A212" s="105" t="s">
        <v>42</v>
      </c>
      <c r="B212" s="106">
        <v>0.18312726999999998</v>
      </c>
      <c r="C212" s="106">
        <v>1.88710391</v>
      </c>
      <c r="D212" s="106">
        <v>0.18846278</v>
      </c>
      <c r="E212" s="105"/>
      <c r="F212" s="105" t="s">
        <v>156</v>
      </c>
      <c r="G212" s="106">
        <v>0.38685931000000001</v>
      </c>
      <c r="H212" s="106">
        <v>3.1124209999999999E-2</v>
      </c>
      <c r="I212" s="106">
        <v>0</v>
      </c>
      <c r="J212" s="122"/>
      <c r="K212" s="105" t="s">
        <v>218</v>
      </c>
      <c r="L212" s="106">
        <v>8.4400000000000002E-4</v>
      </c>
      <c r="M212" s="106">
        <v>0</v>
      </c>
      <c r="N212" s="106">
        <v>0</v>
      </c>
    </row>
    <row r="213" spans="1:14">
      <c r="A213" s="105" t="s">
        <v>18</v>
      </c>
      <c r="B213" s="106">
        <v>1.2691577599999999</v>
      </c>
      <c r="C213" s="106">
        <v>9.1404179999999988E-2</v>
      </c>
      <c r="D213" s="106">
        <v>0.16632779</v>
      </c>
      <c r="E213" s="105"/>
      <c r="F213" s="105" t="s">
        <v>161</v>
      </c>
      <c r="G213" s="106">
        <v>7.1340500000000003E-3</v>
      </c>
      <c r="H213" s="106">
        <v>0</v>
      </c>
      <c r="I213" s="106">
        <v>0</v>
      </c>
      <c r="J213" s="122"/>
      <c r="K213" s="105" t="s">
        <v>223</v>
      </c>
      <c r="L213" s="106">
        <v>1.0139999999999999E-3</v>
      </c>
      <c r="M213" s="106">
        <v>3.225E-3</v>
      </c>
      <c r="N213" s="106">
        <v>0</v>
      </c>
    </row>
    <row r="214" spans="1:14">
      <c r="A214" s="105" t="s">
        <v>112</v>
      </c>
      <c r="B214" s="106">
        <v>0.148509</v>
      </c>
      <c r="C214" s="106">
        <v>0.48512164000000002</v>
      </c>
      <c r="D214" s="106">
        <v>0.15175035000000001</v>
      </c>
      <c r="E214" s="105"/>
      <c r="F214" s="105" t="s">
        <v>224</v>
      </c>
      <c r="G214" s="106">
        <v>0</v>
      </c>
      <c r="H214" s="106">
        <v>1.7800000000000002E-5</v>
      </c>
      <c r="I214" s="106">
        <v>0</v>
      </c>
      <c r="J214" s="122"/>
      <c r="K214" s="105" t="s">
        <v>226</v>
      </c>
      <c r="L214" s="106">
        <v>0.66158967000000002</v>
      </c>
      <c r="M214" s="106">
        <v>0.31616928999999999</v>
      </c>
      <c r="N214" s="106">
        <v>0</v>
      </c>
    </row>
    <row r="215" spans="1:14">
      <c r="A215" s="105" t="s">
        <v>44</v>
      </c>
      <c r="B215" s="106">
        <v>1.8315E-3</v>
      </c>
      <c r="C215" s="106">
        <v>1.03511E-2</v>
      </c>
      <c r="D215" s="106">
        <v>0.14662645999999999</v>
      </c>
      <c r="E215" s="105"/>
      <c r="F215" s="105" t="s">
        <v>226</v>
      </c>
      <c r="G215" s="106">
        <v>1.48587201</v>
      </c>
      <c r="H215" s="106">
        <v>1.0626531799999999</v>
      </c>
      <c r="I215" s="106">
        <v>0</v>
      </c>
      <c r="J215" s="122"/>
      <c r="K215" s="105" t="s">
        <v>260</v>
      </c>
      <c r="L215" s="106">
        <v>0</v>
      </c>
      <c r="M215" s="106">
        <v>3.6069999999999999E-5</v>
      </c>
      <c r="N215" s="106">
        <v>0</v>
      </c>
    </row>
    <row r="216" spans="1:14">
      <c r="A216" s="105" t="s">
        <v>10</v>
      </c>
      <c r="B216" s="106">
        <v>6.5275860000000005E-2</v>
      </c>
      <c r="C216" s="106">
        <v>0.20375611999999999</v>
      </c>
      <c r="D216" s="106">
        <v>0.13781097</v>
      </c>
      <c r="E216" s="105"/>
      <c r="F216" s="105" t="s">
        <v>240</v>
      </c>
      <c r="G216" s="106">
        <v>4.6333199999999998E-3</v>
      </c>
      <c r="H216" s="106">
        <v>9.6958619999999995E-2</v>
      </c>
      <c r="I216" s="106">
        <v>0</v>
      </c>
      <c r="J216" s="122"/>
      <c r="K216" s="105" t="s">
        <v>261</v>
      </c>
      <c r="L216" s="106">
        <v>5.5400000000000002E-4</v>
      </c>
      <c r="M216" s="106">
        <v>2.8726199999999998E-3</v>
      </c>
      <c r="N216" s="106">
        <v>0</v>
      </c>
    </row>
    <row r="217" spans="1:14">
      <c r="A217" s="105" t="s">
        <v>8</v>
      </c>
      <c r="B217" s="106">
        <v>0.50170000000000003</v>
      </c>
      <c r="C217" s="106">
        <v>6.785558</v>
      </c>
      <c r="D217" s="106">
        <v>0.1274679</v>
      </c>
      <c r="E217" s="105"/>
      <c r="F217" s="105" t="s">
        <v>249</v>
      </c>
      <c r="G217" s="106">
        <v>2.8077839199999999</v>
      </c>
      <c r="H217" s="106">
        <v>0</v>
      </c>
      <c r="I217" s="106">
        <v>0</v>
      </c>
      <c r="J217" s="122"/>
      <c r="K217" s="158" t="s">
        <v>264</v>
      </c>
      <c r="L217" s="246">
        <f>SUM(L5:L216)</f>
        <v>367.25720224999992</v>
      </c>
      <c r="M217" s="246">
        <f>SUM(M5:M216)</f>
        <v>608.28225413999996</v>
      </c>
      <c r="N217" s="246">
        <f>SUM(N5:N216)</f>
        <v>405.45242286000013</v>
      </c>
    </row>
    <row r="218" spans="1:14">
      <c r="A218" s="105" t="s">
        <v>124</v>
      </c>
      <c r="B218" s="106">
        <v>2.865989E-2</v>
      </c>
      <c r="C218" s="106">
        <v>8.904339E-2</v>
      </c>
      <c r="D218" s="106">
        <v>0.11959345</v>
      </c>
      <c r="E218" s="105"/>
      <c r="F218" s="105" t="s">
        <v>260</v>
      </c>
      <c r="G218" s="106">
        <v>6.873099999999999E-4</v>
      </c>
      <c r="H218" s="106">
        <v>0</v>
      </c>
      <c r="I218" s="106">
        <v>0</v>
      </c>
      <c r="J218" s="247"/>
      <c r="K218" s="153"/>
      <c r="L218" s="245"/>
      <c r="M218" s="245"/>
      <c r="N218" s="245"/>
    </row>
    <row r="219" spans="1:14">
      <c r="A219" s="105" t="s">
        <v>102</v>
      </c>
      <c r="B219" s="106">
        <v>3.0023959999999999E-2</v>
      </c>
      <c r="C219" s="106">
        <v>0.46558989000000001</v>
      </c>
      <c r="D219" s="106">
        <v>0.10989442999999999</v>
      </c>
      <c r="E219" s="105"/>
      <c r="F219" s="158" t="s">
        <v>264</v>
      </c>
      <c r="G219" s="246">
        <f>SUM(G5:G218)</f>
        <v>5404.1080961700009</v>
      </c>
      <c r="H219" s="246">
        <f t="shared" ref="H219:I219" si="0">SUM(H5:H218)</f>
        <v>4815.8615048999982</v>
      </c>
      <c r="I219" s="246">
        <f t="shared" si="0"/>
        <v>4775.6723980200013</v>
      </c>
      <c r="J219" s="247"/>
      <c r="K219" s="153"/>
      <c r="L219" s="245"/>
      <c r="M219" s="245"/>
      <c r="N219" s="245"/>
    </row>
    <row r="220" spans="1:14">
      <c r="A220" s="105" t="s">
        <v>192</v>
      </c>
      <c r="B220" s="106">
        <v>0.21855529000000001</v>
      </c>
      <c r="C220" s="106">
        <v>1.57749527</v>
      </c>
      <c r="D220" s="106">
        <v>7.6419199999999993E-2</v>
      </c>
      <c r="E220" s="152"/>
      <c r="F220" s="153"/>
      <c r="G220" s="245"/>
      <c r="H220" s="245"/>
      <c r="I220" s="245"/>
      <c r="J220" s="248"/>
      <c r="K220" s="153"/>
      <c r="L220" s="245"/>
      <c r="M220" s="245"/>
      <c r="N220" s="245"/>
    </row>
    <row r="221" spans="1:14">
      <c r="A221" s="105" t="s">
        <v>163</v>
      </c>
      <c r="B221" s="106">
        <v>7.124598E-2</v>
      </c>
      <c r="C221" s="106">
        <v>1.8078880000000002E-2</v>
      </c>
      <c r="D221" s="106">
        <v>5.4425830000000001E-2</v>
      </c>
      <c r="E221" s="152"/>
      <c r="F221" s="153"/>
      <c r="G221" s="245"/>
      <c r="H221" s="245"/>
      <c r="I221" s="245"/>
      <c r="J221" s="248"/>
      <c r="K221" s="153"/>
      <c r="L221" s="245"/>
      <c r="M221" s="245"/>
      <c r="N221" s="245"/>
    </row>
    <row r="222" spans="1:14">
      <c r="A222" s="105" t="s">
        <v>177</v>
      </c>
      <c r="B222" s="106">
        <v>1.8990000000000001E-3</v>
      </c>
      <c r="C222" s="106">
        <v>0.24028973000000001</v>
      </c>
      <c r="D222" s="106">
        <v>5.4029180000000003E-2</v>
      </c>
      <c r="E222" s="152"/>
      <c r="F222" s="153"/>
      <c r="G222" s="245"/>
      <c r="H222" s="245"/>
      <c r="I222" s="245"/>
      <c r="J222" s="248"/>
      <c r="K222" s="153"/>
      <c r="L222" s="245"/>
      <c r="M222" s="245"/>
      <c r="N222" s="245"/>
    </row>
    <row r="223" spans="1:14">
      <c r="A223" s="105" t="s">
        <v>166</v>
      </c>
      <c r="B223" s="106">
        <v>0</v>
      </c>
      <c r="C223" s="106">
        <v>4.2118999999999997E-2</v>
      </c>
      <c r="D223" s="106">
        <v>4.6178719999999999E-2</v>
      </c>
      <c r="E223" s="152"/>
      <c r="F223" s="153"/>
      <c r="G223" s="245"/>
      <c r="H223" s="245"/>
      <c r="I223" s="245"/>
      <c r="J223" s="248"/>
      <c r="K223" s="153"/>
      <c r="L223" s="245"/>
      <c r="M223" s="245"/>
      <c r="N223" s="245"/>
    </row>
    <row r="224" spans="1:14">
      <c r="A224" s="105" t="s">
        <v>131</v>
      </c>
      <c r="B224" s="106">
        <v>4.5580969999999998E-2</v>
      </c>
      <c r="C224" s="106">
        <v>6.5826999999999995E-3</v>
      </c>
      <c r="D224" s="106">
        <v>4.2973989999999997E-2</v>
      </c>
      <c r="E224" s="152"/>
      <c r="F224" s="153"/>
      <c r="G224" s="245"/>
      <c r="H224" s="245"/>
      <c r="I224" s="245"/>
      <c r="J224" s="248"/>
      <c r="K224" s="153"/>
      <c r="L224" s="245"/>
      <c r="M224" s="245"/>
      <c r="N224" s="245"/>
    </row>
    <row r="225" spans="1:14">
      <c r="A225" s="105" t="s">
        <v>84</v>
      </c>
      <c r="B225" s="106">
        <v>1.5292999999999999E-2</v>
      </c>
      <c r="C225" s="106">
        <v>4.8016499999999993E-3</v>
      </c>
      <c r="D225" s="106">
        <v>3.9316629999999998E-2</v>
      </c>
      <c r="E225" s="152"/>
      <c r="F225" s="153"/>
      <c r="G225" s="153"/>
      <c r="H225" s="153"/>
      <c r="I225" s="153"/>
      <c r="J225" s="153"/>
      <c r="K225" s="153"/>
      <c r="L225" s="153"/>
      <c r="M225" s="153"/>
      <c r="N225" s="153"/>
    </row>
    <row r="226" spans="1:14">
      <c r="A226" s="105" t="s">
        <v>62</v>
      </c>
      <c r="B226" s="106">
        <v>0.14029753</v>
      </c>
      <c r="C226" s="106">
        <v>3.4937879999999998E-2</v>
      </c>
      <c r="D226" s="106">
        <v>3.5415179999999997E-2</v>
      </c>
      <c r="E226" s="152"/>
      <c r="F226" s="153"/>
      <c r="G226" s="153"/>
      <c r="H226" s="153"/>
      <c r="I226" s="153"/>
      <c r="J226" s="153"/>
      <c r="K226" s="153"/>
      <c r="L226" s="153"/>
      <c r="M226" s="153"/>
      <c r="N226" s="153"/>
    </row>
    <row r="227" spans="1:14">
      <c r="A227" s="105" t="s">
        <v>165</v>
      </c>
      <c r="B227" s="106">
        <v>0</v>
      </c>
      <c r="C227" s="106">
        <v>3.4621399999999998E-3</v>
      </c>
      <c r="D227" s="106">
        <v>3.3543989999999996E-2</v>
      </c>
      <c r="E227" s="152"/>
      <c r="F227" s="153"/>
      <c r="G227" s="153"/>
      <c r="H227" s="153"/>
      <c r="I227" s="153"/>
      <c r="J227" s="153"/>
      <c r="K227" s="153"/>
      <c r="L227" s="153"/>
      <c r="M227" s="153"/>
      <c r="N227" s="153"/>
    </row>
    <row r="228" spans="1:14">
      <c r="A228" s="105" t="s">
        <v>180</v>
      </c>
      <c r="B228" s="106">
        <v>0.38019742000000001</v>
      </c>
      <c r="C228" s="106">
        <v>4.5473199999999997E-3</v>
      </c>
      <c r="D228" s="106">
        <v>2.5257560000000002E-2</v>
      </c>
      <c r="E228" s="152"/>
      <c r="F228" s="153"/>
      <c r="G228" s="153"/>
      <c r="H228" s="153"/>
      <c r="I228" s="153"/>
      <c r="J228" s="153"/>
      <c r="K228" s="153"/>
      <c r="L228" s="153"/>
      <c r="M228" s="153"/>
      <c r="N228" s="153"/>
    </row>
    <row r="229" spans="1:14">
      <c r="A229" s="105" t="s">
        <v>58</v>
      </c>
      <c r="B229" s="106">
        <v>1.417612E-2</v>
      </c>
      <c r="C229" s="106">
        <v>3.6780999999999999E-4</v>
      </c>
      <c r="D229" s="106">
        <v>1.012148E-2</v>
      </c>
      <c r="E229" s="152"/>
      <c r="F229" s="153"/>
      <c r="G229" s="153"/>
      <c r="H229" s="153"/>
      <c r="I229" s="153"/>
      <c r="J229" s="153"/>
      <c r="K229" s="153"/>
      <c r="L229" s="153"/>
      <c r="M229" s="153"/>
      <c r="N229" s="153"/>
    </row>
    <row r="230" spans="1:14">
      <c r="A230" s="105" t="s">
        <v>72</v>
      </c>
      <c r="B230" s="106">
        <v>0</v>
      </c>
      <c r="C230" s="106">
        <v>1.5750000000000001E-4</v>
      </c>
      <c r="D230" s="106">
        <v>6.3147400000000001E-3</v>
      </c>
      <c r="E230" s="152"/>
      <c r="F230" s="153"/>
      <c r="G230" s="153"/>
      <c r="H230" s="153"/>
      <c r="I230" s="153"/>
      <c r="J230" s="153"/>
      <c r="K230" s="153"/>
      <c r="L230" s="153"/>
      <c r="M230" s="153"/>
      <c r="N230" s="153"/>
    </row>
    <row r="231" spans="1:14">
      <c r="A231" s="105" t="s">
        <v>63</v>
      </c>
      <c r="B231" s="106">
        <v>4.5385500000000006E-3</v>
      </c>
      <c r="C231" s="106">
        <v>4.8269300000000001E-3</v>
      </c>
      <c r="D231" s="106">
        <v>3.9334799999999996E-3</v>
      </c>
      <c r="E231" s="152"/>
      <c r="F231" s="153"/>
      <c r="G231" s="153"/>
      <c r="H231" s="153"/>
      <c r="I231" s="153"/>
      <c r="J231" s="153"/>
      <c r="K231" s="153"/>
      <c r="L231" s="153"/>
      <c r="M231" s="153"/>
      <c r="N231" s="153"/>
    </row>
    <row r="232" spans="1:14">
      <c r="A232" s="105" t="s">
        <v>55</v>
      </c>
      <c r="B232" s="106">
        <v>8.2408299999999993E-3</v>
      </c>
      <c r="C232" s="106">
        <v>0.10119222999999999</v>
      </c>
      <c r="D232" s="106">
        <v>3.6839799999999999E-3</v>
      </c>
      <c r="E232" s="152"/>
      <c r="F232" s="153"/>
      <c r="G232" s="153"/>
      <c r="H232" s="153"/>
      <c r="I232" s="153"/>
      <c r="J232" s="153"/>
      <c r="K232" s="153"/>
      <c r="L232" s="153"/>
      <c r="M232" s="153"/>
      <c r="N232" s="153"/>
    </row>
    <row r="233" spans="1:14">
      <c r="A233" s="105" t="s">
        <v>227</v>
      </c>
      <c r="B233" s="106">
        <v>4.1089147300000004</v>
      </c>
      <c r="C233" s="106">
        <v>0.13857192999999998</v>
      </c>
      <c r="D233" s="106">
        <v>2.5559099999999998E-3</v>
      </c>
      <c r="E233" s="152"/>
      <c r="F233" s="153"/>
      <c r="G233" s="153"/>
      <c r="H233" s="153"/>
      <c r="I233" s="153"/>
      <c r="J233" s="153"/>
      <c r="K233" s="153"/>
      <c r="L233" s="153"/>
      <c r="M233" s="153"/>
      <c r="N233" s="153"/>
    </row>
    <row r="234" spans="1:14">
      <c r="A234" s="105" t="s">
        <v>51</v>
      </c>
      <c r="B234" s="106">
        <v>5.8215200000000002E-3</v>
      </c>
      <c r="C234" s="106">
        <v>0</v>
      </c>
      <c r="D234" s="106">
        <v>1.9934100000000001E-3</v>
      </c>
      <c r="E234" s="152"/>
      <c r="F234" s="153"/>
      <c r="G234" s="153"/>
      <c r="H234" s="153"/>
      <c r="I234" s="153"/>
      <c r="J234" s="153"/>
      <c r="K234" s="153"/>
      <c r="L234" s="153"/>
      <c r="M234" s="153"/>
      <c r="N234" s="153"/>
    </row>
    <row r="235" spans="1:14">
      <c r="A235" s="105" t="s">
        <v>167</v>
      </c>
      <c r="B235" s="106">
        <v>0</v>
      </c>
      <c r="C235" s="106">
        <v>0</v>
      </c>
      <c r="D235" s="106">
        <v>7.8284000000000003E-4</v>
      </c>
      <c r="E235" s="152"/>
      <c r="F235" s="153"/>
      <c r="G235" s="153"/>
      <c r="H235" s="153"/>
      <c r="I235" s="153"/>
      <c r="J235" s="153"/>
      <c r="K235" s="153"/>
      <c r="L235" s="153"/>
      <c r="M235" s="153"/>
      <c r="N235" s="153"/>
    </row>
    <row r="236" spans="1:14">
      <c r="A236" s="105" t="s">
        <v>66</v>
      </c>
      <c r="B236" s="106">
        <v>0</v>
      </c>
      <c r="C236" s="106">
        <v>0</v>
      </c>
      <c r="D236" s="106">
        <v>4.9556999999999997E-4</v>
      </c>
      <c r="E236" s="152"/>
      <c r="F236" s="153"/>
      <c r="G236" s="153"/>
      <c r="H236" s="153"/>
      <c r="I236" s="153"/>
      <c r="J236" s="153"/>
      <c r="K236" s="153"/>
      <c r="L236" s="153"/>
      <c r="M236" s="153"/>
      <c r="N236" s="153"/>
    </row>
    <row r="237" spans="1:14">
      <c r="A237" s="105" t="s">
        <v>246</v>
      </c>
      <c r="B237" s="106">
        <v>0</v>
      </c>
      <c r="C237" s="106">
        <v>0</v>
      </c>
      <c r="D237" s="106">
        <v>1.3665000000000001E-4</v>
      </c>
      <c r="E237" s="152"/>
      <c r="F237" s="153"/>
      <c r="G237" s="153"/>
      <c r="H237" s="153"/>
      <c r="I237" s="153"/>
      <c r="J237" s="153"/>
      <c r="K237" s="153"/>
      <c r="L237" s="153"/>
      <c r="M237" s="153"/>
      <c r="N237" s="153"/>
    </row>
    <row r="238" spans="1:14">
      <c r="A238" s="105" t="s">
        <v>1</v>
      </c>
      <c r="B238" s="106">
        <v>6.2076000000000004E-4</v>
      </c>
      <c r="C238" s="106">
        <v>0</v>
      </c>
      <c r="D238" s="106">
        <v>0</v>
      </c>
      <c r="E238" s="152"/>
      <c r="F238" s="153"/>
      <c r="G238" s="153"/>
      <c r="H238" s="153"/>
      <c r="I238" s="153"/>
      <c r="J238" s="153"/>
      <c r="K238" s="153"/>
      <c r="L238" s="153"/>
      <c r="M238" s="153"/>
      <c r="N238" s="153"/>
    </row>
    <row r="239" spans="1:14">
      <c r="A239" s="105" t="s">
        <v>15</v>
      </c>
      <c r="B239" s="106">
        <v>0.40202840999999995</v>
      </c>
      <c r="C239" s="106">
        <v>5.6869999999999996E-5</v>
      </c>
      <c r="D239" s="106">
        <v>0</v>
      </c>
      <c r="E239" s="152"/>
      <c r="F239" s="153"/>
      <c r="G239" s="153"/>
      <c r="H239" s="153"/>
      <c r="I239" s="153"/>
      <c r="J239" s="153"/>
      <c r="K239" s="153"/>
      <c r="L239" s="153"/>
      <c r="M239" s="153"/>
      <c r="N239" s="153"/>
    </row>
    <row r="240" spans="1:14">
      <c r="A240" s="105" t="s">
        <v>38</v>
      </c>
      <c r="B240" s="106">
        <v>4.4706860000000001E-2</v>
      </c>
      <c r="C240" s="106">
        <v>0</v>
      </c>
      <c r="D240" s="106">
        <v>0</v>
      </c>
      <c r="E240" s="152"/>
      <c r="F240" s="153"/>
      <c r="G240" s="153"/>
      <c r="H240" s="153"/>
      <c r="I240" s="153"/>
      <c r="J240" s="153"/>
      <c r="K240" s="153"/>
      <c r="L240" s="153"/>
      <c r="M240" s="153"/>
      <c r="N240" s="153"/>
    </row>
    <row r="241" spans="1:14">
      <c r="A241" s="105" t="s">
        <v>40</v>
      </c>
      <c r="B241" s="106">
        <v>0.38283376000000002</v>
      </c>
      <c r="C241" s="106">
        <v>0.58514605000000008</v>
      </c>
      <c r="D241" s="106">
        <v>0</v>
      </c>
      <c r="E241" s="152"/>
      <c r="F241" s="153"/>
      <c r="G241" s="153"/>
      <c r="H241" s="153"/>
      <c r="I241" s="153"/>
      <c r="J241" s="153"/>
      <c r="K241" s="153"/>
      <c r="L241" s="153"/>
      <c r="M241" s="153"/>
      <c r="N241" s="153"/>
    </row>
    <row r="242" spans="1:14">
      <c r="A242" s="105" t="s">
        <v>41</v>
      </c>
      <c r="B242" s="106">
        <v>0</v>
      </c>
      <c r="C242" s="106">
        <v>7.7649000000000001E-4</v>
      </c>
      <c r="D242" s="106">
        <v>0</v>
      </c>
      <c r="E242" s="152"/>
      <c r="F242" s="153"/>
      <c r="G242" s="153"/>
      <c r="H242" s="153"/>
      <c r="I242" s="153"/>
      <c r="J242" s="153"/>
      <c r="K242" s="153"/>
      <c r="L242" s="153"/>
      <c r="M242" s="153"/>
      <c r="N242" s="153"/>
    </row>
    <row r="243" spans="1:14">
      <c r="A243" s="105" t="s">
        <v>46</v>
      </c>
      <c r="B243" s="106">
        <v>1.44228E-2</v>
      </c>
      <c r="C243" s="106">
        <v>5.6616599999999998E-3</v>
      </c>
      <c r="D243" s="106">
        <v>0</v>
      </c>
      <c r="E243" s="152"/>
      <c r="F243" s="153"/>
      <c r="G243" s="153"/>
      <c r="H243" s="153"/>
      <c r="I243" s="153"/>
      <c r="J243" s="153"/>
      <c r="K243" s="153"/>
      <c r="L243" s="153"/>
      <c r="M243" s="153"/>
      <c r="N243" s="153"/>
    </row>
    <row r="244" spans="1:14">
      <c r="A244" s="105" t="s">
        <v>57</v>
      </c>
      <c r="B244" s="106">
        <v>0</v>
      </c>
      <c r="C244" s="106">
        <v>2.7029150000000002E-2</v>
      </c>
      <c r="D244" s="106">
        <v>0</v>
      </c>
      <c r="E244" s="152"/>
      <c r="F244" s="153"/>
      <c r="G244" s="153"/>
      <c r="H244" s="153"/>
      <c r="I244" s="153"/>
      <c r="J244" s="153"/>
      <c r="K244" s="153"/>
      <c r="L244" s="153"/>
      <c r="M244" s="153"/>
      <c r="N244" s="153"/>
    </row>
    <row r="245" spans="1:14">
      <c r="A245" s="105" t="s">
        <v>69</v>
      </c>
      <c r="B245" s="106">
        <v>0</v>
      </c>
      <c r="C245" s="106">
        <v>1.0449400000000001E-3</v>
      </c>
      <c r="D245" s="106">
        <v>0</v>
      </c>
      <c r="E245" s="152"/>
      <c r="F245" s="153"/>
      <c r="G245" s="153"/>
      <c r="H245" s="153"/>
      <c r="I245" s="153"/>
      <c r="J245" s="153"/>
      <c r="K245" s="153"/>
      <c r="L245" s="153"/>
      <c r="M245" s="153"/>
      <c r="N245" s="153"/>
    </row>
    <row r="246" spans="1:14">
      <c r="A246" s="105" t="s">
        <v>71</v>
      </c>
      <c r="B246" s="106">
        <v>160.26562905</v>
      </c>
      <c r="C246" s="106">
        <v>8.3224439999999997E-2</v>
      </c>
      <c r="D246" s="106">
        <v>0</v>
      </c>
      <c r="E246" s="152"/>
      <c r="F246" s="153"/>
      <c r="G246" s="153"/>
      <c r="H246" s="153"/>
      <c r="I246" s="153"/>
      <c r="J246" s="153"/>
      <c r="K246" s="153"/>
      <c r="L246" s="153"/>
      <c r="M246" s="153"/>
      <c r="N246" s="153"/>
    </row>
    <row r="247" spans="1:14">
      <c r="A247" s="105" t="s">
        <v>100</v>
      </c>
      <c r="B247" s="106">
        <v>7.4177000000000007E-2</v>
      </c>
      <c r="C247" s="106">
        <v>7.9593600000000004E-3</v>
      </c>
      <c r="D247" s="106">
        <v>0</v>
      </c>
      <c r="E247" s="152"/>
      <c r="F247" s="153"/>
      <c r="G247" s="153"/>
      <c r="H247" s="153"/>
      <c r="I247" s="153"/>
      <c r="J247" s="153"/>
      <c r="K247" s="153"/>
      <c r="L247" s="153"/>
      <c r="M247" s="153"/>
      <c r="N247" s="153"/>
    </row>
    <row r="248" spans="1:14">
      <c r="A248" s="105" t="s">
        <v>178</v>
      </c>
      <c r="B248" s="106">
        <v>0</v>
      </c>
      <c r="C248" s="106">
        <v>0.18786600000000001</v>
      </c>
      <c r="D248" s="106">
        <v>0</v>
      </c>
      <c r="E248" s="152"/>
      <c r="F248" s="153"/>
      <c r="G248" s="153"/>
      <c r="H248" s="153"/>
      <c r="I248" s="153"/>
      <c r="J248" s="153"/>
      <c r="K248" s="153"/>
      <c r="L248" s="153"/>
      <c r="M248" s="153"/>
      <c r="N248" s="153"/>
    </row>
    <row r="249" spans="1:14">
      <c r="A249" s="158" t="s">
        <v>264</v>
      </c>
      <c r="B249" s="246">
        <f>SUM(B5:B248)</f>
        <v>4663.5620738200023</v>
      </c>
      <c r="C249" s="246">
        <f t="shared" ref="C249:D249" si="1">SUM(C5:C248)</f>
        <v>5171.5471198400055</v>
      </c>
      <c r="D249" s="246">
        <f t="shared" si="1"/>
        <v>4778.1862287199992</v>
      </c>
      <c r="E249" s="152"/>
      <c r="F249" s="153"/>
      <c r="G249" s="153"/>
      <c r="H249" s="153"/>
      <c r="I249" s="153"/>
      <c r="J249" s="153"/>
      <c r="K249" s="153"/>
      <c r="L249" s="153"/>
      <c r="M249" s="153"/>
      <c r="N249" s="153"/>
    </row>
    <row r="250" spans="1:14">
      <c r="B250" s="30"/>
      <c r="C250" s="30"/>
      <c r="D250" s="30"/>
      <c r="G250" s="30"/>
      <c r="H250" s="30"/>
      <c r="I250" s="30"/>
      <c r="J250" s="30"/>
      <c r="L250" s="30"/>
      <c r="M250" s="30"/>
      <c r="N250" s="30"/>
    </row>
  </sheetData>
  <sortState ref="F5:I224">
    <sortCondition descending="1" ref="I5:I224"/>
  </sortState>
  <mergeCells count="8">
    <mergeCell ref="B3:C3"/>
    <mergeCell ref="G3:H3"/>
    <mergeCell ref="L3:M3"/>
    <mergeCell ref="A1:G1"/>
    <mergeCell ref="P1:Q1"/>
    <mergeCell ref="F2:I2"/>
    <mergeCell ref="K2:N2"/>
    <mergeCell ref="A2:D2"/>
  </mergeCells>
  <hyperlinks>
    <hyperlink ref="P1:Q1" location="'Table of Content'!A1" display="Table of Content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8"/>
  <sheetViews>
    <sheetView zoomScaleNormal="100" workbookViewId="0">
      <selection activeCell="B9" sqref="B9"/>
    </sheetView>
  </sheetViews>
  <sheetFormatPr defaultColWidth="9.1796875" defaultRowHeight="15.5"/>
  <cols>
    <col min="1" max="1" width="24.1796875" style="1" bestFit="1" customWidth="1"/>
    <col min="2" max="2" width="11" style="1" bestFit="1" customWidth="1"/>
    <col min="3" max="3" width="17.453125" style="1" customWidth="1"/>
    <col min="4" max="4" width="15.453125" style="1" customWidth="1"/>
    <col min="5" max="16384" width="9.1796875" style="1"/>
  </cols>
  <sheetData>
    <row r="1" spans="1:7">
      <c r="A1" s="9" t="s">
        <v>570</v>
      </c>
      <c r="B1" s="28"/>
      <c r="C1" s="9"/>
      <c r="D1" s="9"/>
      <c r="F1" s="265" t="s">
        <v>317</v>
      </c>
      <c r="G1" s="265"/>
    </row>
    <row r="2" spans="1:7">
      <c r="A2" s="249" t="s">
        <v>330</v>
      </c>
      <c r="B2" s="26">
        <v>44562</v>
      </c>
      <c r="C2" s="26">
        <v>44896</v>
      </c>
      <c r="D2" s="26">
        <v>44927</v>
      </c>
    </row>
    <row r="3" spans="1:7">
      <c r="A3" s="105" t="s">
        <v>596</v>
      </c>
      <c r="B3" s="106">
        <v>127043.587767</v>
      </c>
      <c r="C3" s="106">
        <v>157427.87672999999</v>
      </c>
      <c r="D3" s="106">
        <v>118719.86206</v>
      </c>
      <c r="E3" s="27"/>
      <c r="F3" s="27"/>
    </row>
    <row r="4" spans="1:7">
      <c r="A4" s="105" t="s">
        <v>597</v>
      </c>
      <c r="B4" s="106">
        <v>96102.16244</v>
      </c>
      <c r="C4" s="106">
        <v>131487.29759999999</v>
      </c>
      <c r="D4" s="106">
        <v>71638.073000000004</v>
      </c>
      <c r="E4" s="27"/>
      <c r="F4" s="27"/>
    </row>
    <row r="5" spans="1:7">
      <c r="A5" s="105" t="s">
        <v>595</v>
      </c>
      <c r="B5" s="106">
        <v>217.79038</v>
      </c>
      <c r="C5" s="106">
        <v>145.67976999999999</v>
      </c>
      <c r="D5" s="106">
        <v>223.07589100000001</v>
      </c>
      <c r="E5" s="27"/>
      <c r="F5" s="27"/>
    </row>
    <row r="6" spans="1:7">
      <c r="A6" s="105" t="s">
        <v>548</v>
      </c>
      <c r="B6" s="106">
        <v>39.86</v>
      </c>
      <c r="C6" s="106">
        <v>334.07499999999999</v>
      </c>
      <c r="D6" s="106">
        <v>34</v>
      </c>
      <c r="E6" s="27"/>
      <c r="F6" s="27"/>
    </row>
    <row r="7" spans="1:7">
      <c r="A7" s="105" t="s">
        <v>547</v>
      </c>
      <c r="B7" s="106">
        <v>1.8</v>
      </c>
      <c r="C7" s="106">
        <v>0</v>
      </c>
      <c r="D7" s="106">
        <v>0</v>
      </c>
      <c r="E7" s="27"/>
      <c r="F7" s="27"/>
    </row>
    <row r="8" spans="1:7">
      <c r="A8" s="7" t="s">
        <v>293</v>
      </c>
      <c r="B8" s="157">
        <f>SUM(B3:B7)</f>
        <v>223405.20058699997</v>
      </c>
      <c r="C8" s="157">
        <f>SUM(C3:C7)</f>
        <v>289394.92909999995</v>
      </c>
      <c r="D8" s="157">
        <f>SUM(D3:D7)</f>
        <v>190615.01095099997</v>
      </c>
      <c r="E8" s="27"/>
      <c r="F8" s="27"/>
    </row>
    <row r="9" spans="1:7">
      <c r="C9" s="27"/>
      <c r="D9" s="27"/>
    </row>
    <row r="10" spans="1:7">
      <c r="B10" s="27"/>
      <c r="C10" s="27"/>
      <c r="D10" s="27"/>
    </row>
    <row r="11" spans="1:7">
      <c r="B11" s="27"/>
      <c r="C11" s="27"/>
      <c r="D11" s="27"/>
      <c r="E11" s="27"/>
    </row>
    <row r="12" spans="1:7">
      <c r="B12" s="27"/>
      <c r="C12" s="27"/>
      <c r="D12" s="27"/>
      <c r="E12" s="27"/>
    </row>
    <row r="13" spans="1:7">
      <c r="D13" s="27"/>
      <c r="E13" s="27"/>
    </row>
    <row r="14" spans="1:7">
      <c r="D14" s="27"/>
      <c r="E14" s="27"/>
    </row>
    <row r="15" spans="1:7">
      <c r="D15" s="27"/>
      <c r="E15" s="27"/>
    </row>
    <row r="16" spans="1:7">
      <c r="D16" s="27"/>
      <c r="E16" s="27"/>
    </row>
    <row r="17" spans="4:5">
      <c r="D17" s="27"/>
      <c r="E17" s="27"/>
    </row>
    <row r="18" spans="4:5">
      <c r="D18" s="27"/>
      <c r="E18" s="27"/>
    </row>
  </sheetData>
  <sortState ref="A3:D7">
    <sortCondition descending="1" ref="D3:D7"/>
  </sortState>
  <mergeCells count="1">
    <mergeCell ref="F1:G1"/>
  </mergeCells>
  <hyperlinks>
    <hyperlink ref="F1" location="'Table of Content'!A1" display="Table of Content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0"/>
  <sheetViews>
    <sheetView zoomScaleNormal="100" workbookViewId="0">
      <selection activeCell="K9" sqref="K9"/>
    </sheetView>
  </sheetViews>
  <sheetFormatPr defaultColWidth="9.1796875" defaultRowHeight="15.5"/>
  <cols>
    <col min="1" max="1" width="24.1796875" style="1" bestFit="1" customWidth="1"/>
    <col min="2" max="2" width="14.1796875" style="1" customWidth="1"/>
    <col min="3" max="3" width="13" style="1" customWidth="1"/>
    <col min="4" max="4" width="14.54296875" style="1" customWidth="1"/>
    <col min="5" max="16384" width="9.1796875" style="1"/>
  </cols>
  <sheetData>
    <row r="1" spans="1:7">
      <c r="A1" s="272" t="s">
        <v>571</v>
      </c>
      <c r="B1" s="272"/>
      <c r="C1" s="272"/>
      <c r="D1" s="272"/>
      <c r="F1" s="265" t="s">
        <v>317</v>
      </c>
      <c r="G1" s="265"/>
    </row>
    <row r="2" spans="1:7">
      <c r="A2" s="2" t="s">
        <v>330</v>
      </c>
      <c r="B2" s="26">
        <v>44562</v>
      </c>
      <c r="C2" s="26">
        <v>44896</v>
      </c>
      <c r="D2" s="26">
        <v>44927</v>
      </c>
    </row>
    <row r="3" spans="1:7">
      <c r="A3" s="105" t="s">
        <v>788</v>
      </c>
      <c r="B3" s="106">
        <v>159006.18296999999</v>
      </c>
      <c r="C3" s="106">
        <v>252284.31008000002</v>
      </c>
      <c r="D3" s="106">
        <v>244533.50357</v>
      </c>
      <c r="E3" s="27"/>
      <c r="F3" s="27"/>
      <c r="G3" s="53"/>
    </row>
    <row r="4" spans="1:7">
      <c r="A4" s="105" t="s">
        <v>789</v>
      </c>
      <c r="B4" s="106">
        <v>209195.35990900002</v>
      </c>
      <c r="C4" s="106">
        <v>174302.82965699999</v>
      </c>
      <c r="D4" s="106">
        <v>168141.78679899999</v>
      </c>
      <c r="E4" s="27"/>
      <c r="F4" s="27"/>
    </row>
    <row r="5" spans="1:7">
      <c r="A5" s="105" t="s">
        <v>790</v>
      </c>
      <c r="B5" s="106">
        <v>194.97377</v>
      </c>
      <c r="C5" s="106">
        <v>201.75457999999998</v>
      </c>
      <c r="D5" s="106">
        <v>198.87868</v>
      </c>
      <c r="E5" s="27"/>
      <c r="F5" s="27"/>
    </row>
    <row r="6" spans="1:7">
      <c r="A6" s="105" t="s">
        <v>797</v>
      </c>
      <c r="B6" s="106">
        <v>34.2179</v>
      </c>
      <c r="C6" s="106">
        <v>4.75549</v>
      </c>
      <c r="D6" s="106">
        <v>72.181010000000001</v>
      </c>
      <c r="E6" s="27"/>
      <c r="F6" s="27"/>
    </row>
    <row r="7" spans="1:7">
      <c r="A7" s="105" t="s">
        <v>792</v>
      </c>
      <c r="B7" s="106">
        <v>0</v>
      </c>
      <c r="C7" s="106">
        <v>0.04</v>
      </c>
      <c r="D7" s="106">
        <v>14.36</v>
      </c>
      <c r="E7" s="27"/>
      <c r="F7" s="27"/>
    </row>
    <row r="8" spans="1:7">
      <c r="A8" s="105" t="s">
        <v>791</v>
      </c>
      <c r="B8" s="106">
        <v>8.008560000000001</v>
      </c>
      <c r="C8" s="106">
        <v>0.97</v>
      </c>
      <c r="D8" s="106">
        <v>2.3650000000000002</v>
      </c>
      <c r="E8" s="27"/>
      <c r="F8" s="27"/>
    </row>
    <row r="9" spans="1:7">
      <c r="A9" s="7" t="s">
        <v>293</v>
      </c>
      <c r="B9" s="157">
        <f>SUM(B3:B8)</f>
        <v>368438.74310899997</v>
      </c>
      <c r="C9" s="157">
        <f>SUM(C3:C8)</f>
        <v>426794.65980699996</v>
      </c>
      <c r="D9" s="157">
        <f>SUM(D3:D8)</f>
        <v>412963.075059</v>
      </c>
      <c r="E9" s="27"/>
      <c r="F9" s="27"/>
    </row>
    <row r="10" spans="1:7">
      <c r="B10" s="27"/>
      <c r="C10" s="27"/>
      <c r="D10" s="27"/>
    </row>
    <row r="11" spans="1:7">
      <c r="B11" s="27"/>
      <c r="C11" s="27"/>
      <c r="D11" s="27"/>
    </row>
    <row r="12" spans="1:7">
      <c r="B12" s="27"/>
      <c r="C12" s="27"/>
      <c r="D12" s="27"/>
      <c r="E12" s="27"/>
    </row>
    <row r="13" spans="1:7">
      <c r="D13" s="27"/>
      <c r="E13" s="27"/>
    </row>
    <row r="14" spans="1:7">
      <c r="D14" s="27"/>
      <c r="E14" s="27"/>
    </row>
    <row r="15" spans="1:7">
      <c r="D15" s="27"/>
      <c r="E15" s="27"/>
    </row>
    <row r="16" spans="1:7">
      <c r="D16" s="27"/>
      <c r="E16" s="27"/>
    </row>
    <row r="17" spans="4:5">
      <c r="D17" s="27"/>
      <c r="E17" s="27"/>
    </row>
    <row r="18" spans="4:5">
      <c r="D18" s="27"/>
      <c r="E18" s="27"/>
    </row>
    <row r="19" spans="4:5">
      <c r="D19" s="27"/>
      <c r="E19" s="27"/>
    </row>
    <row r="20" spans="4:5">
      <c r="D20" s="27"/>
      <c r="E20" s="27"/>
    </row>
  </sheetData>
  <mergeCells count="2">
    <mergeCell ref="A1:D1"/>
    <mergeCell ref="F1:G1"/>
  </mergeCells>
  <hyperlinks>
    <hyperlink ref="F1" location="'Table of Content'!A1" display="Table of Content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F2" sqref="F2"/>
    </sheetView>
  </sheetViews>
  <sheetFormatPr defaultRowHeight="15.5"/>
  <cols>
    <col min="1" max="1" width="30.7265625" style="1" customWidth="1"/>
    <col min="2" max="2" width="13.90625" style="1" customWidth="1"/>
    <col min="3" max="3" width="12.36328125" style="1" customWidth="1"/>
    <col min="4" max="4" width="31.26953125" style="1" customWidth="1"/>
    <col min="5" max="5" width="9" style="1" bestFit="1" customWidth="1"/>
    <col min="6" max="16384" width="8.7265625" style="1"/>
  </cols>
  <sheetData>
    <row r="1" spans="1:7">
      <c r="A1" s="9" t="s">
        <v>782</v>
      </c>
      <c r="G1" s="24" t="s">
        <v>317</v>
      </c>
    </row>
    <row r="2" spans="1:7">
      <c r="A2" s="292" t="s">
        <v>348</v>
      </c>
      <c r="B2" s="292"/>
      <c r="D2" s="292" t="s">
        <v>268</v>
      </c>
      <c r="E2" s="292"/>
      <c r="F2" s="205"/>
    </row>
    <row r="3" spans="1:7">
      <c r="A3" s="153" t="s">
        <v>598</v>
      </c>
      <c r="B3" s="182">
        <v>3200.2240000000002</v>
      </c>
      <c r="D3" s="153" t="s">
        <v>598</v>
      </c>
      <c r="E3" s="182">
        <v>4745.4269999999997</v>
      </c>
      <c r="F3" s="206"/>
    </row>
    <row r="4" spans="1:7">
      <c r="A4" s="153" t="s">
        <v>359</v>
      </c>
      <c r="B4" s="182">
        <v>1258.5920000000001</v>
      </c>
      <c r="D4" s="153" t="s">
        <v>360</v>
      </c>
      <c r="E4" s="182">
        <v>1889.961</v>
      </c>
      <c r="F4" s="206"/>
    </row>
    <row r="5" spans="1:7">
      <c r="A5" s="153" t="s">
        <v>600</v>
      </c>
      <c r="B5" s="182">
        <v>877.21</v>
      </c>
      <c r="D5" s="153" t="s">
        <v>599</v>
      </c>
      <c r="E5" s="182">
        <v>1712.867</v>
      </c>
      <c r="F5" s="206"/>
    </row>
    <row r="6" spans="1:7">
      <c r="A6" s="153" t="s">
        <v>360</v>
      </c>
      <c r="B6" s="182">
        <v>612.08500000000004</v>
      </c>
      <c r="D6" s="153" t="s">
        <v>601</v>
      </c>
      <c r="E6" s="182">
        <v>753.08500000000004</v>
      </c>
      <c r="F6" s="206"/>
    </row>
    <row r="7" spans="1:7">
      <c r="A7" s="153" t="s">
        <v>361</v>
      </c>
      <c r="B7" s="182">
        <v>604.64499999999998</v>
      </c>
      <c r="D7" s="153" t="s">
        <v>610</v>
      </c>
      <c r="E7" s="182">
        <v>296.92</v>
      </c>
      <c r="F7" s="206"/>
    </row>
    <row r="8" spans="1:7">
      <c r="A8" s="153" t="s">
        <v>599</v>
      </c>
      <c r="B8" s="182">
        <v>165.97</v>
      </c>
      <c r="D8" s="153" t="s">
        <v>361</v>
      </c>
      <c r="E8" s="182">
        <v>265.90199999999999</v>
      </c>
      <c r="F8" s="206"/>
    </row>
    <row r="9" spans="1:7">
      <c r="A9" s="153" t="s">
        <v>601</v>
      </c>
      <c r="B9" s="182">
        <v>160.76499999999999</v>
      </c>
      <c r="D9" s="153" t="s">
        <v>359</v>
      </c>
      <c r="E9" s="182">
        <v>138.971</v>
      </c>
      <c r="F9" s="206"/>
      <c r="G9" s="52"/>
    </row>
    <row r="10" spans="1:7">
      <c r="A10" s="153" t="s">
        <v>603</v>
      </c>
      <c r="B10" s="182">
        <v>95.519000000000005</v>
      </c>
      <c r="D10" s="153" t="s">
        <v>600</v>
      </c>
      <c r="E10" s="182">
        <v>47.47</v>
      </c>
      <c r="F10" s="206"/>
    </row>
    <row r="11" spans="1:7">
      <c r="A11" s="153" t="s">
        <v>604</v>
      </c>
      <c r="B11" s="182">
        <v>34.976999999999997</v>
      </c>
      <c r="D11" s="153" t="s">
        <v>602</v>
      </c>
      <c r="E11" s="182">
        <v>35.591000000000001</v>
      </c>
      <c r="F11" s="206"/>
    </row>
    <row r="12" spans="1:7">
      <c r="A12" s="153" t="s">
        <v>602</v>
      </c>
      <c r="B12" s="182">
        <v>6.0490000000000004</v>
      </c>
      <c r="D12" s="153" t="s">
        <v>603</v>
      </c>
      <c r="E12" s="182">
        <v>27.004000000000001</v>
      </c>
      <c r="F12" s="206"/>
    </row>
    <row r="13" spans="1:7">
      <c r="A13" s="153" t="s">
        <v>607</v>
      </c>
      <c r="B13" s="182">
        <v>0.80100000000000005</v>
      </c>
      <c r="D13" s="153" t="s">
        <v>606</v>
      </c>
      <c r="E13" s="182">
        <v>26.742000000000001</v>
      </c>
      <c r="F13" s="207"/>
    </row>
    <row r="14" spans="1:7">
      <c r="A14" s="153" t="s">
        <v>495</v>
      </c>
      <c r="B14" s="182">
        <v>0.505</v>
      </c>
      <c r="D14" s="153" t="s">
        <v>604</v>
      </c>
      <c r="E14" s="182">
        <v>19.332999999999998</v>
      </c>
      <c r="F14" s="207"/>
    </row>
    <row r="15" spans="1:7">
      <c r="A15" s="153" t="s">
        <v>605</v>
      </c>
      <c r="B15" s="182">
        <v>0.10199999999999999</v>
      </c>
      <c r="D15" s="153" t="s">
        <v>608</v>
      </c>
      <c r="E15" s="182">
        <v>3.92</v>
      </c>
      <c r="F15" s="207"/>
    </row>
    <row r="16" spans="1:7">
      <c r="A16" s="153" t="s">
        <v>496</v>
      </c>
      <c r="B16" s="182">
        <v>1.4E-2</v>
      </c>
      <c r="D16" s="153" t="s">
        <v>607</v>
      </c>
      <c r="E16" s="182">
        <v>1.3559999999951799</v>
      </c>
      <c r="F16" s="207"/>
    </row>
    <row r="17" spans="1:6">
      <c r="A17" s="208" t="s">
        <v>293</v>
      </c>
      <c r="B17" s="209">
        <f>SUM(B3:B16)</f>
        <v>7017.4580000000024</v>
      </c>
      <c r="D17" s="153" t="s">
        <v>497</v>
      </c>
      <c r="E17" s="182">
        <v>0.77700000000000002</v>
      </c>
      <c r="F17" s="207"/>
    </row>
    <row r="18" spans="1:6">
      <c r="A18" s="210"/>
      <c r="B18" s="211"/>
      <c r="D18" s="153" t="s">
        <v>609</v>
      </c>
      <c r="E18" s="182">
        <v>0.56999999999999995</v>
      </c>
      <c r="F18" s="207"/>
    </row>
    <row r="19" spans="1:6">
      <c r="D19" s="153" t="s">
        <v>495</v>
      </c>
      <c r="E19" s="182">
        <v>0.19</v>
      </c>
      <c r="F19" s="207"/>
    </row>
    <row r="20" spans="1:6">
      <c r="D20" s="153" t="s">
        <v>498</v>
      </c>
      <c r="E20" s="182">
        <v>1E-3</v>
      </c>
      <c r="F20" s="207"/>
    </row>
    <row r="21" spans="1:6">
      <c r="D21" s="212" t="s">
        <v>293</v>
      </c>
      <c r="E21" s="213">
        <f>SUM(E3:E20)</f>
        <v>9966.0869999999959</v>
      </c>
      <c r="F21" s="207"/>
    </row>
    <row r="23" spans="1:6">
      <c r="B23" s="25"/>
    </row>
  </sheetData>
  <mergeCells count="2">
    <mergeCell ref="A2:B2"/>
    <mergeCell ref="D2:E2"/>
  </mergeCells>
  <hyperlinks>
    <hyperlink ref="G1" location="'Table of Content'!A1" display="Table of Content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411"/>
  <sheetViews>
    <sheetView zoomScaleNormal="100" workbookViewId="0">
      <selection activeCell="I14" sqref="I14"/>
    </sheetView>
  </sheetViews>
  <sheetFormatPr defaultRowHeight="15.5"/>
  <cols>
    <col min="1" max="1" width="37.26953125" style="1" customWidth="1"/>
    <col min="2" max="2" width="11.36328125" style="1" bestFit="1" customWidth="1"/>
    <col min="3" max="3" width="12.26953125" style="1" customWidth="1"/>
    <col min="4" max="5" width="8.90625" style="1" bestFit="1" customWidth="1"/>
    <col min="6" max="6" width="11.90625" style="1" bestFit="1" customWidth="1"/>
    <col min="7" max="10" width="8.90625" style="1" bestFit="1" customWidth="1"/>
    <col min="11" max="16384" width="8.7265625" style="1"/>
  </cols>
  <sheetData>
    <row r="1" spans="1:14">
      <c r="A1" s="293" t="s">
        <v>677</v>
      </c>
      <c r="B1" s="293"/>
      <c r="C1" s="293"/>
      <c r="D1" s="293"/>
      <c r="E1" s="293"/>
      <c r="F1" s="293"/>
      <c r="G1" s="293"/>
      <c r="H1" s="293"/>
      <c r="I1" s="293"/>
      <c r="J1" s="293"/>
      <c r="M1" s="265" t="s">
        <v>317</v>
      </c>
      <c r="N1" s="265"/>
    </row>
    <row r="2" spans="1:14">
      <c r="A2" s="2" t="s">
        <v>486</v>
      </c>
      <c r="B2" s="2" t="s">
        <v>337</v>
      </c>
      <c r="C2" s="2" t="s">
        <v>338</v>
      </c>
      <c r="D2" s="2" t="s">
        <v>339</v>
      </c>
      <c r="E2" s="2" t="s">
        <v>340</v>
      </c>
      <c r="F2" s="2" t="s">
        <v>341</v>
      </c>
      <c r="G2" s="2" t="s">
        <v>342</v>
      </c>
      <c r="H2" s="2" t="s">
        <v>343</v>
      </c>
      <c r="I2" s="2" t="s">
        <v>344</v>
      </c>
      <c r="J2" s="2">
        <v>2023</v>
      </c>
      <c r="K2" s="2" t="s">
        <v>264</v>
      </c>
      <c r="L2" s="9"/>
    </row>
    <row r="3" spans="1:14">
      <c r="A3" s="105" t="s">
        <v>574</v>
      </c>
      <c r="B3" s="255">
        <v>21.328887089999998</v>
      </c>
      <c r="C3" s="255">
        <v>7.4804370000000002</v>
      </c>
      <c r="D3" s="255">
        <v>3.1555999999999997E-3</v>
      </c>
      <c r="E3" s="255">
        <v>0</v>
      </c>
      <c r="F3" s="255">
        <v>7.7829874400000003</v>
      </c>
      <c r="G3" s="255">
        <v>1.9871653999999999</v>
      </c>
      <c r="H3" s="255">
        <v>1.05E-4</v>
      </c>
      <c r="I3" s="255">
        <v>2.0000000000000001E-4</v>
      </c>
      <c r="J3" s="255">
        <v>31.906271100000001</v>
      </c>
      <c r="K3" s="253">
        <f>SUM(B3:J3)</f>
        <v>70.489208629999993</v>
      </c>
      <c r="L3" s="127"/>
    </row>
    <row r="4" spans="1:14">
      <c r="A4" s="107" t="s">
        <v>617</v>
      </c>
      <c r="B4" s="178">
        <v>0.10785478</v>
      </c>
      <c r="C4" s="178">
        <v>3.2029410000000001E-2</v>
      </c>
      <c r="D4" s="178">
        <v>9.8217999999999986E-3</v>
      </c>
      <c r="E4" s="178">
        <v>4.1938000000000001E-4</v>
      </c>
      <c r="F4" s="178">
        <v>0.51745847</v>
      </c>
      <c r="G4" s="178">
        <v>1.76331795</v>
      </c>
      <c r="H4" s="178">
        <v>2.0101872800000002</v>
      </c>
      <c r="I4" s="178">
        <v>0.15740020000000002</v>
      </c>
      <c r="J4" s="178">
        <v>0</v>
      </c>
      <c r="K4" s="252">
        <f>SUM(B4:J4)</f>
        <v>4.59848927</v>
      </c>
      <c r="L4" s="127"/>
    </row>
    <row r="6" spans="1:14">
      <c r="A6" s="150" t="s">
        <v>556</v>
      </c>
      <c r="B6" s="150" t="s">
        <v>489</v>
      </c>
      <c r="C6" s="179" t="s">
        <v>299</v>
      </c>
      <c r="D6" s="11" t="s">
        <v>488</v>
      </c>
      <c r="E6" s="2" t="s">
        <v>299</v>
      </c>
    </row>
    <row r="7" spans="1:14">
      <c r="A7" s="104" t="s">
        <v>347</v>
      </c>
      <c r="B7" s="180">
        <v>31.906271100000001</v>
      </c>
      <c r="C7" s="5">
        <f>B7/B8</f>
        <v>1</v>
      </c>
      <c r="D7" s="177">
        <v>0</v>
      </c>
      <c r="E7" s="5">
        <v>0</v>
      </c>
      <c r="F7" s="27"/>
      <c r="H7" s="166"/>
      <c r="I7" s="166"/>
      <c r="J7" s="166"/>
    </row>
    <row r="8" spans="1:14">
      <c r="A8" s="158" t="s">
        <v>264</v>
      </c>
      <c r="B8" s="251">
        <f>SUM(B7)</f>
        <v>31.906271100000001</v>
      </c>
      <c r="C8" s="54"/>
      <c r="D8" s="252">
        <f>SUM(D7)</f>
        <v>0</v>
      </c>
      <c r="E8" s="54"/>
      <c r="F8" s="27"/>
      <c r="G8" s="1" t="s">
        <v>550</v>
      </c>
      <c r="H8" s="166"/>
      <c r="I8" s="167"/>
      <c r="J8" s="167"/>
    </row>
    <row r="9" spans="1:14" ht="15.5" customHeight="1">
      <c r="B9" s="127"/>
      <c r="C9" s="127"/>
      <c r="D9" s="21"/>
      <c r="F9" s="101"/>
      <c r="H9" s="166"/>
      <c r="I9" s="168"/>
      <c r="J9" s="168"/>
    </row>
    <row r="10" spans="1:14" ht="15.5" customHeight="1">
      <c r="B10" s="127"/>
      <c r="C10" s="127"/>
      <c r="D10" s="21"/>
      <c r="F10" s="101"/>
      <c r="H10" s="166"/>
      <c r="I10" s="168"/>
      <c r="J10" s="168"/>
    </row>
    <row r="11" spans="1:14" ht="15.5" customHeight="1">
      <c r="B11" s="127"/>
      <c r="C11" s="127"/>
      <c r="D11" s="21"/>
      <c r="F11" s="101"/>
      <c r="H11" s="166"/>
      <c r="I11" s="168"/>
      <c r="J11" s="168"/>
    </row>
    <row r="12" spans="1:14" ht="15.5" customHeight="1">
      <c r="B12" s="127"/>
      <c r="C12" s="127"/>
      <c r="D12" s="21"/>
      <c r="F12" s="101"/>
      <c r="H12" s="166"/>
      <c r="I12" s="168"/>
      <c r="J12" s="168"/>
    </row>
    <row r="13" spans="1:14" ht="15.5" customHeight="1">
      <c r="B13" s="127"/>
      <c r="C13" s="127"/>
      <c r="D13" s="21"/>
      <c r="H13" s="166"/>
      <c r="I13" s="168"/>
      <c r="J13" s="168"/>
    </row>
    <row r="14" spans="1:14" ht="15.5" customHeight="1">
      <c r="B14" s="127"/>
      <c r="C14" s="127"/>
      <c r="D14" s="21"/>
      <c r="H14" s="166"/>
      <c r="I14" s="168"/>
      <c r="J14" s="168"/>
    </row>
    <row r="15" spans="1:14" ht="15.5" customHeight="1">
      <c r="B15" s="127"/>
      <c r="C15" s="127"/>
      <c r="D15" s="21"/>
      <c r="H15" s="166"/>
      <c r="I15" s="168"/>
      <c r="J15" s="168"/>
    </row>
    <row r="16" spans="1:14" ht="15.5" customHeight="1">
      <c r="B16" s="127"/>
      <c r="C16" s="127"/>
      <c r="D16" s="21"/>
      <c r="H16" s="166"/>
      <c r="I16" s="168"/>
      <c r="J16" s="168"/>
    </row>
    <row r="17" spans="2:10" ht="15.5" customHeight="1">
      <c r="B17" s="127"/>
      <c r="C17" s="127"/>
      <c r="D17" s="21"/>
      <c r="H17" s="166"/>
      <c r="I17" s="168"/>
      <c r="J17" s="168"/>
    </row>
    <row r="18" spans="2:10" ht="15.5" customHeight="1">
      <c r="B18" s="127"/>
      <c r="C18" s="127"/>
      <c r="D18" s="21"/>
      <c r="H18" s="166"/>
      <c r="I18" s="168"/>
      <c r="J18" s="168"/>
    </row>
    <row r="19" spans="2:10" ht="15.5" customHeight="1">
      <c r="B19" s="127"/>
      <c r="C19" s="127"/>
      <c r="D19" s="21"/>
      <c r="H19" s="166"/>
      <c r="I19" s="168"/>
      <c r="J19" s="168"/>
    </row>
    <row r="20" spans="2:10" ht="15.5" customHeight="1">
      <c r="B20" s="127"/>
      <c r="C20" s="127"/>
      <c r="D20" s="21"/>
      <c r="H20" s="166"/>
      <c r="I20" s="168"/>
      <c r="J20" s="168"/>
    </row>
    <row r="21" spans="2:10" ht="15.5" customHeight="1">
      <c r="B21" s="127"/>
      <c r="C21" s="127"/>
      <c r="D21" s="21"/>
      <c r="H21" s="166"/>
      <c r="I21" s="168"/>
      <c r="J21" s="168"/>
    </row>
    <row r="22" spans="2:10" ht="15.5" customHeight="1">
      <c r="B22" s="127"/>
      <c r="C22" s="127"/>
      <c r="D22" s="21"/>
      <c r="H22" s="166"/>
      <c r="I22" s="168"/>
      <c r="J22" s="168"/>
    </row>
    <row r="23" spans="2:10" ht="15.5" customHeight="1">
      <c r="B23" s="127"/>
      <c r="C23" s="127"/>
      <c r="D23" s="21"/>
      <c r="H23" s="166"/>
      <c r="I23" s="168"/>
      <c r="J23" s="168"/>
    </row>
    <row r="24" spans="2:10" ht="15.5" customHeight="1">
      <c r="B24" s="127"/>
      <c r="C24" s="127"/>
      <c r="D24" s="21"/>
      <c r="H24" s="166"/>
      <c r="I24" s="168"/>
      <c r="J24" s="168"/>
    </row>
    <row r="25" spans="2:10" ht="15.5" customHeight="1">
      <c r="B25" s="127"/>
      <c r="C25" s="127"/>
      <c r="D25" s="21"/>
      <c r="H25" s="166"/>
      <c r="I25" s="168"/>
      <c r="J25" s="168"/>
    </row>
    <row r="26" spans="2:10" ht="15.5" customHeight="1">
      <c r="B26" s="127"/>
      <c r="C26" s="127"/>
      <c r="D26" s="21"/>
      <c r="H26" s="166"/>
      <c r="I26" s="168"/>
      <c r="J26" s="168"/>
    </row>
    <row r="27" spans="2:10" ht="15.5" customHeight="1">
      <c r="B27" s="127"/>
      <c r="C27" s="127"/>
      <c r="D27" s="21"/>
      <c r="H27" s="166"/>
      <c r="I27" s="168"/>
      <c r="J27" s="168"/>
    </row>
    <row r="28" spans="2:10" ht="15.5" customHeight="1">
      <c r="B28" s="127"/>
      <c r="C28" s="127"/>
      <c r="D28" s="21"/>
      <c r="H28" s="166"/>
      <c r="I28" s="168"/>
      <c r="J28" s="168"/>
    </row>
    <row r="29" spans="2:10" ht="15.5" customHeight="1">
      <c r="B29" s="127"/>
      <c r="C29" s="127"/>
      <c r="D29" s="21"/>
      <c r="H29" s="166"/>
      <c r="I29" s="168"/>
      <c r="J29" s="168"/>
    </row>
    <row r="30" spans="2:10" ht="15.5" customHeight="1">
      <c r="B30" s="127"/>
      <c r="C30" s="127"/>
      <c r="D30" s="21"/>
      <c r="H30" s="166"/>
      <c r="I30" s="168"/>
      <c r="J30" s="168"/>
    </row>
    <row r="31" spans="2:10" ht="15.5" customHeight="1">
      <c r="B31" s="127"/>
      <c r="C31" s="127"/>
      <c r="D31" s="21"/>
      <c r="H31" s="166"/>
      <c r="I31" s="168"/>
      <c r="J31" s="168"/>
    </row>
    <row r="32" spans="2:10" ht="15.5" customHeight="1">
      <c r="B32" s="127"/>
      <c r="C32" s="127"/>
      <c r="D32" s="21"/>
      <c r="H32" s="166"/>
      <c r="I32" s="168"/>
      <c r="J32" s="168"/>
    </row>
    <row r="33" spans="2:10" ht="15.5" customHeight="1">
      <c r="B33" s="127"/>
      <c r="C33" s="127"/>
      <c r="D33" s="21"/>
      <c r="H33" s="166"/>
      <c r="I33" s="168"/>
      <c r="J33" s="168"/>
    </row>
    <row r="34" spans="2:10" ht="15.5" customHeight="1">
      <c r="B34" s="127"/>
      <c r="C34" s="127"/>
      <c r="D34" s="21"/>
      <c r="H34" s="166"/>
      <c r="I34" s="168"/>
      <c r="J34" s="168"/>
    </row>
    <row r="35" spans="2:10" ht="15.5" customHeight="1">
      <c r="B35" s="127"/>
      <c r="C35" s="127"/>
      <c r="D35" s="21"/>
      <c r="H35" s="166"/>
      <c r="I35" s="168"/>
      <c r="J35" s="168"/>
    </row>
    <row r="36" spans="2:10" ht="15.5" customHeight="1">
      <c r="B36" s="127"/>
      <c r="C36" s="127"/>
      <c r="D36" s="21"/>
      <c r="H36" s="166"/>
      <c r="I36" s="168"/>
      <c r="J36" s="168"/>
    </row>
    <row r="37" spans="2:10" ht="15.5" customHeight="1">
      <c r="B37" s="127"/>
      <c r="C37" s="127"/>
      <c r="D37" s="21"/>
      <c r="H37" s="166"/>
      <c r="I37" s="168"/>
      <c r="J37" s="168"/>
    </row>
    <row r="38" spans="2:10" ht="15.5" customHeight="1">
      <c r="B38" s="127"/>
      <c r="C38" s="127"/>
      <c r="D38" s="21"/>
      <c r="H38" s="166"/>
      <c r="I38" s="168"/>
      <c r="J38" s="168"/>
    </row>
    <row r="39" spans="2:10" ht="15.5" customHeight="1">
      <c r="B39" s="127"/>
      <c r="C39" s="127"/>
      <c r="D39" s="21"/>
      <c r="H39" s="166"/>
      <c r="I39" s="168"/>
      <c r="J39" s="168"/>
    </row>
    <row r="40" spans="2:10" ht="15.5" customHeight="1">
      <c r="B40" s="127"/>
      <c r="C40" s="127"/>
      <c r="D40" s="21"/>
      <c r="H40" s="166"/>
      <c r="I40" s="168"/>
      <c r="J40" s="168"/>
    </row>
    <row r="41" spans="2:10" ht="15.5" customHeight="1">
      <c r="B41" s="127"/>
      <c r="C41" s="127"/>
      <c r="D41" s="21"/>
      <c r="H41" s="166"/>
      <c r="I41" s="168"/>
      <c r="J41" s="168"/>
    </row>
    <row r="42" spans="2:10" ht="15.5" customHeight="1">
      <c r="B42" s="127"/>
      <c r="C42" s="127"/>
      <c r="D42" s="21"/>
      <c r="H42" s="166"/>
      <c r="I42" s="168"/>
      <c r="J42" s="168"/>
    </row>
    <row r="43" spans="2:10" ht="15.5" customHeight="1">
      <c r="B43" s="127"/>
      <c r="C43" s="127"/>
      <c r="D43" s="21"/>
      <c r="H43" s="166"/>
      <c r="I43" s="168"/>
      <c r="J43" s="168"/>
    </row>
    <row r="44" spans="2:10" ht="15.5" customHeight="1">
      <c r="B44" s="127"/>
      <c r="C44" s="127"/>
      <c r="D44" s="21"/>
      <c r="H44" s="166"/>
      <c r="I44" s="168"/>
      <c r="J44" s="168"/>
    </row>
    <row r="45" spans="2:10" ht="15.5" customHeight="1">
      <c r="B45" s="127"/>
      <c r="C45" s="127"/>
      <c r="D45" s="21"/>
      <c r="H45" s="166"/>
      <c r="I45" s="168"/>
      <c r="J45" s="168"/>
    </row>
    <row r="46" spans="2:10" ht="15.5" customHeight="1">
      <c r="B46" s="127"/>
      <c r="C46" s="127"/>
      <c r="D46" s="21"/>
      <c r="H46" s="166"/>
      <c r="I46" s="168"/>
      <c r="J46" s="168"/>
    </row>
    <row r="47" spans="2:10" ht="15.5" customHeight="1">
      <c r="B47" s="127"/>
      <c r="C47" s="127"/>
      <c r="D47" s="21"/>
      <c r="H47" s="166"/>
      <c r="I47" s="168"/>
      <c r="J47" s="168"/>
    </row>
    <row r="48" spans="2:10" ht="15.5" customHeight="1">
      <c r="B48" s="127"/>
      <c r="C48" s="127"/>
      <c r="D48" s="21"/>
      <c r="H48" s="166"/>
      <c r="I48" s="168"/>
      <c r="J48" s="168"/>
    </row>
    <row r="49" spans="2:10" ht="15.5" customHeight="1">
      <c r="B49" s="127"/>
      <c r="C49" s="127"/>
      <c r="D49" s="21"/>
      <c r="H49" s="166"/>
      <c r="I49" s="168"/>
      <c r="J49" s="168"/>
    </row>
    <row r="50" spans="2:10" ht="15.5" customHeight="1">
      <c r="B50" s="127"/>
      <c r="C50" s="127"/>
      <c r="D50" s="21"/>
      <c r="H50" s="166"/>
      <c r="I50" s="168"/>
      <c r="J50" s="168"/>
    </row>
    <row r="51" spans="2:10" ht="15.5" customHeight="1">
      <c r="B51" s="127"/>
      <c r="C51" s="127"/>
      <c r="D51" s="21"/>
      <c r="H51" s="166"/>
      <c r="I51" s="168"/>
      <c r="J51" s="168"/>
    </row>
    <row r="52" spans="2:10" ht="15.5" customHeight="1">
      <c r="B52" s="127"/>
      <c r="C52" s="127"/>
      <c r="D52" s="21"/>
      <c r="H52" s="166"/>
      <c r="I52" s="168"/>
      <c r="J52" s="168"/>
    </row>
    <row r="53" spans="2:10" ht="15.5" customHeight="1">
      <c r="B53" s="127"/>
      <c r="C53" s="127"/>
      <c r="D53" s="21"/>
      <c r="H53" s="166"/>
      <c r="I53" s="168"/>
      <c r="J53" s="168"/>
    </row>
    <row r="54" spans="2:10" ht="15.5" customHeight="1">
      <c r="B54" s="127"/>
      <c r="C54" s="127"/>
      <c r="D54" s="21"/>
      <c r="H54" s="166"/>
      <c r="I54" s="168"/>
      <c r="J54" s="168"/>
    </row>
    <row r="55" spans="2:10" ht="15.5" customHeight="1">
      <c r="B55" s="127"/>
      <c r="C55" s="127"/>
      <c r="D55" s="21"/>
      <c r="H55" s="166"/>
      <c r="I55" s="168"/>
      <c r="J55" s="168"/>
    </row>
    <row r="56" spans="2:10" ht="15.5" customHeight="1">
      <c r="B56" s="127"/>
      <c r="C56" s="127"/>
      <c r="D56" s="21"/>
      <c r="H56" s="166"/>
      <c r="I56" s="168"/>
      <c r="J56" s="168"/>
    </row>
    <row r="57" spans="2:10" ht="15.5" customHeight="1">
      <c r="B57" s="127"/>
      <c r="C57" s="127"/>
      <c r="D57" s="21"/>
      <c r="H57" s="166"/>
      <c r="I57" s="168"/>
      <c r="J57" s="168"/>
    </row>
    <row r="58" spans="2:10" ht="15.5" customHeight="1">
      <c r="B58" s="127"/>
      <c r="C58" s="127"/>
      <c r="D58" s="21"/>
      <c r="H58" s="166"/>
      <c r="I58" s="168"/>
      <c r="J58" s="168"/>
    </row>
    <row r="59" spans="2:10" ht="15.5" customHeight="1">
      <c r="B59" s="127"/>
      <c r="C59" s="127"/>
      <c r="D59" s="21"/>
      <c r="H59" s="166"/>
      <c r="I59" s="168"/>
      <c r="J59" s="168"/>
    </row>
    <row r="60" spans="2:10" ht="15.5" customHeight="1">
      <c r="B60" s="127"/>
      <c r="C60" s="127"/>
      <c r="D60" s="21"/>
      <c r="H60" s="166"/>
      <c r="I60" s="168"/>
      <c r="J60" s="168"/>
    </row>
    <row r="61" spans="2:10" ht="15.5" customHeight="1">
      <c r="B61" s="127"/>
      <c r="C61" s="127"/>
      <c r="D61" s="21"/>
      <c r="H61" s="166"/>
      <c r="I61" s="168"/>
      <c r="J61" s="168"/>
    </row>
    <row r="62" spans="2:10" ht="15.5" customHeight="1">
      <c r="B62" s="127"/>
      <c r="C62" s="127"/>
      <c r="D62" s="21"/>
      <c r="H62" s="166"/>
      <c r="I62" s="168"/>
      <c r="J62" s="168"/>
    </row>
    <row r="63" spans="2:10" ht="15.5" customHeight="1">
      <c r="B63" s="127"/>
      <c r="C63" s="127"/>
      <c r="D63" s="21"/>
      <c r="H63" s="166"/>
      <c r="I63" s="168"/>
      <c r="J63" s="168"/>
    </row>
    <row r="64" spans="2:10" ht="15.5" customHeight="1">
      <c r="B64" s="127"/>
      <c r="C64" s="127"/>
      <c r="D64" s="21"/>
      <c r="H64" s="166"/>
      <c r="I64" s="168"/>
      <c r="J64" s="168"/>
    </row>
    <row r="65" spans="2:10" ht="15.5" customHeight="1">
      <c r="B65" s="127"/>
      <c r="C65" s="127"/>
      <c r="D65" s="21"/>
      <c r="H65" s="166"/>
      <c r="I65" s="168"/>
      <c r="J65" s="168"/>
    </row>
    <row r="66" spans="2:10" ht="15.5" customHeight="1">
      <c r="B66" s="127"/>
      <c r="C66" s="127"/>
      <c r="D66" s="21"/>
      <c r="H66" s="166"/>
      <c r="I66" s="168"/>
      <c r="J66" s="168"/>
    </row>
    <row r="67" spans="2:10" ht="15.5" customHeight="1">
      <c r="B67" s="127"/>
      <c r="C67" s="127"/>
      <c r="D67" s="21"/>
      <c r="H67" s="166"/>
      <c r="I67" s="168"/>
      <c r="J67" s="168"/>
    </row>
    <row r="68" spans="2:10" ht="15.5" customHeight="1">
      <c r="B68" s="127"/>
      <c r="C68" s="127"/>
      <c r="D68" s="21"/>
      <c r="H68" s="166"/>
      <c r="I68" s="168"/>
      <c r="J68" s="168"/>
    </row>
    <row r="69" spans="2:10" ht="15.5" customHeight="1">
      <c r="B69" s="127"/>
      <c r="C69" s="127"/>
      <c r="D69" s="21"/>
      <c r="H69" s="166"/>
      <c r="I69" s="168"/>
      <c r="J69" s="168"/>
    </row>
    <row r="70" spans="2:10" ht="15.5" customHeight="1">
      <c r="B70" s="127"/>
      <c r="C70" s="127"/>
      <c r="D70" s="21"/>
      <c r="H70" s="166"/>
      <c r="I70" s="168"/>
      <c r="J70" s="168"/>
    </row>
    <row r="71" spans="2:10" ht="15.5" customHeight="1">
      <c r="B71" s="127"/>
      <c r="C71" s="127"/>
      <c r="D71" s="21"/>
      <c r="H71" s="166"/>
      <c r="I71" s="168"/>
      <c r="J71" s="168"/>
    </row>
    <row r="72" spans="2:10" ht="15.5" customHeight="1">
      <c r="B72" s="127"/>
      <c r="C72" s="127"/>
      <c r="D72" s="21"/>
      <c r="H72" s="166"/>
      <c r="I72" s="168"/>
      <c r="J72" s="168"/>
    </row>
    <row r="73" spans="2:10" ht="15.5" customHeight="1">
      <c r="B73" s="127"/>
      <c r="C73" s="127"/>
      <c r="D73" s="21"/>
      <c r="H73" s="166"/>
      <c r="I73" s="168"/>
      <c r="J73" s="168"/>
    </row>
    <row r="74" spans="2:10" ht="15.5" customHeight="1">
      <c r="B74" s="127"/>
      <c r="C74" s="127"/>
      <c r="D74" s="21"/>
      <c r="H74" s="166"/>
      <c r="I74" s="168"/>
      <c r="J74" s="168"/>
    </row>
    <row r="75" spans="2:10" ht="15.5" customHeight="1">
      <c r="B75" s="127"/>
      <c r="C75" s="127"/>
      <c r="D75" s="21"/>
      <c r="H75" s="166"/>
      <c r="I75" s="168"/>
      <c r="J75" s="168"/>
    </row>
    <row r="76" spans="2:10" ht="15.5" customHeight="1">
      <c r="B76" s="127"/>
      <c r="C76" s="127"/>
      <c r="D76" s="21"/>
      <c r="H76" s="166"/>
      <c r="I76" s="168"/>
      <c r="J76" s="168"/>
    </row>
    <row r="77" spans="2:10" ht="15.5" customHeight="1">
      <c r="B77" s="127"/>
      <c r="C77" s="127"/>
      <c r="D77" s="21"/>
      <c r="H77" s="166"/>
      <c r="I77" s="168"/>
      <c r="J77" s="168"/>
    </row>
    <row r="78" spans="2:10" ht="15.5" customHeight="1">
      <c r="B78" s="127"/>
      <c r="C78" s="127"/>
      <c r="D78" s="21"/>
      <c r="H78" s="166"/>
      <c r="I78" s="168"/>
      <c r="J78" s="168"/>
    </row>
    <row r="79" spans="2:10" ht="15.5" customHeight="1">
      <c r="B79" s="127"/>
      <c r="C79" s="127"/>
      <c r="D79" s="21"/>
      <c r="H79" s="166"/>
      <c r="I79" s="168"/>
      <c r="J79" s="168"/>
    </row>
    <row r="80" spans="2:10" ht="15.5" customHeight="1">
      <c r="B80" s="127"/>
      <c r="C80" s="127"/>
      <c r="D80" s="21"/>
      <c r="H80" s="166"/>
      <c r="I80" s="168"/>
      <c r="J80" s="168"/>
    </row>
    <row r="81" spans="2:10" ht="15.5" customHeight="1">
      <c r="B81" s="127"/>
      <c r="C81" s="127"/>
      <c r="D81" s="21"/>
      <c r="H81" s="166"/>
      <c r="I81" s="168"/>
      <c r="J81" s="168"/>
    </row>
    <row r="82" spans="2:10" ht="15.5" customHeight="1">
      <c r="B82" s="127"/>
      <c r="C82" s="127"/>
      <c r="D82" s="21"/>
      <c r="H82" s="166"/>
      <c r="I82" s="168"/>
      <c r="J82" s="168"/>
    </row>
    <row r="83" spans="2:10" ht="15.5" customHeight="1">
      <c r="B83" s="127"/>
      <c r="C83" s="127"/>
      <c r="D83" s="21"/>
      <c r="H83" s="166"/>
      <c r="I83" s="168"/>
      <c r="J83" s="168"/>
    </row>
    <row r="84" spans="2:10" ht="15.5" customHeight="1">
      <c r="B84" s="127"/>
      <c r="C84" s="127"/>
      <c r="D84" s="21"/>
      <c r="H84" s="166"/>
      <c r="I84" s="168"/>
      <c r="J84" s="168"/>
    </row>
    <row r="85" spans="2:10" ht="15.5" customHeight="1">
      <c r="B85" s="127"/>
      <c r="C85" s="127"/>
      <c r="D85" s="21"/>
      <c r="H85" s="166"/>
      <c r="I85" s="168"/>
      <c r="J85" s="168"/>
    </row>
    <row r="86" spans="2:10" ht="15.5" customHeight="1">
      <c r="B86" s="127"/>
      <c r="C86" s="127"/>
      <c r="D86" s="21"/>
      <c r="H86" s="166"/>
      <c r="I86" s="168"/>
      <c r="J86" s="168"/>
    </row>
    <row r="87" spans="2:10" ht="15.5" customHeight="1">
      <c r="B87" s="127"/>
      <c r="C87" s="127"/>
      <c r="D87" s="21"/>
      <c r="H87" s="166"/>
      <c r="I87" s="168"/>
      <c r="J87" s="168"/>
    </row>
    <row r="88" spans="2:10" ht="15.5" customHeight="1">
      <c r="B88" s="127"/>
      <c r="C88" s="127"/>
      <c r="D88" s="21"/>
      <c r="H88" s="166"/>
      <c r="I88" s="168"/>
      <c r="J88" s="168"/>
    </row>
    <row r="89" spans="2:10" ht="15.5" customHeight="1">
      <c r="B89" s="127"/>
      <c r="C89" s="127"/>
      <c r="D89" s="21"/>
      <c r="H89" s="166"/>
      <c r="I89" s="168"/>
      <c r="J89" s="168"/>
    </row>
    <row r="90" spans="2:10" ht="15.5" customHeight="1">
      <c r="B90" s="127"/>
      <c r="C90" s="127"/>
      <c r="D90" s="21"/>
      <c r="H90" s="166"/>
      <c r="I90" s="168"/>
      <c r="J90" s="168"/>
    </row>
    <row r="91" spans="2:10" ht="15.5" customHeight="1">
      <c r="B91" s="127"/>
      <c r="C91" s="127"/>
      <c r="D91" s="21"/>
      <c r="H91" s="166"/>
      <c r="I91" s="168"/>
      <c r="J91" s="168"/>
    </row>
    <row r="92" spans="2:10" ht="15.5" customHeight="1">
      <c r="B92" s="127"/>
      <c r="C92" s="127"/>
      <c r="D92" s="21"/>
      <c r="H92" s="166"/>
      <c r="I92" s="168"/>
      <c r="J92" s="168"/>
    </row>
    <row r="93" spans="2:10" ht="15.5" customHeight="1">
      <c r="B93" s="127"/>
      <c r="C93" s="127"/>
      <c r="D93" s="21"/>
      <c r="H93" s="166"/>
      <c r="I93" s="168"/>
      <c r="J93" s="168"/>
    </row>
    <row r="94" spans="2:10" ht="15.5" customHeight="1">
      <c r="B94" s="127"/>
      <c r="C94" s="127"/>
      <c r="D94" s="21"/>
      <c r="H94" s="166"/>
      <c r="I94" s="168"/>
      <c r="J94" s="168"/>
    </row>
    <row r="95" spans="2:10" ht="15.5" customHeight="1">
      <c r="B95" s="127"/>
      <c r="C95" s="127"/>
      <c r="D95" s="21"/>
      <c r="H95" s="166"/>
      <c r="I95" s="168"/>
      <c r="J95" s="168"/>
    </row>
    <row r="96" spans="2:10" ht="15.5" customHeight="1">
      <c r="B96" s="127"/>
      <c r="C96" s="127"/>
      <c r="D96" s="21"/>
      <c r="H96" s="166"/>
      <c r="I96" s="168"/>
      <c r="J96" s="168"/>
    </row>
    <row r="97" spans="2:10" ht="15.5" customHeight="1">
      <c r="B97" s="127"/>
      <c r="C97" s="127"/>
      <c r="D97" s="21"/>
      <c r="H97" s="166"/>
      <c r="I97" s="168"/>
      <c r="J97" s="168"/>
    </row>
    <row r="98" spans="2:10" ht="15.5" customHeight="1">
      <c r="B98" s="127"/>
      <c r="C98" s="127"/>
      <c r="D98" s="21"/>
      <c r="H98" s="166"/>
      <c r="I98" s="168"/>
      <c r="J98" s="168"/>
    </row>
    <row r="99" spans="2:10" ht="15.5" customHeight="1">
      <c r="B99" s="127"/>
      <c r="C99" s="127"/>
      <c r="D99" s="21"/>
      <c r="H99" s="166"/>
      <c r="I99" s="168"/>
      <c r="J99" s="168"/>
    </row>
    <row r="100" spans="2:10" ht="15.5" customHeight="1">
      <c r="B100" s="127"/>
      <c r="C100" s="127"/>
      <c r="D100" s="21"/>
      <c r="H100" s="166"/>
      <c r="I100" s="168"/>
      <c r="J100" s="168"/>
    </row>
    <row r="101" spans="2:10" ht="15.5" customHeight="1">
      <c r="B101" s="127"/>
      <c r="C101" s="127"/>
      <c r="D101" s="21"/>
      <c r="H101" s="166"/>
      <c r="I101" s="168"/>
      <c r="J101" s="168"/>
    </row>
    <row r="102" spans="2:10" ht="15.5" customHeight="1">
      <c r="B102" s="127"/>
      <c r="C102" s="127"/>
      <c r="D102" s="21"/>
      <c r="H102" s="166"/>
      <c r="I102" s="168"/>
      <c r="J102" s="168"/>
    </row>
    <row r="103" spans="2:10" ht="15.5" customHeight="1">
      <c r="B103" s="127"/>
      <c r="C103" s="127"/>
      <c r="D103" s="21"/>
      <c r="H103" s="166"/>
      <c r="I103" s="168"/>
      <c r="J103" s="168"/>
    </row>
    <row r="104" spans="2:10" ht="15.5" customHeight="1">
      <c r="B104" s="127"/>
      <c r="C104" s="127"/>
      <c r="D104" s="21"/>
      <c r="H104" s="166"/>
      <c r="I104" s="168"/>
      <c r="J104" s="168"/>
    </row>
    <row r="105" spans="2:10" ht="15.5" customHeight="1">
      <c r="B105" s="127"/>
      <c r="C105" s="127"/>
      <c r="D105" s="21"/>
      <c r="H105" s="166"/>
      <c r="I105" s="168"/>
      <c r="J105" s="168"/>
    </row>
    <row r="106" spans="2:10" ht="15.5" customHeight="1">
      <c r="B106" s="127"/>
      <c r="C106" s="127"/>
      <c r="D106" s="21"/>
      <c r="H106" s="166"/>
      <c r="I106" s="168"/>
      <c r="J106" s="168"/>
    </row>
    <row r="107" spans="2:10" ht="15.5" customHeight="1">
      <c r="B107" s="127"/>
      <c r="C107" s="127"/>
      <c r="D107" s="21"/>
      <c r="H107" s="166"/>
      <c r="I107" s="168"/>
      <c r="J107" s="168"/>
    </row>
    <row r="108" spans="2:10" ht="15.5" customHeight="1">
      <c r="B108" s="127"/>
      <c r="C108" s="127"/>
      <c r="D108" s="21"/>
      <c r="H108" s="166"/>
      <c r="I108" s="168"/>
      <c r="J108" s="168"/>
    </row>
    <row r="109" spans="2:10" ht="15.5" customHeight="1">
      <c r="B109" s="127"/>
      <c r="C109" s="127"/>
      <c r="D109" s="21"/>
      <c r="H109" s="166"/>
      <c r="I109" s="168"/>
      <c r="J109" s="168"/>
    </row>
    <row r="110" spans="2:10" ht="15.5" customHeight="1">
      <c r="B110" s="127"/>
      <c r="C110" s="127"/>
      <c r="D110" s="21"/>
      <c r="H110" s="166"/>
      <c r="I110" s="168"/>
      <c r="J110" s="168"/>
    </row>
    <row r="111" spans="2:10" ht="15.5" customHeight="1">
      <c r="B111" s="127"/>
      <c r="C111" s="127"/>
      <c r="D111" s="21"/>
      <c r="H111" s="166"/>
      <c r="I111" s="168"/>
      <c r="J111" s="168"/>
    </row>
    <row r="112" spans="2:10" ht="15.5" customHeight="1">
      <c r="B112" s="127"/>
      <c r="C112" s="127"/>
      <c r="D112" s="21"/>
      <c r="H112" s="166"/>
      <c r="I112" s="168"/>
      <c r="J112" s="168"/>
    </row>
    <row r="113" spans="2:10" ht="15.5" customHeight="1">
      <c r="B113" s="127"/>
      <c r="C113" s="127"/>
      <c r="D113" s="21"/>
      <c r="H113" s="166"/>
      <c r="I113" s="168"/>
      <c r="J113" s="168"/>
    </row>
    <row r="114" spans="2:10" ht="15.5" customHeight="1">
      <c r="B114" s="127"/>
      <c r="C114" s="127"/>
      <c r="D114" s="21"/>
      <c r="H114" s="166"/>
      <c r="I114" s="168"/>
      <c r="J114" s="168"/>
    </row>
    <row r="115" spans="2:10" ht="15.5" customHeight="1">
      <c r="B115" s="127"/>
      <c r="C115" s="127"/>
      <c r="D115" s="21"/>
      <c r="H115" s="166"/>
      <c r="I115" s="168"/>
      <c r="J115" s="168"/>
    </row>
    <row r="116" spans="2:10" ht="15.5" customHeight="1">
      <c r="B116" s="127"/>
      <c r="C116" s="127"/>
      <c r="D116" s="21"/>
      <c r="H116" s="166"/>
      <c r="I116" s="168"/>
      <c r="J116" s="168"/>
    </row>
    <row r="117" spans="2:10" ht="15.5" customHeight="1">
      <c r="B117" s="127"/>
      <c r="C117" s="127"/>
      <c r="D117" s="21"/>
      <c r="H117" s="166"/>
      <c r="I117" s="168"/>
      <c r="J117" s="168"/>
    </row>
    <row r="118" spans="2:10" ht="15.5" customHeight="1">
      <c r="B118" s="127"/>
      <c r="C118" s="127"/>
      <c r="D118" s="21"/>
      <c r="H118" s="166"/>
      <c r="I118" s="168"/>
      <c r="J118" s="168"/>
    </row>
    <row r="119" spans="2:10" ht="15.5" customHeight="1">
      <c r="B119" s="127"/>
      <c r="C119" s="127"/>
      <c r="D119" s="21"/>
      <c r="H119" s="166"/>
      <c r="I119" s="168"/>
      <c r="J119" s="168"/>
    </row>
    <row r="120" spans="2:10" ht="15.5" customHeight="1">
      <c r="B120" s="127"/>
      <c r="C120" s="127"/>
      <c r="D120" s="21"/>
      <c r="H120" s="166"/>
      <c r="I120" s="168"/>
      <c r="J120" s="168"/>
    </row>
    <row r="121" spans="2:10" ht="15.5" customHeight="1">
      <c r="B121" s="127"/>
      <c r="C121" s="127"/>
      <c r="D121" s="21"/>
      <c r="H121" s="166"/>
      <c r="I121" s="168"/>
      <c r="J121" s="168"/>
    </row>
    <row r="122" spans="2:10" ht="15.5" customHeight="1">
      <c r="B122" s="127"/>
      <c r="C122" s="127"/>
      <c r="D122" s="21"/>
      <c r="H122" s="166"/>
      <c r="I122" s="168"/>
      <c r="J122" s="168"/>
    </row>
    <row r="123" spans="2:10" ht="15.5" customHeight="1">
      <c r="B123" s="127"/>
      <c r="C123" s="127"/>
      <c r="D123" s="21"/>
      <c r="H123" s="166"/>
      <c r="I123" s="168"/>
      <c r="J123" s="168"/>
    </row>
    <row r="124" spans="2:10" ht="15.5" customHeight="1">
      <c r="B124" s="127"/>
      <c r="C124" s="127"/>
      <c r="D124" s="21"/>
      <c r="H124" s="166"/>
      <c r="I124" s="168"/>
      <c r="J124" s="168"/>
    </row>
    <row r="125" spans="2:10" ht="15.5" customHeight="1">
      <c r="B125" s="127"/>
      <c r="C125" s="127"/>
      <c r="D125" s="21"/>
      <c r="H125" s="166"/>
      <c r="I125" s="168"/>
      <c r="J125" s="168"/>
    </row>
    <row r="126" spans="2:10" ht="15.5" customHeight="1">
      <c r="B126" s="127"/>
      <c r="C126" s="127"/>
      <c r="D126" s="21"/>
      <c r="H126" s="166"/>
      <c r="I126" s="168"/>
      <c r="J126" s="168"/>
    </row>
    <row r="127" spans="2:10" ht="15.5" customHeight="1">
      <c r="B127" s="127"/>
      <c r="C127" s="127"/>
      <c r="D127" s="21"/>
      <c r="H127" s="166"/>
      <c r="I127" s="168"/>
      <c r="J127" s="168"/>
    </row>
    <row r="128" spans="2:10" ht="15.5" customHeight="1">
      <c r="B128" s="127"/>
      <c r="C128" s="127"/>
      <c r="D128" s="21"/>
      <c r="H128" s="166"/>
      <c r="I128" s="168"/>
      <c r="J128" s="168"/>
    </row>
    <row r="129" spans="2:10" ht="15.5" customHeight="1">
      <c r="B129" s="127"/>
      <c r="C129" s="127"/>
      <c r="D129" s="21"/>
      <c r="H129" s="166"/>
      <c r="I129" s="168"/>
      <c r="J129" s="168"/>
    </row>
    <row r="130" spans="2:10" ht="15.5" customHeight="1">
      <c r="B130" s="127"/>
      <c r="C130" s="127"/>
      <c r="D130" s="21"/>
      <c r="H130" s="166"/>
      <c r="I130" s="168"/>
      <c r="J130" s="168"/>
    </row>
    <row r="131" spans="2:10" ht="15.5" customHeight="1">
      <c r="B131" s="127"/>
      <c r="C131" s="127"/>
      <c r="D131" s="21"/>
      <c r="H131" s="166"/>
      <c r="I131" s="168"/>
      <c r="J131" s="168"/>
    </row>
    <row r="132" spans="2:10" ht="15.5" customHeight="1">
      <c r="B132" s="127"/>
      <c r="C132" s="127"/>
      <c r="D132" s="21"/>
      <c r="H132" s="166"/>
      <c r="I132" s="168"/>
      <c r="J132" s="168"/>
    </row>
    <row r="133" spans="2:10" ht="15.5" customHeight="1">
      <c r="B133" s="127"/>
      <c r="C133" s="127"/>
      <c r="D133" s="21"/>
      <c r="H133" s="166"/>
      <c r="I133" s="168"/>
      <c r="J133" s="168"/>
    </row>
    <row r="134" spans="2:10" ht="15.5" customHeight="1">
      <c r="B134" s="127"/>
      <c r="C134" s="127"/>
      <c r="D134" s="21"/>
      <c r="H134" s="166"/>
      <c r="I134" s="168"/>
      <c r="J134" s="168"/>
    </row>
    <row r="135" spans="2:10" ht="15.5" customHeight="1">
      <c r="B135" s="127"/>
      <c r="C135" s="127"/>
      <c r="D135" s="21"/>
      <c r="H135" s="166"/>
      <c r="I135" s="168"/>
      <c r="J135" s="168"/>
    </row>
    <row r="136" spans="2:10" ht="15.5" customHeight="1">
      <c r="B136" s="127"/>
      <c r="C136" s="127"/>
      <c r="D136" s="21"/>
      <c r="H136" s="166"/>
      <c r="I136" s="168"/>
      <c r="J136" s="168"/>
    </row>
    <row r="137" spans="2:10" ht="15.5" customHeight="1">
      <c r="B137" s="127"/>
      <c r="C137" s="127"/>
      <c r="D137" s="21"/>
      <c r="H137" s="166"/>
      <c r="I137" s="168"/>
      <c r="J137" s="168"/>
    </row>
    <row r="138" spans="2:10" ht="15.5" customHeight="1">
      <c r="B138" s="127"/>
      <c r="C138" s="127"/>
      <c r="D138" s="21"/>
      <c r="H138" s="166"/>
      <c r="I138" s="168"/>
      <c r="J138" s="168"/>
    </row>
    <row r="139" spans="2:10" ht="15.5" customHeight="1">
      <c r="B139" s="127"/>
      <c r="C139" s="127"/>
      <c r="D139" s="21"/>
      <c r="H139" s="166"/>
      <c r="I139" s="168"/>
      <c r="J139" s="168"/>
    </row>
    <row r="140" spans="2:10" ht="15.5" customHeight="1">
      <c r="B140" s="127"/>
      <c r="C140" s="127"/>
      <c r="D140" s="21"/>
      <c r="H140" s="166"/>
      <c r="I140" s="168"/>
      <c r="J140" s="168"/>
    </row>
    <row r="141" spans="2:10" ht="15.5" customHeight="1">
      <c r="B141" s="127"/>
      <c r="C141" s="127"/>
      <c r="D141" s="21"/>
      <c r="H141" s="166"/>
      <c r="I141" s="168"/>
      <c r="J141" s="168"/>
    </row>
    <row r="142" spans="2:10" ht="15.5" customHeight="1">
      <c r="B142" s="127"/>
      <c r="C142" s="127"/>
      <c r="D142" s="21"/>
      <c r="H142" s="166"/>
      <c r="I142" s="168"/>
      <c r="J142" s="168"/>
    </row>
    <row r="143" spans="2:10" ht="15.5" customHeight="1">
      <c r="B143" s="127"/>
      <c r="C143" s="127"/>
      <c r="D143" s="21"/>
      <c r="H143" s="166"/>
      <c r="I143" s="168"/>
      <c r="J143" s="168"/>
    </row>
    <row r="144" spans="2:10" ht="15.5" customHeight="1">
      <c r="B144" s="127"/>
      <c r="C144" s="127"/>
      <c r="D144" s="21"/>
      <c r="H144" s="166"/>
      <c r="I144" s="168"/>
      <c r="J144" s="168"/>
    </row>
    <row r="145" spans="2:10" ht="15.5" customHeight="1">
      <c r="B145" s="127"/>
      <c r="C145" s="127"/>
      <c r="D145" s="21"/>
      <c r="H145" s="166"/>
      <c r="I145" s="168"/>
      <c r="J145" s="168"/>
    </row>
    <row r="146" spans="2:10" ht="15.5" customHeight="1">
      <c r="B146" s="127"/>
      <c r="C146" s="127"/>
      <c r="D146" s="21"/>
      <c r="H146" s="166"/>
      <c r="I146" s="168"/>
      <c r="J146" s="168"/>
    </row>
    <row r="147" spans="2:10" ht="15.5" customHeight="1">
      <c r="B147" s="127"/>
      <c r="C147" s="127"/>
      <c r="D147" s="21"/>
      <c r="H147" s="166"/>
      <c r="I147" s="168"/>
      <c r="J147" s="168"/>
    </row>
    <row r="148" spans="2:10" ht="15.5" customHeight="1">
      <c r="B148" s="127"/>
      <c r="C148" s="127"/>
      <c r="D148" s="21"/>
      <c r="H148" s="166"/>
      <c r="I148" s="168"/>
      <c r="J148" s="168"/>
    </row>
    <row r="149" spans="2:10" ht="15.5" customHeight="1">
      <c r="B149" s="127"/>
      <c r="C149" s="127"/>
      <c r="D149" s="21"/>
      <c r="H149" s="166"/>
      <c r="I149" s="168"/>
      <c r="J149" s="168"/>
    </row>
    <row r="150" spans="2:10" ht="15.5" customHeight="1">
      <c r="B150" s="127"/>
      <c r="C150" s="127"/>
      <c r="D150" s="21"/>
      <c r="H150" s="166"/>
      <c r="I150" s="168"/>
      <c r="J150" s="168"/>
    </row>
    <row r="151" spans="2:10" ht="15.5" customHeight="1">
      <c r="B151" s="127"/>
      <c r="C151" s="127"/>
      <c r="D151" s="21"/>
      <c r="H151" s="166"/>
      <c r="I151" s="168"/>
      <c r="J151" s="168"/>
    </row>
    <row r="152" spans="2:10" ht="15.5" customHeight="1">
      <c r="B152" s="127"/>
      <c r="C152" s="127"/>
      <c r="D152" s="21"/>
      <c r="H152" s="166"/>
      <c r="I152" s="168"/>
      <c r="J152" s="168"/>
    </row>
    <row r="153" spans="2:10" ht="15.5" customHeight="1">
      <c r="B153" s="127"/>
      <c r="C153" s="127"/>
      <c r="D153" s="21"/>
      <c r="H153" s="166"/>
      <c r="I153" s="168"/>
      <c r="J153" s="168"/>
    </row>
    <row r="154" spans="2:10" ht="15.5" customHeight="1">
      <c r="B154" s="127"/>
      <c r="C154" s="127"/>
      <c r="D154" s="21"/>
      <c r="H154" s="166"/>
      <c r="I154" s="168"/>
      <c r="J154" s="168"/>
    </row>
    <row r="155" spans="2:10" ht="15.5" customHeight="1">
      <c r="B155" s="127"/>
      <c r="C155" s="127"/>
      <c r="D155" s="21"/>
      <c r="H155" s="166"/>
      <c r="I155" s="168"/>
      <c r="J155" s="168"/>
    </row>
    <row r="156" spans="2:10" ht="15.5" customHeight="1">
      <c r="B156" s="127"/>
      <c r="C156" s="127"/>
      <c r="D156" s="21"/>
      <c r="H156" s="166"/>
      <c r="I156" s="168"/>
      <c r="J156" s="168"/>
    </row>
    <row r="157" spans="2:10" ht="15.5" customHeight="1">
      <c r="B157" s="127"/>
      <c r="C157" s="127"/>
      <c r="D157" s="21"/>
      <c r="H157" s="166"/>
      <c r="I157" s="168"/>
      <c r="J157" s="168"/>
    </row>
    <row r="158" spans="2:10" ht="15.5" customHeight="1">
      <c r="B158" s="127"/>
      <c r="C158" s="127"/>
      <c r="D158" s="21"/>
      <c r="H158" s="166"/>
      <c r="I158" s="168"/>
      <c r="J158" s="168"/>
    </row>
    <row r="159" spans="2:10" ht="15.5" customHeight="1">
      <c r="B159" s="127"/>
      <c r="C159" s="127"/>
      <c r="D159" s="21"/>
      <c r="H159" s="166"/>
      <c r="I159" s="168"/>
      <c r="J159" s="168"/>
    </row>
    <row r="160" spans="2:10" ht="15.5" customHeight="1">
      <c r="B160" s="127"/>
      <c r="C160" s="127"/>
      <c r="D160" s="21"/>
      <c r="H160" s="166"/>
      <c r="I160" s="168"/>
      <c r="J160" s="168"/>
    </row>
    <row r="161" spans="2:10" ht="15.5" customHeight="1">
      <c r="B161" s="127"/>
      <c r="C161" s="127"/>
      <c r="D161" s="21"/>
      <c r="H161" s="166"/>
      <c r="I161" s="168"/>
      <c r="J161" s="168"/>
    </row>
    <row r="162" spans="2:10" ht="15.5" customHeight="1">
      <c r="B162" s="127"/>
      <c r="C162" s="127"/>
      <c r="D162" s="21"/>
      <c r="H162" s="166"/>
      <c r="I162" s="168"/>
      <c r="J162" s="168"/>
    </row>
    <row r="163" spans="2:10" ht="15.5" customHeight="1">
      <c r="B163" s="127"/>
      <c r="C163" s="127"/>
      <c r="D163" s="21"/>
      <c r="H163" s="166"/>
      <c r="I163" s="168"/>
      <c r="J163" s="168"/>
    </row>
    <row r="164" spans="2:10" ht="15.5" customHeight="1">
      <c r="B164" s="127"/>
      <c r="C164" s="127"/>
      <c r="D164" s="21"/>
      <c r="H164" s="166"/>
      <c r="I164" s="168"/>
      <c r="J164" s="168"/>
    </row>
    <row r="165" spans="2:10" ht="15.5" customHeight="1">
      <c r="B165" s="127"/>
      <c r="C165" s="127"/>
      <c r="D165" s="21"/>
      <c r="H165" s="166"/>
      <c r="I165" s="168"/>
      <c r="J165" s="168"/>
    </row>
    <row r="166" spans="2:10" ht="15.5" customHeight="1">
      <c r="B166" s="127"/>
      <c r="C166" s="127"/>
      <c r="D166" s="21"/>
      <c r="H166" s="166"/>
      <c r="I166" s="168"/>
      <c r="J166" s="168"/>
    </row>
    <row r="167" spans="2:10" ht="15.5" customHeight="1">
      <c r="B167" s="127"/>
      <c r="C167" s="127"/>
      <c r="D167" s="21"/>
      <c r="H167" s="166"/>
      <c r="I167" s="168"/>
      <c r="J167" s="168"/>
    </row>
    <row r="168" spans="2:10" ht="15.5" customHeight="1">
      <c r="B168" s="127"/>
      <c r="C168" s="127"/>
      <c r="D168" s="21"/>
      <c r="H168" s="166"/>
      <c r="I168" s="168"/>
      <c r="J168" s="168"/>
    </row>
    <row r="169" spans="2:10" ht="15.5" customHeight="1">
      <c r="B169" s="127"/>
      <c r="C169" s="127"/>
      <c r="D169" s="21"/>
      <c r="H169" s="166"/>
      <c r="I169" s="168"/>
      <c r="J169" s="168"/>
    </row>
    <row r="170" spans="2:10" ht="15.5" customHeight="1">
      <c r="B170" s="127"/>
      <c r="C170" s="127"/>
      <c r="D170" s="21"/>
      <c r="H170" s="166"/>
      <c r="I170" s="168"/>
      <c r="J170" s="168"/>
    </row>
    <row r="171" spans="2:10" ht="15.5" customHeight="1">
      <c r="B171" s="127"/>
      <c r="C171" s="127"/>
      <c r="D171" s="21"/>
      <c r="H171" s="166"/>
      <c r="I171" s="168"/>
      <c r="J171" s="168"/>
    </row>
    <row r="172" spans="2:10" ht="15.5" customHeight="1">
      <c r="B172" s="127"/>
      <c r="C172" s="127"/>
      <c r="D172" s="21"/>
      <c r="H172" s="166"/>
      <c r="I172" s="168"/>
      <c r="J172" s="168"/>
    </row>
    <row r="173" spans="2:10" ht="15.5" customHeight="1">
      <c r="B173" s="127"/>
      <c r="C173" s="127"/>
      <c r="D173" s="21"/>
      <c r="H173" s="166"/>
      <c r="I173" s="168"/>
      <c r="J173" s="168"/>
    </row>
    <row r="174" spans="2:10" ht="15.5" customHeight="1">
      <c r="B174" s="127"/>
      <c r="C174" s="127"/>
      <c r="D174" s="21"/>
      <c r="H174" s="166"/>
      <c r="I174" s="168"/>
      <c r="J174" s="168"/>
    </row>
    <row r="175" spans="2:10" ht="15.5" customHeight="1">
      <c r="B175" s="127"/>
      <c r="C175" s="127"/>
      <c r="D175" s="21"/>
      <c r="H175" s="166"/>
      <c r="I175" s="168"/>
      <c r="J175" s="168"/>
    </row>
    <row r="176" spans="2:10" ht="15.5" customHeight="1">
      <c r="B176" s="127"/>
      <c r="C176" s="127"/>
      <c r="D176" s="21"/>
      <c r="H176" s="166"/>
      <c r="I176" s="168"/>
      <c r="J176" s="168"/>
    </row>
    <row r="177" spans="2:10" ht="15.5" customHeight="1">
      <c r="B177" s="127"/>
      <c r="C177" s="127"/>
      <c r="D177" s="21"/>
      <c r="H177" s="166"/>
      <c r="I177" s="168"/>
      <c r="J177" s="168"/>
    </row>
    <row r="178" spans="2:10" ht="15.5" customHeight="1">
      <c r="B178" s="127"/>
      <c r="C178" s="127"/>
      <c r="D178" s="21"/>
      <c r="H178" s="166"/>
      <c r="I178" s="168"/>
      <c r="J178" s="168"/>
    </row>
    <row r="179" spans="2:10" ht="15.5" customHeight="1">
      <c r="B179" s="127"/>
      <c r="C179" s="127"/>
      <c r="D179" s="21"/>
      <c r="H179" s="166"/>
      <c r="I179" s="168"/>
      <c r="J179" s="168"/>
    </row>
    <row r="180" spans="2:10" ht="15.5" customHeight="1">
      <c r="B180" s="127"/>
      <c r="C180" s="127"/>
      <c r="D180" s="21"/>
      <c r="H180" s="166"/>
      <c r="I180" s="168"/>
      <c r="J180" s="168"/>
    </row>
    <row r="181" spans="2:10" ht="15.5" customHeight="1">
      <c r="B181" s="127"/>
      <c r="C181" s="127"/>
      <c r="D181" s="21"/>
      <c r="H181" s="166"/>
      <c r="I181" s="168"/>
      <c r="J181" s="168"/>
    </row>
    <row r="182" spans="2:10" ht="15.5" customHeight="1">
      <c r="B182" s="127"/>
      <c r="C182" s="127"/>
      <c r="D182" s="21"/>
      <c r="H182" s="166"/>
      <c r="I182" s="168"/>
      <c r="J182" s="168"/>
    </row>
    <row r="183" spans="2:10" ht="15.5" customHeight="1">
      <c r="B183" s="127"/>
      <c r="C183" s="127"/>
      <c r="D183" s="21"/>
      <c r="H183" s="166"/>
      <c r="I183" s="168"/>
      <c r="J183" s="168"/>
    </row>
    <row r="184" spans="2:10" ht="15.5" customHeight="1">
      <c r="B184" s="127"/>
      <c r="C184" s="127"/>
      <c r="D184" s="21"/>
      <c r="H184" s="166"/>
      <c r="I184" s="168"/>
      <c r="J184" s="168"/>
    </row>
    <row r="185" spans="2:10" ht="15.5" customHeight="1">
      <c r="B185" s="127"/>
      <c r="C185" s="127"/>
      <c r="D185" s="21"/>
      <c r="H185" s="166"/>
      <c r="I185" s="168"/>
      <c r="J185" s="168"/>
    </row>
    <row r="186" spans="2:10" ht="15.5" customHeight="1">
      <c r="B186" s="127"/>
      <c r="C186" s="127"/>
      <c r="D186" s="21"/>
      <c r="H186" s="166"/>
      <c r="I186" s="168"/>
      <c r="J186" s="168"/>
    </row>
    <row r="187" spans="2:10" ht="15.5" customHeight="1">
      <c r="B187" s="127"/>
      <c r="C187" s="127"/>
      <c r="D187" s="21"/>
      <c r="H187" s="166"/>
      <c r="I187" s="168"/>
      <c r="J187" s="168"/>
    </row>
    <row r="188" spans="2:10" ht="15.5" customHeight="1">
      <c r="B188" s="127"/>
      <c r="C188" s="127"/>
      <c r="D188" s="21"/>
      <c r="H188" s="166"/>
      <c r="I188" s="168"/>
      <c r="J188" s="168"/>
    </row>
    <row r="189" spans="2:10" ht="15.5" customHeight="1">
      <c r="B189" s="127"/>
      <c r="C189" s="127"/>
      <c r="D189" s="21"/>
      <c r="H189" s="166"/>
      <c r="I189" s="168"/>
      <c r="J189" s="168"/>
    </row>
    <row r="190" spans="2:10" ht="15.5" customHeight="1">
      <c r="B190" s="127"/>
      <c r="C190" s="127"/>
      <c r="D190" s="21"/>
      <c r="H190" s="166"/>
      <c r="I190" s="168"/>
      <c r="J190" s="168"/>
    </row>
    <row r="191" spans="2:10" ht="15.5" customHeight="1">
      <c r="B191" s="127"/>
      <c r="C191" s="127"/>
      <c r="D191" s="21"/>
      <c r="H191" s="166"/>
      <c r="I191" s="168"/>
      <c r="J191" s="168"/>
    </row>
    <row r="192" spans="2:10" ht="15.5" customHeight="1">
      <c r="B192" s="127"/>
      <c r="C192" s="127"/>
      <c r="D192" s="21"/>
      <c r="H192" s="166"/>
      <c r="I192" s="168"/>
      <c r="J192" s="168"/>
    </row>
    <row r="193" spans="2:10" ht="15.5" customHeight="1">
      <c r="B193" s="127"/>
      <c r="C193" s="127"/>
      <c r="D193" s="21"/>
      <c r="H193" s="166"/>
      <c r="I193" s="168"/>
      <c r="J193" s="168"/>
    </row>
    <row r="194" spans="2:10" ht="15.5" customHeight="1">
      <c r="B194" s="127"/>
      <c r="C194" s="127"/>
      <c r="D194" s="21"/>
      <c r="H194" s="166"/>
      <c r="I194" s="168"/>
      <c r="J194" s="168"/>
    </row>
    <row r="195" spans="2:10" ht="15.5" customHeight="1">
      <c r="B195" s="127"/>
      <c r="C195" s="127"/>
      <c r="D195" s="21"/>
      <c r="H195" s="166"/>
      <c r="I195" s="168"/>
      <c r="J195" s="168"/>
    </row>
    <row r="196" spans="2:10" ht="15.5" customHeight="1">
      <c r="B196" s="127"/>
      <c r="C196" s="127"/>
      <c r="D196" s="21"/>
      <c r="H196" s="166"/>
      <c r="I196" s="168"/>
      <c r="J196" s="168"/>
    </row>
    <row r="197" spans="2:10" ht="15.5" customHeight="1">
      <c r="B197" s="127"/>
      <c r="C197" s="127"/>
      <c r="D197" s="21"/>
      <c r="H197" s="166"/>
      <c r="I197" s="168"/>
      <c r="J197" s="168"/>
    </row>
    <row r="198" spans="2:10" ht="15.5" customHeight="1">
      <c r="B198" s="127"/>
      <c r="C198" s="127"/>
      <c r="D198" s="21"/>
      <c r="H198" s="166"/>
      <c r="I198" s="168"/>
      <c r="J198" s="168"/>
    </row>
    <row r="199" spans="2:10" ht="15.5" customHeight="1">
      <c r="B199" s="127"/>
      <c r="C199" s="127"/>
      <c r="D199" s="21"/>
      <c r="H199" s="166"/>
      <c r="I199" s="168"/>
      <c r="J199" s="168"/>
    </row>
    <row r="200" spans="2:10" ht="15.5" customHeight="1">
      <c r="B200" s="127"/>
      <c r="C200" s="127"/>
      <c r="D200" s="21"/>
      <c r="H200" s="166"/>
      <c r="I200" s="168"/>
      <c r="J200" s="168"/>
    </row>
    <row r="201" spans="2:10" ht="15.5" customHeight="1">
      <c r="B201" s="127"/>
      <c r="C201" s="127"/>
      <c r="D201" s="21"/>
      <c r="H201" s="166"/>
      <c r="I201" s="168"/>
      <c r="J201" s="168"/>
    </row>
    <row r="202" spans="2:10" ht="15.5" customHeight="1">
      <c r="B202" s="127"/>
      <c r="C202" s="127"/>
      <c r="D202" s="21"/>
      <c r="H202" s="166"/>
      <c r="I202" s="168"/>
      <c r="J202" s="168"/>
    </row>
    <row r="203" spans="2:10" ht="15.5" customHeight="1">
      <c r="B203" s="127"/>
      <c r="C203" s="127"/>
      <c r="D203" s="21"/>
      <c r="H203" s="166"/>
      <c r="I203" s="168"/>
      <c r="J203" s="168"/>
    </row>
    <row r="204" spans="2:10" ht="15.5" customHeight="1">
      <c r="B204" s="127"/>
      <c r="C204" s="127"/>
      <c r="D204" s="21"/>
      <c r="H204" s="166"/>
      <c r="I204" s="168"/>
      <c r="J204" s="168"/>
    </row>
    <row r="205" spans="2:10" ht="15.5" customHeight="1">
      <c r="B205" s="127"/>
      <c r="C205" s="127"/>
      <c r="D205" s="21"/>
      <c r="H205" s="166"/>
      <c r="I205" s="168"/>
      <c r="J205" s="168"/>
    </row>
    <row r="206" spans="2:10" ht="15.5" customHeight="1">
      <c r="B206" s="127"/>
      <c r="C206" s="127"/>
      <c r="D206" s="21"/>
      <c r="H206" s="166"/>
      <c r="I206" s="168"/>
      <c r="J206" s="168"/>
    </row>
    <row r="207" spans="2:10" ht="15.5" customHeight="1">
      <c r="B207" s="127"/>
      <c r="C207" s="127"/>
      <c r="D207" s="21"/>
      <c r="H207" s="166"/>
      <c r="I207" s="168"/>
      <c r="J207" s="168"/>
    </row>
    <row r="208" spans="2:10" ht="15.5" customHeight="1">
      <c r="B208" s="127"/>
      <c r="C208" s="127"/>
      <c r="D208" s="21"/>
      <c r="H208" s="166"/>
      <c r="I208" s="168"/>
      <c r="J208" s="168"/>
    </row>
    <row r="209" spans="2:10" ht="15.5" customHeight="1">
      <c r="B209" s="127"/>
      <c r="C209" s="127"/>
      <c r="D209" s="21"/>
      <c r="H209" s="166"/>
      <c r="I209" s="168"/>
      <c r="J209" s="168"/>
    </row>
    <row r="210" spans="2:10" ht="15.5" customHeight="1">
      <c r="B210" s="127"/>
      <c r="C210" s="127"/>
      <c r="D210" s="21"/>
      <c r="H210" s="166"/>
      <c r="I210" s="168"/>
      <c r="J210" s="168"/>
    </row>
    <row r="211" spans="2:10" ht="15.5" customHeight="1">
      <c r="B211" s="127"/>
      <c r="C211" s="127"/>
      <c r="D211" s="21"/>
      <c r="H211" s="166"/>
      <c r="I211" s="168"/>
      <c r="J211" s="168"/>
    </row>
    <row r="212" spans="2:10" ht="15.5" customHeight="1">
      <c r="B212" s="127"/>
      <c r="C212" s="127"/>
      <c r="D212" s="21"/>
      <c r="H212" s="166"/>
      <c r="I212" s="168"/>
      <c r="J212" s="168"/>
    </row>
    <row r="213" spans="2:10" ht="15.5" customHeight="1">
      <c r="B213" s="127"/>
      <c r="C213" s="127"/>
      <c r="D213" s="21"/>
      <c r="H213" s="166"/>
      <c r="I213" s="168"/>
      <c r="J213" s="168"/>
    </row>
    <row r="214" spans="2:10" ht="15.5" customHeight="1">
      <c r="B214" s="127"/>
      <c r="C214" s="127"/>
      <c r="D214" s="21"/>
      <c r="H214" s="166"/>
      <c r="I214" s="168"/>
      <c r="J214" s="168"/>
    </row>
    <row r="215" spans="2:10" ht="15.5" customHeight="1">
      <c r="B215" s="127"/>
      <c r="C215" s="127"/>
      <c r="D215" s="21"/>
      <c r="H215" s="166"/>
      <c r="I215" s="168"/>
      <c r="J215" s="168"/>
    </row>
    <row r="216" spans="2:10" ht="15.5" customHeight="1">
      <c r="B216" s="127"/>
      <c r="C216" s="127"/>
      <c r="D216" s="21"/>
      <c r="H216" s="166"/>
      <c r="I216" s="168"/>
      <c r="J216" s="168"/>
    </row>
    <row r="217" spans="2:10" ht="15.5" customHeight="1">
      <c r="B217" s="127"/>
      <c r="C217" s="127"/>
      <c r="D217" s="21"/>
      <c r="H217" s="166"/>
      <c r="I217" s="168"/>
      <c r="J217" s="168"/>
    </row>
    <row r="218" spans="2:10" ht="15.5" customHeight="1">
      <c r="B218" s="127"/>
      <c r="C218" s="127"/>
      <c r="D218" s="21"/>
      <c r="H218" s="166"/>
      <c r="I218" s="168"/>
      <c r="J218" s="168"/>
    </row>
    <row r="219" spans="2:10" ht="15.5" customHeight="1">
      <c r="B219" s="127"/>
      <c r="C219" s="127"/>
      <c r="D219" s="21"/>
      <c r="H219" s="166"/>
      <c r="I219" s="168"/>
      <c r="J219" s="168"/>
    </row>
    <row r="220" spans="2:10" ht="15.5" customHeight="1">
      <c r="B220" s="127"/>
      <c r="C220" s="127"/>
      <c r="D220" s="21"/>
      <c r="H220" s="166"/>
      <c r="I220" s="168"/>
      <c r="J220" s="168"/>
    </row>
    <row r="221" spans="2:10" ht="15.5" customHeight="1">
      <c r="B221" s="127"/>
      <c r="C221" s="127"/>
      <c r="D221" s="21"/>
      <c r="H221" s="166"/>
      <c r="I221" s="168"/>
      <c r="J221" s="168"/>
    </row>
    <row r="222" spans="2:10" ht="15.5" customHeight="1">
      <c r="B222" s="127"/>
      <c r="C222" s="127"/>
      <c r="D222" s="21"/>
      <c r="H222" s="166"/>
      <c r="I222" s="168"/>
      <c r="J222" s="168"/>
    </row>
    <row r="223" spans="2:10" ht="15.5" customHeight="1">
      <c r="B223" s="127"/>
      <c r="C223" s="127"/>
      <c r="D223" s="21"/>
      <c r="H223" s="166"/>
      <c r="I223" s="168"/>
      <c r="J223" s="168"/>
    </row>
    <row r="224" spans="2:10" ht="15.5" customHeight="1">
      <c r="B224" s="127"/>
      <c r="C224" s="127"/>
      <c r="D224" s="21"/>
      <c r="H224" s="166"/>
      <c r="I224" s="168"/>
      <c r="J224" s="168"/>
    </row>
    <row r="225" spans="2:10" ht="15.5" customHeight="1">
      <c r="B225" s="127"/>
      <c r="C225" s="127"/>
      <c r="D225" s="21"/>
      <c r="H225" s="166"/>
      <c r="I225" s="168"/>
      <c r="J225" s="168"/>
    </row>
    <row r="226" spans="2:10" ht="15.5" customHeight="1">
      <c r="B226" s="127"/>
      <c r="C226" s="127"/>
      <c r="D226" s="21"/>
      <c r="H226" s="166"/>
      <c r="I226" s="168"/>
      <c r="J226" s="168"/>
    </row>
    <row r="227" spans="2:10" ht="15.5" customHeight="1">
      <c r="B227" s="127"/>
      <c r="C227" s="127"/>
      <c r="D227" s="21"/>
      <c r="H227" s="166"/>
      <c r="I227" s="168"/>
      <c r="J227" s="168"/>
    </row>
    <row r="228" spans="2:10" ht="15.5" customHeight="1">
      <c r="B228" s="127"/>
      <c r="C228" s="127"/>
      <c r="D228" s="21"/>
      <c r="H228" s="166"/>
      <c r="I228" s="168"/>
      <c r="J228" s="168"/>
    </row>
    <row r="229" spans="2:10" ht="15.5" customHeight="1">
      <c r="B229" s="127"/>
      <c r="C229" s="127"/>
      <c r="D229" s="21"/>
      <c r="H229" s="166"/>
      <c r="I229" s="168"/>
      <c r="J229" s="168"/>
    </row>
    <row r="230" spans="2:10" ht="15.5" customHeight="1">
      <c r="B230" s="127"/>
      <c r="C230" s="127"/>
      <c r="D230" s="21"/>
      <c r="H230" s="166"/>
      <c r="I230" s="168"/>
      <c r="J230" s="168"/>
    </row>
    <row r="231" spans="2:10" ht="15.5" customHeight="1">
      <c r="B231" s="127"/>
      <c r="C231" s="127"/>
      <c r="D231" s="21"/>
      <c r="H231" s="166"/>
      <c r="I231" s="168"/>
      <c r="J231" s="168"/>
    </row>
    <row r="232" spans="2:10" ht="15.5" customHeight="1">
      <c r="B232" s="127"/>
      <c r="C232" s="127"/>
      <c r="D232" s="21"/>
      <c r="H232" s="166"/>
      <c r="I232" s="168"/>
      <c r="J232" s="168"/>
    </row>
    <row r="233" spans="2:10" ht="15.5" customHeight="1">
      <c r="B233" s="127"/>
      <c r="C233" s="127"/>
      <c r="D233" s="21"/>
      <c r="H233" s="166"/>
      <c r="I233" s="168"/>
      <c r="J233" s="168"/>
    </row>
    <row r="234" spans="2:10" ht="15.5" customHeight="1">
      <c r="B234" s="127"/>
      <c r="C234" s="127"/>
      <c r="D234" s="21"/>
      <c r="H234" s="166"/>
      <c r="I234" s="168"/>
      <c r="J234" s="168"/>
    </row>
    <row r="235" spans="2:10" ht="15.5" customHeight="1">
      <c r="B235" s="127"/>
      <c r="C235" s="127"/>
      <c r="D235" s="21"/>
      <c r="H235" s="166"/>
      <c r="I235" s="168"/>
      <c r="J235" s="168"/>
    </row>
    <row r="236" spans="2:10" ht="15.5" customHeight="1">
      <c r="B236" s="127"/>
      <c r="C236" s="127"/>
      <c r="D236" s="21"/>
      <c r="H236" s="166"/>
      <c r="I236" s="168"/>
      <c r="J236" s="168"/>
    </row>
    <row r="237" spans="2:10" ht="15.5" customHeight="1">
      <c r="B237" s="127"/>
      <c r="C237" s="127"/>
      <c r="D237" s="21"/>
      <c r="H237" s="166"/>
      <c r="I237" s="168"/>
      <c r="J237" s="168"/>
    </row>
    <row r="238" spans="2:10" ht="15.5" customHeight="1">
      <c r="B238" s="127"/>
      <c r="C238" s="127"/>
      <c r="D238" s="21"/>
      <c r="H238" s="166"/>
      <c r="I238" s="168"/>
      <c r="J238" s="168"/>
    </row>
    <row r="239" spans="2:10" ht="15.5" customHeight="1">
      <c r="B239" s="127"/>
      <c r="C239" s="127"/>
      <c r="D239" s="21"/>
      <c r="H239" s="166"/>
      <c r="I239" s="168"/>
      <c r="J239" s="168"/>
    </row>
    <row r="240" spans="2:10" ht="15.5" customHeight="1">
      <c r="B240" s="127"/>
      <c r="C240" s="127"/>
      <c r="D240" s="21"/>
      <c r="H240" s="166"/>
      <c r="I240" s="168"/>
      <c r="J240" s="168"/>
    </row>
    <row r="241" spans="2:10" ht="15.5" customHeight="1">
      <c r="B241" s="127"/>
      <c r="C241" s="127"/>
      <c r="D241" s="21"/>
      <c r="H241" s="166"/>
      <c r="I241" s="168"/>
      <c r="J241" s="168"/>
    </row>
    <row r="242" spans="2:10" ht="15.5" customHeight="1">
      <c r="B242" s="127"/>
      <c r="C242" s="127"/>
      <c r="D242" s="21"/>
      <c r="H242" s="166"/>
      <c r="I242" s="168"/>
      <c r="J242" s="168"/>
    </row>
    <row r="243" spans="2:10" ht="15.5" customHeight="1">
      <c r="B243" s="127"/>
      <c r="C243" s="127"/>
      <c r="D243" s="21"/>
      <c r="H243" s="166"/>
      <c r="I243" s="168"/>
      <c r="J243" s="168"/>
    </row>
    <row r="244" spans="2:10" ht="15.5" customHeight="1">
      <c r="B244" s="127"/>
      <c r="C244" s="127"/>
      <c r="D244" s="21"/>
      <c r="H244" s="166"/>
      <c r="I244" s="168"/>
      <c r="J244" s="168"/>
    </row>
    <row r="245" spans="2:10" ht="15.5" customHeight="1">
      <c r="B245" s="127"/>
      <c r="C245" s="127"/>
      <c r="D245" s="21"/>
      <c r="H245" s="166"/>
      <c r="I245" s="168"/>
      <c r="J245" s="168"/>
    </row>
    <row r="246" spans="2:10" ht="15.5" customHeight="1">
      <c r="B246" s="127"/>
      <c r="C246" s="127"/>
      <c r="D246" s="21"/>
      <c r="H246" s="166"/>
      <c r="I246" s="168"/>
      <c r="J246" s="168"/>
    </row>
    <row r="247" spans="2:10" ht="15.5" customHeight="1">
      <c r="B247" s="127"/>
      <c r="C247" s="127"/>
      <c r="D247" s="21"/>
      <c r="H247" s="166"/>
      <c r="I247" s="168"/>
      <c r="J247" s="168"/>
    </row>
    <row r="248" spans="2:10" ht="15.5" customHeight="1">
      <c r="B248" s="127"/>
      <c r="C248" s="127"/>
      <c r="D248" s="21"/>
      <c r="H248" s="166"/>
      <c r="I248" s="168"/>
      <c r="J248" s="168"/>
    </row>
    <row r="249" spans="2:10" ht="15.5" customHeight="1">
      <c r="B249" s="127"/>
      <c r="C249" s="127"/>
      <c r="D249" s="21"/>
      <c r="H249" s="166"/>
      <c r="I249" s="168"/>
      <c r="J249" s="168"/>
    </row>
    <row r="250" spans="2:10" ht="15.5" customHeight="1">
      <c r="B250" s="127"/>
      <c r="C250" s="127"/>
      <c r="D250" s="21"/>
      <c r="H250" s="166"/>
      <c r="I250" s="168"/>
      <c r="J250" s="168"/>
    </row>
    <row r="251" spans="2:10" ht="15.5" customHeight="1">
      <c r="B251" s="127"/>
      <c r="C251" s="127"/>
      <c r="D251" s="21"/>
      <c r="H251" s="166"/>
      <c r="I251" s="168"/>
      <c r="J251" s="168"/>
    </row>
    <row r="252" spans="2:10" ht="15.5" customHeight="1">
      <c r="B252" s="127"/>
      <c r="C252" s="127"/>
      <c r="D252" s="21"/>
      <c r="H252" s="166"/>
      <c r="I252" s="168"/>
      <c r="J252" s="168"/>
    </row>
    <row r="253" spans="2:10" ht="15.5" customHeight="1">
      <c r="B253" s="127"/>
      <c r="C253" s="127"/>
      <c r="D253" s="21"/>
      <c r="H253" s="166"/>
      <c r="I253" s="168"/>
      <c r="J253" s="168"/>
    </row>
    <row r="254" spans="2:10" ht="15.5" customHeight="1">
      <c r="B254" s="127"/>
      <c r="C254" s="127"/>
      <c r="D254" s="21"/>
      <c r="H254" s="166"/>
      <c r="I254" s="168"/>
      <c r="J254" s="168"/>
    </row>
    <row r="255" spans="2:10" ht="15.5" customHeight="1">
      <c r="B255" s="127"/>
      <c r="C255" s="127"/>
      <c r="D255" s="21"/>
      <c r="H255" s="166"/>
      <c r="I255" s="168"/>
      <c r="J255" s="168"/>
    </row>
    <row r="256" spans="2:10" ht="15.5" customHeight="1">
      <c r="B256" s="127"/>
      <c r="C256" s="127"/>
      <c r="D256" s="21"/>
      <c r="H256" s="166"/>
      <c r="I256" s="168"/>
      <c r="J256" s="168"/>
    </row>
    <row r="257" spans="2:10" ht="15.5" customHeight="1">
      <c r="B257" s="127"/>
      <c r="C257" s="127"/>
      <c r="D257" s="21"/>
      <c r="H257" s="166"/>
      <c r="I257" s="168"/>
      <c r="J257" s="168"/>
    </row>
    <row r="258" spans="2:10" ht="15.5" customHeight="1">
      <c r="B258" s="127"/>
      <c r="C258" s="127"/>
      <c r="D258" s="21"/>
      <c r="H258" s="166"/>
      <c r="I258" s="168"/>
      <c r="J258" s="168"/>
    </row>
    <row r="259" spans="2:10" ht="15.5" customHeight="1">
      <c r="B259" s="127"/>
      <c r="C259" s="127"/>
      <c r="D259" s="21"/>
      <c r="H259" s="166"/>
      <c r="I259" s="168"/>
      <c r="J259" s="168"/>
    </row>
    <row r="260" spans="2:10" ht="15.5" customHeight="1">
      <c r="B260" s="127"/>
      <c r="C260" s="127"/>
      <c r="D260" s="21"/>
      <c r="H260" s="166"/>
      <c r="I260" s="168"/>
      <c r="J260" s="168"/>
    </row>
    <row r="261" spans="2:10" ht="15.5" customHeight="1">
      <c r="B261" s="127"/>
      <c r="C261" s="127"/>
      <c r="D261" s="21"/>
      <c r="H261" s="166"/>
      <c r="I261" s="168"/>
      <c r="J261" s="168"/>
    </row>
    <row r="262" spans="2:10" ht="15.5" customHeight="1">
      <c r="B262" s="127"/>
      <c r="C262" s="127"/>
      <c r="D262" s="21"/>
      <c r="H262" s="166"/>
      <c r="I262" s="168"/>
      <c r="J262" s="168"/>
    </row>
    <row r="263" spans="2:10" ht="15.5" customHeight="1">
      <c r="B263" s="127"/>
      <c r="C263" s="127"/>
      <c r="D263" s="21"/>
      <c r="H263" s="166"/>
      <c r="I263" s="168"/>
      <c r="J263" s="168"/>
    </row>
    <row r="264" spans="2:10" ht="15.5" customHeight="1">
      <c r="B264" s="127"/>
      <c r="C264" s="127"/>
      <c r="D264" s="21"/>
      <c r="H264" s="166"/>
      <c r="I264" s="168"/>
      <c r="J264" s="168"/>
    </row>
    <row r="265" spans="2:10" ht="15.5" customHeight="1">
      <c r="B265" s="127"/>
      <c r="C265" s="127"/>
      <c r="D265" s="21"/>
      <c r="H265" s="166"/>
      <c r="I265" s="168"/>
      <c r="J265" s="168"/>
    </row>
    <row r="266" spans="2:10" ht="15.5" customHeight="1">
      <c r="B266" s="127"/>
      <c r="C266" s="127"/>
      <c r="D266" s="21"/>
      <c r="H266" s="166"/>
      <c r="I266" s="168"/>
      <c r="J266" s="168"/>
    </row>
    <row r="267" spans="2:10" ht="15.5" customHeight="1">
      <c r="B267" s="127"/>
      <c r="C267" s="127"/>
      <c r="D267" s="21"/>
      <c r="H267" s="166"/>
      <c r="I267" s="168"/>
      <c r="J267" s="168"/>
    </row>
    <row r="268" spans="2:10" ht="15.5" customHeight="1">
      <c r="B268" s="127"/>
      <c r="C268" s="127"/>
      <c r="D268" s="21"/>
      <c r="H268" s="166"/>
      <c r="I268" s="168"/>
      <c r="J268" s="168"/>
    </row>
    <row r="269" spans="2:10" ht="15.5" customHeight="1">
      <c r="B269" s="127"/>
      <c r="C269" s="127"/>
      <c r="D269" s="21"/>
      <c r="H269" s="166"/>
      <c r="I269" s="168"/>
      <c r="J269" s="168"/>
    </row>
    <row r="270" spans="2:10" ht="15.5" customHeight="1">
      <c r="B270" s="127"/>
      <c r="C270" s="127"/>
      <c r="D270" s="21"/>
      <c r="H270" s="166"/>
      <c r="I270" s="168"/>
      <c r="J270" s="168"/>
    </row>
    <row r="271" spans="2:10" ht="15.5" customHeight="1">
      <c r="B271" s="127"/>
      <c r="C271" s="127"/>
      <c r="D271" s="21"/>
      <c r="H271" s="166"/>
      <c r="I271" s="168"/>
      <c r="J271" s="168"/>
    </row>
    <row r="272" spans="2:10" ht="15.5" customHeight="1">
      <c r="B272" s="127"/>
      <c r="C272" s="127"/>
      <c r="D272" s="21"/>
      <c r="H272" s="166"/>
      <c r="I272" s="168"/>
      <c r="J272" s="168"/>
    </row>
    <row r="273" spans="2:10" ht="15.5" customHeight="1">
      <c r="B273" s="127"/>
      <c r="C273" s="127"/>
      <c r="D273" s="21"/>
      <c r="H273" s="166"/>
      <c r="I273" s="168"/>
      <c r="J273" s="168"/>
    </row>
    <row r="274" spans="2:10" ht="15.5" customHeight="1">
      <c r="B274" s="127"/>
      <c r="C274" s="127"/>
      <c r="D274" s="21"/>
      <c r="H274" s="166"/>
      <c r="I274" s="168"/>
      <c r="J274" s="168"/>
    </row>
    <row r="275" spans="2:10" ht="15.5" customHeight="1">
      <c r="B275" s="127"/>
      <c r="C275" s="127"/>
      <c r="D275" s="21"/>
      <c r="H275" s="166"/>
      <c r="I275" s="168"/>
      <c r="J275" s="168"/>
    </row>
    <row r="276" spans="2:10" ht="15.5" customHeight="1">
      <c r="B276" s="127"/>
      <c r="C276" s="127"/>
      <c r="D276" s="21"/>
      <c r="H276" s="166"/>
      <c r="I276" s="168"/>
      <c r="J276" s="168"/>
    </row>
    <row r="277" spans="2:10" ht="15.5" customHeight="1">
      <c r="B277" s="127"/>
      <c r="C277" s="127"/>
      <c r="D277" s="21"/>
      <c r="H277" s="166"/>
      <c r="I277" s="168"/>
      <c r="J277" s="168"/>
    </row>
    <row r="278" spans="2:10" ht="15.5" customHeight="1">
      <c r="B278" s="127"/>
      <c r="C278" s="127"/>
      <c r="D278" s="21"/>
      <c r="H278" s="166"/>
      <c r="I278" s="168"/>
      <c r="J278" s="168"/>
    </row>
    <row r="279" spans="2:10" ht="15.5" customHeight="1">
      <c r="B279" s="127"/>
      <c r="C279" s="127"/>
      <c r="D279" s="21"/>
      <c r="H279" s="166"/>
      <c r="I279" s="168"/>
      <c r="J279" s="168"/>
    </row>
    <row r="280" spans="2:10" ht="15.5" customHeight="1">
      <c r="B280" s="127"/>
      <c r="C280" s="127"/>
      <c r="D280" s="21"/>
      <c r="H280" s="166"/>
      <c r="I280" s="168"/>
      <c r="J280" s="168"/>
    </row>
    <row r="281" spans="2:10" ht="15.5" customHeight="1">
      <c r="B281" s="127"/>
      <c r="C281" s="127"/>
      <c r="D281" s="21"/>
      <c r="H281" s="166"/>
      <c r="I281" s="168"/>
      <c r="J281" s="168"/>
    </row>
    <row r="282" spans="2:10" ht="15.5" customHeight="1">
      <c r="B282" s="127"/>
      <c r="C282" s="127"/>
      <c r="D282" s="21"/>
      <c r="H282" s="166"/>
      <c r="I282" s="168"/>
      <c r="J282" s="168"/>
    </row>
    <row r="283" spans="2:10" ht="15.5" customHeight="1">
      <c r="B283" s="127"/>
      <c r="C283" s="127"/>
      <c r="D283" s="21"/>
      <c r="H283" s="166"/>
      <c r="I283" s="168"/>
      <c r="J283" s="168"/>
    </row>
    <row r="284" spans="2:10" ht="15.5" customHeight="1">
      <c r="B284" s="127"/>
      <c r="C284" s="127"/>
      <c r="D284" s="21"/>
      <c r="H284" s="166"/>
      <c r="I284" s="168"/>
      <c r="J284" s="168"/>
    </row>
    <row r="285" spans="2:10" ht="15.5" customHeight="1">
      <c r="B285" s="127"/>
      <c r="C285" s="127"/>
      <c r="D285" s="21"/>
      <c r="H285" s="166"/>
      <c r="I285" s="168"/>
      <c r="J285" s="168"/>
    </row>
    <row r="286" spans="2:10" ht="15.5" customHeight="1">
      <c r="B286" s="127"/>
      <c r="C286" s="127"/>
      <c r="D286" s="21"/>
      <c r="H286" s="166"/>
      <c r="I286" s="168"/>
      <c r="J286" s="168"/>
    </row>
    <row r="287" spans="2:10" ht="15.5" customHeight="1">
      <c r="B287" s="127"/>
      <c r="C287" s="127"/>
      <c r="D287" s="21"/>
      <c r="H287" s="166"/>
      <c r="I287" s="168"/>
      <c r="J287" s="168"/>
    </row>
    <row r="288" spans="2:10" ht="15.5" customHeight="1">
      <c r="B288" s="127"/>
      <c r="C288" s="127"/>
      <c r="D288" s="21"/>
      <c r="H288" s="166"/>
      <c r="I288" s="168"/>
      <c r="J288" s="168"/>
    </row>
    <row r="289" spans="2:10" ht="15.5" customHeight="1">
      <c r="B289" s="127"/>
      <c r="C289" s="127"/>
      <c r="D289" s="21"/>
      <c r="H289" s="166"/>
      <c r="I289" s="168"/>
      <c r="J289" s="168"/>
    </row>
    <row r="290" spans="2:10" ht="15.5" customHeight="1">
      <c r="B290" s="127"/>
      <c r="C290" s="127"/>
      <c r="D290" s="21"/>
      <c r="H290" s="166"/>
      <c r="I290" s="168"/>
      <c r="J290" s="168"/>
    </row>
    <row r="291" spans="2:10" ht="15.5" customHeight="1">
      <c r="B291" s="127"/>
      <c r="C291" s="127"/>
      <c r="D291" s="21"/>
      <c r="H291" s="166"/>
      <c r="I291" s="168"/>
      <c r="J291" s="168"/>
    </row>
    <row r="292" spans="2:10" ht="15.5" customHeight="1">
      <c r="B292" s="127"/>
      <c r="C292" s="127"/>
      <c r="D292" s="21"/>
      <c r="H292" s="166"/>
      <c r="I292" s="168"/>
      <c r="J292" s="168"/>
    </row>
    <row r="293" spans="2:10" ht="15.5" customHeight="1">
      <c r="B293" s="127"/>
      <c r="C293" s="127"/>
      <c r="D293" s="21"/>
      <c r="H293" s="166"/>
      <c r="I293" s="168"/>
      <c r="J293" s="168"/>
    </row>
    <row r="294" spans="2:10" ht="15.5" customHeight="1">
      <c r="B294" s="127"/>
      <c r="C294" s="127"/>
      <c r="D294" s="21"/>
      <c r="H294" s="166"/>
      <c r="I294" s="168"/>
      <c r="J294" s="168"/>
    </row>
    <row r="295" spans="2:10" ht="15.5" customHeight="1">
      <c r="B295" s="127"/>
      <c r="C295" s="127"/>
      <c r="D295" s="21"/>
      <c r="H295" s="166"/>
      <c r="I295" s="168"/>
      <c r="J295" s="168"/>
    </row>
    <row r="296" spans="2:10" ht="15.5" customHeight="1">
      <c r="B296" s="127"/>
      <c r="C296" s="127"/>
      <c r="D296" s="21"/>
      <c r="H296" s="166"/>
      <c r="I296" s="168"/>
      <c r="J296" s="168"/>
    </row>
    <row r="297" spans="2:10" ht="15.5" customHeight="1">
      <c r="B297" s="127"/>
      <c r="C297" s="127"/>
      <c r="D297" s="21"/>
      <c r="H297" s="166"/>
      <c r="I297" s="168"/>
      <c r="J297" s="168"/>
    </row>
    <row r="298" spans="2:10" ht="15.5" customHeight="1">
      <c r="B298" s="127"/>
      <c r="C298" s="127"/>
      <c r="D298" s="21"/>
      <c r="H298" s="166"/>
      <c r="I298" s="168"/>
      <c r="J298" s="168"/>
    </row>
    <row r="299" spans="2:10" ht="15.5" customHeight="1">
      <c r="B299" s="127"/>
      <c r="C299" s="127"/>
      <c r="D299" s="21"/>
      <c r="H299" s="166"/>
      <c r="I299" s="168"/>
      <c r="J299" s="168"/>
    </row>
    <row r="300" spans="2:10" ht="15.5" customHeight="1">
      <c r="B300" s="127"/>
      <c r="C300" s="127"/>
      <c r="D300" s="21"/>
      <c r="H300" s="166"/>
      <c r="I300" s="168"/>
      <c r="J300" s="168"/>
    </row>
    <row r="301" spans="2:10" ht="15.5" customHeight="1">
      <c r="B301" s="127"/>
      <c r="C301" s="127"/>
      <c r="D301" s="21"/>
      <c r="H301" s="166"/>
      <c r="I301" s="168"/>
      <c r="J301" s="168"/>
    </row>
    <row r="302" spans="2:10" ht="15.5" customHeight="1">
      <c r="B302" s="127"/>
      <c r="C302" s="127"/>
      <c r="D302" s="21"/>
      <c r="H302" s="166"/>
      <c r="I302" s="168"/>
      <c r="J302" s="168"/>
    </row>
    <row r="303" spans="2:10" ht="15.5" customHeight="1">
      <c r="B303" s="127"/>
      <c r="C303" s="127"/>
      <c r="D303" s="21"/>
      <c r="H303" s="166"/>
      <c r="I303" s="168"/>
      <c r="J303" s="168"/>
    </row>
    <row r="304" spans="2:10" ht="15.5" customHeight="1">
      <c r="B304" s="127"/>
      <c r="C304" s="127"/>
      <c r="D304" s="21"/>
      <c r="H304" s="166"/>
      <c r="I304" s="168"/>
      <c r="J304" s="168"/>
    </row>
    <row r="305" spans="2:10" ht="15.5" customHeight="1">
      <c r="B305" s="127"/>
      <c r="C305" s="127"/>
      <c r="D305" s="21"/>
      <c r="H305" s="166"/>
      <c r="I305" s="168"/>
      <c r="J305" s="168"/>
    </row>
    <row r="306" spans="2:10" ht="15.5" customHeight="1">
      <c r="B306" s="127"/>
      <c r="C306" s="127"/>
      <c r="D306" s="21"/>
      <c r="H306" s="166"/>
      <c r="I306" s="168"/>
      <c r="J306" s="168"/>
    </row>
    <row r="307" spans="2:10" ht="15.5" customHeight="1">
      <c r="B307" s="127"/>
      <c r="C307" s="127"/>
      <c r="D307" s="21"/>
      <c r="H307" s="166"/>
      <c r="I307" s="168"/>
      <c r="J307" s="168"/>
    </row>
    <row r="308" spans="2:10" ht="15.5" customHeight="1">
      <c r="B308" s="127"/>
      <c r="C308" s="127"/>
      <c r="D308" s="21"/>
      <c r="H308" s="166"/>
      <c r="I308" s="168"/>
      <c r="J308" s="168"/>
    </row>
    <row r="309" spans="2:10" ht="15.5" customHeight="1">
      <c r="B309" s="127"/>
      <c r="C309" s="127"/>
      <c r="D309" s="21"/>
      <c r="H309" s="166"/>
      <c r="I309" s="168"/>
      <c r="J309" s="168"/>
    </row>
    <row r="310" spans="2:10" ht="15.5" customHeight="1">
      <c r="B310" s="127"/>
      <c r="C310" s="127"/>
      <c r="D310" s="21"/>
      <c r="H310" s="166"/>
      <c r="I310" s="168"/>
      <c r="J310" s="168"/>
    </row>
    <row r="311" spans="2:10" ht="15.5" customHeight="1">
      <c r="B311" s="127"/>
      <c r="C311" s="127"/>
      <c r="D311" s="21"/>
      <c r="H311" s="166"/>
      <c r="I311" s="168"/>
      <c r="J311" s="168"/>
    </row>
    <row r="312" spans="2:10" ht="15.5" customHeight="1">
      <c r="B312" s="127"/>
      <c r="C312" s="127"/>
      <c r="D312" s="21"/>
      <c r="H312" s="166"/>
      <c r="I312" s="168"/>
      <c r="J312" s="168"/>
    </row>
    <row r="313" spans="2:10" ht="15.5" customHeight="1">
      <c r="B313" s="127"/>
      <c r="C313" s="127"/>
      <c r="D313" s="21"/>
      <c r="H313" s="166"/>
      <c r="I313" s="168"/>
      <c r="J313" s="168"/>
    </row>
    <row r="314" spans="2:10" ht="15.5" customHeight="1">
      <c r="B314" s="127"/>
      <c r="C314" s="127"/>
      <c r="D314" s="21"/>
      <c r="H314" s="166"/>
      <c r="I314" s="168"/>
      <c r="J314" s="168"/>
    </row>
    <row r="315" spans="2:10" ht="15.5" customHeight="1">
      <c r="B315" s="127"/>
      <c r="C315" s="127"/>
      <c r="D315" s="21"/>
      <c r="H315" s="166"/>
      <c r="I315" s="168"/>
      <c r="J315" s="168"/>
    </row>
    <row r="316" spans="2:10" ht="15.5" customHeight="1">
      <c r="B316" s="127"/>
      <c r="C316" s="127"/>
      <c r="D316" s="21"/>
      <c r="H316" s="166"/>
      <c r="I316" s="168"/>
      <c r="J316" s="168"/>
    </row>
    <row r="317" spans="2:10" ht="15.5" customHeight="1">
      <c r="B317" s="127"/>
      <c r="C317" s="127"/>
      <c r="D317" s="21"/>
      <c r="H317" s="166"/>
      <c r="I317" s="168"/>
      <c r="J317" s="168"/>
    </row>
    <row r="318" spans="2:10" ht="15.5" customHeight="1">
      <c r="B318" s="127"/>
      <c r="C318" s="127"/>
      <c r="D318" s="21"/>
      <c r="H318" s="166"/>
      <c r="I318" s="168"/>
      <c r="J318" s="168"/>
    </row>
    <row r="319" spans="2:10" ht="15.5" customHeight="1">
      <c r="B319" s="127"/>
      <c r="C319" s="127"/>
      <c r="D319" s="21"/>
      <c r="H319" s="166"/>
      <c r="I319" s="168"/>
      <c r="J319" s="168"/>
    </row>
    <row r="320" spans="2:10" ht="15.5" customHeight="1">
      <c r="B320" s="127"/>
      <c r="C320" s="127"/>
      <c r="D320" s="21"/>
      <c r="H320" s="166"/>
      <c r="I320" s="168"/>
      <c r="J320" s="168"/>
    </row>
    <row r="321" spans="2:10" ht="15.5" customHeight="1">
      <c r="B321" s="127"/>
      <c r="C321" s="127"/>
      <c r="D321" s="21"/>
      <c r="H321" s="166"/>
      <c r="I321" s="168"/>
      <c r="J321" s="168"/>
    </row>
    <row r="322" spans="2:10" ht="15.5" customHeight="1">
      <c r="B322" s="127"/>
      <c r="C322" s="127"/>
      <c r="D322" s="21"/>
      <c r="H322" s="166"/>
      <c r="I322" s="168"/>
      <c r="J322" s="168"/>
    </row>
    <row r="323" spans="2:10" ht="15.5" customHeight="1">
      <c r="B323" s="127"/>
      <c r="C323" s="127"/>
      <c r="D323" s="21"/>
      <c r="H323" s="166"/>
      <c r="I323" s="168"/>
      <c r="J323" s="168"/>
    </row>
    <row r="324" spans="2:10" ht="15.5" customHeight="1">
      <c r="B324" s="127"/>
      <c r="C324" s="127"/>
      <c r="D324" s="21"/>
      <c r="H324" s="166"/>
      <c r="I324" s="168"/>
      <c r="J324" s="168"/>
    </row>
    <row r="325" spans="2:10" ht="15.5" customHeight="1">
      <c r="B325" s="127"/>
      <c r="C325" s="127"/>
      <c r="D325" s="21"/>
      <c r="H325" s="166"/>
      <c r="I325" s="168"/>
      <c r="J325" s="168"/>
    </row>
    <row r="326" spans="2:10" ht="15.5" customHeight="1">
      <c r="B326" s="127"/>
      <c r="C326" s="127"/>
      <c r="D326" s="21"/>
      <c r="H326" s="166"/>
      <c r="I326" s="168"/>
      <c r="J326" s="168"/>
    </row>
    <row r="327" spans="2:10" ht="15.5" customHeight="1">
      <c r="B327" s="127"/>
      <c r="C327" s="127"/>
      <c r="D327" s="21"/>
      <c r="H327" s="166"/>
      <c r="I327" s="168"/>
      <c r="J327" s="168"/>
    </row>
    <row r="328" spans="2:10" ht="15.5" customHeight="1">
      <c r="B328" s="127"/>
      <c r="C328" s="127"/>
      <c r="D328" s="21"/>
      <c r="H328" s="166"/>
      <c r="I328" s="168"/>
      <c r="J328" s="168"/>
    </row>
    <row r="329" spans="2:10" ht="15.5" customHeight="1">
      <c r="B329" s="127"/>
      <c r="C329" s="127"/>
      <c r="D329" s="21"/>
      <c r="H329" s="166"/>
      <c r="I329" s="168"/>
      <c r="J329" s="168"/>
    </row>
    <row r="330" spans="2:10" ht="15.5" customHeight="1">
      <c r="B330" s="127"/>
      <c r="C330" s="127"/>
      <c r="D330" s="21"/>
      <c r="H330" s="166"/>
      <c r="I330" s="168"/>
      <c r="J330" s="168"/>
    </row>
    <row r="331" spans="2:10" ht="15.5" customHeight="1">
      <c r="B331" s="127"/>
      <c r="C331" s="127"/>
      <c r="D331" s="21"/>
      <c r="H331" s="166"/>
      <c r="I331" s="168"/>
      <c r="J331" s="168"/>
    </row>
    <row r="332" spans="2:10" ht="15.5" customHeight="1">
      <c r="B332" s="127"/>
      <c r="C332" s="127"/>
      <c r="D332" s="21"/>
      <c r="H332" s="166"/>
      <c r="I332" s="168"/>
      <c r="J332" s="168"/>
    </row>
    <row r="333" spans="2:10" ht="15.5" customHeight="1">
      <c r="B333" s="127"/>
      <c r="C333" s="127"/>
      <c r="D333" s="21"/>
      <c r="H333" s="166"/>
      <c r="I333" s="168"/>
      <c r="J333" s="168"/>
    </row>
    <row r="334" spans="2:10" ht="15.5" customHeight="1">
      <c r="B334" s="127"/>
      <c r="C334" s="127"/>
      <c r="D334" s="21"/>
      <c r="H334" s="166"/>
      <c r="I334" s="168"/>
      <c r="J334" s="168"/>
    </row>
    <row r="335" spans="2:10" ht="15.5" customHeight="1">
      <c r="B335" s="127"/>
      <c r="C335" s="127"/>
      <c r="D335" s="21"/>
      <c r="H335" s="166"/>
      <c r="I335" s="168"/>
      <c r="J335" s="168"/>
    </row>
    <row r="336" spans="2:10" ht="15.5" customHeight="1">
      <c r="B336" s="127"/>
      <c r="C336" s="127"/>
      <c r="D336" s="21"/>
      <c r="H336" s="166"/>
      <c r="I336" s="168"/>
      <c r="J336" s="168"/>
    </row>
    <row r="337" spans="2:10" ht="15.5" customHeight="1">
      <c r="B337" s="127"/>
      <c r="C337" s="127"/>
      <c r="D337" s="21"/>
      <c r="H337" s="166"/>
      <c r="I337" s="168"/>
      <c r="J337" s="168"/>
    </row>
    <row r="338" spans="2:10" ht="15.5" customHeight="1">
      <c r="B338" s="127"/>
      <c r="C338" s="127"/>
      <c r="D338" s="21"/>
      <c r="H338" s="166"/>
      <c r="I338" s="168"/>
      <c r="J338" s="168"/>
    </row>
    <row r="339" spans="2:10" ht="15.5" customHeight="1">
      <c r="B339" s="127"/>
      <c r="C339" s="127"/>
      <c r="D339" s="21"/>
      <c r="H339" s="166"/>
      <c r="I339" s="168"/>
      <c r="J339" s="168"/>
    </row>
    <row r="340" spans="2:10" ht="15.5" customHeight="1">
      <c r="B340" s="127"/>
      <c r="C340" s="127"/>
      <c r="D340" s="21"/>
      <c r="H340" s="166"/>
      <c r="I340" s="168"/>
      <c r="J340" s="168"/>
    </row>
    <row r="341" spans="2:10" ht="15.5" customHeight="1">
      <c r="B341" s="127"/>
      <c r="C341" s="127"/>
      <c r="D341" s="21"/>
      <c r="H341" s="166"/>
      <c r="I341" s="168"/>
      <c r="J341" s="168"/>
    </row>
    <row r="342" spans="2:10" ht="15.5" customHeight="1">
      <c r="B342" s="127"/>
      <c r="C342" s="127"/>
      <c r="D342" s="21"/>
      <c r="H342" s="166"/>
      <c r="I342" s="168"/>
      <c r="J342" s="168"/>
    </row>
    <row r="343" spans="2:10" ht="15.5" customHeight="1">
      <c r="B343" s="127"/>
      <c r="C343" s="127"/>
      <c r="D343" s="21"/>
      <c r="H343" s="166"/>
      <c r="I343" s="168"/>
      <c r="J343" s="168"/>
    </row>
    <row r="344" spans="2:10" ht="15.5" customHeight="1">
      <c r="B344" s="127"/>
      <c r="C344" s="127"/>
      <c r="D344" s="21"/>
      <c r="H344" s="166"/>
      <c r="I344" s="168"/>
      <c r="J344" s="168"/>
    </row>
    <row r="345" spans="2:10" ht="15.5" customHeight="1">
      <c r="B345" s="127"/>
      <c r="C345" s="127"/>
      <c r="D345" s="21"/>
      <c r="H345" s="166"/>
      <c r="I345" s="168"/>
      <c r="J345" s="168"/>
    </row>
    <row r="346" spans="2:10" ht="15.5" customHeight="1">
      <c r="B346" s="127"/>
      <c r="C346" s="127"/>
      <c r="D346" s="21"/>
      <c r="H346" s="166"/>
      <c r="I346" s="168"/>
      <c r="J346" s="168"/>
    </row>
    <row r="347" spans="2:10" ht="15.5" customHeight="1">
      <c r="B347" s="127"/>
      <c r="C347" s="127"/>
      <c r="D347" s="21"/>
      <c r="H347" s="166"/>
      <c r="I347" s="168"/>
      <c r="J347" s="168"/>
    </row>
    <row r="348" spans="2:10" ht="15.5" customHeight="1">
      <c r="B348" s="127"/>
      <c r="C348" s="127"/>
      <c r="D348" s="21"/>
      <c r="H348" s="166"/>
      <c r="I348" s="168"/>
      <c r="J348" s="168"/>
    </row>
    <row r="349" spans="2:10" ht="15.5" customHeight="1">
      <c r="B349" s="127"/>
      <c r="C349" s="127"/>
      <c r="D349" s="21"/>
      <c r="H349" s="166"/>
      <c r="I349" s="168"/>
      <c r="J349" s="168"/>
    </row>
    <row r="350" spans="2:10" ht="15.5" customHeight="1">
      <c r="B350" s="127"/>
      <c r="C350" s="127"/>
      <c r="D350" s="21"/>
      <c r="H350" s="166"/>
      <c r="I350" s="168"/>
      <c r="J350" s="168"/>
    </row>
    <row r="351" spans="2:10" ht="15.5" customHeight="1">
      <c r="B351" s="127"/>
      <c r="C351" s="127"/>
      <c r="D351" s="21"/>
      <c r="H351" s="166"/>
      <c r="I351" s="168"/>
      <c r="J351" s="168"/>
    </row>
    <row r="352" spans="2:10" ht="15.5" customHeight="1">
      <c r="B352" s="127"/>
      <c r="C352" s="127"/>
      <c r="D352" s="21"/>
      <c r="H352" s="166"/>
      <c r="I352" s="168"/>
      <c r="J352" s="168"/>
    </row>
    <row r="353" spans="2:10">
      <c r="B353" s="127"/>
      <c r="C353" s="127"/>
      <c r="D353" s="21"/>
      <c r="H353" s="166"/>
      <c r="I353" s="168"/>
      <c r="J353" s="168"/>
    </row>
    <row r="354" spans="2:10">
      <c r="B354" s="127"/>
      <c r="C354" s="127"/>
      <c r="D354" s="21"/>
      <c r="H354" s="166"/>
      <c r="I354" s="168"/>
      <c r="J354" s="168"/>
    </row>
    <row r="355" spans="2:10">
      <c r="B355" s="127"/>
      <c r="C355" s="127"/>
      <c r="D355" s="21"/>
      <c r="H355" s="166"/>
      <c r="I355" s="168"/>
      <c r="J355" s="168"/>
    </row>
    <row r="356" spans="2:10">
      <c r="B356" s="127"/>
      <c r="C356" s="127"/>
      <c r="D356" s="21"/>
      <c r="H356" s="166"/>
      <c r="I356" s="168"/>
      <c r="J356" s="168"/>
    </row>
    <row r="357" spans="2:10">
      <c r="B357" s="127"/>
      <c r="C357" s="127"/>
      <c r="D357" s="21"/>
      <c r="H357" s="166"/>
      <c r="I357" s="168"/>
      <c r="J357" s="168"/>
    </row>
    <row r="358" spans="2:10">
      <c r="B358" s="127"/>
      <c r="C358" s="127"/>
      <c r="D358" s="21"/>
      <c r="H358" s="166"/>
      <c r="I358" s="168"/>
      <c r="J358" s="168"/>
    </row>
    <row r="359" spans="2:10">
      <c r="B359" s="127"/>
      <c r="C359" s="127"/>
      <c r="D359" s="21"/>
      <c r="H359" s="166"/>
      <c r="I359" s="168"/>
      <c r="J359" s="168"/>
    </row>
    <row r="360" spans="2:10">
      <c r="B360" s="127"/>
      <c r="C360" s="127"/>
      <c r="D360" s="21"/>
      <c r="H360" s="166"/>
      <c r="I360" s="168"/>
      <c r="J360" s="168"/>
    </row>
    <row r="361" spans="2:10">
      <c r="B361" s="127"/>
      <c r="C361" s="127"/>
      <c r="D361" s="21"/>
      <c r="H361" s="166"/>
      <c r="I361" s="168"/>
      <c r="J361" s="168"/>
    </row>
    <row r="362" spans="2:10">
      <c r="B362" s="127"/>
      <c r="C362" s="127"/>
      <c r="D362" s="21"/>
      <c r="H362" s="166"/>
      <c r="I362" s="168"/>
      <c r="J362" s="168"/>
    </row>
    <row r="363" spans="2:10">
      <c r="B363" s="127"/>
      <c r="C363" s="127"/>
      <c r="D363" s="21"/>
      <c r="H363" s="166"/>
      <c r="I363" s="168"/>
      <c r="J363" s="168"/>
    </row>
    <row r="364" spans="2:10">
      <c r="B364" s="127"/>
      <c r="C364" s="127"/>
      <c r="D364" s="21"/>
      <c r="H364" s="166"/>
      <c r="I364" s="168"/>
      <c r="J364" s="168"/>
    </row>
    <row r="365" spans="2:10">
      <c r="B365" s="127"/>
      <c r="C365" s="127"/>
      <c r="D365" s="21"/>
      <c r="H365" s="166"/>
      <c r="I365" s="168"/>
      <c r="J365" s="168"/>
    </row>
    <row r="366" spans="2:10">
      <c r="B366" s="127"/>
      <c r="C366" s="127"/>
      <c r="D366" s="21"/>
      <c r="H366" s="166"/>
      <c r="I366" s="168"/>
      <c r="J366" s="168"/>
    </row>
    <row r="367" spans="2:10">
      <c r="B367" s="127"/>
      <c r="C367" s="127"/>
      <c r="D367" s="21"/>
      <c r="H367" s="166"/>
      <c r="I367" s="168"/>
      <c r="J367" s="168"/>
    </row>
    <row r="368" spans="2:10">
      <c r="B368" s="127"/>
      <c r="C368" s="127"/>
      <c r="D368" s="21"/>
      <c r="H368" s="166"/>
      <c r="I368" s="168"/>
      <c r="J368" s="168"/>
    </row>
    <row r="369" spans="2:10">
      <c r="B369" s="127"/>
      <c r="C369" s="127"/>
      <c r="D369" s="21"/>
      <c r="H369" s="166"/>
      <c r="I369" s="168"/>
      <c r="J369" s="168"/>
    </row>
    <row r="370" spans="2:10">
      <c r="B370" s="127"/>
      <c r="C370" s="127"/>
      <c r="D370" s="21"/>
      <c r="H370" s="166"/>
      <c r="I370" s="168"/>
      <c r="J370" s="168"/>
    </row>
    <row r="371" spans="2:10">
      <c r="B371" s="127"/>
      <c r="C371" s="127"/>
      <c r="D371" s="21"/>
      <c r="H371" s="166"/>
      <c r="I371" s="168"/>
      <c r="J371" s="168"/>
    </row>
    <row r="372" spans="2:10">
      <c r="B372" s="127"/>
      <c r="C372" s="127"/>
      <c r="D372" s="21"/>
      <c r="H372" s="166"/>
      <c r="I372" s="168"/>
      <c r="J372" s="168"/>
    </row>
    <row r="373" spans="2:10">
      <c r="B373" s="127"/>
      <c r="C373" s="127"/>
      <c r="D373" s="21"/>
      <c r="H373" s="166"/>
      <c r="I373" s="168"/>
      <c r="J373" s="168"/>
    </row>
    <row r="374" spans="2:10">
      <c r="B374" s="127"/>
      <c r="C374" s="127"/>
      <c r="D374" s="21"/>
      <c r="H374" s="166"/>
      <c r="I374" s="168"/>
      <c r="J374" s="168"/>
    </row>
    <row r="375" spans="2:10">
      <c r="B375" s="127"/>
      <c r="C375" s="127"/>
      <c r="D375" s="21"/>
      <c r="H375" s="166"/>
      <c r="I375" s="168"/>
      <c r="J375" s="168"/>
    </row>
    <row r="376" spans="2:10">
      <c r="B376" s="127"/>
      <c r="C376" s="127"/>
      <c r="D376" s="21"/>
      <c r="H376" s="166"/>
      <c r="I376" s="168"/>
      <c r="J376" s="168"/>
    </row>
    <row r="377" spans="2:10">
      <c r="B377" s="127"/>
      <c r="C377" s="127"/>
      <c r="D377" s="21"/>
      <c r="H377" s="166"/>
      <c r="I377" s="168"/>
      <c r="J377" s="168"/>
    </row>
    <row r="378" spans="2:10">
      <c r="B378" s="127"/>
      <c r="C378" s="127"/>
      <c r="D378" s="21"/>
      <c r="H378" s="166"/>
      <c r="I378" s="168"/>
      <c r="J378" s="168"/>
    </row>
    <row r="379" spans="2:10">
      <c r="B379" s="127"/>
      <c r="C379" s="127"/>
      <c r="D379" s="21"/>
      <c r="H379" s="166"/>
      <c r="I379" s="168"/>
      <c r="J379" s="168"/>
    </row>
    <row r="380" spans="2:10">
      <c r="B380" s="127"/>
      <c r="C380" s="127"/>
      <c r="D380" s="21"/>
      <c r="H380" s="166"/>
      <c r="I380" s="168"/>
      <c r="J380" s="168"/>
    </row>
    <row r="381" spans="2:10">
      <c r="B381" s="127"/>
      <c r="C381" s="127"/>
      <c r="D381" s="21"/>
      <c r="H381" s="166"/>
      <c r="I381" s="168"/>
      <c r="J381" s="168"/>
    </row>
    <row r="382" spans="2:10">
      <c r="B382" s="127"/>
      <c r="C382" s="127"/>
      <c r="D382" s="21"/>
      <c r="H382" s="166"/>
      <c r="I382" s="168"/>
      <c r="J382" s="168"/>
    </row>
    <row r="383" spans="2:10">
      <c r="B383" s="127"/>
      <c r="C383" s="127"/>
      <c r="D383" s="21"/>
      <c r="H383" s="166"/>
      <c r="I383" s="168"/>
      <c r="J383" s="168"/>
    </row>
    <row r="384" spans="2:10">
      <c r="B384" s="127"/>
      <c r="C384" s="127"/>
      <c r="D384" s="21"/>
      <c r="H384" s="166"/>
      <c r="I384" s="168"/>
      <c r="J384" s="168"/>
    </row>
    <row r="385" spans="2:10">
      <c r="B385" s="127"/>
      <c r="C385" s="127"/>
      <c r="D385" s="21"/>
      <c r="H385" s="166"/>
      <c r="I385" s="168"/>
      <c r="J385" s="168"/>
    </row>
    <row r="386" spans="2:10">
      <c r="B386" s="127"/>
      <c r="C386" s="127"/>
      <c r="D386" s="21"/>
      <c r="H386" s="166"/>
      <c r="I386" s="168"/>
      <c r="J386" s="168"/>
    </row>
    <row r="387" spans="2:10">
      <c r="B387" s="127"/>
      <c r="C387" s="127"/>
      <c r="D387" s="21"/>
      <c r="H387" s="166"/>
      <c r="I387" s="168"/>
      <c r="J387" s="168"/>
    </row>
    <row r="388" spans="2:10">
      <c r="B388" s="127"/>
      <c r="C388" s="127"/>
      <c r="D388" s="21"/>
      <c r="H388" s="166"/>
      <c r="I388" s="168"/>
      <c r="J388" s="168"/>
    </row>
    <row r="389" spans="2:10">
      <c r="B389" s="127"/>
      <c r="C389" s="127"/>
      <c r="D389" s="21"/>
      <c r="H389" s="166"/>
      <c r="I389" s="168"/>
      <c r="J389" s="168"/>
    </row>
    <row r="390" spans="2:10">
      <c r="B390" s="127"/>
      <c r="C390" s="127"/>
      <c r="D390" s="21"/>
      <c r="H390" s="166"/>
      <c r="I390" s="168"/>
      <c r="J390" s="168"/>
    </row>
    <row r="391" spans="2:10">
      <c r="B391" s="127"/>
      <c r="C391" s="127"/>
      <c r="D391" s="21"/>
      <c r="H391" s="166"/>
      <c r="I391" s="168"/>
      <c r="J391" s="168"/>
    </row>
    <row r="392" spans="2:10">
      <c r="B392" s="127"/>
      <c r="C392" s="127"/>
      <c r="D392" s="21"/>
      <c r="H392" s="166"/>
      <c r="I392" s="168"/>
      <c r="J392" s="168"/>
    </row>
    <row r="393" spans="2:10">
      <c r="B393" s="127"/>
      <c r="C393" s="127"/>
      <c r="D393" s="21"/>
      <c r="H393" s="166"/>
      <c r="I393" s="168"/>
      <c r="J393" s="168"/>
    </row>
    <row r="394" spans="2:10">
      <c r="B394" s="127"/>
      <c r="C394" s="127"/>
      <c r="D394" s="21"/>
      <c r="H394" s="166"/>
      <c r="I394" s="168"/>
      <c r="J394" s="168"/>
    </row>
    <row r="395" spans="2:10">
      <c r="B395" s="127"/>
      <c r="C395" s="127"/>
      <c r="D395" s="21"/>
      <c r="H395" s="166"/>
      <c r="I395" s="168"/>
      <c r="J395" s="168"/>
    </row>
    <row r="396" spans="2:10">
      <c r="B396" s="127"/>
      <c r="C396" s="127"/>
      <c r="D396" s="21"/>
      <c r="H396" s="166"/>
      <c r="I396" s="168"/>
      <c r="J396" s="168"/>
    </row>
    <row r="397" spans="2:10">
      <c r="B397" s="127"/>
      <c r="C397" s="127"/>
      <c r="D397" s="21"/>
      <c r="H397" s="166"/>
      <c r="I397" s="168"/>
      <c r="J397" s="168"/>
    </row>
    <row r="398" spans="2:10">
      <c r="B398" s="127"/>
      <c r="C398" s="127"/>
      <c r="D398" s="21"/>
      <c r="H398" s="166"/>
      <c r="I398" s="168"/>
      <c r="J398" s="168"/>
    </row>
    <row r="399" spans="2:10">
      <c r="B399" s="127"/>
      <c r="C399" s="127"/>
      <c r="D399" s="21"/>
      <c r="H399" s="166"/>
      <c r="I399" s="168"/>
      <c r="J399" s="168"/>
    </row>
    <row r="400" spans="2:10">
      <c r="B400" s="127"/>
      <c r="C400" s="127"/>
      <c r="D400" s="21"/>
      <c r="H400" s="166"/>
      <c r="I400" s="168"/>
      <c r="J400" s="168"/>
    </row>
    <row r="401" spans="1:10">
      <c r="B401" s="127"/>
      <c r="C401" s="127"/>
      <c r="D401" s="21"/>
      <c r="H401" s="166"/>
      <c r="I401" s="168"/>
      <c r="J401" s="168"/>
    </row>
    <row r="402" spans="1:10">
      <c r="B402" s="127"/>
      <c r="C402" s="127"/>
      <c r="D402" s="21"/>
      <c r="H402" s="166"/>
      <c r="I402" s="168"/>
      <c r="J402" s="168"/>
    </row>
    <row r="403" spans="1:10">
      <c r="B403" s="127"/>
      <c r="C403" s="127"/>
      <c r="D403" s="21"/>
      <c r="H403" s="166"/>
      <c r="I403" s="168"/>
      <c r="J403" s="168"/>
    </row>
    <row r="404" spans="1:10">
      <c r="B404" s="127"/>
      <c r="C404" s="127"/>
      <c r="D404" s="21"/>
      <c r="H404" s="166"/>
      <c r="I404" s="168"/>
      <c r="J404" s="168"/>
    </row>
    <row r="405" spans="1:10">
      <c r="B405" s="127"/>
      <c r="C405" s="127"/>
      <c r="D405" s="21"/>
      <c r="H405" s="166"/>
      <c r="I405" s="168"/>
      <c r="J405" s="168"/>
    </row>
    <row r="406" spans="1:10">
      <c r="B406" s="127"/>
      <c r="C406" s="127"/>
      <c r="D406" s="21"/>
      <c r="H406" s="166"/>
      <c r="I406" s="168"/>
      <c r="J406" s="168"/>
    </row>
    <row r="407" spans="1:10">
      <c r="B407" s="127"/>
      <c r="C407" s="127"/>
      <c r="D407" s="21"/>
      <c r="H407" s="166"/>
      <c r="I407" s="168"/>
      <c r="J407" s="168"/>
    </row>
    <row r="408" spans="1:10">
      <c r="B408" s="127"/>
      <c r="C408" s="127"/>
      <c r="D408" s="21"/>
      <c r="H408" s="166"/>
      <c r="I408" s="168"/>
      <c r="J408" s="168"/>
    </row>
    <row r="409" spans="1:10">
      <c r="B409" s="127"/>
      <c r="C409" s="127"/>
      <c r="D409" s="21"/>
      <c r="H409" s="166"/>
      <c r="I409" s="168"/>
      <c r="J409" s="168"/>
    </row>
    <row r="410" spans="1:10">
      <c r="A410" s="9"/>
      <c r="B410" s="22"/>
      <c r="C410" s="22"/>
      <c r="H410" s="166"/>
      <c r="I410" s="168"/>
      <c r="J410" s="168"/>
    </row>
    <row r="411" spans="1:10">
      <c r="H411" s="166"/>
      <c r="I411" s="168"/>
      <c r="J411" s="168"/>
    </row>
  </sheetData>
  <sortState ref="A7:C409">
    <sortCondition descending="1" ref="B7:B409"/>
  </sortState>
  <mergeCells count="2">
    <mergeCell ref="A1:J1"/>
    <mergeCell ref="M1:N1"/>
  </mergeCells>
  <hyperlinks>
    <hyperlink ref="M1:N1" location="'Table of Content'!A1" display="Table 21: AfCFTA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31"/>
  <sheetViews>
    <sheetView tabSelected="1" zoomScaleNormal="100" workbookViewId="0">
      <selection activeCell="D2" sqref="D2"/>
    </sheetView>
  </sheetViews>
  <sheetFormatPr defaultColWidth="9.1796875" defaultRowHeight="15.5"/>
  <cols>
    <col min="1" max="1" width="13.453125" style="1" bestFit="1" customWidth="1"/>
    <col min="2" max="2" width="18" style="1" customWidth="1"/>
    <col min="3" max="3" width="23.81640625" style="1" customWidth="1"/>
    <col min="4" max="4" width="9.6328125" style="1" customWidth="1"/>
    <col min="5" max="5" width="14.26953125" style="1" bestFit="1" customWidth="1"/>
    <col min="6" max="6" width="20.6328125" style="1" customWidth="1"/>
    <col min="7" max="13" width="14.26953125" style="1" bestFit="1" customWidth="1"/>
    <col min="14" max="16384" width="9.1796875" style="1"/>
  </cols>
  <sheetData>
    <row r="1" spans="1:15">
      <c r="A1" s="250" t="s">
        <v>780</v>
      </c>
      <c r="B1" s="29"/>
      <c r="C1" s="29"/>
      <c r="D1" s="9"/>
      <c r="E1" s="10" t="s">
        <v>317</v>
      </c>
    </row>
    <row r="2" spans="1:15">
      <c r="A2" s="9"/>
      <c r="B2" s="9"/>
      <c r="C2" s="9"/>
      <c r="D2" s="9"/>
      <c r="E2" s="10"/>
    </row>
    <row r="3" spans="1:15">
      <c r="A3" s="297" t="s">
        <v>781</v>
      </c>
      <c r="B3" s="298"/>
      <c r="C3" s="299"/>
    </row>
    <row r="4" spans="1:15" ht="14.5" customHeight="1">
      <c r="A4" s="164" t="s">
        <v>334</v>
      </c>
      <c r="B4" s="164" t="s">
        <v>489</v>
      </c>
      <c r="C4" s="164" t="s">
        <v>488</v>
      </c>
    </row>
    <row r="5" spans="1:15">
      <c r="A5" s="165">
        <v>44562</v>
      </c>
      <c r="B5" s="204">
        <v>2.0898E-2</v>
      </c>
      <c r="C5" s="204">
        <v>1.6715589499999999</v>
      </c>
      <c r="F5" s="103"/>
    </row>
    <row r="6" spans="1:15">
      <c r="A6" s="165">
        <v>44593</v>
      </c>
      <c r="B6" s="204">
        <v>2.0462999999999999E-2</v>
      </c>
      <c r="C6" s="204">
        <v>1.7817805</v>
      </c>
    </row>
    <row r="7" spans="1:15">
      <c r="A7" s="165">
        <v>44621</v>
      </c>
      <c r="B7" s="204">
        <v>6.8689699999999992E-2</v>
      </c>
      <c r="C7" s="204">
        <v>1.1034908999999999</v>
      </c>
      <c r="D7" s="9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>
      <c r="A8" s="165">
        <v>44652</v>
      </c>
      <c r="B8" s="204">
        <v>1.1050000000000001E-3</v>
      </c>
      <c r="C8" s="204">
        <v>1.3053581299999999</v>
      </c>
      <c r="D8" s="13"/>
      <c r="E8" s="14"/>
      <c r="F8" s="14"/>
      <c r="G8" s="14"/>
      <c r="H8" s="15"/>
      <c r="I8" s="14"/>
      <c r="J8" s="14"/>
      <c r="K8" s="14"/>
      <c r="L8" s="14"/>
      <c r="M8" s="14"/>
      <c r="N8" s="14"/>
      <c r="O8" s="14"/>
    </row>
    <row r="9" spans="1:15">
      <c r="A9" s="165">
        <v>44682</v>
      </c>
      <c r="B9" s="204">
        <v>0</v>
      </c>
      <c r="C9" s="204">
        <v>3.1511936299999999</v>
      </c>
      <c r="D9" s="9"/>
      <c r="E9" s="16"/>
      <c r="F9" s="16"/>
      <c r="G9" s="16"/>
      <c r="H9" s="17"/>
      <c r="I9" s="17"/>
      <c r="J9" s="16"/>
      <c r="K9" s="16"/>
      <c r="L9" s="16"/>
      <c r="M9" s="16"/>
      <c r="N9" s="16"/>
      <c r="O9" s="16"/>
    </row>
    <row r="10" spans="1:15">
      <c r="A10" s="165">
        <v>44713</v>
      </c>
      <c r="B10" s="204">
        <v>1.1349999999999999E-3</v>
      </c>
      <c r="C10" s="204">
        <v>3.0116219100000001</v>
      </c>
    </row>
    <row r="11" spans="1:15">
      <c r="A11" s="165">
        <v>44743</v>
      </c>
      <c r="B11" s="204">
        <v>0</v>
      </c>
      <c r="C11" s="204">
        <v>2.7434465299999999</v>
      </c>
    </row>
    <row r="12" spans="1:15">
      <c r="A12" s="165">
        <v>44774</v>
      </c>
      <c r="B12" s="204">
        <v>1.5E-3</v>
      </c>
      <c r="C12" s="204">
        <v>3.35037115</v>
      </c>
    </row>
    <row r="13" spans="1:15">
      <c r="A13" s="165">
        <v>44805</v>
      </c>
      <c r="B13" s="204">
        <v>1.3669559999999999E-2</v>
      </c>
      <c r="C13" s="204">
        <v>3.7375855699999998</v>
      </c>
    </row>
    <row r="14" spans="1:15">
      <c r="A14" s="165">
        <v>44835</v>
      </c>
      <c r="B14" s="204">
        <v>1.45E-4</v>
      </c>
      <c r="C14" s="204">
        <v>3.6125736000000002</v>
      </c>
    </row>
    <row r="15" spans="1:15">
      <c r="A15" s="165">
        <v>44866</v>
      </c>
      <c r="B15" s="204">
        <v>1.9849999999999998E-3</v>
      </c>
      <c r="C15" s="204">
        <v>3.44675909</v>
      </c>
      <c r="E15" s="102"/>
    </row>
    <row r="16" spans="1:15">
      <c r="A16" s="165">
        <v>44896</v>
      </c>
      <c r="B16" s="204">
        <v>7.6629999999999997E-3</v>
      </c>
      <c r="C16" s="204">
        <v>1.8267819199999999</v>
      </c>
    </row>
    <row r="17" spans="1:6">
      <c r="A17" s="165">
        <v>44927</v>
      </c>
      <c r="B17" s="204">
        <v>0</v>
      </c>
      <c r="C17" s="204">
        <v>1.1097816</v>
      </c>
      <c r="D17" s="102"/>
      <c r="F17" s="69"/>
    </row>
    <row r="18" spans="1:6">
      <c r="A18" s="7" t="s">
        <v>333</v>
      </c>
      <c r="B18" s="132">
        <f>AVERAGE(B5:B17)</f>
        <v>1.0557943076923076E-2</v>
      </c>
      <c r="C18" s="132">
        <f>AVERAGE(C5:C17)</f>
        <v>2.4501771907692307</v>
      </c>
      <c r="D18" s="102"/>
      <c r="E18" s="102"/>
    </row>
    <row r="19" spans="1:6">
      <c r="A19" s="9"/>
      <c r="B19" s="19"/>
      <c r="C19" s="19"/>
    </row>
    <row r="20" spans="1:6">
      <c r="A20" s="294" t="s">
        <v>779</v>
      </c>
      <c r="B20" s="295"/>
      <c r="C20" s="296"/>
    </row>
    <row r="21" spans="1:6">
      <c r="A21" s="164" t="s">
        <v>349</v>
      </c>
      <c r="B21" s="164" t="s">
        <v>557</v>
      </c>
      <c r="C21" s="164" t="s">
        <v>350</v>
      </c>
    </row>
    <row r="22" spans="1:6">
      <c r="A22" s="105" t="s">
        <v>300</v>
      </c>
      <c r="B22" s="203">
        <v>0.88982550999999999</v>
      </c>
      <c r="C22" s="6">
        <f t="shared" ref="C22:C30" si="0">B22/$B$31</f>
        <v>0.8018023636362327</v>
      </c>
    </row>
    <row r="23" spans="1:6">
      <c r="A23" s="105" t="s">
        <v>633</v>
      </c>
      <c r="B23" s="203">
        <v>9.8288769999999998E-2</v>
      </c>
      <c r="C23" s="6">
        <f t="shared" si="0"/>
        <v>8.8565867374265361E-2</v>
      </c>
    </row>
    <row r="24" spans="1:6">
      <c r="A24" s="105" t="s">
        <v>672</v>
      </c>
      <c r="B24" s="203">
        <v>6.8234359999999994E-2</v>
      </c>
      <c r="C24" s="6">
        <f t="shared" si="0"/>
        <v>6.1484493886004243E-2</v>
      </c>
    </row>
    <row r="25" spans="1:6">
      <c r="A25" s="105" t="s">
        <v>634</v>
      </c>
      <c r="B25" s="203">
        <v>4.6106000000000001E-2</v>
      </c>
      <c r="C25" s="6">
        <f t="shared" si="0"/>
        <v>4.1545111218279356E-2</v>
      </c>
    </row>
    <row r="26" spans="1:6">
      <c r="A26" s="105" t="s">
        <v>632</v>
      </c>
      <c r="B26" s="203">
        <v>3.5231900000000003E-3</v>
      </c>
      <c r="C26" s="6">
        <f t="shared" si="0"/>
        <v>3.1746696827555988E-3</v>
      </c>
    </row>
    <row r="27" spans="1:6">
      <c r="A27" s="105" t="s">
        <v>630</v>
      </c>
      <c r="B27" s="203">
        <v>2.1862399999999999E-3</v>
      </c>
      <c r="C27" s="6">
        <f t="shared" si="0"/>
        <v>1.9699731911215685E-3</v>
      </c>
    </row>
    <row r="28" spans="1:6">
      <c r="A28" s="105" t="s">
        <v>641</v>
      </c>
      <c r="B28" s="203">
        <v>9.5595000000000001E-4</v>
      </c>
      <c r="C28" s="6">
        <f t="shared" si="0"/>
        <v>8.6138569967280059E-4</v>
      </c>
    </row>
    <row r="29" spans="1:6">
      <c r="A29" s="105" t="s">
        <v>648</v>
      </c>
      <c r="B29" s="203">
        <v>4.7954000000000003E-4</v>
      </c>
      <c r="C29" s="6">
        <f t="shared" si="0"/>
        <v>4.3210303721020435E-4</v>
      </c>
      <c r="D29" s="21"/>
    </row>
    <row r="30" spans="1:6">
      <c r="A30" s="105" t="s">
        <v>638</v>
      </c>
      <c r="B30" s="203">
        <v>1.8203999999999999E-4</v>
      </c>
      <c r="C30" s="6">
        <f t="shared" si="0"/>
        <v>1.6403227445832588E-4</v>
      </c>
      <c r="D30" s="21"/>
    </row>
    <row r="31" spans="1:6">
      <c r="A31" s="7" t="s">
        <v>264</v>
      </c>
      <c r="B31" s="202">
        <f>SUM(B22:B30)</f>
        <v>1.1097815999999998</v>
      </c>
      <c r="C31" s="149">
        <f>SUM(C22:C30)</f>
        <v>1</v>
      </c>
    </row>
  </sheetData>
  <sortState ref="A22:C30">
    <sortCondition descending="1" ref="C22:C30"/>
  </sortState>
  <mergeCells count="2">
    <mergeCell ref="A20:C20"/>
    <mergeCell ref="A3:C3"/>
  </mergeCells>
  <hyperlinks>
    <hyperlink ref="E1" location="'Table of Content'!A1" display="Table of Content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Table of Content</vt:lpstr>
      <vt:lpstr>Tab1 Revisions</vt:lpstr>
      <vt:lpstr> Tab 2 Cum Trade value 2022</vt:lpstr>
      <vt:lpstr>Tab 3 Cum Trade value 2023</vt:lpstr>
      <vt:lpstr>Tab4 Exports by ISIC</vt:lpstr>
      <vt:lpstr>Tab5 Re-exports by ISIC</vt:lpstr>
      <vt:lpstr>Tab6 Imports by ISIC</vt:lpstr>
      <vt:lpstr>Tab7 Trade Balance</vt:lpstr>
      <vt:lpstr>Tab8 Trade balnce by prtnr</vt:lpstr>
      <vt:lpstr>Tab9Trade Balnce by prdct</vt:lpstr>
      <vt:lpstr>Tab10 Exports by Partner</vt:lpstr>
      <vt:lpstr>Tab11 Imports by Partner</vt:lpstr>
      <vt:lpstr>Tab12 Exports by Product</vt:lpstr>
      <vt:lpstr>Tab13 Re-exports by Product</vt:lpstr>
      <vt:lpstr>Tab14 Imports by Product</vt:lpstr>
      <vt:lpstr>Tab15 Top5 exp prdcts by countr</vt:lpstr>
      <vt:lpstr> Tab16 Top5 re-X prdct by conty</vt:lpstr>
      <vt:lpstr>Tab17 Top5 imp prdcts by contry</vt:lpstr>
      <vt:lpstr>Tab18 Exp by economic region</vt:lpstr>
      <vt:lpstr>Tab19 Exprts by econ rgion&amp;prdt</vt:lpstr>
      <vt:lpstr>Tab20 Imp by economic region</vt:lpstr>
      <vt:lpstr>Tab21 Imports econ region&amp;prdct</vt:lpstr>
      <vt:lpstr>Tab22 Exp by mode of trnsprt</vt:lpstr>
      <vt:lpstr>Tab23 Cmodties by mde of tansp</vt:lpstr>
      <vt:lpstr>Tab24 Imp by mode of trnsprt</vt:lpstr>
      <vt:lpstr>Tab25 Cmodties by mode of tran</vt:lpstr>
      <vt:lpstr>Tab26 Exports by NetWeight</vt:lpstr>
      <vt:lpstr>Tab27 Imports by NetWeight</vt:lpstr>
      <vt:lpstr>Tab28 Trade by Borderpost</vt:lpstr>
      <vt:lpstr>Tab29 AfCFTA</vt:lpstr>
      <vt:lpstr>Tab30 Commodity of the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N. Kambonde</dc:creator>
  <cp:lastModifiedBy>Vistorina Nambundunga</cp:lastModifiedBy>
  <cp:lastPrinted>2022-10-18T15:02:29Z</cp:lastPrinted>
  <dcterms:created xsi:type="dcterms:W3CDTF">2022-04-20T09:38:20Z</dcterms:created>
  <dcterms:modified xsi:type="dcterms:W3CDTF">2023-03-02T04:24:16Z</dcterms:modified>
</cp:coreProperties>
</file>