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4" firstSheet="0" activeTab="0"/>
  </bookViews>
  <sheets>
    <sheet name="Example Wing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<sst xmlns="http://schemas.openxmlformats.org/spreadsheetml/2006/main" count="20" uniqueCount="20">
  <si>
    <t>Sweep of wing (degrees)</t>
  </si>
  <si>
    <t>Lambda</t>
  </si>
  <si>
    <t>dx</t>
  </si>
  <si>
    <t>Aspect Ratio</t>
  </si>
  <si>
    <t>AR</t>
  </si>
  <si>
    <t>chord length</t>
  </si>
  <si>
    <t>b</t>
  </si>
  <si>
    <t>Span, entire wing</t>
  </si>
  <si>
    <t>S</t>
  </si>
  <si>
    <t>Taper Ratio</t>
  </si>
  <si>
    <t>c</t>
  </si>
  <si>
    <t>number of panels</t>
  </si>
  <si>
    <t>Panel points</t>
  </si>
  <si>
    <t>Wing points</t>
  </si>
  <si>
    <t>x points</t>
  </si>
  <si>
    <t>y points</t>
  </si>
  <si>
    <t>LE</t>
  </si>
  <si>
    <t>x coords</t>
  </si>
  <si>
    <t>y coords</t>
  </si>
  <si>
    <t>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</si>
</sst>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E31:G31"/>
    </sheetView>
  </sheetViews>
  <sheetFormatPr defaultRowHeight="12.8"/>
  <cols>
    <col collapsed="false" hidden="false" max="1" min="1" style="0" width="21.3010204081633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n">
        <v>45</v>
      </c>
      <c r="C1" s="0" t="s">
        <v>1</v>
      </c>
      <c r="E1" s="0" t="s">
        <v>2</v>
      </c>
      <c r="F1" s="0" t="n">
        <f aca="false">(0.5*B3)/10</f>
        <v>0.25</v>
      </c>
    </row>
    <row r="2" customFormat="false" ht="12.8" hidden="false" customHeight="false" outlineLevel="0" collapsed="false">
      <c r="A2" s="0" t="s">
        <v>3</v>
      </c>
      <c r="B2" s="0" t="n">
        <v>5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5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n">
        <f aca="false">POWER(B3,2)/B2</f>
        <v>5</v>
      </c>
      <c r="C4" s="0" t="s">
        <v>8</v>
      </c>
    </row>
    <row r="5" customFormat="false" ht="12.8" hidden="false" customHeight="false" outlineLevel="0" collapsed="false">
      <c r="A5" s="0" t="s">
        <v>9</v>
      </c>
      <c r="B5" s="0" t="n">
        <v>1</v>
      </c>
      <c r="C5" s="0" t="s">
        <v>10</v>
      </c>
    </row>
    <row r="6" customFormat="false" ht="12.8" hidden="false" customHeight="false" outlineLevel="0" collapsed="false">
      <c r="A6" s="0" t="s">
        <v>11</v>
      </c>
      <c r="B6" s="0" t="n">
        <v>4</v>
      </c>
    </row>
    <row r="8" customFormat="false" ht="12.8" hidden="false" customHeight="false" outlineLevel="0" collapsed="false">
      <c r="A8" s="0" t="s">
        <v>12</v>
      </c>
      <c r="E8" s="0" t="s">
        <v>13</v>
      </c>
    </row>
    <row r="9" customFormat="false" ht="12.8" hidden="false" customHeight="false" outlineLevel="0" collapsed="false">
      <c r="B9" s="0" t="s">
        <v>14</v>
      </c>
      <c r="C9" s="0" t="s">
        <v>15</v>
      </c>
    </row>
    <row r="10" customFormat="false" ht="12.8" hidden="false" customHeight="false" outlineLevel="0" collapsed="false">
      <c r="A10" s="0" t="s">
        <v>16</v>
      </c>
      <c r="F10" s="0" t="s">
        <v>17</v>
      </c>
      <c r="G10" s="0" t="s">
        <v>18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E11" s="0" t="n">
        <v>0</v>
      </c>
      <c r="F11" s="0" t="n">
        <f aca="false">E11*F1</f>
        <v>0</v>
      </c>
      <c r="G11" s="0" t="n">
        <v>0</v>
      </c>
    </row>
    <row r="12" customFormat="false" ht="12.8" hidden="false" customHeight="false" outlineLevel="0" collapsed="false">
      <c r="A12" s="0" t="n">
        <v>1</v>
      </c>
      <c r="B12" s="0" t="n">
        <f aca="false">(A12*0.125)*$B$3</f>
        <v>0.625</v>
      </c>
      <c r="C12" s="1" t="n">
        <f aca="false">$C$11-B12*TAN(RADIANS(B1))</f>
        <v>-0.625</v>
      </c>
      <c r="E12" s="0" t="n">
        <v>1</v>
      </c>
      <c r="F12" s="2" t="n">
        <f aca="false">E12*$F$1</f>
        <v>0.25</v>
      </c>
      <c r="G12" s="2" t="n">
        <f aca="false">$G$11-F12*TAN(RADIANS($B$1))</f>
        <v>-0.25</v>
      </c>
    </row>
    <row r="13" customFormat="false" ht="12.8" hidden="false" customHeight="false" outlineLevel="0" collapsed="false">
      <c r="A13" s="0" t="n">
        <v>2</v>
      </c>
      <c r="B13" s="0" t="n">
        <f aca="false">(A13*0.125)*$B$3</f>
        <v>1.25</v>
      </c>
      <c r="C13" s="1" t="n">
        <f aca="false">$C$11-B13*TAN(RADIANS(B1))</f>
        <v>-1.25</v>
      </c>
      <c r="E13" s="0" t="n">
        <v>2</v>
      </c>
      <c r="F13" s="2" t="n">
        <f aca="false">E13*$F$1</f>
        <v>0.5</v>
      </c>
      <c r="G13" s="2" t="n">
        <f aca="false">$G$11-F13*TAN(RADIANS($B$1))</f>
        <v>-0.5</v>
      </c>
    </row>
    <row r="14" customFormat="false" ht="12.8" hidden="false" customHeight="false" outlineLevel="0" collapsed="false">
      <c r="A14" s="0" t="n">
        <v>3</v>
      </c>
      <c r="B14" s="0" t="n">
        <f aca="false">(A14*0.125)*$B$3</f>
        <v>1.875</v>
      </c>
      <c r="C14" s="1" t="n">
        <f aca="false">$C$11-B14*TAN(RADIANS(B1))</f>
        <v>-1.875</v>
      </c>
      <c r="E14" s="0" t="n">
        <v>3</v>
      </c>
      <c r="F14" s="2" t="n">
        <f aca="false">E14*$F$1</f>
        <v>0.75</v>
      </c>
      <c r="G14" s="2" t="n">
        <f aca="false">$G$11-F14*TAN(RADIANS($B$1))</f>
        <v>-0.75</v>
      </c>
    </row>
    <row r="15" customFormat="false" ht="12.8" hidden="false" customHeight="false" outlineLevel="0" collapsed="false">
      <c r="A15" s="0" t="n">
        <v>4</v>
      </c>
      <c r="B15" s="0" t="n">
        <f aca="false">(A15*0.125)*$B$3</f>
        <v>2.5</v>
      </c>
      <c r="C15" s="1" t="n">
        <f aca="false">$C$11-B15*TAN(RADIANS(B1))</f>
        <v>-2.5</v>
      </c>
      <c r="E15" s="0" t="n">
        <v>4</v>
      </c>
      <c r="F15" s="2" t="n">
        <f aca="false">E15*$F$1</f>
        <v>1</v>
      </c>
      <c r="G15" s="2" t="n">
        <f aca="false">$G$11-F15*TAN(RADIANS($B$1))</f>
        <v>-1</v>
      </c>
    </row>
    <row r="16" customFormat="false" ht="12.8" hidden="false" customHeight="false" outlineLevel="0" collapsed="false">
      <c r="A16" s="0" t="s">
        <v>19</v>
      </c>
      <c r="E16" s="0" t="n">
        <v>5</v>
      </c>
      <c r="F16" s="2" t="n">
        <f aca="false">E16*$F$1</f>
        <v>1.25</v>
      </c>
      <c r="G16" s="2" t="n">
        <f aca="false">$G$11-F16*TAN(RADIANS($B$1))</f>
        <v>-1.25</v>
      </c>
    </row>
    <row r="17" customFormat="false" ht="12.8" hidden="false" customHeight="false" outlineLevel="0" collapsed="false">
      <c r="A17" s="0" t="n">
        <v>5</v>
      </c>
      <c r="B17" s="0" t="n">
        <f aca="false">B15</f>
        <v>2.5</v>
      </c>
      <c r="C17" s="0" t="n">
        <f aca="false">C15-0.2*B3</f>
        <v>-3.5</v>
      </c>
      <c r="E17" s="0" t="n">
        <v>6</v>
      </c>
      <c r="F17" s="2" t="n">
        <f aca="false">E17*$F$1</f>
        <v>1.5</v>
      </c>
      <c r="G17" s="2" t="n">
        <f aca="false">$G$11-F17*TAN(RADIANS($B$1))</f>
        <v>-1.5</v>
      </c>
    </row>
    <row r="18" customFormat="false" ht="12.8" hidden="false" customHeight="false" outlineLevel="0" collapsed="false">
      <c r="A18" s="0" t="n">
        <v>6</v>
      </c>
      <c r="B18" s="0" t="n">
        <f aca="false">B14</f>
        <v>1.875</v>
      </c>
      <c r="C18" s="0" t="n">
        <f aca="false">C14-0.2*B3</f>
        <v>-2.875</v>
      </c>
      <c r="E18" s="0" t="n">
        <v>7</v>
      </c>
      <c r="F18" s="2" t="n">
        <f aca="false">E18*$F$1</f>
        <v>1.75</v>
      </c>
      <c r="G18" s="2" t="n">
        <f aca="false">$G$11-F18*TAN(RADIANS($B$1))</f>
        <v>-1.75</v>
      </c>
    </row>
    <row r="19" customFormat="false" ht="12.8" hidden="false" customHeight="false" outlineLevel="0" collapsed="false">
      <c r="A19" s="0" t="n">
        <v>7</v>
      </c>
      <c r="B19" s="0" t="n">
        <f aca="false">B13</f>
        <v>1.25</v>
      </c>
      <c r="C19" s="0" t="n">
        <f aca="false">C13-0.2*B3</f>
        <v>-2.25</v>
      </c>
      <c r="E19" s="0" t="n">
        <v>8</v>
      </c>
      <c r="F19" s="2" t="n">
        <f aca="false">E19*$F$1</f>
        <v>2</v>
      </c>
      <c r="G19" s="2" t="n">
        <f aca="false">$G$11-F19*TAN(RADIANS($B$1))</f>
        <v>-2</v>
      </c>
    </row>
    <row r="20" customFormat="false" ht="12.8" hidden="false" customHeight="false" outlineLevel="0" collapsed="false">
      <c r="A20" s="0" t="n">
        <v>8</v>
      </c>
      <c r="B20" s="0" t="n">
        <f aca="false">B12</f>
        <v>0.625</v>
      </c>
      <c r="C20" s="0" t="n">
        <f aca="false">C12-0.2*B3</f>
        <v>-1.625</v>
      </c>
      <c r="E20" s="0" t="n">
        <v>9</v>
      </c>
      <c r="F20" s="2" t="n">
        <f aca="false">E20*$F$1</f>
        <v>2.25</v>
      </c>
      <c r="G20" s="2" t="n">
        <f aca="false">$G$11-F20*TAN(RADIANS($B$1))</f>
        <v>-2.25</v>
      </c>
    </row>
    <row r="21" customFormat="false" ht="12.8" hidden="false" customHeight="false" outlineLevel="0" collapsed="false">
      <c r="A21" s="0" t="n">
        <v>9</v>
      </c>
      <c r="B21" s="0" t="n">
        <f aca="false">B11</f>
        <v>0</v>
      </c>
      <c r="C21" s="0" t="n">
        <f aca="false">C11-0.2*B3</f>
        <v>-1</v>
      </c>
      <c r="E21" s="0" t="n">
        <v>10</v>
      </c>
      <c r="F21" s="0" t="n">
        <f aca="false">F11</f>
        <v>0</v>
      </c>
      <c r="G21" s="0" t="n">
        <f aca="false">G11-0.2*$B$3</f>
        <v>-1</v>
      </c>
    </row>
    <row r="22" customFormat="false" ht="12.8" hidden="false" customHeight="false" outlineLevel="0" collapsed="false">
      <c r="E22" s="0" t="n">
        <v>11</v>
      </c>
      <c r="F22" s="0" t="n">
        <f aca="false">F12</f>
        <v>0.25</v>
      </c>
      <c r="G22" s="0" t="n">
        <f aca="false">G12-0.2*$B$3</f>
        <v>-1.25</v>
      </c>
    </row>
    <row r="23" customFormat="false" ht="12.8" hidden="false" customHeight="false" outlineLevel="0" collapsed="false">
      <c r="E23" s="0" t="n">
        <v>12</v>
      </c>
      <c r="F23" s="0" t="n">
        <f aca="false">F13</f>
        <v>0.5</v>
      </c>
      <c r="G23" s="0" t="n">
        <f aca="false">G13-0.2*$B$3</f>
        <v>-1.5</v>
      </c>
    </row>
    <row r="24" customFormat="false" ht="12.8" hidden="false" customHeight="false" outlineLevel="0" collapsed="false">
      <c r="E24" s="0" t="n">
        <v>13</v>
      </c>
      <c r="F24" s="0" t="n">
        <f aca="false">F14</f>
        <v>0.75</v>
      </c>
      <c r="G24" s="0" t="n">
        <f aca="false">G14-0.2*$B$3</f>
        <v>-1.75</v>
      </c>
    </row>
    <row r="25" customFormat="false" ht="12.8" hidden="false" customHeight="false" outlineLevel="0" collapsed="false">
      <c r="E25" s="0" t="n">
        <v>14</v>
      </c>
      <c r="F25" s="0" t="n">
        <f aca="false">F15</f>
        <v>1</v>
      </c>
      <c r="G25" s="0" t="n">
        <f aca="false">G15-0.2*$B$3</f>
        <v>-2</v>
      </c>
    </row>
    <row r="26" customFormat="false" ht="12.8" hidden="false" customHeight="false" outlineLevel="0" collapsed="false">
      <c r="E26" s="0" t="n">
        <v>15</v>
      </c>
      <c r="F26" s="0" t="n">
        <f aca="false">F16</f>
        <v>1.25</v>
      </c>
      <c r="G26" s="0" t="n">
        <f aca="false">G16-0.2*$B$3</f>
        <v>-2.25</v>
      </c>
    </row>
    <row r="27" customFormat="false" ht="12.8" hidden="false" customHeight="false" outlineLevel="0" collapsed="false">
      <c r="E27" s="0" t="n">
        <v>16</v>
      </c>
      <c r="F27" s="0" t="n">
        <f aca="false">F17</f>
        <v>1.5</v>
      </c>
      <c r="G27" s="0" t="n">
        <f aca="false">G17-0.2*$B$3</f>
        <v>-2.5</v>
      </c>
    </row>
    <row r="28" customFormat="false" ht="12.8" hidden="false" customHeight="false" outlineLevel="0" collapsed="false">
      <c r="E28" s="0" t="n">
        <v>17</v>
      </c>
      <c r="F28" s="0" t="n">
        <f aca="false">F18</f>
        <v>1.75</v>
      </c>
      <c r="G28" s="0" t="n">
        <f aca="false">G18-0.2*$B$3</f>
        <v>-2.75</v>
      </c>
    </row>
    <row r="29" customFormat="false" ht="12.8" hidden="false" customHeight="false" outlineLevel="0" collapsed="false">
      <c r="E29" s="0" t="n">
        <v>18</v>
      </c>
      <c r="F29" s="0" t="n">
        <f aca="false">F19</f>
        <v>2</v>
      </c>
      <c r="G29" s="0" t="n">
        <f aca="false">G19-0.2*$B$3</f>
        <v>-3</v>
      </c>
    </row>
    <row r="30" customFormat="false" ht="12.8" hidden="false" customHeight="false" outlineLevel="0" collapsed="false">
      <c r="E30" s="0" t="n">
        <v>19</v>
      </c>
      <c r="F30" s="0" t="n">
        <f aca="false">F20</f>
        <v>2.25</v>
      </c>
      <c r="G30" s="0" t="n">
        <f aca="false">G20-0.2*$B$3</f>
        <v>-3.25</v>
      </c>
    </row>
    <row r="31" customFormat="false" ht="12.8" hidden="false" customHeight="false" outlineLevel="0" collapsed="false">
      <c r="E31" s="0" t="n">
        <v>20</v>
      </c>
      <c r="F31" s="0" t="n">
        <v>0</v>
      </c>
      <c r="G31" s="0" t="n">
        <v>-0.01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2015-04-02T12:52:30Z</dcterms:created>
  <dc:language>en-US</dc:language>
  <cp:revision>0</cp:revision>
</cp:coreProperties>
</file>