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 activeTab="1"/>
  </bookViews>
  <sheets>
    <sheet name="Table 1" sheetId="1" r:id="rId1"/>
    <sheet name="Figure 1" sheetId="4" r:id="rId2"/>
    <sheet name="Sheet2" sheetId="2" r:id="rId3"/>
    <sheet name="Sheet3" sheetId="3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I23" i="1"/>
  <c r="I22" i="1"/>
  <c r="I21" i="1"/>
  <c r="C21" i="1"/>
  <c r="B21" i="1"/>
  <c r="B24" i="1" s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4" i="1" l="1"/>
</calcChain>
</file>

<file path=xl/sharedStrings.xml><?xml version="1.0" encoding="utf-8"?>
<sst xmlns="http://schemas.openxmlformats.org/spreadsheetml/2006/main" count="49" uniqueCount="42">
  <si>
    <t>Schemes</t>
  </si>
  <si>
    <t>2012-13 A</t>
  </si>
  <si>
    <t>2013-14 A</t>
  </si>
  <si>
    <t>2014-15 A</t>
  </si>
  <si>
    <t>2015-16 A</t>
  </si>
  <si>
    <t>2016-17 BE</t>
  </si>
  <si>
    <t>2016-17 RE</t>
  </si>
  <si>
    <t>2017-18 BE</t>
  </si>
  <si>
    <t>% change between 2017-18 BE and 2016-17 RE</t>
  </si>
  <si>
    <t>Core ICDS/ Anganwadi services*#</t>
  </si>
  <si>
    <t>National Creche Scheme</t>
  </si>
  <si>
    <t>IGMSY/MBP*</t>
  </si>
  <si>
    <t>SABLA</t>
  </si>
  <si>
    <t>Food subsidy</t>
  </si>
  <si>
    <t>NRHM + NUHM^</t>
  </si>
  <si>
    <t>Mid-day Meal (MDM)</t>
  </si>
  <si>
    <t>RMSA</t>
  </si>
  <si>
    <t>NRDWP</t>
  </si>
  <si>
    <t>SBM (Rural + Urban)</t>
  </si>
  <si>
    <t>MGNREGA</t>
  </si>
  <si>
    <t>NLM (NRLM + NULM)</t>
  </si>
  <si>
    <t>NSAP</t>
  </si>
  <si>
    <t>NFSM</t>
  </si>
  <si>
    <t>White Revolution</t>
  </si>
  <si>
    <t>Blue Revolution</t>
  </si>
  <si>
    <t>National Horticulture Mission$</t>
  </si>
  <si>
    <t>Total Nutrition</t>
  </si>
  <si>
    <t>NMSA##</t>
  </si>
  <si>
    <t>NMOOP**</t>
  </si>
  <si>
    <t>RKVY***</t>
  </si>
  <si>
    <t>Source: Union Budget Documents, various years.</t>
  </si>
  <si>
    <t xml:space="preserve">Note: </t>
  </si>
  <si>
    <t>#includes National Nutrition Mmission</t>
  </si>
  <si>
    <t>* Name changed from FY 2017-18 onwards</t>
  </si>
  <si>
    <t>^ NHM from FY 2017-18 includes NRHM, NUHM, tertiary care programme, and Human resources for health and medical education. To ensure comparability across years we have considered only NRHM and NUHM for analysis</t>
  </si>
  <si>
    <t>$ Earlier known as Mission for Inegrated Development of Horticulture</t>
  </si>
  <si>
    <t>**Integrated oilseed, oilpalm, pulses and maize development</t>
  </si>
  <si>
    <t>***includes all under Animal husbandry and Dairy Vikas Abhiyan</t>
  </si>
  <si>
    <t>##The schemes considered for allocations from FY 2015-16 onwards are as follows: Damodar Valley Corporation, National Project on Organic Farming, Organic Value Chain Development for NE Region, National Project on Soil Health and Fertility; Rainfed Area Development and Climate Change, Paramparagat Krishi Vikas Yojana, and National Project on Agro Forestry.</t>
  </si>
  <si>
    <t>Nutrition expenditure</t>
  </si>
  <si>
    <t>as % of TBE</t>
  </si>
  <si>
    <t>as %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</si>
</sst>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49" fontId="0" fillId="0" borderId="1" xfId="0" applyNumberFormat="1" applyFont="1" applyBorder="1" applyAlignment="1">
      <alignment vertical="top" wrapText="1"/>
    </xf>
    <xf numFmtId="164" fontId="0" fillId="0" borderId="1" xfId="0" applyNumberFormat="1" applyFont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164" fontId="0" fillId="0" borderId="2" xfId="0" applyNumberFormat="1" applyFont="1" applyBorder="1" applyAlignment="1">
      <alignment horizontal="center" vertical="top"/>
    </xf>
    <xf numFmtId="49" fontId="0" fillId="0" borderId="3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/>
    </xf>
    <xf numFmtId="164" fontId="0" fillId="0" borderId="3" xfId="0" applyNumberFormat="1" applyFont="1" applyFill="1" applyBorder="1" applyAlignment="1">
      <alignment vertical="top"/>
    </xf>
    <xf numFmtId="164" fontId="0" fillId="0" borderId="4" xfId="0" applyNumberFormat="1" applyFont="1" applyBorder="1" applyAlignment="1">
      <alignment horizontal="center" vertical="top"/>
    </xf>
    <xf numFmtId="49" fontId="0" fillId="0" borderId="0" xfId="0" applyNumberFormat="1" applyFont="1" applyAlignment="1">
      <alignment vertical="top" wrapText="1"/>
    </xf>
    <xf numFmtId="164" fontId="0" fillId="0" borderId="0" xfId="0" applyNumberFormat="1" applyFont="1" applyBorder="1" applyAlignment="1">
      <alignment vertical="top"/>
    </xf>
    <xf numFmtId="164" fontId="0" fillId="0" borderId="0" xfId="0" applyNumberFormat="1" applyFont="1" applyFill="1" applyBorder="1" applyAlignment="1">
      <alignment vertical="top"/>
    </xf>
    <xf numFmtId="164" fontId="0" fillId="0" borderId="5" xfId="0" applyNumberFormat="1" applyFont="1" applyBorder="1" applyAlignment="1">
      <alignment horizontal="center" vertical="top"/>
    </xf>
    <xf numFmtId="49" fontId="0" fillId="0" borderId="6" xfId="0" applyNumberFormat="1" applyFont="1" applyBorder="1" applyAlignment="1">
      <alignment vertical="top" wrapText="1"/>
    </xf>
    <xf numFmtId="164" fontId="0" fillId="0" borderId="6" xfId="0" applyNumberFormat="1" applyFont="1" applyBorder="1" applyAlignment="1">
      <alignment vertical="top"/>
    </xf>
    <xf numFmtId="164" fontId="0" fillId="0" borderId="6" xfId="0" applyNumberFormat="1" applyFont="1" applyFill="1" applyBorder="1" applyAlignment="1">
      <alignment vertical="top"/>
    </xf>
    <xf numFmtId="164" fontId="0" fillId="0" borderId="7" xfId="0" applyNumberFormat="1" applyFont="1" applyBorder="1" applyAlignment="1">
      <alignment horizontal="center" vertical="top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0" fillId="0" borderId="0" xfId="0" applyFont="1" applyAlignment="1">
      <alignment vertical="top"/>
    </xf>
    <xf numFmtId="49" fontId="1" fillId="0" borderId="0" xfId="0" applyNumberFormat="1" applyFont="1" applyBorder="1" applyAlignment="1">
      <alignment vertical="top"/>
    </xf>
    <xf numFmtId="3" fontId="1" fillId="0" borderId="0" xfId="0" applyNumberFormat="1" applyFont="1" applyBorder="1" applyAlignment="1">
      <alignment vertical="top"/>
    </xf>
    <xf numFmtId="49" fontId="1" fillId="0" borderId="6" xfId="0" applyNumberFormat="1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0" fillId="0" borderId="0" xfId="0" applyFont="1" applyFill="1" applyBorder="1" applyAlignment="1">
      <alignment vertical="top"/>
    </xf>
    <xf numFmtId="49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164" fontId="0" fillId="0" borderId="0" xfId="0" applyNumberFormat="1" applyFont="1" applyBorder="1" applyAlignment="1">
      <alignment horizontal="center" vertical="top"/>
    </xf>
    <xf numFmtId="49" fontId="1" fillId="0" borderId="0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vertical="top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>
              <a:defRPr sz="1000"/>
            </a:pPr>
            <a:r>
              <a:rPr lang="en-IN" sz="1000"/>
              <a:t>Union Government Expenditure/Outlays</a:t>
            </a:r>
            <a:r>
              <a:rPr lang="en-IN" sz="1000" baseline="0"/>
              <a:t> for Schemes related to Nutrition as Percentage of Total Budget Expenditure (TBE) and of GDP</a:t>
            </a:r>
            <a:endParaRPr lang="en-IN" sz="1000"/>
          </a:p>
        </c:rich>
      </c:tx>
      <c:layout>
        <c:manualLayout>
          <c:xMode val="edge"/>
          <c:yMode val="edge"/>
          <c:x val="0.12037489063867017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1'!$C$2:$C$3</c:f>
              <c:strCache>
                <c:ptCount val="1"/>
                <c:pt idx="0">
                  <c:v>Nutrition expenditure as % of TBE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</c:spPr>
          <c:invertIfNegative val="0"/>
          <c:cat>
            <c:strRef>
              <c:f>'Figure 1'!$B$4:$B$10</c:f>
              <c:strCache>
                <c:ptCount val="7"/>
                <c:pt idx="0">
                  <c:v>2012-13 A</c:v>
                </c:pt>
                <c:pt idx="1">
                  <c:v>2013-14 A</c:v>
                </c:pt>
                <c:pt idx="2">
                  <c:v>2014-15 A</c:v>
                </c:pt>
                <c:pt idx="3">
                  <c:v>2015-16 A</c:v>
                </c:pt>
                <c:pt idx="4">
                  <c:v>2016-17 BE</c:v>
                </c:pt>
                <c:pt idx="5">
                  <c:v>2016-17 RE</c:v>
                </c:pt>
                <c:pt idx="6">
                  <c:v>2017-18 BE</c:v>
                </c:pt>
              </c:strCache>
            </c:strRef>
          </c:cat>
          <c:val>
            <c:numRef>
              <c:f>'Figure 1'!$C$4:$C$10</c:f>
              <c:numCache>
                <c:formatCode>0.0</c:formatCode>
                <c:ptCount val="7"/>
                <c:pt idx="0">
                  <c:v>13.630917504437299</c:v>
                </c:pt>
                <c:pt idx="1">
                  <c:v>12.937804234449777</c:v>
                </c:pt>
                <c:pt idx="2">
                  <c:v>14.393084458303999</c:v>
                </c:pt>
                <c:pt idx="3">
                  <c:v>14.347670514952318</c:v>
                </c:pt>
                <c:pt idx="4">
                  <c:v>13.266863507634458</c:v>
                </c:pt>
                <c:pt idx="5">
                  <c:v>13.560948546171369</c:v>
                </c:pt>
                <c:pt idx="6">
                  <c:v>13.896241994085548</c:v>
                </c:pt>
              </c:numCache>
            </c:numRef>
          </c:val>
        </c:ser>
        <c:ser>
          <c:idx val="1"/>
          <c:order val="1"/>
          <c:tx>
            <c:strRef>
              <c:f>'Figure 1'!$D$2:$D$3</c:f>
              <c:strCache>
                <c:ptCount val="1"/>
                <c:pt idx="0">
                  <c:v>Nutrition expenditure as % of GDP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6350">
              <a:solidFill>
                <a:schemeClr val="accent1"/>
              </a:solidFill>
            </a:ln>
          </c:spPr>
          <c:invertIfNegative val="0"/>
          <c:cat>
            <c:strRef>
              <c:f>'Figure 1'!$B$4:$B$10</c:f>
              <c:strCache>
                <c:ptCount val="7"/>
                <c:pt idx="0">
                  <c:v>2012-13 A</c:v>
                </c:pt>
                <c:pt idx="1">
                  <c:v>2013-14 A</c:v>
                </c:pt>
                <c:pt idx="2">
                  <c:v>2014-15 A</c:v>
                </c:pt>
                <c:pt idx="3">
                  <c:v>2015-16 A</c:v>
                </c:pt>
                <c:pt idx="4">
                  <c:v>2016-17 BE</c:v>
                </c:pt>
                <c:pt idx="5">
                  <c:v>2016-17 RE</c:v>
                </c:pt>
                <c:pt idx="6">
                  <c:v>2017-18 BE</c:v>
                </c:pt>
              </c:strCache>
            </c:strRef>
          </c:cat>
          <c:val>
            <c:numRef>
              <c:f>'Figure 1'!$D$4:$D$10</c:f>
              <c:numCache>
                <c:formatCode>0.0</c:formatCode>
                <c:ptCount val="7"/>
                <c:pt idx="0">
                  <c:v>1.9327738543966018</c:v>
                </c:pt>
                <c:pt idx="1">
                  <c:v>1.7955393229378724</c:v>
                </c:pt>
                <c:pt idx="2">
                  <c:v>1.9258379753363204</c:v>
                </c:pt>
                <c:pt idx="3">
                  <c:v>1.8788254558518545</c:v>
                </c:pt>
                <c:pt idx="4">
                  <c:v>1.7407569628698458</c:v>
                </c:pt>
                <c:pt idx="5">
                  <c:v>1.8120392461136596</c:v>
                </c:pt>
                <c:pt idx="6">
                  <c:v>1.7706856020686803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652352"/>
        <c:axId val="81744256"/>
      </c:barChart>
      <c:catAx>
        <c:axId val="81652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81744256"/>
        <c:crosses val="autoZero"/>
        <c:auto val="1"/>
        <c:lblAlgn val="ctr"/>
        <c:lblOffset val="100"/>
        <c:noMultiLvlLbl val="0"/>
      </c:catAx>
      <c:valAx>
        <c:axId val="8174425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crossAx val="81652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5</xdr:row>
      <xdr:rowOff>171450</xdr:rowOff>
    </xdr:from>
    <xdr:to>
      <xdr:col>12</xdr:col>
      <xdr:colOff>204787</xdr:colOff>
      <xdr:row>20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ropbox/Chanda/CBGA%20write-ups/write-up/Nutrition-write%20ups/Tables/Union%20MoWCD%20Nutr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CD"/>
      <sheetName val="MDM"/>
      <sheetName val="Combined"/>
      <sheetName val="Nutrition-related schemes"/>
      <sheetName val="Sheet1"/>
      <sheetName val="RUB 2016-17"/>
      <sheetName val="Umbrella ICDS"/>
      <sheetName val="NRDWP-SBA-NREGA-NRLM"/>
      <sheetName val="RUB 2017-18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Nutrition expenditure</v>
          </cell>
        </row>
        <row r="3">
          <cell r="C3" t="str">
            <v>as % of TBE</v>
          </cell>
          <cell r="D3" t="str">
            <v>as % of GDP</v>
          </cell>
        </row>
        <row r="4">
          <cell r="B4" t="str">
            <v>2012-13 A</v>
          </cell>
          <cell r="C4">
            <v>13.630917504437299</v>
          </cell>
          <cell r="D4">
            <v>1.9327738543966018</v>
          </cell>
        </row>
        <row r="5">
          <cell r="B5" t="str">
            <v>2013-14 A</v>
          </cell>
          <cell r="C5">
            <v>12.937804234449777</v>
          </cell>
          <cell r="D5">
            <v>1.7955393229378724</v>
          </cell>
        </row>
        <row r="6">
          <cell r="B6" t="str">
            <v>2014-15 A</v>
          </cell>
          <cell r="C6">
            <v>14.393084458303999</v>
          </cell>
          <cell r="D6">
            <v>1.9258379753363204</v>
          </cell>
        </row>
        <row r="7">
          <cell r="B7" t="str">
            <v>2015-16 A</v>
          </cell>
          <cell r="C7">
            <v>14.347670514952318</v>
          </cell>
          <cell r="D7">
            <v>1.8788254558518545</v>
          </cell>
        </row>
        <row r="8">
          <cell r="B8" t="str">
            <v>2016-17 BE</v>
          </cell>
          <cell r="C8">
            <v>13.266863507634458</v>
          </cell>
          <cell r="D8">
            <v>1.7407569628698458</v>
          </cell>
        </row>
        <row r="9">
          <cell r="B9" t="str">
            <v>2016-17 RE</v>
          </cell>
          <cell r="C9">
            <v>13.560948546171369</v>
          </cell>
          <cell r="D9">
            <v>1.8120392461136596</v>
          </cell>
        </row>
        <row r="10">
          <cell r="B10" t="str">
            <v>2017-18 BE</v>
          </cell>
          <cell r="C10">
            <v>13.896241994085548</v>
          </cell>
          <cell r="D10">
            <v>1.7706856020686803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4"/>
  <sheetViews>
    <sheetView topLeftCell="A19" workbookViewId="0">
      <selection activeCell="A32" sqref="A32"/>
    </sheetView>
  </sheetViews>
  <sheetFormatPr defaultRowHeight="15" x14ac:dyDescent="0.25"/>
  <cols>
    <col min="1" max="1" width="38.85546875" customWidth="1"/>
    <col min="3" max="3" width="10.42578125" customWidth="1"/>
    <col min="4" max="4" width="11.42578125" customWidth="1"/>
    <col min="5" max="5" width="11.5703125" customWidth="1"/>
    <col min="6" max="6" width="11" customWidth="1"/>
    <col min="7" max="7" width="10.85546875" customWidth="1"/>
    <col min="8" max="8" width="11.7109375" customWidth="1"/>
    <col min="9" max="9" width="17.7109375" customWidth="1"/>
  </cols>
  <sheetData>
    <row r="3" spans="1:9" ht="45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3" t="s">
        <v>8</v>
      </c>
    </row>
    <row r="4" spans="1:9" x14ac:dyDescent="0.25">
      <c r="A4" s="4" t="s">
        <v>9</v>
      </c>
      <c r="B4" s="5">
        <v>15767.240000000002</v>
      </c>
      <c r="C4" s="5">
        <v>16400.77</v>
      </c>
      <c r="D4" s="5">
        <v>16683.64</v>
      </c>
      <c r="E4" s="5">
        <v>15489.32</v>
      </c>
      <c r="F4" s="6">
        <v>14850</v>
      </c>
      <c r="G4" s="6">
        <v>14735.6</v>
      </c>
      <c r="H4" s="6">
        <v>16745.190000000002</v>
      </c>
      <c r="I4" s="7">
        <f>(H4-G4)/G4*100</f>
        <v>13.637653030755462</v>
      </c>
    </row>
    <row r="5" spans="1:9" x14ac:dyDescent="0.25">
      <c r="A5" s="8" t="s">
        <v>10</v>
      </c>
      <c r="B5" s="9">
        <v>106</v>
      </c>
      <c r="C5" s="9">
        <v>100</v>
      </c>
      <c r="D5" s="10">
        <v>97.68</v>
      </c>
      <c r="E5" s="10">
        <v>133.02000000000001</v>
      </c>
      <c r="F5" s="9">
        <v>150</v>
      </c>
      <c r="G5" s="9">
        <v>150</v>
      </c>
      <c r="H5" s="9">
        <v>200</v>
      </c>
      <c r="I5" s="11">
        <f t="shared" ref="I5:I23" si="0">(H5-G5)/G5*100</f>
        <v>33.333333333333329</v>
      </c>
    </row>
    <row r="6" spans="1:9" x14ac:dyDescent="0.25">
      <c r="A6" s="12" t="s">
        <v>11</v>
      </c>
      <c r="B6" s="13">
        <v>82.07</v>
      </c>
      <c r="C6" s="13">
        <v>231.9</v>
      </c>
      <c r="D6" s="14">
        <v>343.14</v>
      </c>
      <c r="E6" s="14">
        <v>233.37</v>
      </c>
      <c r="F6" s="13">
        <v>400</v>
      </c>
      <c r="G6" s="13">
        <v>634</v>
      </c>
      <c r="H6" s="13">
        <v>2700</v>
      </c>
      <c r="I6" s="15">
        <f t="shared" si="0"/>
        <v>325.86750788643536</v>
      </c>
    </row>
    <row r="7" spans="1:9" x14ac:dyDescent="0.25">
      <c r="A7" s="16" t="s">
        <v>12</v>
      </c>
      <c r="B7" s="17">
        <v>503.63</v>
      </c>
      <c r="C7" s="17">
        <v>603</v>
      </c>
      <c r="D7" s="18">
        <v>622.43000000000006</v>
      </c>
      <c r="E7" s="18">
        <v>475.22</v>
      </c>
      <c r="F7" s="17">
        <v>460</v>
      </c>
      <c r="G7" s="17">
        <v>460</v>
      </c>
      <c r="H7" s="17">
        <v>460</v>
      </c>
      <c r="I7" s="19">
        <f t="shared" si="0"/>
        <v>0</v>
      </c>
    </row>
    <row r="8" spans="1:9" x14ac:dyDescent="0.25">
      <c r="A8" s="20" t="s">
        <v>13</v>
      </c>
      <c r="B8" s="13">
        <v>85000</v>
      </c>
      <c r="C8" s="13">
        <v>92000</v>
      </c>
      <c r="D8" s="14">
        <v>117671.16</v>
      </c>
      <c r="E8" s="14">
        <v>139419</v>
      </c>
      <c r="F8" s="13">
        <v>134834.60999999999</v>
      </c>
      <c r="G8" s="13">
        <v>135172.96</v>
      </c>
      <c r="H8" s="13">
        <v>145338.6</v>
      </c>
      <c r="I8" s="15">
        <f t="shared" si="0"/>
        <v>7.5204685907595827</v>
      </c>
    </row>
    <row r="9" spans="1:9" x14ac:dyDescent="0.25">
      <c r="A9" s="16" t="s">
        <v>14</v>
      </c>
      <c r="B9" s="17">
        <v>18046.73</v>
      </c>
      <c r="C9" s="17">
        <v>18633.810000000001</v>
      </c>
      <c r="D9" s="18">
        <v>19751.449999999997</v>
      </c>
      <c r="E9" s="18">
        <v>18971.490000000002</v>
      </c>
      <c r="F9" s="17">
        <v>19037</v>
      </c>
      <c r="G9" s="17">
        <v>20037</v>
      </c>
      <c r="H9" s="17">
        <v>21940.7</v>
      </c>
      <c r="I9" s="19">
        <f t="shared" si="0"/>
        <v>9.5009232919099702</v>
      </c>
    </row>
    <row r="10" spans="1:9" x14ac:dyDescent="0.25">
      <c r="A10" s="20" t="s">
        <v>15</v>
      </c>
      <c r="B10" s="13">
        <v>10761.4</v>
      </c>
      <c r="C10" s="13">
        <v>10917.58</v>
      </c>
      <c r="D10" s="13">
        <v>10523.48</v>
      </c>
      <c r="E10" s="21">
        <v>9144.89</v>
      </c>
      <c r="F10" s="21">
        <v>9700</v>
      </c>
      <c r="G10" s="21">
        <v>9700</v>
      </c>
      <c r="H10" s="21">
        <v>10000</v>
      </c>
      <c r="I10" s="15">
        <f t="shared" si="0"/>
        <v>3.0927835051546393</v>
      </c>
    </row>
    <row r="11" spans="1:9" x14ac:dyDescent="0.25">
      <c r="A11" s="12" t="s">
        <v>16</v>
      </c>
      <c r="B11" s="22">
        <v>3172</v>
      </c>
      <c r="C11" s="22">
        <v>2679</v>
      </c>
      <c r="D11" s="22">
        <v>3398</v>
      </c>
      <c r="E11" s="22">
        <v>3562.61</v>
      </c>
      <c r="F11" s="22">
        <v>3700</v>
      </c>
      <c r="G11" s="22">
        <v>3700</v>
      </c>
      <c r="H11" s="22">
        <v>3830</v>
      </c>
      <c r="I11" s="15">
        <f t="shared" si="0"/>
        <v>3.5135135135135136</v>
      </c>
    </row>
    <row r="12" spans="1:9" x14ac:dyDescent="0.25">
      <c r="A12" s="4" t="s">
        <v>17</v>
      </c>
      <c r="B12" s="5">
        <v>10489.91</v>
      </c>
      <c r="C12" s="5">
        <v>9691.2900000000009</v>
      </c>
      <c r="D12" s="6">
        <v>9242.76</v>
      </c>
      <c r="E12" s="6">
        <v>4369.55</v>
      </c>
      <c r="F12" s="5">
        <v>5000</v>
      </c>
      <c r="G12" s="5">
        <v>6000</v>
      </c>
      <c r="H12" s="5">
        <v>6050</v>
      </c>
      <c r="I12" s="7">
        <f t="shared" si="0"/>
        <v>0.83333333333333337</v>
      </c>
    </row>
    <row r="13" spans="1:9" x14ac:dyDescent="0.25">
      <c r="A13" s="8" t="s">
        <v>18</v>
      </c>
      <c r="B13" s="9">
        <v>2473.5</v>
      </c>
      <c r="C13" s="9">
        <v>2243.54</v>
      </c>
      <c r="D13" s="10">
        <v>3700.4700000000003</v>
      </c>
      <c r="E13" s="10">
        <v>7469.24</v>
      </c>
      <c r="F13" s="9">
        <v>11300</v>
      </c>
      <c r="G13" s="9">
        <v>12800.02</v>
      </c>
      <c r="H13" s="9">
        <v>16248.27</v>
      </c>
      <c r="I13" s="11">
        <f t="shared" si="0"/>
        <v>26.939411032170263</v>
      </c>
    </row>
    <row r="14" spans="1:9" x14ac:dyDescent="0.25">
      <c r="A14" s="20" t="s">
        <v>19</v>
      </c>
      <c r="B14" s="13">
        <v>30273</v>
      </c>
      <c r="C14" s="13">
        <v>32994.120000000003</v>
      </c>
      <c r="D14" s="14">
        <v>32976.71</v>
      </c>
      <c r="E14" s="14">
        <v>37340.71</v>
      </c>
      <c r="F14" s="13">
        <v>38500</v>
      </c>
      <c r="G14" s="13">
        <v>47499</v>
      </c>
      <c r="H14" s="13">
        <v>48000</v>
      </c>
      <c r="I14" s="15">
        <f t="shared" si="0"/>
        <v>1.0547590475588959</v>
      </c>
    </row>
    <row r="15" spans="1:9" x14ac:dyDescent="0.25">
      <c r="A15" s="20" t="s">
        <v>20</v>
      </c>
      <c r="B15" s="13">
        <v>2195.37</v>
      </c>
      <c r="C15" s="13">
        <v>2022.09</v>
      </c>
      <c r="D15" s="14">
        <v>2116.34</v>
      </c>
      <c r="E15" s="14">
        <v>2783.14</v>
      </c>
      <c r="F15" s="13">
        <v>3325</v>
      </c>
      <c r="G15" s="13">
        <v>3334</v>
      </c>
      <c r="H15" s="13">
        <v>4849</v>
      </c>
      <c r="I15" s="15">
        <f t="shared" si="0"/>
        <v>45.440911817636469</v>
      </c>
    </row>
    <row r="16" spans="1:9" x14ac:dyDescent="0.25">
      <c r="A16" s="16" t="s">
        <v>21</v>
      </c>
      <c r="B16" s="17">
        <v>7825</v>
      </c>
      <c r="C16" s="17">
        <v>9406</v>
      </c>
      <c r="D16" s="18">
        <v>7083.68</v>
      </c>
      <c r="E16" s="18">
        <v>8616.4</v>
      </c>
      <c r="F16" s="17">
        <v>9500</v>
      </c>
      <c r="G16" s="17">
        <v>9500</v>
      </c>
      <c r="H16" s="17">
        <v>9500</v>
      </c>
      <c r="I16" s="7">
        <f t="shared" si="0"/>
        <v>0</v>
      </c>
    </row>
    <row r="17" spans="1:9" x14ac:dyDescent="0.25">
      <c r="A17" s="4" t="s">
        <v>22</v>
      </c>
      <c r="B17" s="5">
        <v>1722.86</v>
      </c>
      <c r="C17" s="5">
        <v>2027</v>
      </c>
      <c r="D17" s="6">
        <v>1872.74</v>
      </c>
      <c r="E17" s="6">
        <v>1162.3399999999999</v>
      </c>
      <c r="F17" s="5">
        <v>1700</v>
      </c>
      <c r="G17" s="5">
        <v>1280</v>
      </c>
      <c r="H17" s="5">
        <v>1720</v>
      </c>
      <c r="I17" s="7">
        <f t="shared" si="0"/>
        <v>34.375</v>
      </c>
    </row>
    <row r="18" spans="1:9" x14ac:dyDescent="0.25">
      <c r="A18" s="20" t="s">
        <v>27</v>
      </c>
      <c r="B18" s="14">
        <v>0</v>
      </c>
      <c r="C18" s="14">
        <v>0</v>
      </c>
      <c r="D18" s="14">
        <v>1268.42</v>
      </c>
      <c r="E18" s="14">
        <v>685.91</v>
      </c>
      <c r="F18" s="14">
        <v>1062.5</v>
      </c>
      <c r="G18" s="14">
        <v>880</v>
      </c>
      <c r="H18" s="14">
        <v>1226</v>
      </c>
      <c r="I18" s="15">
        <f t="shared" si="0"/>
        <v>39.31818181818182</v>
      </c>
    </row>
    <row r="19" spans="1:9" x14ac:dyDescent="0.25">
      <c r="A19" s="20" t="s">
        <v>28</v>
      </c>
      <c r="B19" s="14">
        <v>398.48</v>
      </c>
      <c r="C19" s="14">
        <v>555.78</v>
      </c>
      <c r="D19" s="14">
        <v>316.33</v>
      </c>
      <c r="E19" s="14">
        <v>305.81</v>
      </c>
      <c r="F19" s="14">
        <v>502.69</v>
      </c>
      <c r="G19" s="14">
        <v>376</v>
      </c>
      <c r="H19" s="14">
        <v>403</v>
      </c>
      <c r="I19" s="15">
        <f t="shared" si="0"/>
        <v>7.1808510638297882</v>
      </c>
    </row>
    <row r="20" spans="1:9" x14ac:dyDescent="0.25">
      <c r="A20" s="20" t="s">
        <v>29</v>
      </c>
      <c r="B20" s="14">
        <v>8400</v>
      </c>
      <c r="C20" s="14">
        <v>7052.5</v>
      </c>
      <c r="D20" s="14">
        <v>8443.2099999999991</v>
      </c>
      <c r="E20" s="14">
        <v>3940.01</v>
      </c>
      <c r="F20" s="14">
        <v>5400</v>
      </c>
      <c r="G20" s="14">
        <v>3550</v>
      </c>
      <c r="H20" s="14">
        <v>4750</v>
      </c>
      <c r="I20" s="15">
        <f t="shared" si="0"/>
        <v>33.802816901408448</v>
      </c>
    </row>
    <row r="21" spans="1:9" x14ac:dyDescent="0.25">
      <c r="A21" s="20" t="s">
        <v>23</v>
      </c>
      <c r="B21" s="27">
        <f>911.2+523.51</f>
        <v>1434.71</v>
      </c>
      <c r="C21" s="14">
        <f>946.85+502.18</f>
        <v>1449.03</v>
      </c>
      <c r="D21" s="14">
        <v>999.53</v>
      </c>
      <c r="E21" s="14">
        <v>937.14</v>
      </c>
      <c r="F21" s="14">
        <v>1138</v>
      </c>
      <c r="G21" s="14">
        <v>1311.77</v>
      </c>
      <c r="H21" s="14">
        <v>1633.97</v>
      </c>
      <c r="I21" s="15">
        <f t="shared" si="0"/>
        <v>24.562232708477865</v>
      </c>
    </row>
    <row r="22" spans="1:9" x14ac:dyDescent="0.25">
      <c r="A22" s="20" t="s">
        <v>24</v>
      </c>
      <c r="B22" s="27">
        <v>329.81</v>
      </c>
      <c r="C22" s="14">
        <v>347.53</v>
      </c>
      <c r="D22" s="14">
        <v>387.96</v>
      </c>
      <c r="E22" s="14">
        <v>199.96</v>
      </c>
      <c r="F22" s="14">
        <v>246.78</v>
      </c>
      <c r="G22" s="14">
        <v>392.34</v>
      </c>
      <c r="H22" s="14">
        <v>400.73</v>
      </c>
      <c r="I22" s="15">
        <f t="shared" si="0"/>
        <v>2.1384513432227261</v>
      </c>
    </row>
    <row r="23" spans="1:9" x14ac:dyDescent="0.25">
      <c r="A23" s="8" t="s">
        <v>25</v>
      </c>
      <c r="B23" s="9">
        <v>1089.27</v>
      </c>
      <c r="C23" s="9">
        <v>1809.26</v>
      </c>
      <c r="D23" s="10">
        <v>1954.73</v>
      </c>
      <c r="E23" s="10">
        <v>1696.47</v>
      </c>
      <c r="F23" s="9">
        <v>1620</v>
      </c>
      <c r="G23" s="9">
        <v>1660</v>
      </c>
      <c r="H23" s="9">
        <v>2320</v>
      </c>
      <c r="I23" s="11">
        <f t="shared" si="0"/>
        <v>39.75903614457831</v>
      </c>
    </row>
    <row r="24" spans="1:9" x14ac:dyDescent="0.25">
      <c r="A24" s="25" t="s">
        <v>26</v>
      </c>
      <c r="B24" s="26">
        <f t="shared" ref="B24:H24" si="1">SUM(B4:B23)</f>
        <v>200070.97999999998</v>
      </c>
      <c r="C24" s="26">
        <f t="shared" si="1"/>
        <v>211164.2</v>
      </c>
      <c r="D24" s="26">
        <f t="shared" si="1"/>
        <v>239453.86</v>
      </c>
      <c r="E24" s="26">
        <f t="shared" si="1"/>
        <v>256935.59999999998</v>
      </c>
      <c r="F24" s="26">
        <f t="shared" si="1"/>
        <v>262426.57999999996</v>
      </c>
      <c r="G24" s="26">
        <f t="shared" si="1"/>
        <v>273172.69</v>
      </c>
      <c r="H24" s="26">
        <f t="shared" si="1"/>
        <v>298315.45999999996</v>
      </c>
      <c r="I24" s="19">
        <f>(H24-G24)/G24*100</f>
        <v>9.2039837510843263</v>
      </c>
    </row>
    <row r="25" spans="1:9" x14ac:dyDescent="0.25">
      <c r="A25" s="23"/>
      <c r="B25" s="24"/>
      <c r="C25" s="24"/>
      <c r="D25" s="24"/>
      <c r="E25" s="24"/>
      <c r="F25" s="24"/>
      <c r="G25" s="24"/>
      <c r="H25" s="24"/>
      <c r="I25" s="34"/>
    </row>
    <row r="26" spans="1:9" x14ac:dyDescent="0.25">
      <c r="A26" s="28" t="s">
        <v>30</v>
      </c>
      <c r="B26" s="29"/>
      <c r="C26" s="29"/>
      <c r="D26" s="29"/>
      <c r="E26" s="29"/>
      <c r="F26" s="29"/>
      <c r="G26" s="30"/>
      <c r="H26" s="30"/>
      <c r="I26" s="22"/>
    </row>
    <row r="27" spans="1:9" x14ac:dyDescent="0.25">
      <c r="A27" s="31" t="s">
        <v>31</v>
      </c>
      <c r="B27" s="31"/>
      <c r="C27" s="31"/>
      <c r="D27" s="31"/>
      <c r="E27" s="31"/>
      <c r="F27" s="31"/>
      <c r="G27" s="32"/>
      <c r="H27" s="32"/>
      <c r="I27" s="22"/>
    </row>
    <row r="28" spans="1:9" x14ac:dyDescent="0.25">
      <c r="A28" s="28" t="s">
        <v>32</v>
      </c>
      <c r="B28" s="33"/>
      <c r="C28" s="33"/>
      <c r="D28" s="33"/>
      <c r="E28" s="33"/>
      <c r="F28" s="33"/>
      <c r="G28" s="22"/>
      <c r="H28" s="22"/>
      <c r="I28" s="22"/>
    </row>
    <row r="29" spans="1:9" x14ac:dyDescent="0.25">
      <c r="A29" s="28" t="s">
        <v>33</v>
      </c>
      <c r="B29" s="33"/>
      <c r="C29" s="33"/>
      <c r="D29" s="33"/>
      <c r="E29" s="33"/>
      <c r="F29" s="33"/>
      <c r="G29" s="22"/>
      <c r="H29" s="22"/>
      <c r="I29" s="22"/>
    </row>
    <row r="30" spans="1:9" x14ac:dyDescent="0.25">
      <c r="A30" s="28" t="s">
        <v>34</v>
      </c>
      <c r="B30" s="33"/>
      <c r="C30" s="33"/>
      <c r="D30" s="33"/>
      <c r="E30" s="33"/>
      <c r="F30" s="33"/>
      <c r="G30" s="22"/>
      <c r="H30" s="22"/>
      <c r="I30" s="22"/>
    </row>
    <row r="31" spans="1:9" x14ac:dyDescent="0.25">
      <c r="A31" s="28" t="s">
        <v>35</v>
      </c>
      <c r="B31" s="33"/>
      <c r="C31" s="33"/>
      <c r="D31" s="33"/>
      <c r="E31" s="33"/>
      <c r="F31" s="33"/>
      <c r="G31" s="22"/>
      <c r="H31" s="22"/>
      <c r="I31" s="22"/>
    </row>
    <row r="32" spans="1:9" x14ac:dyDescent="0.25">
      <c r="A32" s="28" t="s">
        <v>36</v>
      </c>
      <c r="B32" s="33"/>
      <c r="C32" s="33"/>
      <c r="D32" s="33"/>
      <c r="E32" s="33"/>
      <c r="F32" s="33"/>
      <c r="G32" s="22"/>
      <c r="H32" s="22"/>
      <c r="I32" s="22"/>
    </row>
    <row r="33" spans="1:9" x14ac:dyDescent="0.25">
      <c r="A33" s="28" t="s">
        <v>37</v>
      </c>
      <c r="B33" s="33"/>
      <c r="C33" s="33"/>
      <c r="D33" s="33"/>
      <c r="E33" s="33"/>
      <c r="F33" s="33"/>
      <c r="G33" s="22"/>
      <c r="H33" s="22"/>
      <c r="I33" s="22"/>
    </row>
    <row r="34" spans="1:9" x14ac:dyDescent="0.25">
      <c r="A34" s="28" t="s">
        <v>38</v>
      </c>
      <c r="B34" s="22"/>
      <c r="C34" s="22"/>
      <c r="D34" s="22"/>
      <c r="E34" s="22"/>
      <c r="F34" s="22"/>
      <c r="G34" s="22"/>
      <c r="H34" s="22"/>
      <c r="I34" s="22"/>
    </row>
  </sheetData>
  <mergeCells count="1">
    <mergeCell ref="A27:F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I5" sqref="I5"/>
    </sheetView>
  </sheetViews>
  <sheetFormatPr defaultRowHeight="15" x14ac:dyDescent="0.25"/>
  <cols>
    <col min="3" max="3" width="15" customWidth="1"/>
    <col min="4" max="4" width="14.7109375" customWidth="1"/>
    <col min="6" max="6" width="15.42578125" customWidth="1"/>
  </cols>
  <sheetData>
    <row r="2" spans="2:9" x14ac:dyDescent="0.25">
      <c r="C2" s="35" t="s">
        <v>39</v>
      </c>
      <c r="D2" s="35"/>
      <c r="E2" s="35"/>
      <c r="F2" s="35"/>
      <c r="G2" s="23"/>
    </row>
    <row r="3" spans="2:9" x14ac:dyDescent="0.25">
      <c r="C3" s="36" t="s">
        <v>40</v>
      </c>
      <c r="D3" s="37" t="s">
        <v>41</v>
      </c>
      <c r="E3" s="36"/>
      <c r="F3" s="37"/>
      <c r="G3" s="38"/>
    </row>
    <row r="4" spans="2:9" x14ac:dyDescent="0.25">
      <c r="B4" s="41" t="s">
        <v>1</v>
      </c>
      <c r="C4" s="39">
        <v>13.630917504437299</v>
      </c>
      <c r="D4" s="39">
        <v>1.9327738543966018</v>
      </c>
      <c r="F4" s="39"/>
      <c r="G4" s="39"/>
    </row>
    <row r="5" spans="2:9" x14ac:dyDescent="0.25">
      <c r="B5" s="41" t="s">
        <v>2</v>
      </c>
      <c r="C5" s="39">
        <v>12.937804234449777</v>
      </c>
      <c r="D5" s="39">
        <v>1.7955393229378724</v>
      </c>
      <c r="F5" s="39"/>
      <c r="G5" s="39"/>
    </row>
    <row r="6" spans="2:9" x14ac:dyDescent="0.25">
      <c r="B6" s="41" t="s">
        <v>3</v>
      </c>
      <c r="C6" s="39">
        <v>14.393084458303999</v>
      </c>
      <c r="D6" s="39">
        <v>1.9258379753363204</v>
      </c>
      <c r="F6" s="39"/>
      <c r="G6" s="39"/>
    </row>
    <row r="7" spans="2:9" x14ac:dyDescent="0.25">
      <c r="B7" s="41" t="s">
        <v>4</v>
      </c>
      <c r="C7" s="39">
        <v>14.347670514952318</v>
      </c>
      <c r="D7" s="39">
        <v>1.8788254558518545</v>
      </c>
      <c r="F7" s="39"/>
      <c r="G7" s="39"/>
    </row>
    <row r="8" spans="2:9" x14ac:dyDescent="0.25">
      <c r="B8" s="41" t="s">
        <v>5</v>
      </c>
      <c r="C8" s="39">
        <v>13.266863507634458</v>
      </c>
      <c r="D8" s="39">
        <v>1.7407569628698458</v>
      </c>
      <c r="F8" s="39"/>
      <c r="G8" s="39"/>
    </row>
    <row r="9" spans="2:9" x14ac:dyDescent="0.25">
      <c r="B9" s="41" t="s">
        <v>6</v>
      </c>
      <c r="C9" s="39">
        <v>13.560948546171369</v>
      </c>
      <c r="D9" s="39">
        <v>1.8120392461136596</v>
      </c>
      <c r="F9" s="39"/>
      <c r="G9" s="39"/>
    </row>
    <row r="10" spans="2:9" x14ac:dyDescent="0.25">
      <c r="B10" s="41" t="s">
        <v>7</v>
      </c>
      <c r="C10" s="39">
        <v>13.896241994085548</v>
      </c>
      <c r="D10" s="39">
        <v>1.7706856020686803</v>
      </c>
      <c r="F10" s="39"/>
      <c r="G10" s="39"/>
    </row>
    <row r="15" spans="2:9" x14ac:dyDescent="0.25">
      <c r="B15" s="38"/>
      <c r="D15" s="40"/>
      <c r="E15" s="40"/>
      <c r="F15" s="40"/>
      <c r="G15" s="40"/>
      <c r="H15" s="40"/>
      <c r="I15" s="40"/>
    </row>
    <row r="16" spans="2:9" x14ac:dyDescent="0.25">
      <c r="D16" s="40"/>
      <c r="E16" s="40"/>
      <c r="F16" s="40"/>
      <c r="G16" s="40"/>
      <c r="H16" s="40"/>
      <c r="I16" s="40"/>
    </row>
    <row r="17" spans="2:9" x14ac:dyDescent="0.25">
      <c r="B17" s="38"/>
      <c r="D17" s="40"/>
      <c r="E17" s="40"/>
      <c r="F17" s="40"/>
      <c r="G17" s="40"/>
      <c r="H17" s="40"/>
      <c r="I17" s="40"/>
    </row>
    <row r="18" spans="2:9" x14ac:dyDescent="0.25">
      <c r="D18" s="40"/>
      <c r="E18" s="40"/>
      <c r="F18" s="40"/>
      <c r="G18" s="40"/>
      <c r="H18" s="40"/>
      <c r="I18" s="40"/>
    </row>
    <row r="19" spans="2:9" x14ac:dyDescent="0.25">
      <c r="B19" s="38"/>
      <c r="D19" s="40"/>
      <c r="E19" s="40"/>
      <c r="F19" s="40"/>
      <c r="G19" s="40"/>
      <c r="H19" s="40"/>
      <c r="I19" s="40"/>
    </row>
    <row r="20" spans="2:9" x14ac:dyDescent="0.25">
      <c r="D20" s="40"/>
      <c r="E20" s="40"/>
      <c r="F20" s="40"/>
      <c r="G20" s="40"/>
      <c r="H20" s="40"/>
      <c r="I20" s="40"/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Figure 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2017-02-03T12:28:24Z</dcterms:created>
  <dcterms:modified xsi:type="dcterms:W3CDTF">2017-02-03T12:45:32Z</dcterms:modified>
</cp:coreProperties>
</file>