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<sst xmlns="http://schemas.openxmlformats.org/spreadsheetml/2006/main" count="87" uniqueCount="48">
  <si>
    <t>Ministry/Department</t>
  </si>
  <si>
    <t>2012-13 (Actual)</t>
  </si>
  <si>
    <t>2013-14 (Actual)</t>
  </si>
  <si>
    <t>2014-15 (Actual)</t>
  </si>
  <si>
    <t>2015-16 (Actual)</t>
  </si>
  <si>
    <t>2016-17 (BE)</t>
  </si>
  <si>
    <t>2016-17 (RE)</t>
  </si>
  <si>
    <t>2017-18 (BE)</t>
  </si>
  <si>
    <t>Difference between 2016-17 BE and 2017-18 BE</t>
  </si>
  <si>
    <t>Department of Health &amp; Family Welfare (including Department of AIDS control)</t>
  </si>
  <si>
    <t>Department of Health Research</t>
  </si>
  <si>
    <t>Total Ministry of Health &amp; Family Welfare</t>
  </si>
  <si>
    <t>Ministry of AYUSH</t>
  </si>
  <si>
    <t>Schemes</t>
  </si>
  <si>
    <t>National Health Mission (NHM)*</t>
  </si>
  <si>
    <t>Pradhan Mantri Swasthya Suraksha Yojana (PMSSY)**</t>
  </si>
  <si>
    <t>National Health Protection Scheme***</t>
  </si>
  <si>
    <t>Jan Aushadhi Scheme#</t>
  </si>
  <si>
    <t>-</t>
  </si>
  <si>
    <t>Items / Year</t>
  </si>
  <si>
    <t>2012-13</t>
  </si>
  <si>
    <t>2013-14</t>
  </si>
  <si>
    <t>2014-15</t>
  </si>
  <si>
    <t>2015-16</t>
  </si>
  <si>
    <t>2016-17 BE</t>
  </si>
  <si>
    <t>2016-17 RE</t>
  </si>
  <si>
    <t>2017-18 BE</t>
  </si>
  <si>
    <t>Total Expenditure (Rs. In Crore) </t>
  </si>
  <si>
    <t>GDP at Current Market Prices (Rs. In Crore)</t>
  </si>
  <si>
    <t>Total MoHFW as percent of Total Expenditure</t>
  </si>
  <si>
    <t>Total NHM as percent of GDP</t>
  </si>
  <si>
    <t>Total MoHFW as percent of GDP (excl. AYUSH)</t>
  </si>
  <si>
    <t>Total NHM as percent of MoHFW (incl. AYUSH)</t>
  </si>
  <si>
    <t>Total MoHFW as percent of GDP (incl. AYUSH)</t>
  </si>
  <si>
    <t>(in Rs. crore)</t>
  </si>
  <si>
    <t>2015-16 BE</t>
  </si>
  <si>
    <t>2015-16 RE</t>
  </si>
  <si>
    <t>Department of HWF &amp; AIDS Control</t>
  </si>
  <si>
    <t>MoHFW</t>
  </si>
  <si>
    <t>Jan Aushadhi Scheme</t>
  </si>
  <si>
    <t>Department of Pharmaceuticals</t>
  </si>
  <si>
    <t>PMSSY</t>
  </si>
  <si>
    <t>RSBY</t>
  </si>
  <si>
    <t>NHM including NRHM</t>
  </si>
  <si>
    <t>Human Resources in Health and Medical Education</t>
  </si>
  <si>
    <t>National Mission on AYUSH including Mission on Medicinal Plants</t>
  </si>
  <si>
    <t>Total BE</t>
  </si>
  <si>
    <t>Actuals as % of BE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</si>
</sst>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Sheet1!$A$34</c:f>
              <c:strCache>
                <c:ptCount val="1"/>
                <c:pt idx="0">
                  <c:v>Total NHM as percent of MoHFW (incl. AYUSH)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Sheet1!$B$33:$H$33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 BE</c:v>
                </c:pt>
                <c:pt idx="5">
                  <c:v>2016-17 RE</c:v>
                </c:pt>
                <c:pt idx="6">
                  <c:v>2017-18 BE</c:v>
                </c:pt>
              </c:strCache>
            </c:strRef>
          </c:cat>
          <c:val>
            <c:numRef>
              <c:f>Sheet1!$B$34:$H$34</c:f>
              <c:numCache>
                <c:formatCode>General</c:formatCode>
                <c:ptCount val="7"/>
                <c:pt idx="0">
                  <c:v>64.7206283173146</c:v>
                </c:pt>
                <c:pt idx="1">
                  <c:v>61.8346170055318</c:v>
                </c:pt>
                <c:pt idx="2">
                  <c:v>61.4275051315544</c:v>
                </c:pt>
                <c:pt idx="3">
                  <c:v>57.440998024979</c:v>
                </c:pt>
                <c:pt idx="4">
                  <c:v>52.5188136343515</c:v>
                </c:pt>
                <c:pt idx="5">
                  <c:v>55.1230013050213</c:v>
                </c:pt>
                <c:pt idx="6">
                  <c:v>53.9589886070625</c:v>
                </c:pt>
              </c:numCache>
            </c:numRef>
          </c:val>
        </c:ser>
        <c:gapWidth val="150"/>
        <c:axId val="42354635"/>
        <c:axId val="89453797"/>
      </c:barChart>
      <c:lineChart>
        <c:grouping val="standard"/>
        <c:ser>
          <c:idx val="0"/>
          <c:order val="0"/>
          <c:tx>
            <c:strRef>
              <c:f>Sheet1!$A$35</c:f>
              <c:strCache>
                <c:ptCount val="1"/>
                <c:pt idx="0">
                  <c:v>Total MoHFW as percent of GDP (incl. AYUSH)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Sheet1!$B$33:$H$33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 BE</c:v>
                </c:pt>
                <c:pt idx="5">
                  <c:v>2016-17 RE</c:v>
                </c:pt>
                <c:pt idx="6">
                  <c:v>2017-18 BE</c:v>
                </c:pt>
              </c:strCache>
            </c:str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0.280335984950088</c:v>
                </c:pt>
                <c:pt idx="1">
                  <c:v>0.268184380822195</c:v>
                </c:pt>
                <c:pt idx="2">
                  <c:v>0.258602614545299</c:v>
                </c:pt>
                <c:pt idx="3">
                  <c:v>0.25732101109655</c:v>
                </c:pt>
                <c:pt idx="4">
                  <c:v>0.262231343466246</c:v>
                </c:pt>
                <c:pt idx="5">
                  <c:v>0.271935876584341</c:v>
                </c:pt>
                <c:pt idx="6">
                  <c:v>0.298449528430258</c:v>
                </c:pt>
              </c:numCache>
            </c:numRef>
          </c:val>
        </c:ser>
        <c:marker val="0"/>
        <c:axId val="74751725"/>
        <c:axId val="81658495"/>
      </c:lineChart>
      <c:catAx>
        <c:axId val="423546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53797"/>
        <c:crosses val="autoZero"/>
        <c:auto val="1"/>
        <c:lblAlgn val="ctr"/>
        <c:lblOffset val="100"/>
      </c:catAx>
      <c:valAx>
        <c:axId val="8945379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354635"/>
        <c:crossesAt val="0"/>
      </c:valAx>
      <c:catAx>
        <c:axId val="747517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658495"/>
        <c:crosses val="autoZero"/>
        <c:auto val="1"/>
        <c:lblAlgn val="ctr"/>
        <c:lblOffset val="100"/>
      </c:catAx>
      <c:valAx>
        <c:axId val="816584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751725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93600</xdr:colOff>
      <xdr:row>12</xdr:row>
      <xdr:rowOff>24480</xdr:rowOff>
    </xdr:from>
    <xdr:to>
      <xdr:col>19</xdr:col>
      <xdr:colOff>255240</xdr:colOff>
      <xdr:row>26</xdr:row>
      <xdr:rowOff>38520</xdr:rowOff>
    </xdr:to>
    <xdr:graphicFrame>
      <xdr:nvGraphicFramePr>
        <xdr:cNvPr id="0" name="Chart 2"/>
        <xdr:cNvGraphicFramePr/>
      </xdr:nvGraphicFramePr>
      <xdr:xfrm>
        <a:off x="12921120" y="3529440"/>
        <a:ext cx="7692840" cy="30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/>
  <cols>
    <col collapsed="false" hidden="false" max="1" min="1" style="1" width="40.9959514170041"/>
    <col collapsed="false" hidden="false" max="2" min="2" style="1" width="11.8542510121458"/>
    <col collapsed="false" hidden="false" max="8" min="3" style="1" width="11.5708502024291"/>
    <col collapsed="false" hidden="false" max="9" min="9" style="1" width="9.1417004048583"/>
    <col collapsed="false" hidden="false" max="10" min="10" style="1" width="12.8542510121458"/>
    <col collapsed="false" hidden="false" max="11" min="11" style="1" width="11.5708502024291"/>
    <col collapsed="false" hidden="false" max="1025" min="12" style="1" width="9.141700404858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J1" s="0"/>
    </row>
    <row r="2" customFormat="false" ht="7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30" hidden="false" customHeight="false" outlineLevel="0" collapsed="false">
      <c r="A3" s="1" t="s">
        <v>9</v>
      </c>
      <c r="B3" s="1" t="n">
        <v>26449</v>
      </c>
      <c r="C3" s="1" t="n">
        <v>28618.4</v>
      </c>
      <c r="D3" s="1" t="n">
        <v>30626.4</v>
      </c>
      <c r="E3" s="1" t="n">
        <v>33121.4</v>
      </c>
      <c r="F3" s="1" t="n">
        <v>37061.5</v>
      </c>
      <c r="G3" s="1" t="n">
        <v>38343.3</v>
      </c>
      <c r="H3" s="1" t="n">
        <v>47352.5</v>
      </c>
      <c r="J3" s="2" t="n">
        <f aca="false">(H3-F3)/F3*100</f>
        <v>27.7673596589453</v>
      </c>
    </row>
    <row r="4" customFormat="false" ht="22.5" hidden="false" customHeight="true" outlineLevel="0" collapsed="false">
      <c r="A4" s="1" t="s">
        <v>10</v>
      </c>
      <c r="B4" s="1" t="n">
        <v>720</v>
      </c>
      <c r="C4" s="1" t="n">
        <v>874.1</v>
      </c>
      <c r="D4" s="1" t="n">
        <v>910.8</v>
      </c>
      <c r="E4" s="1" t="n">
        <v>992.8</v>
      </c>
      <c r="F4" s="1" t="n">
        <v>1144.8</v>
      </c>
      <c r="G4" s="1" t="n">
        <v>1344.8</v>
      </c>
      <c r="H4" s="1" t="n">
        <v>1500</v>
      </c>
      <c r="J4" s="2" t="n">
        <f aca="false">(H4-F4)/F4*100</f>
        <v>31.0272536687631</v>
      </c>
    </row>
    <row r="5" customFormat="false" ht="21.75" hidden="false" customHeight="true" outlineLevel="0" collapsed="false">
      <c r="A5" s="1" t="s">
        <v>11</v>
      </c>
      <c r="B5" s="1" t="n">
        <v>27169</v>
      </c>
      <c r="C5" s="1" t="n">
        <v>29492.5</v>
      </c>
      <c r="D5" s="1" t="n">
        <v>31537.2</v>
      </c>
      <c r="E5" s="1" t="n">
        <f aca="false">SUM(E3:E4)</f>
        <v>34114.2</v>
      </c>
      <c r="F5" s="1" t="n">
        <v>38206.3</v>
      </c>
      <c r="G5" s="1" t="n">
        <f aca="false">SUM(G3:G4)</f>
        <v>39688.1</v>
      </c>
      <c r="H5" s="1" t="n">
        <f aca="false">SUM(H3:H4)</f>
        <v>48852.5</v>
      </c>
      <c r="J5" s="2" t="n">
        <f aca="false">(H5-F5)/F5*100</f>
        <v>27.8650379649429</v>
      </c>
    </row>
    <row r="6" customFormat="false" ht="21.75" hidden="false" customHeight="true" outlineLevel="0" collapsed="false">
      <c r="A6" s="1" t="s">
        <v>12</v>
      </c>
      <c r="B6" s="1" t="n">
        <v>715</v>
      </c>
      <c r="C6" s="1" t="n">
        <v>642.4</v>
      </c>
      <c r="D6" s="1" t="n">
        <v>616.8</v>
      </c>
      <c r="E6" s="1" t="n">
        <v>1075.3</v>
      </c>
      <c r="F6" s="1" t="n">
        <v>1326.2</v>
      </c>
      <c r="G6" s="1" t="n">
        <v>1307.4</v>
      </c>
      <c r="H6" s="1" t="n">
        <v>1428.65</v>
      </c>
      <c r="J6" s="2" t="n">
        <f aca="false">(H6-F6)/F6*100</f>
        <v>7.72507917357865</v>
      </c>
    </row>
    <row r="7" customFormat="false" ht="15" hidden="false" customHeight="false" outlineLevel="0" collapsed="false">
      <c r="A7" s="0"/>
      <c r="B7" s="1" t="n">
        <f aca="false">SUM(B5:B6)</f>
        <v>27884</v>
      </c>
      <c r="C7" s="1" t="n">
        <f aca="false">SUM(C5:C6)</f>
        <v>30134.9</v>
      </c>
      <c r="D7" s="1" t="n">
        <f aca="false">SUM(D5:D6)</f>
        <v>32154</v>
      </c>
      <c r="E7" s="1" t="n">
        <f aca="false">SUM(E5:E6)</f>
        <v>35189.5</v>
      </c>
      <c r="F7" s="1" t="n">
        <f aca="false">SUM(F5:F6)</f>
        <v>39532.5</v>
      </c>
      <c r="G7" s="1" t="n">
        <f aca="false">SUM(G5:G6)</f>
        <v>40995.5</v>
      </c>
      <c r="H7" s="1" t="n">
        <f aca="false">SUM(H5:H6)</f>
        <v>50281.15</v>
      </c>
      <c r="J7" s="2" t="n">
        <f aca="false">(H7-F7)/F7*100</f>
        <v>27.1894011256561</v>
      </c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J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J12" s="0"/>
    </row>
    <row r="13" customFormat="false" ht="30" hidden="false" customHeight="false" outlineLevel="0" collapsed="false">
      <c r="A13" s="1" t="s">
        <v>13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J13" s="0"/>
    </row>
    <row r="14" customFormat="false" ht="15" hidden="false" customHeight="false" outlineLevel="0" collapsed="false">
      <c r="A14" s="1" t="s">
        <v>14</v>
      </c>
      <c r="B14" s="1" t="n">
        <v>18046.7</v>
      </c>
      <c r="C14" s="1" t="n">
        <v>18633.8</v>
      </c>
      <c r="D14" s="1" t="n">
        <v>19751.4</v>
      </c>
      <c r="E14" s="1" t="n">
        <f aca="false">331.01+19882.19</f>
        <v>20213.2</v>
      </c>
      <c r="F14" s="1" t="n">
        <f aca="false">400+20362</f>
        <v>20762</v>
      </c>
      <c r="G14" s="1" t="n">
        <f aca="false">22197.95+400</f>
        <v>22597.95</v>
      </c>
      <c r="H14" s="1" t="n">
        <f aca="false">26690.7+440.5</f>
        <v>27131.2</v>
      </c>
      <c r="J14" s="2" t="n">
        <f aca="false">(H14-F14)/F14*100</f>
        <v>30.6771987284462</v>
      </c>
    </row>
    <row r="15" customFormat="false" ht="30" hidden="false" customHeight="false" outlineLevel="0" collapsed="false">
      <c r="A15" s="1" t="s">
        <v>15</v>
      </c>
      <c r="B15" s="1" t="n">
        <v>989</v>
      </c>
      <c r="C15" s="1" t="n">
        <v>1273.2</v>
      </c>
      <c r="D15" s="1" t="n">
        <v>822</v>
      </c>
      <c r="E15" s="1" t="n">
        <v>1577.85</v>
      </c>
      <c r="F15" s="1" t="n">
        <v>2450</v>
      </c>
      <c r="G15" s="1" t="n">
        <v>1953.24</v>
      </c>
      <c r="H15" s="1" t="n">
        <v>3975</v>
      </c>
      <c r="J15" s="2" t="n">
        <f aca="false">(H15-F15)/F15*100</f>
        <v>62.2448979591837</v>
      </c>
    </row>
    <row r="16" customFormat="false" ht="15" hidden="false" customHeight="false" outlineLevel="0" collapsed="false">
      <c r="A16" s="1" t="s">
        <v>16</v>
      </c>
      <c r="B16" s="1" t="n">
        <v>1001.7</v>
      </c>
      <c r="C16" s="1" t="n">
        <v>887.5</v>
      </c>
      <c r="D16" s="1" t="n">
        <v>550.6</v>
      </c>
      <c r="E16" s="0"/>
      <c r="F16" s="1" t="n">
        <v>1500</v>
      </c>
      <c r="G16" s="1" t="n">
        <v>724</v>
      </c>
      <c r="H16" s="1" t="n">
        <v>1000</v>
      </c>
      <c r="J16" s="2" t="n">
        <f aca="false">(H16-F16)/F16*100</f>
        <v>-33.3333333333333</v>
      </c>
    </row>
    <row r="17" customFormat="false" ht="15" hidden="false" customHeight="false" outlineLevel="0" collapsed="false">
      <c r="A17" s="1" t="s">
        <v>17</v>
      </c>
      <c r="B17" s="1" t="n">
        <v>1.7</v>
      </c>
      <c r="C17" s="1" t="n">
        <v>15.2</v>
      </c>
      <c r="D17" s="1" t="s">
        <v>18</v>
      </c>
      <c r="E17" s="1" t="n">
        <v>16.91</v>
      </c>
      <c r="F17" s="1" t="n">
        <v>35</v>
      </c>
      <c r="G17" s="1" t="n">
        <v>49.75</v>
      </c>
      <c r="H17" s="1" t="n">
        <v>74.62</v>
      </c>
      <c r="J17" s="2" t="n">
        <f aca="false">(H17-F17)/F17*100</f>
        <v>113.2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1" t="n">
        <v>1743.7</v>
      </c>
      <c r="G18" s="0"/>
      <c r="H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</row>
    <row r="21" customFormat="false" ht="15" hidden="false" customHeight="false" outlineLevel="0" collapsed="false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25</v>
      </c>
      <c r="H21" s="1" t="s">
        <v>26</v>
      </c>
    </row>
    <row r="22" customFormat="false" ht="15" hidden="false" customHeight="false" outlineLevel="0" collapsed="false">
      <c r="A22" s="1" t="s">
        <v>27</v>
      </c>
      <c r="B22" s="1" t="n">
        <v>1410372</v>
      </c>
      <c r="C22" s="1" t="n">
        <v>1559447</v>
      </c>
      <c r="D22" s="1" t="n">
        <v>1663673</v>
      </c>
      <c r="E22" s="1" t="n">
        <v>1790783</v>
      </c>
      <c r="F22" s="1" t="n">
        <v>1978060</v>
      </c>
      <c r="G22" s="1" t="n">
        <v>2014407</v>
      </c>
      <c r="H22" s="1" t="n">
        <v>2146735</v>
      </c>
    </row>
    <row r="23" customFormat="false" ht="15" hidden="false" customHeight="false" outlineLevel="0" collapsed="false">
      <c r="A23" s="1" t="s">
        <v>28</v>
      </c>
      <c r="B23" s="1" t="n">
        <v>9946636</v>
      </c>
      <c r="C23" s="1" t="n">
        <v>11236635</v>
      </c>
      <c r="D23" s="1" t="n">
        <v>12433749</v>
      </c>
      <c r="E23" s="1" t="n">
        <v>13675331</v>
      </c>
      <c r="F23" s="1" t="n">
        <v>15075429</v>
      </c>
      <c r="G23" s="1" t="n">
        <v>15075429</v>
      </c>
      <c r="H23" s="1" t="n">
        <v>16847455</v>
      </c>
    </row>
    <row r="24" customFormat="false" ht="15" hidden="false" customHeight="false" outlineLevel="0" collapsed="false">
      <c r="A24" s="0"/>
      <c r="B24" s="0"/>
      <c r="C24" s="0"/>
      <c r="D24" s="0"/>
      <c r="E24" s="0"/>
      <c r="F24" s="0"/>
      <c r="G24" s="0"/>
      <c r="H24" s="0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5" hidden="false" customHeight="false" outlineLevel="0" collapsed="false">
      <c r="A27" s="0"/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25</v>
      </c>
      <c r="H27" s="1" t="s">
        <v>26</v>
      </c>
    </row>
    <row r="28" customFormat="false" ht="30" hidden="false" customHeight="false" outlineLevel="0" collapsed="false">
      <c r="A28" s="1" t="s">
        <v>29</v>
      </c>
      <c r="B28" s="2" t="n">
        <f aca="false">B5/B22*100</f>
        <v>1.92637119852067</v>
      </c>
      <c r="C28" s="2" t="n">
        <f aca="false">C5/C22*100</f>
        <v>1.89121528336648</v>
      </c>
      <c r="D28" s="2" t="n">
        <f aca="false">D5/D22*100</f>
        <v>1.89563694307716</v>
      </c>
      <c r="E28" s="2" t="n">
        <f aca="false">E5/E22*100</f>
        <v>1.90498792986085</v>
      </c>
      <c r="F28" s="2" t="n">
        <f aca="false">F5/F22*100</f>
        <v>1.93150359443091</v>
      </c>
      <c r="G28" s="2" t="n">
        <f aca="false">G5/G22*100</f>
        <v>1.97021257372517</v>
      </c>
      <c r="H28" s="2" t="n">
        <f aca="false">H5/H22*100</f>
        <v>2.27566513798862</v>
      </c>
    </row>
    <row r="29" customFormat="false" ht="15" hidden="false" customHeight="false" outlineLevel="0" collapsed="false">
      <c r="A29" s="1" t="s">
        <v>30</v>
      </c>
      <c r="B29" s="3" t="n">
        <f aca="false">B14/B23*100</f>
        <v>0.181435210859229</v>
      </c>
      <c r="C29" s="3" t="n">
        <f aca="false">C14/C23*100</f>
        <v>0.165830784750061</v>
      </c>
      <c r="D29" s="3" t="n">
        <f aca="false">D14/D23*100</f>
        <v>0.158853134320148</v>
      </c>
      <c r="E29" s="3" t="n">
        <f aca="false">E14/E23*100</f>
        <v>0.147807756901826</v>
      </c>
      <c r="F29" s="3" t="n">
        <f aca="false">F14/F23*100</f>
        <v>0.137720790565894</v>
      </c>
      <c r="G29" s="3" t="n">
        <f aca="false">G14/G23*100</f>
        <v>0.149899216798408</v>
      </c>
      <c r="H29" s="3" t="n">
        <f aca="false">H14/H23*100</f>
        <v>0.161040347043515</v>
      </c>
    </row>
    <row r="30" customFormat="false" ht="15" hidden="false" customHeight="false" outlineLevel="0" collapsed="false">
      <c r="A30" s="0"/>
      <c r="B30" s="3"/>
      <c r="C30" s="3"/>
      <c r="D30" s="3"/>
      <c r="E30" s="3"/>
      <c r="F30" s="3"/>
      <c r="G30" s="3"/>
      <c r="H30" s="3"/>
    </row>
    <row r="31" customFormat="false" ht="15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30" hidden="false" customHeight="false" outlineLevel="0" collapsed="false">
      <c r="A32" s="1" t="s">
        <v>31</v>
      </c>
      <c r="B32" s="3" t="n">
        <f aca="false">B5/B23*100</f>
        <v>0.273147624985975</v>
      </c>
      <c r="C32" s="3" t="n">
        <f aca="false">C5/C23*100</f>
        <v>0.262467366787299</v>
      </c>
      <c r="D32" s="3" t="n">
        <f aca="false">D5/D23*100</f>
        <v>0.2536419224805</v>
      </c>
      <c r="E32" s="3" t="n">
        <f aca="false">E5/E23*100</f>
        <v>0.249457947306723</v>
      </c>
      <c r="F32" s="3" t="n">
        <f aca="false">F5/F23*100</f>
        <v>0.253434247211141</v>
      </c>
      <c r="G32" s="3" t="n">
        <f aca="false">G5/G23*100</f>
        <v>0.263263486564794</v>
      </c>
      <c r="H32" s="3" t="n">
        <f aca="false">H5/H23*100</f>
        <v>0.289969612621016</v>
      </c>
    </row>
    <row r="33" customFormat="false" ht="15" hidden="false" customHeight="false" outlineLevel="0" collapsed="false">
      <c r="A33" s="4"/>
      <c r="B33" s="4" t="s">
        <v>20</v>
      </c>
      <c r="C33" s="4" t="s">
        <v>21</v>
      </c>
      <c r="D33" s="4" t="s">
        <v>22</v>
      </c>
      <c r="E33" s="4" t="s">
        <v>23</v>
      </c>
      <c r="F33" s="4" t="s">
        <v>24</v>
      </c>
      <c r="G33" s="4" t="s">
        <v>25</v>
      </c>
      <c r="H33" s="4" t="s">
        <v>26</v>
      </c>
    </row>
    <row r="34" customFormat="false" ht="30" hidden="false" customHeight="false" outlineLevel="0" collapsed="false">
      <c r="A34" s="4" t="s">
        <v>32</v>
      </c>
      <c r="B34" s="5" t="n">
        <f aca="false">B14/B7*100</f>
        <v>64.7206283173146</v>
      </c>
      <c r="C34" s="5" t="n">
        <f aca="false">C14/C7*100</f>
        <v>61.8346170055318</v>
      </c>
      <c r="D34" s="5" t="n">
        <f aca="false">D14/D7*100</f>
        <v>61.4275051315544</v>
      </c>
      <c r="E34" s="5" t="n">
        <f aca="false">E14/E7*100</f>
        <v>57.440998024979</v>
      </c>
      <c r="F34" s="5" t="n">
        <f aca="false">F14/F7*100</f>
        <v>52.5188136343515</v>
      </c>
      <c r="G34" s="5" t="n">
        <f aca="false">G14/G7*100</f>
        <v>55.1230013050213</v>
      </c>
      <c r="H34" s="5" t="n">
        <f aca="false">H14/H7*100</f>
        <v>53.9589886070625</v>
      </c>
    </row>
    <row r="35" customFormat="false" ht="30" hidden="false" customHeight="false" outlineLevel="0" collapsed="false">
      <c r="A35" s="4" t="s">
        <v>33</v>
      </c>
      <c r="B35" s="6" t="n">
        <f aca="false">B7/B23*100</f>
        <v>0.280335984950088</v>
      </c>
      <c r="C35" s="6" t="n">
        <f aca="false">C7/C23*100</f>
        <v>0.268184380822195</v>
      </c>
      <c r="D35" s="6" t="n">
        <f aca="false">D7/D23*100</f>
        <v>0.258602614545299</v>
      </c>
      <c r="E35" s="6" t="n">
        <f aca="false">E7/E23*100</f>
        <v>0.25732101109655</v>
      </c>
      <c r="F35" s="6" t="n">
        <f aca="false">F7/F23*100</f>
        <v>0.262231343466246</v>
      </c>
      <c r="G35" s="6" t="n">
        <f aca="false">G7/G23*100</f>
        <v>0.271935876584341</v>
      </c>
      <c r="H35" s="6" t="n">
        <f aca="false">H7/H23*100</f>
        <v>0.298449528430258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7" width="28.7165991902834"/>
    <col collapsed="false" hidden="false" max="1025" min="2" style="7" width="9.1417004048583"/>
  </cols>
  <sheetData>
    <row r="1" s="9" customFormat="true" ht="30" hidden="false" customHeight="false" outlineLevel="0" collapsed="false">
      <c r="A1" s="8" t="s">
        <v>34</v>
      </c>
      <c r="B1" s="8" t="s">
        <v>20</v>
      </c>
      <c r="C1" s="8" t="s">
        <v>21</v>
      </c>
      <c r="D1" s="8" t="s">
        <v>22</v>
      </c>
      <c r="E1" s="8" t="s">
        <v>35</v>
      </c>
      <c r="F1" s="8" t="s">
        <v>36</v>
      </c>
      <c r="G1" s="8" t="s">
        <v>24</v>
      </c>
    </row>
    <row r="2" customFormat="false" ht="30" hidden="false" customHeight="false" outlineLevel="0" collapsed="false">
      <c r="A2" s="1" t="s">
        <v>37</v>
      </c>
      <c r="B2" s="1"/>
      <c r="C2" s="1"/>
      <c r="D2" s="1" t="n">
        <v>30626.39</v>
      </c>
      <c r="E2" s="1" t="n">
        <v>31050</v>
      </c>
      <c r="F2" s="1" t="n">
        <v>32819</v>
      </c>
      <c r="G2" s="1" t="n">
        <v>37061.55</v>
      </c>
    </row>
    <row r="3" customFormat="false" ht="20.25" hidden="false" customHeight="true" outlineLevel="0" collapsed="false">
      <c r="A3" s="1" t="s">
        <v>10</v>
      </c>
      <c r="B3" s="1"/>
      <c r="C3" s="1"/>
      <c r="D3" s="1" t="n">
        <v>910.78</v>
      </c>
      <c r="E3" s="1" t="n">
        <v>1018.17</v>
      </c>
      <c r="F3" s="1" t="n">
        <v>1012.6</v>
      </c>
      <c r="G3" s="1" t="n">
        <v>1144.8</v>
      </c>
    </row>
    <row r="4" customFormat="false" ht="15" hidden="false" customHeight="false" outlineLevel="0" collapsed="false">
      <c r="A4" s="1" t="s">
        <v>38</v>
      </c>
      <c r="B4" s="1" t="n">
        <v>27169</v>
      </c>
      <c r="C4" s="1" t="n">
        <v>29492.5</v>
      </c>
      <c r="D4" s="1" t="n">
        <v>31537.17</v>
      </c>
      <c r="E4" s="1" t="n">
        <v>32068.17</v>
      </c>
      <c r="F4" s="1" t="n">
        <v>33831.6</v>
      </c>
      <c r="G4" s="1" t="n">
        <v>38206.35</v>
      </c>
    </row>
    <row r="5" customFormat="false" ht="15" hidden="false" customHeight="false" outlineLevel="0" collapsed="false">
      <c r="A5" s="1" t="s">
        <v>12</v>
      </c>
      <c r="B5" s="1"/>
      <c r="C5" s="1"/>
      <c r="D5" s="1" t="n">
        <v>616.77</v>
      </c>
      <c r="E5" s="1" t="n">
        <v>1214</v>
      </c>
      <c r="F5" s="1" t="n">
        <v>1125</v>
      </c>
      <c r="G5" s="1" t="n">
        <v>1326.2</v>
      </c>
    </row>
    <row r="6" customFormat="false" ht="15" hidden="false" customHeight="false" outlineLevel="0" collapsed="false">
      <c r="A6" s="1" t="s">
        <v>39</v>
      </c>
      <c r="B6" s="1"/>
      <c r="C6" s="1"/>
      <c r="D6" s="1"/>
      <c r="E6" s="1" t="n">
        <v>35</v>
      </c>
      <c r="F6" s="1" t="n">
        <v>16.92</v>
      </c>
      <c r="G6" s="1" t="n">
        <v>35</v>
      </c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</row>
    <row r="8" customFormat="false" ht="30" hidden="false" customHeight="false" outlineLevel="0" collapsed="false">
      <c r="A8" s="1" t="s">
        <v>40</v>
      </c>
      <c r="B8" s="1"/>
      <c r="C8" s="1"/>
      <c r="D8" s="1"/>
      <c r="E8" s="1"/>
      <c r="F8" s="1"/>
      <c r="G8" s="1"/>
    </row>
    <row r="9" customFormat="false" ht="15" hidden="false" customHeight="false" outlineLevel="0" collapsed="false">
      <c r="A9" s="1" t="s">
        <v>41</v>
      </c>
      <c r="B9" s="1"/>
      <c r="C9" s="1"/>
      <c r="D9" s="1" t="n">
        <v>822.03</v>
      </c>
      <c r="E9" s="1" t="n">
        <v>2156</v>
      </c>
      <c r="F9" s="1" t="n">
        <v>1621.03</v>
      </c>
      <c r="G9" s="1" t="n">
        <v>2450</v>
      </c>
    </row>
    <row r="10" customFormat="false" ht="15" hidden="false" customHeight="false" outlineLevel="0" collapsed="false">
      <c r="A10" s="1" t="s">
        <v>42</v>
      </c>
      <c r="B10" s="1"/>
      <c r="C10" s="1"/>
      <c r="D10" s="1" t="n">
        <v>550.65</v>
      </c>
      <c r="E10" s="1" t="n">
        <v>1420.5</v>
      </c>
      <c r="F10" s="1" t="n">
        <v>658.84</v>
      </c>
      <c r="G10" s="1" t="n">
        <v>1743.75</v>
      </c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</row>
    <row r="13" customFormat="false" ht="15" hidden="false" customHeight="false" outlineLevel="0" collapsed="false">
      <c r="A13" s="1" t="s">
        <v>43</v>
      </c>
      <c r="B13" s="1" t="n">
        <v>18046.7</v>
      </c>
      <c r="C13" s="1" t="n">
        <v>18633.8</v>
      </c>
      <c r="D13" s="1" t="n">
        <v>19751.4</v>
      </c>
      <c r="E13" s="1" t="n">
        <v>18875.34</v>
      </c>
      <c r="F13" s="1" t="n">
        <v>19122.01</v>
      </c>
      <c r="G13" s="1" t="n">
        <v>19037</v>
      </c>
    </row>
    <row r="14" customFormat="false" ht="30" hidden="false" customHeight="false" outlineLevel="0" collapsed="false">
      <c r="A14" s="1" t="s">
        <v>44</v>
      </c>
      <c r="B14" s="1"/>
      <c r="C14" s="1"/>
      <c r="D14" s="1"/>
      <c r="E14" s="1"/>
      <c r="F14" s="1"/>
      <c r="G14" s="1"/>
    </row>
    <row r="15" customFormat="false" ht="45" hidden="false" customHeight="false" outlineLevel="0" collapsed="false">
      <c r="A15" s="1" t="s">
        <v>45</v>
      </c>
      <c r="B15" s="1"/>
      <c r="C15" s="1"/>
      <c r="D15" s="1"/>
      <c r="E15" s="1"/>
      <c r="F15" s="1"/>
      <c r="G15" s="1" t="n">
        <v>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7" width="32.1417004048583"/>
    <col collapsed="false" hidden="false" max="2" min="2" style="7" width="10.5708502024292"/>
    <col collapsed="false" hidden="false" max="1025" min="3" style="7" width="9.1417004048583"/>
  </cols>
  <sheetData>
    <row r="1" customFormat="false" ht="4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customFormat="false" ht="45" hidden="false" customHeight="false" outlineLevel="0" collapsed="false">
      <c r="A2" s="7" t="s">
        <v>9</v>
      </c>
      <c r="B2" s="7" t="n">
        <v>26449</v>
      </c>
      <c r="C2" s="7" t="n">
        <v>28618.4</v>
      </c>
      <c r="D2" s="7" t="n">
        <v>30626.4</v>
      </c>
      <c r="E2" s="7" t="n">
        <v>33121.4</v>
      </c>
      <c r="F2" s="7" t="n">
        <v>37061.5</v>
      </c>
      <c r="G2" s="7" t="n">
        <v>38343.3</v>
      </c>
      <c r="H2" s="7" t="n">
        <v>47352.5</v>
      </c>
    </row>
    <row r="3" customFormat="false" ht="15" hidden="false" customHeight="false" outlineLevel="0" collapsed="false">
      <c r="A3" s="7" t="s">
        <v>10</v>
      </c>
      <c r="B3" s="7" t="n">
        <v>720</v>
      </c>
      <c r="C3" s="7" t="n">
        <v>874.1</v>
      </c>
      <c r="D3" s="7" t="n">
        <v>910.8</v>
      </c>
      <c r="E3" s="7" t="n">
        <v>992.8</v>
      </c>
      <c r="F3" s="7" t="n">
        <v>1144.8</v>
      </c>
      <c r="G3" s="7" t="n">
        <v>1344.8</v>
      </c>
      <c r="H3" s="7" t="n">
        <v>1500</v>
      </c>
    </row>
    <row r="4" customFormat="false" ht="30" hidden="false" customHeight="false" outlineLevel="0" collapsed="false">
      <c r="A4" s="7" t="s">
        <v>11</v>
      </c>
      <c r="B4" s="7" t="n">
        <v>27169</v>
      </c>
      <c r="C4" s="7" t="n">
        <v>29492.5</v>
      </c>
      <c r="D4" s="7" t="n">
        <v>31537.2</v>
      </c>
      <c r="E4" s="7" t="n">
        <v>34114.2</v>
      </c>
      <c r="F4" s="7" t="n">
        <v>38206.3</v>
      </c>
      <c r="G4" s="7" t="n">
        <v>39688.1</v>
      </c>
      <c r="H4" s="7" t="n">
        <v>48852.5</v>
      </c>
    </row>
    <row r="5" customFormat="false" ht="15" hidden="false" customHeight="false" outlineLevel="0" collapsed="false">
      <c r="A5" s="7" t="s">
        <v>12</v>
      </c>
      <c r="B5" s="7" t="n">
        <v>715</v>
      </c>
      <c r="C5" s="7" t="n">
        <v>642.4</v>
      </c>
      <c r="D5" s="7" t="n">
        <v>616.8</v>
      </c>
      <c r="E5" s="7" t="n">
        <v>1075.3</v>
      </c>
      <c r="F5" s="7" t="n">
        <v>1326.2</v>
      </c>
      <c r="G5" s="7" t="n">
        <v>1307.4</v>
      </c>
      <c r="H5" s="7" t="n">
        <v>1428.65</v>
      </c>
    </row>
    <row r="6" customFormat="false" ht="15" hidden="false" customHeight="false" outlineLevel="0" collapsed="false">
      <c r="A6" s="0"/>
      <c r="B6" s="7" t="n">
        <v>27884</v>
      </c>
      <c r="C6" s="7" t="n">
        <v>30134.9</v>
      </c>
      <c r="D6" s="7" t="n">
        <v>32154</v>
      </c>
      <c r="E6" s="7" t="n">
        <v>35189.5</v>
      </c>
      <c r="F6" s="7" t="n">
        <v>39532.5</v>
      </c>
      <c r="G6" s="7" t="n">
        <v>40995.5</v>
      </c>
      <c r="H6" s="7" t="n">
        <v>50281.15</v>
      </c>
    </row>
    <row r="7" customFormat="false" ht="15" hidden="false" customHeight="false" outlineLevel="0" collapsed="false">
      <c r="A7" s="0"/>
      <c r="B7" s="0"/>
      <c r="C7" s="0"/>
      <c r="D7" s="0"/>
      <c r="E7" s="0"/>
      <c r="G7" s="0"/>
    </row>
    <row r="8" customFormat="false" ht="15" hidden="false" customHeight="false" outlineLevel="0" collapsed="false">
      <c r="A8" s="7" t="s">
        <v>46</v>
      </c>
      <c r="B8" s="7" t="n">
        <v>30702</v>
      </c>
      <c r="C8" s="7" t="n">
        <v>33278</v>
      </c>
      <c r="D8" s="7" t="n">
        <v>35163</v>
      </c>
      <c r="E8" s="7" t="n">
        <v>29653</v>
      </c>
      <c r="G8" s="7" t="n">
        <v>37061.55</v>
      </c>
    </row>
    <row r="9" customFormat="false" ht="15" hidden="false" customHeight="false" outlineLevel="0" collapsed="false">
      <c r="A9" s="0"/>
      <c r="B9" s="7" t="n">
        <v>1700</v>
      </c>
      <c r="C9" s="7" t="n">
        <v>1785</v>
      </c>
      <c r="D9" s="7" t="n">
        <v>1785</v>
      </c>
      <c r="E9" s="7" t="n">
        <v>1397</v>
      </c>
      <c r="G9" s="0"/>
    </row>
    <row r="10" customFormat="false" ht="15" hidden="false" customHeight="false" outlineLevel="0" collapsed="false">
      <c r="A10" s="0"/>
      <c r="B10" s="7" t="n">
        <f aca="false">SUM(B8:B9)</f>
        <v>32402</v>
      </c>
      <c r="C10" s="7" t="n">
        <f aca="false">SUM(C8:C9)</f>
        <v>35063</v>
      </c>
      <c r="D10" s="7" t="n">
        <f aca="false">SUM(D8:D9)</f>
        <v>36948</v>
      </c>
      <c r="E10" s="7" t="n">
        <f aca="false">SUM(E8:E9)</f>
        <v>31050</v>
      </c>
      <c r="G10" s="7" t="n">
        <f aca="false">SUM(G8:G9)</f>
        <v>37061.55</v>
      </c>
    </row>
    <row r="11" customFormat="false" ht="15" hidden="false" customHeight="false" outlineLevel="0" collapsed="false">
      <c r="A11" s="0"/>
      <c r="B11" s="0"/>
      <c r="C11" s="0"/>
      <c r="D11" s="0"/>
      <c r="E11" s="0"/>
      <c r="G11" s="0"/>
    </row>
    <row r="12" customFormat="false" ht="15" hidden="false" customHeight="false" outlineLevel="0" collapsed="false">
      <c r="A12" s="7" t="s">
        <v>47</v>
      </c>
      <c r="B12" s="7" t="n">
        <f aca="false">B2/B10*100</f>
        <v>81.6276773038701</v>
      </c>
      <c r="C12" s="7" t="n">
        <f aca="false">C2/C10*100</f>
        <v>81.6199412486096</v>
      </c>
      <c r="D12" s="7" t="n">
        <f aca="false">D2/D10*100</f>
        <v>82.8905488795063</v>
      </c>
      <c r="E12" s="7" t="n">
        <f aca="false">E2/E10*100</f>
        <v>106.671175523349</v>
      </c>
      <c r="G12" s="7" t="n">
        <f aca="false">G2/G10*100</f>
        <v>103.458436034111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2017-02-01T10:42:42Z</dcterms:created>
  <dc:creator>Richa Chintan</dc:creator>
  <dc:language>en-IN</dc:language>
  <cp:lastModifiedBy>Richa Chintan</cp:lastModifiedBy>
  <dcterms:modified xsi:type="dcterms:W3CDTF">2017-02-04T13:24:08Z</dcterms:modified>
  <cp:revision>0</cp:revision>
</cp:coreProperties>
</file>