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goodman/Dropbox/Data/Chicagoland/chi-local-legis/raw data/"/>
    </mc:Choice>
  </mc:AlternateContent>
  <xr:revisionPtr revIDLastSave="0" documentId="13_ncr:1_{717E8EB5-16F6-A74B-84E1-0517F884EC69}" xr6:coauthVersionLast="45" xr6:coauthVersionMax="45" xr10:uidLastSave="{00000000-0000-0000-0000-000000000000}"/>
  <bookViews>
    <workbookView xWindow="1180" yWindow="1460" windowWidth="26400" windowHeight="16040" xr2:uid="{96F1D2EE-2046-B546-B406-A60B076A10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11" i="1"/>
  <c r="F12" i="1"/>
  <c r="F16" i="1"/>
  <c r="F19" i="1"/>
  <c r="F22" i="1"/>
  <c r="F24" i="1"/>
  <c r="F29" i="1"/>
  <c r="F20" i="1"/>
  <c r="G20" i="1"/>
  <c r="G29" i="1"/>
  <c r="G24" i="1"/>
  <c r="G22" i="1"/>
  <c r="G19" i="1"/>
  <c r="G16" i="1"/>
  <c r="G12" i="1"/>
  <c r="G11" i="1"/>
  <c r="G9" i="1"/>
  <c r="E29" i="1"/>
  <c r="E24" i="1"/>
  <c r="E22" i="1"/>
  <c r="E20" i="1"/>
  <c r="E19" i="1"/>
  <c r="E16" i="1"/>
  <c r="E12" i="1"/>
  <c r="E11" i="1"/>
  <c r="E9" i="1"/>
</calcChain>
</file>

<file path=xl/sharedStrings.xml><?xml version="1.0" encoding="utf-8"?>
<sst xmlns="http://schemas.openxmlformats.org/spreadsheetml/2006/main" count="65" uniqueCount="65">
  <si>
    <t>Census ID Code</t>
  </si>
  <si>
    <t>Name</t>
  </si>
  <si>
    <t>142022001</t>
  </si>
  <si>
    <t>Addison</t>
  </si>
  <si>
    <t>142022002</t>
  </si>
  <si>
    <t>Bensenville</t>
  </si>
  <si>
    <t>142022003</t>
  </si>
  <si>
    <t>Bloomingdale</t>
  </si>
  <si>
    <t>142099701</t>
  </si>
  <si>
    <t>Bolingbrook</t>
  </si>
  <si>
    <t>142022501</t>
  </si>
  <si>
    <t>Burr Ridge</t>
  </si>
  <si>
    <t>142022503</t>
  </si>
  <si>
    <t>Carol Stream</t>
  </si>
  <si>
    <t>142022004</t>
  </si>
  <si>
    <t>Clarendon Hills</t>
  </si>
  <si>
    <t>142022801</t>
  </si>
  <si>
    <t>Darien</t>
  </si>
  <si>
    <t>142022005</t>
  </si>
  <si>
    <t>Downers Grove</t>
  </si>
  <si>
    <t>142022006</t>
  </si>
  <si>
    <t>Elmhurst</t>
  </si>
  <si>
    <t>142022702</t>
  </si>
  <si>
    <t xml:space="preserve">Glendale Heights </t>
  </si>
  <si>
    <t>142022007</t>
  </si>
  <si>
    <t>Glen Ellyn</t>
  </si>
  <si>
    <t>142022009</t>
  </si>
  <si>
    <t>Itasca</t>
  </si>
  <si>
    <t>142022010</t>
  </si>
  <si>
    <t>Lisle</t>
  </si>
  <si>
    <t>142022011</t>
  </si>
  <si>
    <t>Lombard</t>
  </si>
  <si>
    <t>142022012</t>
  </si>
  <si>
    <t>Naperville</t>
  </si>
  <si>
    <t>142022502</t>
  </si>
  <si>
    <t xml:space="preserve">Oak Brook </t>
  </si>
  <si>
    <t>142022508</t>
  </si>
  <si>
    <t>Oakbrook Terrace</t>
  </si>
  <si>
    <t>142045016</t>
  </si>
  <si>
    <t>St. Charles</t>
  </si>
  <si>
    <t>142022014</t>
  </si>
  <si>
    <t>Villa Park</t>
  </si>
  <si>
    <t>142022802</t>
  </si>
  <si>
    <t>Warrenville</t>
  </si>
  <si>
    <t>142022507</t>
  </si>
  <si>
    <t>Wayne</t>
  </si>
  <si>
    <t>142022015</t>
  </si>
  <si>
    <t>West Chicago</t>
  </si>
  <si>
    <t>142022016</t>
  </si>
  <si>
    <t>Westmont</t>
  </si>
  <si>
    <t>142022017</t>
  </si>
  <si>
    <t>Wheaton</t>
  </si>
  <si>
    <t>142022505</t>
  </si>
  <si>
    <t>Willowbrook</t>
  </si>
  <si>
    <t>142022018</t>
  </si>
  <si>
    <t>Winfield</t>
  </si>
  <si>
    <t>142022019</t>
  </si>
  <si>
    <t>Wood Dale</t>
  </si>
  <si>
    <t>142022506</t>
  </si>
  <si>
    <t>Woodridge</t>
  </si>
  <si>
    <t>Positions Available</t>
  </si>
  <si>
    <t>Number of Candidates</t>
  </si>
  <si>
    <t>Total Votes Cast</t>
  </si>
  <si>
    <t>Registered Voters</t>
  </si>
  <si>
    <t>Total Ballots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</si>
</sst>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quotePrefix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NumberFormat="1"/>
    <xf numFmtId="0" fontId="0" fillId="0" borderId="0" xfId="0" applyNumberFormat="1" applyFill="1" applyBorder="1"/>
    <xf numFmtId="168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68727-2ECE-404C-8D91-8944A969AFA3}">
  <dimension ref="A1:H31"/>
  <sheetViews>
    <sheetView tabSelected="1" workbookViewId="0">
      <selection activeCell="F3" sqref="F3"/>
    </sheetView>
  </sheetViews>
  <sheetFormatPr baseColWidth="10" defaultRowHeight="16" x14ac:dyDescent="0.2"/>
  <cols>
    <col min="1" max="1" width="10.1640625" bestFit="1" customWidth="1"/>
    <col min="2" max="2" width="15.6640625" bestFit="1" customWidth="1"/>
  </cols>
  <sheetData>
    <row r="1" spans="1:8" ht="34" x14ac:dyDescent="0.2">
      <c r="A1" s="7" t="s">
        <v>0</v>
      </c>
      <c r="B1" s="7" t="s">
        <v>1</v>
      </c>
      <c r="C1" s="7" t="s">
        <v>60</v>
      </c>
      <c r="D1" s="7" t="s">
        <v>61</v>
      </c>
      <c r="E1" s="7" t="s">
        <v>62</v>
      </c>
      <c r="F1" s="7" t="s">
        <v>64</v>
      </c>
      <c r="G1" s="7" t="s">
        <v>63</v>
      </c>
      <c r="H1" s="1"/>
    </row>
    <row r="2" spans="1:8" x14ac:dyDescent="0.2">
      <c r="A2" s="2" t="s">
        <v>2</v>
      </c>
      <c r="B2" t="s">
        <v>3</v>
      </c>
      <c r="C2">
        <v>3</v>
      </c>
      <c r="D2">
        <v>3</v>
      </c>
      <c r="E2" s="4">
        <v>1622</v>
      </c>
      <c r="F2">
        <v>760</v>
      </c>
      <c r="G2" s="4">
        <v>19059</v>
      </c>
      <c r="H2" s="6"/>
    </row>
    <row r="3" spans="1:8" x14ac:dyDescent="0.2">
      <c r="A3" s="3" t="s">
        <v>4</v>
      </c>
      <c r="B3" t="s">
        <v>5</v>
      </c>
      <c r="C3">
        <v>3</v>
      </c>
      <c r="D3">
        <v>3</v>
      </c>
      <c r="E3" s="4">
        <v>1315</v>
      </c>
      <c r="F3">
        <v>539</v>
      </c>
      <c r="G3">
        <v>8898</v>
      </c>
      <c r="H3" s="6"/>
    </row>
    <row r="4" spans="1:8" x14ac:dyDescent="0.2">
      <c r="A4" s="3" t="s">
        <v>6</v>
      </c>
      <c r="B4" t="s">
        <v>7</v>
      </c>
      <c r="C4">
        <v>3</v>
      </c>
      <c r="D4">
        <v>4</v>
      </c>
      <c r="E4" s="4">
        <v>3279</v>
      </c>
      <c r="F4">
        <v>1294</v>
      </c>
      <c r="G4" s="5">
        <v>15697</v>
      </c>
      <c r="H4" s="6"/>
    </row>
    <row r="5" spans="1:8" x14ac:dyDescent="0.2">
      <c r="A5" s="3" t="s">
        <v>8</v>
      </c>
      <c r="B5" t="s">
        <v>9</v>
      </c>
      <c r="C5">
        <v>3</v>
      </c>
      <c r="D5">
        <v>7</v>
      </c>
      <c r="E5" s="4">
        <v>396</v>
      </c>
      <c r="F5">
        <v>137</v>
      </c>
      <c r="G5">
        <v>1204</v>
      </c>
      <c r="H5" s="6"/>
    </row>
    <row r="6" spans="1:8" x14ac:dyDescent="0.2">
      <c r="A6" s="3" t="s">
        <v>10</v>
      </c>
      <c r="B6" t="s">
        <v>11</v>
      </c>
      <c r="C6">
        <v>3</v>
      </c>
      <c r="D6">
        <v>3</v>
      </c>
      <c r="E6" s="4">
        <v>4175</v>
      </c>
      <c r="F6">
        <v>2429</v>
      </c>
      <c r="G6" s="5">
        <v>5877</v>
      </c>
      <c r="H6" s="6"/>
    </row>
    <row r="7" spans="1:8" x14ac:dyDescent="0.2">
      <c r="A7" s="3" t="s">
        <v>12</v>
      </c>
      <c r="B7" t="s">
        <v>13</v>
      </c>
      <c r="C7">
        <v>3</v>
      </c>
      <c r="D7">
        <v>5</v>
      </c>
      <c r="E7" s="4">
        <v>5510</v>
      </c>
      <c r="F7">
        <v>2132</v>
      </c>
      <c r="G7">
        <v>26304</v>
      </c>
      <c r="H7" s="6"/>
    </row>
    <row r="8" spans="1:8" x14ac:dyDescent="0.2">
      <c r="A8" s="3" t="s">
        <v>14</v>
      </c>
      <c r="B8" t="s">
        <v>15</v>
      </c>
      <c r="C8">
        <v>3</v>
      </c>
      <c r="D8">
        <v>3</v>
      </c>
      <c r="E8" s="4">
        <v>5978</v>
      </c>
      <c r="F8">
        <v>3058</v>
      </c>
      <c r="G8">
        <v>6450</v>
      </c>
      <c r="H8" s="6"/>
    </row>
    <row r="9" spans="1:8" x14ac:dyDescent="0.2">
      <c r="A9" s="3" t="s">
        <v>16</v>
      </c>
      <c r="B9" t="s">
        <v>17</v>
      </c>
      <c r="C9">
        <v>3</v>
      </c>
      <c r="D9">
        <v>4</v>
      </c>
      <c r="E9" s="4">
        <f>749+506+618</f>
        <v>1873</v>
      </c>
      <c r="F9" s="4">
        <f>964+617+674</f>
        <v>2255</v>
      </c>
      <c r="G9">
        <f>2101+1907+3106</f>
        <v>7114</v>
      </c>
      <c r="H9" s="6"/>
    </row>
    <row r="10" spans="1:8" x14ac:dyDescent="0.2">
      <c r="A10" s="3" t="s">
        <v>18</v>
      </c>
      <c r="B10" t="s">
        <v>19</v>
      </c>
      <c r="C10">
        <v>3</v>
      </c>
      <c r="D10">
        <v>5</v>
      </c>
      <c r="E10" s="4">
        <v>19081</v>
      </c>
      <c r="F10">
        <v>8843</v>
      </c>
      <c r="G10" s="5">
        <v>38866</v>
      </c>
      <c r="H10" s="6"/>
    </row>
    <row r="11" spans="1:8" x14ac:dyDescent="0.2">
      <c r="A11" s="3" t="s">
        <v>20</v>
      </c>
      <c r="B11" t="s">
        <v>21</v>
      </c>
      <c r="C11">
        <v>7</v>
      </c>
      <c r="D11">
        <v>9</v>
      </c>
      <c r="E11" s="4">
        <f>812+457+308+1176+589+465+504</f>
        <v>4311</v>
      </c>
      <c r="F11" s="4">
        <f>823+545+350+1189+735+598+607</f>
        <v>4847</v>
      </c>
      <c r="G11">
        <f>4359+4830+4456+4721+5080+4913+5070</f>
        <v>33429</v>
      </c>
      <c r="H11" s="6"/>
    </row>
    <row r="12" spans="1:8" x14ac:dyDescent="0.2">
      <c r="A12" s="3" t="s">
        <v>22</v>
      </c>
      <c r="B12" t="s">
        <v>23</v>
      </c>
      <c r="C12">
        <v>3</v>
      </c>
      <c r="D12">
        <v>4</v>
      </c>
      <c r="E12" s="4">
        <f>176+118+80</f>
        <v>374</v>
      </c>
      <c r="F12" s="4">
        <f>176+130+94</f>
        <v>400</v>
      </c>
      <c r="G12">
        <f>2802+3388+3342</f>
        <v>9532</v>
      </c>
      <c r="H12" s="6"/>
    </row>
    <row r="13" spans="1:8" x14ac:dyDescent="0.2">
      <c r="A13" s="3" t="s">
        <v>24</v>
      </c>
      <c r="B13" t="s">
        <v>25</v>
      </c>
      <c r="C13">
        <v>3</v>
      </c>
      <c r="D13">
        <v>4</v>
      </c>
      <c r="E13" s="4">
        <v>7055</v>
      </c>
      <c r="F13">
        <v>3649</v>
      </c>
      <c r="G13">
        <v>22068</v>
      </c>
      <c r="H13" s="6"/>
    </row>
    <row r="14" spans="1:8" x14ac:dyDescent="0.2">
      <c r="A14" s="3" t="s">
        <v>26</v>
      </c>
      <c r="B14" t="s">
        <v>27</v>
      </c>
      <c r="C14">
        <v>3</v>
      </c>
      <c r="D14">
        <v>3</v>
      </c>
      <c r="E14" s="4">
        <v>474</v>
      </c>
      <c r="F14">
        <v>198</v>
      </c>
      <c r="G14">
        <v>6311</v>
      </c>
      <c r="H14" s="6"/>
    </row>
    <row r="15" spans="1:8" x14ac:dyDescent="0.2">
      <c r="A15" s="3" t="s">
        <v>28</v>
      </c>
      <c r="B15" t="s">
        <v>29</v>
      </c>
      <c r="C15">
        <v>3</v>
      </c>
      <c r="D15">
        <v>8</v>
      </c>
      <c r="E15" s="4">
        <v>8911</v>
      </c>
      <c r="F15">
        <v>3637</v>
      </c>
      <c r="G15">
        <v>16983</v>
      </c>
      <c r="H15" s="6"/>
    </row>
    <row r="16" spans="1:8" x14ac:dyDescent="0.2">
      <c r="A16" s="3" t="s">
        <v>30</v>
      </c>
      <c r="B16" t="s">
        <v>31</v>
      </c>
      <c r="C16">
        <v>3</v>
      </c>
      <c r="D16">
        <v>5</v>
      </c>
      <c r="E16" s="4">
        <f>160+746+597</f>
        <v>1503</v>
      </c>
      <c r="F16" s="4">
        <f>187+755+610</f>
        <v>1552</v>
      </c>
      <c r="G16">
        <f>4191+5505+5314</f>
        <v>15010</v>
      </c>
      <c r="H16" s="6"/>
    </row>
    <row r="17" spans="1:8" x14ac:dyDescent="0.2">
      <c r="A17" s="3" t="s">
        <v>32</v>
      </c>
      <c r="B17" t="s">
        <v>33</v>
      </c>
      <c r="C17">
        <v>4</v>
      </c>
      <c r="D17">
        <v>11</v>
      </c>
      <c r="E17" s="4">
        <v>45581</v>
      </c>
      <c r="F17">
        <v>13192</v>
      </c>
      <c r="G17" s="5">
        <v>70661</v>
      </c>
      <c r="H17" s="6"/>
    </row>
    <row r="18" spans="1:8" x14ac:dyDescent="0.2">
      <c r="A18" s="3" t="s">
        <v>34</v>
      </c>
      <c r="B18" t="s">
        <v>35</v>
      </c>
      <c r="C18">
        <v>3</v>
      </c>
      <c r="D18">
        <v>5</v>
      </c>
      <c r="E18" s="4">
        <v>6995</v>
      </c>
      <c r="F18">
        <v>3012</v>
      </c>
      <c r="G18">
        <v>7436</v>
      </c>
      <c r="H18" s="6"/>
    </row>
    <row r="19" spans="1:8" x14ac:dyDescent="0.2">
      <c r="A19" s="3" t="s">
        <v>36</v>
      </c>
      <c r="B19" t="s">
        <v>37</v>
      </c>
      <c r="C19">
        <v>3</v>
      </c>
      <c r="D19">
        <v>3</v>
      </c>
      <c r="E19" s="4">
        <f>30+22+14</f>
        <v>66</v>
      </c>
      <c r="F19" s="4">
        <f>31+30+16</f>
        <v>77</v>
      </c>
      <c r="G19">
        <f>521+426+821</f>
        <v>1768</v>
      </c>
      <c r="H19" s="6"/>
    </row>
    <row r="20" spans="1:8" x14ac:dyDescent="0.2">
      <c r="A20" s="3" t="s">
        <v>38</v>
      </c>
      <c r="B20" t="s">
        <v>39</v>
      </c>
      <c r="C20">
        <v>5</v>
      </c>
      <c r="D20">
        <v>6</v>
      </c>
      <c r="E20" s="4">
        <f>10+315+646+273+373+259</f>
        <v>1876</v>
      </c>
      <c r="F20" s="4">
        <f>10+315+646+273+373+259</f>
        <v>1876</v>
      </c>
      <c r="G20">
        <f>459+362+646+273+373+259</f>
        <v>2372</v>
      </c>
      <c r="H20" s="6"/>
    </row>
    <row r="21" spans="1:8" x14ac:dyDescent="0.2">
      <c r="A21" s="3" t="s">
        <v>40</v>
      </c>
      <c r="B21" t="s">
        <v>41</v>
      </c>
      <c r="C21">
        <v>3</v>
      </c>
      <c r="D21">
        <v>4</v>
      </c>
      <c r="E21" s="4">
        <v>4793</v>
      </c>
      <c r="F21" s="5">
        <v>2035</v>
      </c>
      <c r="G21" s="5">
        <v>15001</v>
      </c>
      <c r="H21" s="6"/>
    </row>
    <row r="22" spans="1:8" x14ac:dyDescent="0.2">
      <c r="A22" s="3" t="s">
        <v>42</v>
      </c>
      <c r="B22" t="s">
        <v>43</v>
      </c>
      <c r="C22">
        <v>4</v>
      </c>
      <c r="D22">
        <v>7</v>
      </c>
      <c r="E22" s="4">
        <f>398+236+533+434</f>
        <v>1601</v>
      </c>
      <c r="F22" s="4">
        <f>471+243+551+437</f>
        <v>1702</v>
      </c>
      <c r="G22">
        <f>2408+1822+2828+2431</f>
        <v>9489</v>
      </c>
      <c r="H22" s="6"/>
    </row>
    <row r="23" spans="1:8" x14ac:dyDescent="0.2">
      <c r="A23" s="3" t="s">
        <v>44</v>
      </c>
      <c r="B23" t="s">
        <v>45</v>
      </c>
      <c r="C23">
        <v>3</v>
      </c>
      <c r="D23">
        <v>3</v>
      </c>
      <c r="E23" s="4">
        <v>364</v>
      </c>
      <c r="F23" s="5">
        <v>159</v>
      </c>
      <c r="G23" s="5">
        <v>1278</v>
      </c>
      <c r="H23" s="6"/>
    </row>
    <row r="24" spans="1:8" x14ac:dyDescent="0.2">
      <c r="A24" s="3" t="s">
        <v>46</v>
      </c>
      <c r="B24" t="s">
        <v>47</v>
      </c>
      <c r="C24">
        <v>9</v>
      </c>
      <c r="D24">
        <v>9</v>
      </c>
      <c r="E24" s="4">
        <f>96+59+58+51+137+101+102+33+32+139</f>
        <v>808</v>
      </c>
      <c r="F24" s="4">
        <f>114+80+59+164+116+37+164</f>
        <v>734</v>
      </c>
      <c r="G24">
        <f>1725+1699+1690+2526+1930+1180+2712</f>
        <v>13462</v>
      </c>
      <c r="H24" s="6"/>
    </row>
    <row r="25" spans="1:8" x14ac:dyDescent="0.2">
      <c r="A25" s="3" t="s">
        <v>48</v>
      </c>
      <c r="B25" t="s">
        <v>49</v>
      </c>
      <c r="C25">
        <v>3</v>
      </c>
      <c r="D25">
        <v>3</v>
      </c>
      <c r="E25" s="4">
        <v>2965</v>
      </c>
      <c r="F25">
        <v>1608</v>
      </c>
      <c r="G25">
        <v>16443</v>
      </c>
      <c r="H25" s="6"/>
    </row>
    <row r="26" spans="1:8" x14ac:dyDescent="0.2">
      <c r="A26" s="3" t="s">
        <v>50</v>
      </c>
      <c r="B26" t="s">
        <v>51</v>
      </c>
      <c r="C26">
        <v>2</v>
      </c>
      <c r="D26">
        <v>3</v>
      </c>
      <c r="E26" s="4">
        <v>11124</v>
      </c>
      <c r="F26">
        <v>7017</v>
      </c>
      <c r="G26">
        <v>41429</v>
      </c>
      <c r="H26" s="6"/>
    </row>
    <row r="27" spans="1:8" x14ac:dyDescent="0.2">
      <c r="A27" s="3" t="s">
        <v>52</v>
      </c>
      <c r="B27" t="s">
        <v>53</v>
      </c>
      <c r="C27">
        <v>3</v>
      </c>
      <c r="D27">
        <v>5</v>
      </c>
      <c r="E27" s="4">
        <v>5295</v>
      </c>
      <c r="F27">
        <v>2337</v>
      </c>
      <c r="G27">
        <v>6810</v>
      </c>
      <c r="H27" s="6"/>
    </row>
    <row r="28" spans="1:8" x14ac:dyDescent="0.2">
      <c r="A28" s="3" t="s">
        <v>54</v>
      </c>
      <c r="B28" t="s">
        <v>55</v>
      </c>
      <c r="C28">
        <v>3</v>
      </c>
      <c r="D28">
        <v>6</v>
      </c>
      <c r="E28" s="4">
        <v>5375</v>
      </c>
      <c r="F28">
        <v>1852</v>
      </c>
      <c r="G28">
        <v>8142</v>
      </c>
      <c r="H28" s="6"/>
    </row>
    <row r="29" spans="1:8" x14ac:dyDescent="0.2">
      <c r="A29" s="3" t="s">
        <v>56</v>
      </c>
      <c r="B29" t="s">
        <v>57</v>
      </c>
      <c r="C29">
        <v>4</v>
      </c>
      <c r="D29">
        <v>8</v>
      </c>
      <c r="E29" s="4">
        <f>795+512+424+486</f>
        <v>2217</v>
      </c>
      <c r="F29" s="4">
        <f>800+523+436+498</f>
        <v>2257</v>
      </c>
      <c r="G29">
        <f>2591+2109+2009+2136</f>
        <v>8845</v>
      </c>
      <c r="H29" s="6"/>
    </row>
    <row r="30" spans="1:8" x14ac:dyDescent="0.2">
      <c r="A30" s="3" t="s">
        <v>58</v>
      </c>
      <c r="B30" t="s">
        <v>59</v>
      </c>
      <c r="C30">
        <v>3</v>
      </c>
      <c r="D30">
        <v>4</v>
      </c>
      <c r="E30" s="4">
        <v>3294</v>
      </c>
      <c r="F30" s="5">
        <v>1598</v>
      </c>
      <c r="G30" s="5">
        <v>23411</v>
      </c>
      <c r="H30" s="6"/>
    </row>
    <row r="31" spans="1:8" x14ac:dyDescent="0.2">
      <c r="H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2019-12-15T21:00:38Z</dcterms:created>
  <dcterms:modified xsi:type="dcterms:W3CDTF">2019-12-15T22:14:57Z</dcterms:modified>
</cp:coreProperties>
</file>